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9D07BFA-598D-441D-B0FA-8E1C6A6CFAB1}" xr6:coauthVersionLast="36" xr6:coauthVersionMax="47" xr10:uidLastSave="{00000000-0000-0000-0000-000000000000}"/>
  <bookViews>
    <workbookView xWindow="0" yWindow="0" windowWidth="22992" windowHeight="8892" xr2:uid="{00000000-000D-0000-FFFF-FFFF00000000}"/>
  </bookViews>
  <sheets>
    <sheet name="Verification - Summary" sheetId="1" r:id="rId1"/>
    <sheet name="PMS-UI-Test Cases" sheetId="2" r:id="rId2"/>
    <sheet name="PMS-API-Test Cases" sheetId="14" r:id="rId3"/>
    <sheet name="Known Issues" sheetId="15" r:id="rId4"/>
    <sheet name="Feature Health" sheetId="4" r:id="rId5"/>
    <sheet name="NL Android test cases" sheetId="5" state="hidden" r:id="rId6"/>
    <sheet name="NL ios test cases" sheetId="6" state="hidden" r:id="rId7"/>
    <sheet name="Bug tracker - Android" sheetId="7" state="hidden" r:id="rId8"/>
    <sheet name="Bug tracker - ios" sheetId="8" state="hidden" r:id="rId9"/>
    <sheet name="Release-bugs" sheetId="9" state="hidden" r:id="rId10"/>
    <sheet name="BLE testing-sharing flow" sheetId="10" state="hidden" r:id="rId11"/>
    <sheet name="BLE testing-independant feature" sheetId="11" state="hidden" r:id="rId12"/>
    <sheet name="Sheet3" sheetId="12" state="hidden" r:id="rId13"/>
  </sheets>
  <definedNames>
    <definedName name="_xlnm._FilterDatabase" localSheetId="2" hidden="1">'PMS-API-Test Cases'!$A$1:$T$989</definedName>
    <definedName name="_xlnm._FilterDatabase" localSheetId="1" hidden="1">'PMS-UI-Test Cases'!$A$1:$AB$6565</definedName>
    <definedName name="_xlnm._FilterDatabase" localSheetId="9" hidden="1">'Release-bugs'!$A$1:$I$62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 l="1"/>
  <c r="H12" i="1"/>
  <c r="G12" i="1"/>
  <c r="F12" i="1"/>
  <c r="E12" i="1"/>
  <c r="D12" i="1"/>
  <c r="C12" i="1"/>
  <c r="I4" i="1" l="1"/>
  <c r="H4" i="1"/>
  <c r="G4" i="1"/>
  <c r="P78" i="1" l="1"/>
  <c r="P79" i="1"/>
  <c r="P92" i="1"/>
  <c r="P103" i="1"/>
  <c r="P106" i="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3" i="1"/>
  <c r="P123" i="1" s="1"/>
  <c r="O124" i="1"/>
  <c r="P124" i="1" s="1"/>
  <c r="O125" i="1"/>
  <c r="P125" i="1" s="1"/>
  <c r="O126" i="1"/>
  <c r="P126" i="1" s="1"/>
  <c r="O127" i="1"/>
  <c r="P127" i="1" s="1"/>
  <c r="O128" i="1"/>
  <c r="P128" i="1" s="1"/>
  <c r="O129" i="1"/>
  <c r="P129" i="1" s="1"/>
  <c r="O130" i="1"/>
  <c r="P130" i="1" s="1"/>
  <c r="O131" i="1"/>
  <c r="P131" i="1" s="1"/>
  <c r="D4" i="1"/>
  <c r="D6" i="1" s="1"/>
  <c r="L60" i="1"/>
  <c r="O60" i="1" s="1"/>
  <c r="C6" i="1" l="1"/>
  <c r="V15" i="1" l="1"/>
  <c r="V16" i="1"/>
  <c r="V17" i="1"/>
  <c r="V18" i="1"/>
  <c r="V19" i="1"/>
  <c r="V20" i="1"/>
  <c r="V21" i="1"/>
  <c r="V22" i="1"/>
  <c r="V23" i="1"/>
  <c r="V24" i="1"/>
  <c r="V25" i="1"/>
  <c r="V26" i="1"/>
  <c r="V28" i="1"/>
  <c r="V29" i="1"/>
  <c r="V30" i="1"/>
  <c r="V31" i="1"/>
  <c r="V32" i="1"/>
  <c r="V33" i="1"/>
  <c r="V34" i="1"/>
  <c r="V6" i="1"/>
  <c r="W6" i="1" s="1"/>
  <c r="V7" i="1"/>
  <c r="W7" i="1" s="1"/>
  <c r="V8" i="1"/>
  <c r="W8" i="1" s="1"/>
  <c r="V9" i="1"/>
  <c r="W9" i="1" s="1"/>
  <c r="V10" i="1"/>
  <c r="V11" i="1"/>
  <c r="V12" i="1"/>
  <c r="W12" i="1" s="1"/>
  <c r="V13" i="1"/>
  <c r="W13" i="1" s="1"/>
  <c r="V14" i="1"/>
  <c r="V5" i="1"/>
  <c r="W5" i="1" s="1"/>
  <c r="V4" i="1"/>
  <c r="W4" i="1" s="1"/>
  <c r="L110" i="1"/>
  <c r="O110" i="1" s="1"/>
  <c r="P110" i="1" s="1"/>
  <c r="L109" i="1"/>
  <c r="O109" i="1" s="1"/>
  <c r="P109" i="1" s="1"/>
  <c r="L108" i="1"/>
  <c r="O108" i="1" s="1"/>
  <c r="P108" i="1" s="1"/>
  <c r="L107" i="1"/>
  <c r="O107" i="1" s="1"/>
  <c r="P107" i="1" s="1"/>
  <c r="L106" i="1"/>
  <c r="L105" i="1"/>
  <c r="O105" i="1" s="1"/>
  <c r="P105" i="1" s="1"/>
  <c r="L104" i="1"/>
  <c r="O104" i="1" s="1"/>
  <c r="P104" i="1" s="1"/>
  <c r="L103" i="1"/>
  <c r="L102" i="1"/>
  <c r="O102" i="1" s="1"/>
  <c r="P102" i="1" s="1"/>
  <c r="L101" i="1"/>
  <c r="L100" i="1"/>
  <c r="L99" i="1"/>
  <c r="L98" i="1"/>
  <c r="O98" i="1" s="1"/>
  <c r="P98" i="1" s="1"/>
  <c r="L97" i="1"/>
  <c r="L96" i="1"/>
  <c r="L95" i="1"/>
  <c r="O95" i="1" s="1"/>
  <c r="P95" i="1" s="1"/>
  <c r="L94" i="1"/>
  <c r="L93" i="1"/>
  <c r="L92" i="1"/>
  <c r="L91" i="1"/>
  <c r="L90" i="1"/>
  <c r="L89" i="1"/>
  <c r="L88" i="1"/>
  <c r="L87" i="1"/>
  <c r="O87" i="1" s="1"/>
  <c r="P87" i="1" s="1"/>
  <c r="L73" i="1"/>
  <c r="O73" i="1" s="1"/>
  <c r="L86" i="1"/>
  <c r="O86" i="1" s="1"/>
  <c r="P86" i="1" s="1"/>
  <c r="L85" i="1"/>
  <c r="O85" i="1" s="1"/>
  <c r="L84" i="1"/>
  <c r="O84" i="1" s="1"/>
  <c r="P84" i="1" s="1"/>
  <c r="L83" i="1"/>
  <c r="O83" i="1" s="1"/>
  <c r="P83" i="1" s="1"/>
  <c r="L82" i="1"/>
  <c r="O82" i="1" s="1"/>
  <c r="P82" i="1" s="1"/>
  <c r="O90" i="1" l="1"/>
  <c r="P90" i="1" s="1"/>
  <c r="O93" i="1"/>
  <c r="P93" i="1" s="1"/>
  <c r="O96" i="1"/>
  <c r="P96" i="1" s="1"/>
  <c r="O97" i="1"/>
  <c r="P97" i="1" s="1"/>
  <c r="O94" i="1"/>
  <c r="P94" i="1" s="1"/>
  <c r="O99" i="1"/>
  <c r="O88" i="1"/>
  <c r="P88" i="1" s="1"/>
  <c r="O100" i="1"/>
  <c r="P100" i="1" s="1"/>
  <c r="O91" i="1"/>
  <c r="P91" i="1" s="1"/>
  <c r="O89" i="1"/>
  <c r="P89" i="1" s="1"/>
  <c r="L4" i="1"/>
  <c r="L81" i="1"/>
  <c r="O81" i="1" s="1"/>
  <c r="P81" i="1" s="1"/>
  <c r="L80" i="1"/>
  <c r="O80" i="1" s="1"/>
  <c r="P80" i="1" s="1"/>
  <c r="L79" i="1"/>
  <c r="L78" i="1"/>
  <c r="L77" i="1"/>
  <c r="O77" i="1" s="1"/>
  <c r="P77" i="1" s="1"/>
  <c r="L76" i="1"/>
  <c r="L75" i="1"/>
  <c r="O75" i="1" s="1"/>
  <c r="L74" i="1"/>
  <c r="L72" i="1"/>
  <c r="O72" i="1" s="1"/>
  <c r="L71" i="1"/>
  <c r="O71" i="1" s="1"/>
  <c r="L70" i="1"/>
  <c r="O70" i="1" s="1"/>
  <c r="L69" i="1"/>
  <c r="L68" i="1"/>
  <c r="O68" i="1" s="1"/>
  <c r="P68" i="1" s="1"/>
  <c r="L67" i="1"/>
  <c r="O67" i="1" s="1"/>
  <c r="L66" i="1"/>
  <c r="O66" i="1" s="1"/>
  <c r="L65" i="1"/>
  <c r="O65" i="1" s="1"/>
  <c r="P65" i="1" s="1"/>
  <c r="L64" i="1"/>
  <c r="L63" i="1"/>
  <c r="O63" i="1" s="1"/>
  <c r="L62" i="1"/>
  <c r="O62" i="1" s="1"/>
  <c r="P62" i="1" s="1"/>
  <c r="L61" i="1"/>
  <c r="O61" i="1" s="1"/>
  <c r="L59" i="1"/>
  <c r="O59" i="1" s="1"/>
  <c r="P59" i="1" s="1"/>
  <c r="L58" i="1"/>
  <c r="L57" i="1"/>
  <c r="O57" i="1" s="1"/>
  <c r="L56" i="1"/>
  <c r="O56" i="1" s="1"/>
  <c r="L55" i="1"/>
  <c r="O55" i="1" s="1"/>
  <c r="L54" i="1"/>
  <c r="O54" i="1" s="1"/>
  <c r="L53" i="1"/>
  <c r="L52" i="1"/>
  <c r="O52" i="1" s="1"/>
  <c r="L51" i="1"/>
  <c r="O51" i="1" s="1"/>
  <c r="L50" i="1"/>
  <c r="O50" i="1" s="1"/>
  <c r="L49" i="1"/>
  <c r="L48" i="1"/>
  <c r="L47" i="1"/>
  <c r="L46" i="1"/>
  <c r="O46" i="1" s="1"/>
  <c r="L45" i="1"/>
  <c r="O45" i="1" s="1"/>
  <c r="L44" i="1"/>
  <c r="O44" i="1" s="1"/>
  <c r="L43" i="1"/>
  <c r="O43" i="1" s="1"/>
  <c r="L42" i="1"/>
  <c r="O42" i="1" s="1"/>
  <c r="L41" i="1"/>
  <c r="L40" i="1"/>
  <c r="O40" i="1" s="1"/>
  <c r="L39" i="1"/>
  <c r="L38" i="1"/>
  <c r="L37" i="1"/>
  <c r="L36" i="1"/>
  <c r="O36" i="1" s="1"/>
  <c r="L35" i="1"/>
  <c r="O35" i="1" s="1"/>
  <c r="L34" i="1"/>
  <c r="L33" i="1"/>
  <c r="L32" i="1"/>
  <c r="L31" i="1"/>
  <c r="L30" i="1"/>
  <c r="O30" i="1" s="1"/>
  <c r="P30" i="1" s="1"/>
  <c r="O33" i="1" l="1"/>
  <c r="N33" i="1"/>
  <c r="O34" i="1"/>
  <c r="N34" i="1"/>
  <c r="O38" i="1"/>
  <c r="O32" i="1"/>
  <c r="N58" i="1"/>
  <c r="O58" i="1"/>
  <c r="N47" i="1"/>
  <c r="O47" i="1"/>
  <c r="M74" i="1"/>
  <c r="O74" i="1"/>
  <c r="N39" i="1"/>
  <c r="O39" i="1"/>
  <c r="M41" i="1"/>
  <c r="O41" i="1"/>
  <c r="N53" i="1"/>
  <c r="O53" i="1"/>
  <c r="N69" i="1"/>
  <c r="O69" i="1"/>
  <c r="M48" i="1"/>
  <c r="O48" i="1"/>
  <c r="M37" i="1"/>
  <c r="O37" i="1"/>
  <c r="N49" i="1"/>
  <c r="O49" i="1"/>
  <c r="N76" i="1"/>
  <c r="O76" i="1"/>
  <c r="N64" i="1"/>
  <c r="O64" i="1"/>
  <c r="M31" i="1"/>
  <c r="O31" i="1"/>
  <c r="N72" i="1"/>
  <c r="N74" i="1"/>
  <c r="N67" i="1"/>
  <c r="M67" i="1"/>
  <c r="N50" i="1"/>
  <c r="M76" i="1"/>
  <c r="M55" i="1"/>
  <c r="N71" i="1"/>
  <c r="M71" i="1"/>
  <c r="N55" i="1"/>
  <c r="M58" i="1"/>
  <c r="M53" i="1"/>
  <c r="M64" i="1"/>
  <c r="M75" i="1"/>
  <c r="N54" i="1"/>
  <c r="N75" i="1"/>
  <c r="N51" i="1"/>
  <c r="M51" i="1"/>
  <c r="N63" i="1"/>
  <c r="M63" i="1"/>
  <c r="M50" i="1"/>
  <c r="M69" i="1"/>
  <c r="M70" i="1"/>
  <c r="M52" i="1"/>
  <c r="N70" i="1"/>
  <c r="N52" i="1"/>
  <c r="N73" i="1"/>
  <c r="N61" i="1"/>
  <c r="M54" i="1"/>
  <c r="M73" i="1"/>
  <c r="M61" i="1"/>
  <c r="M72" i="1"/>
  <c r="M44" i="1"/>
  <c r="N48" i="1"/>
  <c r="M40" i="1"/>
  <c r="M49" i="1"/>
  <c r="M47" i="1"/>
  <c r="M45" i="1"/>
  <c r="N45" i="1"/>
  <c r="N44" i="1"/>
  <c r="M43" i="1"/>
  <c r="M39" i="1"/>
  <c r="N43" i="1"/>
  <c r="N40" i="1"/>
  <c r="N41" i="1"/>
  <c r="M35" i="1"/>
  <c r="M33" i="1"/>
  <c r="M36" i="1"/>
  <c r="M34" i="1"/>
  <c r="N37" i="1"/>
  <c r="N35" i="1"/>
  <c r="M38" i="1"/>
  <c r="M42" i="1"/>
  <c r="N42" i="1"/>
  <c r="N36" i="1"/>
  <c r="M32" i="1"/>
  <c r="N31" i="1"/>
  <c r="P33" i="1" l="1"/>
  <c r="P34" i="1"/>
  <c r="P64" i="1"/>
  <c r="P53" i="1"/>
  <c r="P67" i="1"/>
  <c r="P54" i="1"/>
  <c r="P51" i="1"/>
  <c r="P55" i="1"/>
  <c r="P36" i="1"/>
  <c r="P58" i="1"/>
  <c r="P42" i="1"/>
  <c r="P43" i="1"/>
  <c r="P39" i="1"/>
  <c r="P73" i="1"/>
  <c r="P72" i="1"/>
  <c r="P40" i="1"/>
  <c r="P52" i="1"/>
  <c r="P76" i="1"/>
  <c r="P74" i="1"/>
  <c r="P70" i="1"/>
  <c r="P75" i="1"/>
  <c r="P35" i="1"/>
  <c r="P69" i="1"/>
  <c r="P31" i="1"/>
  <c r="P41" i="1"/>
  <c r="P37" i="1"/>
  <c r="P50" i="1"/>
  <c r="P71" i="1"/>
  <c r="P61" i="1"/>
  <c r="P63" i="1"/>
  <c r="L29" i="1" l="1"/>
  <c r="O29" i="1" s="1"/>
  <c r="L28" i="1"/>
  <c r="O28" i="1" s="1"/>
  <c r="L27" i="1"/>
  <c r="O27" i="1" s="1"/>
  <c r="L26" i="1"/>
  <c r="L25" i="1"/>
  <c r="L24" i="1"/>
  <c r="L23" i="1"/>
  <c r="L22" i="1"/>
  <c r="O22" i="1" s="1"/>
  <c r="L21" i="1"/>
  <c r="L20" i="1"/>
  <c r="L19" i="1"/>
  <c r="L18" i="1"/>
  <c r="O18" i="1" s="1"/>
  <c r="L17" i="1"/>
  <c r="O17" i="1" s="1"/>
  <c r="P17" i="1" s="1"/>
  <c r="L16" i="1"/>
  <c r="O16" i="1" s="1"/>
  <c r="L15" i="1"/>
  <c r="L14" i="1"/>
  <c r="O14" i="1" s="1"/>
  <c r="P14" i="1" s="1"/>
  <c r="L13" i="1"/>
  <c r="L12" i="1"/>
  <c r="O12" i="1" s="1"/>
  <c r="P12" i="1" s="1"/>
  <c r="L11" i="1"/>
  <c r="O11" i="1" s="1"/>
  <c r="L10" i="1"/>
  <c r="L9" i="1"/>
  <c r="O9" i="1" s="1"/>
  <c r="L8" i="1"/>
  <c r="L7" i="1"/>
  <c r="O7" i="1" s="1"/>
  <c r="L6" i="1"/>
  <c r="N6" i="1" s="1"/>
  <c r="B15" i="1"/>
  <c r="L5" i="1"/>
  <c r="I6" i="1"/>
  <c r="H6" i="1"/>
  <c r="G6" i="1"/>
  <c r="O13" i="1" l="1"/>
  <c r="N13" i="1"/>
  <c r="N19" i="1"/>
  <c r="O19" i="1"/>
  <c r="N8" i="1"/>
  <c r="O8" i="1"/>
  <c r="N20" i="1"/>
  <c r="O20" i="1"/>
  <c r="M23" i="1"/>
  <c r="O23" i="1"/>
  <c r="M5" i="1"/>
  <c r="O5" i="1"/>
  <c r="M6" i="1"/>
  <c r="O6" i="1"/>
  <c r="N21" i="1"/>
  <c r="O21" i="1"/>
  <c r="O10" i="1"/>
  <c r="N24" i="1"/>
  <c r="O24" i="1"/>
  <c r="M13" i="1"/>
  <c r="M25" i="1"/>
  <c r="O25" i="1"/>
  <c r="M26" i="1"/>
  <c r="O26" i="1"/>
  <c r="M7" i="1"/>
  <c r="P27" i="1"/>
  <c r="N11" i="1"/>
  <c r="M11" i="1"/>
  <c r="B16" i="1"/>
  <c r="B17" i="1"/>
  <c r="M19" i="1"/>
  <c r="M18" i="1"/>
  <c r="N26" i="1"/>
  <c r="M9" i="1"/>
  <c r="M29" i="1"/>
  <c r="N29" i="1"/>
  <c r="N9" i="1"/>
  <c r="N18" i="1"/>
  <c r="O4" i="1"/>
  <c r="M16" i="1"/>
  <c r="M28" i="1"/>
  <c r="N7" i="1"/>
  <c r="N16" i="1"/>
  <c r="M21" i="1"/>
  <c r="N28" i="1"/>
  <c r="M24" i="1"/>
  <c r="M8" i="1"/>
  <c r="N22" i="1"/>
  <c r="M22" i="1"/>
  <c r="M15" i="1"/>
  <c r="N5" i="1"/>
  <c r="M20" i="1"/>
  <c r="P8" i="1" l="1"/>
  <c r="P21" i="1"/>
  <c r="P6" i="1"/>
  <c r="P18" i="1"/>
  <c r="P24" i="1"/>
  <c r="P9" i="1"/>
  <c r="P7" i="1"/>
  <c r="P19" i="1"/>
  <c r="P20" i="1"/>
  <c r="P28" i="1"/>
  <c r="P16" i="1"/>
  <c r="P11" i="1"/>
  <c r="P29" i="1"/>
  <c r="P26" i="1"/>
  <c r="P22" i="1"/>
  <c r="P5" i="1"/>
  <c r="E4" i="1"/>
  <c r="P4" i="1"/>
  <c r="E6" i="1" l="1"/>
  <c r="F4" i="1"/>
  <c r="F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900-000001000000}">
      <text>
        <r>
          <rPr>
            <sz val="11"/>
            <color theme="1"/>
            <rFont val="Calibri"/>
            <family val="2"/>
            <scheme val="minor"/>
          </rPr>
          <t>======
ID#AAAAorlnkaI
SANTHÔ 14    (2023-02-02 09:49:17)
https://github.com/mosip/inji/issues/519</t>
        </r>
      </text>
    </comment>
    <comment ref="E34" authorId="0" shapeId="0" xr:uid="{00000000-0006-0000-0900-000002000000}">
      <text>
        <r>
          <rPr>
            <sz val="11"/>
            <color theme="1"/>
            <rFont val="Calibri"/>
            <family val="2"/>
            <scheme val="minor"/>
          </rPr>
          <t>======
ID#AAAAol7G_So
SANTHÔ 14    (2023-01-31 11:28:45)
https://github.com/mosip/inji/issues/519</t>
        </r>
      </text>
    </comment>
    <comment ref="E47" authorId="0" shapeId="0" xr:uid="{00000000-0006-0000-0900-000003000000}">
      <text>
        <r>
          <rPr>
            <sz val="11"/>
            <color theme="1"/>
            <rFont val="Calibri"/>
            <family val="2"/>
            <scheme val="minor"/>
          </rPr>
          <t>======
ID#AAAAorlnkaM
SANTHÔ 14    (2023-02-02 09:55:16)
https://github.com/mosip/inji/issues/519
------
ID#AAAAorlnkaw
SANTHÔ 14    (2023-02-02 11:25:12)
https://github.com/mosip/inji/issues/527</t>
        </r>
      </text>
    </comment>
    <comment ref="E60" authorId="0" shapeId="0" xr:uid="{00000000-0006-0000-0900-000004000000}">
      <text>
        <r>
          <rPr>
            <sz val="11"/>
            <color theme="1"/>
            <rFont val="Calibri"/>
            <family val="2"/>
            <scheme val="minor"/>
          </rPr>
          <t>======
ID#AAAAol7G-nY
SANTHÔ 14    (2023-01-31 07:49:20)
https://github.com/mosip/inji/issues/515</t>
        </r>
      </text>
    </comment>
    <comment ref="E64" authorId="0" shapeId="0" xr:uid="{00000000-0006-0000-0900-000005000000}">
      <text>
        <r>
          <rPr>
            <sz val="11"/>
            <color theme="1"/>
            <rFont val="Calibri"/>
            <family val="2"/>
            <scheme val="minor"/>
          </rPr>
          <t>======
ID#AAAAomdxn24
SANTHÔ 14    (2023-02-01 09:35:22)
https://github.com/mosip/inji/issues/515</t>
        </r>
      </text>
    </comment>
    <comment ref="E68" authorId="0" shapeId="0" xr:uid="{00000000-0006-0000-0900-000006000000}">
      <text>
        <r>
          <rPr>
            <sz val="11"/>
            <color theme="1"/>
            <rFont val="Calibri"/>
            <family val="2"/>
            <scheme val="minor"/>
          </rPr>
          <t>======
ID#AAAAopndzeY
SANTHÔ 14    (2023-02-01 10:38:29)
https://github.com/mosip/inji/issues/523</t>
        </r>
      </text>
    </comment>
    <comment ref="E74" authorId="0" shapeId="0" xr:uid="{00000000-0006-0000-0900-000007000000}">
      <text>
        <r>
          <rPr>
            <sz val="11"/>
            <color theme="1"/>
            <rFont val="Calibri"/>
            <family val="2"/>
            <scheme val="minor"/>
          </rPr>
          <t>======
ID#AAAAphbMul8
SANTHÔ 14    (2023-02-01 13:30:03)
https://github.com/mosip/inji/issues/524</t>
        </r>
      </text>
    </comment>
    <comment ref="E77" authorId="0" shapeId="0" xr:uid="{00000000-0006-0000-0900-000008000000}">
      <text>
        <r>
          <rPr>
            <sz val="11"/>
            <color theme="1"/>
            <rFont val="Calibri"/>
            <family val="2"/>
            <scheme val="minor"/>
          </rPr>
          <t>======
ID#AAAAphbMumA
SANTHÔ 14    (2023-02-01 13:30:07)
https://github.com/mosip/inji/issues/524</t>
        </r>
      </text>
    </comment>
    <comment ref="E80" authorId="0" shapeId="0" xr:uid="{00000000-0006-0000-0900-000009000000}">
      <text>
        <r>
          <rPr>
            <sz val="11"/>
            <color theme="1"/>
            <rFont val="Calibri"/>
            <family val="2"/>
            <scheme val="minor"/>
          </rPr>
          <t>======
ID#AAAApkVP-xs
Anu shree    (2023-02-06 09:22:44)
https://github.com/mosip/inji/issues/525</t>
        </r>
      </text>
    </comment>
    <comment ref="E81" authorId="0" shapeId="0" xr:uid="{00000000-0006-0000-0900-00000A000000}">
      <text>
        <r>
          <rPr>
            <sz val="11"/>
            <color theme="1"/>
            <rFont val="Calibri"/>
            <family val="2"/>
            <scheme val="minor"/>
          </rPr>
          <t>======
ID#AAAApkVP-xw
Anu shree    (2023-02-06 09:22:51)
https://github.com/mosip/inji/issues/525</t>
        </r>
      </text>
    </comment>
    <comment ref="E82" authorId="0" shapeId="0" xr:uid="{00000000-0006-0000-0900-00000B000000}">
      <text>
        <r>
          <rPr>
            <sz val="11"/>
            <color theme="1"/>
            <rFont val="Calibri"/>
            <family val="2"/>
            <scheme val="minor"/>
          </rPr>
          <t>======
ID#AAAApkVP-x0
Anu shree    (2023-02-06 09:22:58)
https://github.com/mosip/inji/issues/525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A00-000001000000}">
      <text>
        <r>
          <rPr>
            <sz val="11"/>
            <color theme="1"/>
            <rFont val="Calibri"/>
            <family val="2"/>
            <scheme val="minor"/>
          </rPr>
          <t>======
ID#AAAAorlnkbU
SANTHÔ 14    (2023-02-02 13:14:12)
https://github.com/mosip/inji/issues/518</t>
        </r>
      </text>
    </comment>
    <comment ref="C11" authorId="0" shapeId="0" xr:uid="{00000000-0006-0000-0A00-000002000000}">
      <text>
        <r>
          <rPr>
            <sz val="11"/>
            <color theme="1"/>
            <rFont val="Calibri"/>
            <family val="2"/>
            <scheme val="minor"/>
          </rPr>
          <t>======
ID#AAAAorlnkbY
SANTHÔ 14    (2023-02-02 13:14:30)
https://github.com/mosip/inji/issues/520</t>
        </r>
      </text>
    </comment>
    <comment ref="C20" authorId="0" shapeId="0" xr:uid="{00000000-0006-0000-0A00-000003000000}">
      <text>
        <r>
          <rPr>
            <sz val="11"/>
            <color theme="1"/>
            <rFont val="Calibri"/>
            <family val="2"/>
            <scheme val="minor"/>
          </rPr>
          <t>======
ID#AAAAorlnkbc
SANTHÔ 14    (2023-02-02 13:14:56)
https://github.com/mosip/inji/issues/516</t>
        </r>
      </text>
    </comment>
    <comment ref="C21" authorId="0" shapeId="0" xr:uid="{00000000-0006-0000-0A00-000004000000}">
      <text>
        <r>
          <rPr>
            <sz val="11"/>
            <color theme="1"/>
            <rFont val="Calibri"/>
            <family val="2"/>
            <scheme val="minor"/>
          </rPr>
          <t>======
ID#AAAAorlnkbg
SANTHÔ 14    (2023-02-02 13:15:08)
https://github.com/mosip/inji/issues/518</t>
        </r>
      </text>
    </comment>
    <comment ref="C23" authorId="0" shapeId="0" xr:uid="{00000000-0006-0000-0A00-000005000000}">
      <text>
        <r>
          <rPr>
            <sz val="11"/>
            <color theme="1"/>
            <rFont val="Calibri"/>
            <family val="2"/>
            <scheme val="minor"/>
          </rPr>
          <t>======
ID#AAAAorlnkbk
SANTHÔ 14    (2023-02-02 13:15:23)
https://github.com/mosip/inji/issues/520</t>
        </r>
      </text>
    </comment>
    <comment ref="C27" authorId="0" shapeId="0" xr:uid="{00000000-0006-0000-0A00-000006000000}">
      <text>
        <r>
          <rPr>
            <sz val="11"/>
            <color theme="1"/>
            <rFont val="Calibri"/>
            <family val="2"/>
            <scheme val="minor"/>
          </rPr>
          <t>======
ID#AAAAorlnkbo
SANTHÔ 14    (2023-02-02 13:17:15)
https://github.com/mosip/inji/issues/518</t>
        </r>
      </text>
    </comment>
    <comment ref="C30" authorId="0" shapeId="0" xr:uid="{00000000-0006-0000-0A00-000007000000}">
      <text>
        <r>
          <rPr>
            <sz val="11"/>
            <color theme="1"/>
            <rFont val="Calibri"/>
            <family val="2"/>
            <scheme val="minor"/>
          </rPr>
          <t>======
ID#AAAAorlnkbs
SANTHÔ 14    (2023-02-02 13:17:26)
https://github.com/mosip/inji/issues/524</t>
        </r>
      </text>
    </comment>
    <comment ref="C33" authorId="0" shapeId="0" xr:uid="{00000000-0006-0000-0A00-000008000000}">
      <text>
        <r>
          <rPr>
            <sz val="11"/>
            <color theme="1"/>
            <rFont val="Calibri"/>
            <family val="2"/>
            <scheme val="minor"/>
          </rPr>
          <t>======
ID#AAAApG7SWaA
SANTHÔ 14    (2023-02-03 06:31:07)
https://github.com/mosip/inji/issues/530</t>
        </r>
      </text>
    </comment>
  </commentList>
</comments>
</file>

<file path=xl/sharedStrings.xml><?xml version="1.0" encoding="utf-8"?>
<sst xmlns="http://schemas.openxmlformats.org/spreadsheetml/2006/main" count="75528" uniqueCount="21277">
  <si>
    <t>Details</t>
  </si>
  <si>
    <t>Stories 
Tested</t>
  </si>
  <si>
    <t>UI Test Cases</t>
  </si>
  <si>
    <t>UI Stories</t>
  </si>
  <si>
    <t>API Stories</t>
  </si>
  <si>
    <t>Browser Versions used for Desktop/Laptop testing</t>
  </si>
  <si>
    <t>Total</t>
  </si>
  <si>
    <t>With Stories</t>
  </si>
  <si>
    <t>w/o Stories</t>
  </si>
  <si>
    <t>Pass</t>
  </si>
  <si>
    <t>Fail</t>
  </si>
  <si>
    <t>Not tested</t>
  </si>
  <si>
    <t>Story</t>
  </si>
  <si>
    <t>Test Results</t>
  </si>
  <si>
    <t>Partner Management Revamp</t>
  </si>
  <si>
    <t>MOSIP_34935</t>
  </si>
  <si>
    <t>MOSIP-33320</t>
  </si>
  <si>
    <t>MOSIP-33487</t>
  </si>
  <si>
    <t>MOSIP-33499</t>
  </si>
  <si>
    <t>API Test Cases</t>
  </si>
  <si>
    <t>MOSIP-33643</t>
  </si>
  <si>
    <t>Browser Versions used for Tablet testing</t>
  </si>
  <si>
    <t>MOSIP-33722</t>
  </si>
  <si>
    <t>MOSIP-33941</t>
  </si>
  <si>
    <t>MOSIP-34236</t>
  </si>
  <si>
    <t>MOSIP-34238</t>
  </si>
  <si>
    <t>MOSIP-34239</t>
  </si>
  <si>
    <t>Browser Versions used for Extra large screen testing</t>
  </si>
  <si>
    <t>MOSIP-34265</t>
  </si>
  <si>
    <t>MOSIP-34711</t>
  </si>
  <si>
    <t>MOSIP-34823</t>
  </si>
  <si>
    <t>MOSIP-34944</t>
  </si>
  <si>
    <t>MOSIP-35255</t>
  </si>
  <si>
    <t>MOSIP-35262</t>
  </si>
  <si>
    <t>MOSIP-35264</t>
  </si>
  <si>
    <t>MOSIP-35560</t>
  </si>
  <si>
    <t>MOSIP-35571</t>
  </si>
  <si>
    <t>MOSIP-35581</t>
  </si>
  <si>
    <t>MOSIP-35876</t>
  </si>
  <si>
    <t>MOSIP-36467</t>
  </si>
  <si>
    <t>MOSIP-36506</t>
  </si>
  <si>
    <t>MOSIP-37141</t>
  </si>
  <si>
    <t>MOSIP-37273</t>
  </si>
  <si>
    <t>MOSIP-37434</t>
  </si>
  <si>
    <t>MOSIP-37636</t>
  </si>
  <si>
    <t>MOSIP-37771</t>
  </si>
  <si>
    <t>MOSIP-37875</t>
  </si>
  <si>
    <t>MOSIP-38045</t>
  </si>
  <si>
    <t>MOSIP-38077</t>
  </si>
  <si>
    <t>MOSIP-38092</t>
  </si>
  <si>
    <t>MOSIP-38201</t>
  </si>
  <si>
    <t>MOSIP-38211</t>
  </si>
  <si>
    <t>Story ID</t>
  </si>
  <si>
    <t>Story Title</t>
  </si>
  <si>
    <t>TestCase_No</t>
  </si>
  <si>
    <t>pre requisite</t>
  </si>
  <si>
    <t>Feature</t>
  </si>
  <si>
    <t>Scenario</t>
  </si>
  <si>
    <t>Steps to reproduce</t>
  </si>
  <si>
    <t>Expected Result</t>
  </si>
  <si>
    <t>Result</t>
  </si>
  <si>
    <t>Bug ID</t>
  </si>
  <si>
    <t>Automated In</t>
  </si>
  <si>
    <t>Remarks</t>
  </si>
  <si>
    <t>MOSIP-32692</t>
  </si>
  <si>
    <t>Policies : Tabular View of previously requested policies</t>
  </si>
  <si>
    <t>TC_32692_01</t>
  </si>
  <si>
    <t>User uploaded partner certificate.</t>
  </si>
  <si>
    <t>Reuesting Policy</t>
  </si>
  <si>
    <t>First time user requesting for policy</t>
  </si>
  <si>
    <t>1. Navigate to PMS portal.
2. Navigate "Left navigation" -&gt; click "Policies".
3. Navigate "Policies" options in Home page.</t>
  </si>
  <si>
    <t>1.User should be able to view the "Empty table to be displayed".</t>
  </si>
  <si>
    <t>TC_32692_02</t>
  </si>
  <si>
    <t>Partner shouldn't uploaded the certificate.</t>
  </si>
  <si>
    <t>User should not reuest policy without upload partner certificate.</t>
  </si>
  <si>
    <t>TC_32692_03</t>
  </si>
  <si>
    <t>Reqesting Policy</t>
  </si>
  <si>
    <t>Policy is submitted atleast once</t>
  </si>
  <si>
    <t>1.User should be able to view the policies submitted
2."BACK" button enable the view the list of policies
3."Main Title "‘Policies’ to be dislayed
4.Request Policy button positioned towards the extreme right alongside the title.</t>
  </si>
  <si>
    <t>TC_32692_04</t>
  </si>
  <si>
    <t>Verify that user is able to "Request Policy".</t>
  </si>
  <si>
    <t>1."Request Policy" should be Enabled</t>
  </si>
  <si>
    <t>TC_32692_05</t>
  </si>
  <si>
    <t>Partner policy mapped</t>
  </si>
  <si>
    <t>Tabular View</t>
  </si>
  <si>
    <t xml:space="preserve">Verify Sub Title - ‘List of Policy Requests’ Feature </t>
  </si>
  <si>
    <t>1.The number displayed in ( ) beside ‘List of policy requests’ denote the total number of records submitted by all users belonging to that respective organisation.(Future will be a multi user functionality. Currently we are testing as a single user)</t>
  </si>
  <si>
    <t>TC_32692_06</t>
  </si>
  <si>
    <t>Multiple policies mapped</t>
  </si>
  <si>
    <t>Filter</t>
  </si>
  <si>
    <t>Check Filter values avliable.</t>
  </si>
  <si>
    <t>Filter values should be avliable in each column header.</t>
  </si>
  <si>
    <t>TC_32692_07</t>
  </si>
  <si>
    <t>Try to enter values manulally in Filter values.</t>
  </si>
  <si>
    <t>Filter values shhould be dropdown, user should not allow to edit filter values.</t>
  </si>
  <si>
    <t>TC_32692_08</t>
  </si>
  <si>
    <t>Check Filter Button</t>
  </si>
  <si>
    <t>1.Should be  expandable and collapsible filter section on consecutive clicks.
2.The expandable section displays filters for the column headers: Partner ID, Partner type, policy group, policy name and status.
3.Each filter box should be a textbox+dropdown and the results should dynamically update based on the inputs provided at the time of typing.
4. Once filtered results are out, user should be able to sort on all the fields .ex.Partner id,Partner type etc</t>
  </si>
  <si>
    <t>MOSIP-32693</t>
  </si>
  <si>
    <t>TC_32692_09</t>
  </si>
  <si>
    <t>Sort after filtered policies</t>
  </si>
  <si>
    <t>sort should work on filtered result.</t>
  </si>
  <si>
    <t>TC_32692_10</t>
  </si>
  <si>
    <t>Check Multi filter search feature</t>
  </si>
  <si>
    <t>User should be able to filetrize data by multi filtering.</t>
  </si>
  <si>
    <t>TC_32692_11</t>
  </si>
  <si>
    <t>Check the view of the colums displayed</t>
  </si>
  <si>
    <t>View to display the following fields
1.Partner ID;
Partner Type;Policy Group;Policy Name;
Created Date;Status;Action
2.Sort icon is provided across all column headers for sorting in ascending or descending alphabetic order.</t>
  </si>
  <si>
    <t>TC_32692_12</t>
  </si>
  <si>
    <t>Status</t>
  </si>
  <si>
    <t xml:space="preserve">Check "Action" field </t>
  </si>
  <si>
    <t>1.Action menu has only view option for all statuses.
2. Validate the action status based on the filter applied.</t>
  </si>
  <si>
    <t>TC_32692_13</t>
  </si>
  <si>
    <t>Pagination</t>
  </si>
  <si>
    <t>Validate Pagination and row items per page</t>
  </si>
  <si>
    <t>1. No of pages to be displayed
2.Row items per page.
3.Scroll bar to be displayed</t>
  </si>
  <si>
    <t>NA</t>
  </si>
  <si>
    <t>TC_32692_14</t>
  </si>
  <si>
    <t>Validate Each policy row item is clickable and is able to navigate to the  view policy details page</t>
  </si>
  <si>
    <t>1. Every row item is clickable and is able to navigate to view policy details page.
2.validate back Button on the View policy page.</t>
  </si>
  <si>
    <t>TC_32692_15</t>
  </si>
  <si>
    <t>Language</t>
  </si>
  <si>
    <t>Verify that language selected at the time of login is same across all screen</t>
  </si>
  <si>
    <t>User should be able to use the  same language which is selected at the time of login and should continue to remain same across all pages.</t>
  </si>
  <si>
    <t>TC_32692_16</t>
  </si>
  <si>
    <t>Validate if clear filter is clearing all values of the selected filter</t>
  </si>
  <si>
    <t>1. Once user selects "Clear Filter" all filter values should be cleared</t>
  </si>
  <si>
    <t>TC_32692_17</t>
  </si>
  <si>
    <t> Request Policy</t>
  </si>
  <si>
    <t>Try to request policy without internet.</t>
  </si>
  <si>
    <t>Without internet user shouldn't do any flow.</t>
  </si>
  <si>
    <t>TC_32692_18</t>
  </si>
  <si>
    <t>Verify partner ID , partner type ,policy group,policy name,created status,date ,action should display in french and english when user same language at the time of login</t>
  </si>
  <si>
    <t>1. Navigate to PMS portal.
2.Navigate  to "Policies" screen</t>
  </si>
  <si>
    <t>List of tables fields should display in the french and english when selected same</t>
  </si>
  <si>
    <t>TC_32692_19</t>
  </si>
  <si>
    <t>Verify partner ID , partner type ,policy group,policy name,created status,date ,action should display in RTL format  when user selected arabic language at the time of login</t>
  </si>
  <si>
    <t>List of tables fields should display in the arabic language and display in RTL format</t>
  </si>
  <si>
    <t>TC_32692_20</t>
  </si>
  <si>
    <t xml:space="preserve">Verify items per page,request button,filter dropdown as per the language selected </t>
  </si>
  <si>
    <t xml:space="preserve"> Items per page,request button,filter dropdown should display  as per the language selected </t>
  </si>
  <si>
    <t>TC_32692_21</t>
  </si>
  <si>
    <t>Verify on clicking next page all the fields partner ID , partner type ,policy group,policy name,created status,date ,action are displayed in RTL format  when user selected arabic language at the time of login</t>
  </si>
  <si>
    <t>1. Navigate to PMS portal.
2.Navigate  to "Policies" screen
3.Click on next page</t>
  </si>
  <si>
    <t>List of tables fields should display in the arabic language and display in RTL format on clicking next page</t>
  </si>
  <si>
    <t>TC_32692_22</t>
  </si>
  <si>
    <t>Verify on clicking next page all the fields partner ID , partner type ,policy group,policy name,created status,date ,action are displayed in french and english when user selected same language at the time of login</t>
  </si>
  <si>
    <t>List of tables fields should display in the french language on clicking next page</t>
  </si>
  <si>
    <t>MOSIP-32672</t>
  </si>
  <si>
    <t>Re- upload another certificate , thereby replacing previously uploaded certificate</t>
  </si>
  <si>
    <t>TC_32672_01</t>
  </si>
  <si>
    <t>Checking the Re-upload button after uploading a certificate</t>
  </si>
  <si>
    <t>1. Navigate to PMS portal.
2. Navigate to Partner Certificate option.
3. Navigate to "Re-upload " section.</t>
  </si>
  <si>
    <t>1.Once "Re-upload" is clicked, pop up to be displayed
2.Please tap to select the certificate
3.Warning message -' Your existing certificate will be revoked soon after you upload new certificate. Continue if you wish to proceed'</t>
  </si>
  <si>
    <t>TC_32672_02</t>
  </si>
  <si>
    <t>Checking the Pop Up Window options</t>
  </si>
  <si>
    <t>1.Title- ‘Re- upload partner certificate’
2.Sub title - ‘Please select all fields and upload the certificate’
3.Partner type name is same as displayed in list view is shown and is disabled for edit.</t>
  </si>
  <si>
    <t>TC_32672_03</t>
  </si>
  <si>
    <t>Check whether Partner type name is same as displayed in list view is shown and is disabled for edit.</t>
  </si>
  <si>
    <t>1. Login into partner.
2. Navigate to partner certificate screen.
3. Clicks on Re-Upload
4.Pop up Appears</t>
  </si>
  <si>
    <t>1.Partner type name is same as displayed in list view is shown and is disabled for edit.</t>
  </si>
  <si>
    <t>TC_32672_04</t>
  </si>
  <si>
    <t>Check whether Partner domain type is a dropdown</t>
  </si>
  <si>
    <t>1.Should be a drop down</t>
  </si>
  <si>
    <t>TC_32672_05</t>
  </si>
  <si>
    <t>Check whether previously selected dropdown option(based on the Auth Type) is selected by default.</t>
  </si>
  <si>
    <t>1.Previously selected dropdown option to be the default value</t>
  </si>
  <si>
    <t>TC_32672_06</t>
  </si>
  <si>
    <t>Check whether the dropdown is enabled to modify</t>
  </si>
  <si>
    <t>1.Dropdown enabled to modify</t>
  </si>
  <si>
    <t>TC_32672_07</t>
  </si>
  <si>
    <t>Verfiy Upload icon and 
certificate format</t>
  </si>
  <si>
    <t>1. Icon to appear
2. Only .cer and .pem to be the acceptable formats</t>
  </si>
  <si>
    <t>TC_32672_08</t>
  </si>
  <si>
    <t>Verfiy if the pop up "Last Certificate uploaded Date"</t>
  </si>
  <si>
    <t xml:space="preserve">1.Last certificate upload date </t>
  </si>
  <si>
    <t>TC_32672_09</t>
  </si>
  <si>
    <t>Enabling the upload option</t>
  </si>
  <si>
    <t>1.Should enable to select the certificate and upload</t>
  </si>
  <si>
    <t>TC_32672_10</t>
  </si>
  <si>
    <t>Check the progress of certificate upload through circular icon with a message</t>
  </si>
  <si>
    <t>In progress icon to be displayed with a message "We’re uploading your certificate"</t>
  </si>
  <si>
    <t>TC_32672_11</t>
  </si>
  <si>
    <t>Progress of certificate upload through circular icon with a message,enabling 'Cancel" button and disabling "Submit" button</t>
  </si>
  <si>
    <t>1.Cancel Button to be enabled
2.Submit/Save button to be diabled</t>
  </si>
  <si>
    <t>TC_32672_12</t>
  </si>
  <si>
    <t>Checking if user selects "Cancel",  redirects to previous list view of certificates screen</t>
  </si>
  <si>
    <t xml:space="preserve">1. Login into partner.
2. Navigate to partner certificate screen.
3. Clicks on Re-Upload
</t>
  </si>
  <si>
    <t>1. Redirects to previous list view of certificates screen
2."SUBMIT" button is disabled</t>
  </si>
  <si>
    <t>TC_32672_13</t>
  </si>
  <si>
    <t>Check the successful upload of the certificate</t>
  </si>
  <si>
    <t xml:space="preserve">1.uploaded certificate name is displayed along with remove option in the upload section of popup window.
2.Message pop up in green - We have successfully fetched the certificate from local system’. 
3.Save/Submit </t>
  </si>
  <si>
    <t>TC_32672_14</t>
  </si>
  <si>
    <t>Check if the submit Certificate is available-On clicking submit, the user is navigated to list view certificates screens</t>
  </si>
  <si>
    <t>1. User should be navigated to the list view of certificates</t>
  </si>
  <si>
    <t>TC_32672_15</t>
  </si>
  <si>
    <t>Check, if CA certificate is already uploaded in PMP by Partner Admin</t>
  </si>
  <si>
    <t>1. Partner Admin should have already uploaded the CA Certificate</t>
  </si>
  <si>
    <t>TC_32672_16</t>
  </si>
  <si>
    <t>Check , if MOSIP signed certificate  is already existing (during previous upload) in the system.</t>
  </si>
  <si>
    <t>1.Mosip signed certificate should be already existing.</t>
  </si>
  <si>
    <t>TC_32672_17</t>
  </si>
  <si>
    <t>Check, if MOSIP signed certificate has expired. If expired, user should be prompted/notified with a message.</t>
  </si>
  <si>
    <t>1. Check the expiry date of the "MOSIP" signed certificate. should not be older than one year.</t>
  </si>
  <si>
    <t>TC_32672_18</t>
  </si>
  <si>
    <t>Check anytime before first upload, the button is named' upload'.The same button is then replaced by ‘Re- upload’ button soon after first time successful upload.</t>
  </si>
  <si>
    <t>1. First time upload, button is named "Upload".
2. From second time upload, the button to be replaced by "Re-upload".</t>
  </si>
  <si>
    <t>MOSIP-32957</t>
  </si>
  <si>
    <t xml:space="preserve">As a user (partner), I should be able to select policy group against registered partner type (except device, FTM Chip) after first time login so that I can proceed to user dashboard after policy group selection and be able to view only those policies belonging to the selected policy group </t>
  </si>
  <si>
    <t>TC_01</t>
  </si>
  <si>
    <t xml:space="preserve">1. The  user has already registered
2. The Registered user is trying to login to Portal for first time </t>
  </si>
  <si>
    <t>Policy group</t>
  </si>
  <si>
    <t>Verify the "select policy group" popup for first time login</t>
  </si>
  <si>
    <t>1.Open PMP portal
2.Login to PMP UI after Registration</t>
  </si>
  <si>
    <t>User should be able to  view Select Policy Group popup window until he selects the policy group</t>
  </si>
  <si>
    <t>TC_02</t>
  </si>
  <si>
    <t>1. The  user has already registered 2.User has selected the policy group</t>
  </si>
  <si>
    <t>Verify the "select policy group" popup if user has already selected policy group</t>
  </si>
  <si>
    <t>1.Open PMP portal
2.login to PMP UI with same partner ID</t>
  </si>
  <si>
    <t>1.Select policy group should be  only a one time process
2.subsequent logins should be able to proceed to partner dashboard soon after login.</t>
  </si>
  <si>
    <t>TC_03</t>
  </si>
  <si>
    <t>1.The user is registered as a device/ftm partner</t>
  </si>
  <si>
    <t>Partner type dropdown</t>
  </si>
  <si>
    <t>Verify the "select policy group" popup for first time login for device/ftm partner</t>
  </si>
  <si>
    <t xml:space="preserve">1.Open PMP portal
2.Login to PMP UI Registered as device/ftm partner </t>
  </si>
  <si>
    <t xml:space="preserve">Policy group popup should not be applicable to device/ftm  partners </t>
  </si>
  <si>
    <t>TC_04</t>
  </si>
  <si>
    <t xml:space="preserve">Verify Partner type and policy group field is mandatory </t>
  </si>
  <si>
    <t>1.Open PMP portal
2.Login to PMP UI after Registration
3. Check the  partner type and policy group is mandatory</t>
  </si>
  <si>
    <t>Partner type and Policy group should be marked mandatory</t>
  </si>
  <si>
    <t>TC_05</t>
  </si>
  <si>
    <t xml:space="preserve">Verify policy group field is a dropdown  </t>
  </si>
  <si>
    <t>1.Open PMP portal
2.Login to PMP UI after Registration
3. Check the  policy group  dropdown button</t>
  </si>
  <si>
    <t xml:space="preserve">
1. Policy group should be dropdown</t>
  </si>
  <si>
    <t>TC_06</t>
  </si>
  <si>
    <t>Verify on clicking  policygroup dropdowns</t>
  </si>
  <si>
    <t xml:space="preserve">1.Open PMP portal
2.Login to PMP UI after Registration
3. Check the policy group  dropdown </t>
  </si>
  <si>
    <t>Should display POLICY GROUP NAME with POLICY GROUP DESCRIPTION</t>
  </si>
  <si>
    <t>TC_07</t>
  </si>
  <si>
    <t>Submit button</t>
  </si>
  <si>
    <t>Verify submit button on selecting  Partner type and policygroup dropdowns</t>
  </si>
  <si>
    <t xml:space="preserve">1.Open PMP portal
2.Login to PMP UI after Registration
3. Click on submit button after selecting   partner type and policy group  dropdown </t>
  </si>
  <si>
    <t xml:space="preserve">User should be navigated to the respective user dashboard  </t>
  </si>
  <si>
    <t>TC_08</t>
  </si>
  <si>
    <t>Description</t>
  </si>
  <si>
    <t>Verify Select Policy Group popup window title description for View More/ View Less</t>
  </si>
  <si>
    <t>1.Open PMP portal
2.Login to PMP UI after Registration
3. Click on View less /view more in the description</t>
  </si>
  <si>
    <t>View More should  expands and / View Less should  collapses the description as shown as UX.</t>
  </si>
  <si>
    <t>TC_09</t>
  </si>
  <si>
    <t xml:space="preserve">Verify partner type selection dropdown </t>
  </si>
  <si>
    <t>1.Open PMP portal
2.Login to PMP UI after Registration
3. Check the  partner type field</t>
  </si>
  <si>
    <t>Corresponding Partner Type should get autopopulated based on  Partner Type selection dropdown at the time of user registration</t>
  </si>
  <si>
    <t>TC_10</t>
  </si>
  <si>
    <t>Policy group dropdown</t>
  </si>
  <si>
    <t>Verify policy group dropdown</t>
  </si>
  <si>
    <t>1.Open PMP portal
2.Login to PMP UI after Registration
3. Click on the policy group dropdown</t>
  </si>
  <si>
    <t>1.Clicking on the dropdown, should show a search bar to filter results based on user input.
2.Each dropdown item should display POLICY GROUP NAME with POLICY GROUP DESCRIPTION underneath it</t>
  </si>
  <si>
    <t>TC_11</t>
  </si>
  <si>
    <t>Verify policy group dropdown opens a search field</t>
  </si>
  <si>
    <t>Clicking on the dropdown, should show a search bar to filter results based on user input.</t>
  </si>
  <si>
    <t>TC_12</t>
  </si>
  <si>
    <t xml:space="preserve">Verify search field allows user to search invalid policy groups </t>
  </si>
  <si>
    <t>1.Open PMP portal
2.Login to PMP UI after Registration
3. Click on the policy group dropdown
4.Type Invalid names/ invalid characters/numbers in the search field</t>
  </si>
  <si>
    <t xml:space="preserve">Error message should popup for any invalid values entered </t>
  </si>
  <si>
    <t>TC_13</t>
  </si>
  <si>
    <t xml:space="preserve">Verify policy group dropdown helps to select the policy group </t>
  </si>
  <si>
    <t>1.Open PMP portal
2.Login to PMP UI after Registration
3. Click on the policy group dropdown
4.Select any policy group</t>
  </si>
  <si>
    <t>Respective policy group should be displayed in the screen</t>
  </si>
  <si>
    <t>TC_14</t>
  </si>
  <si>
    <t xml:space="preserve">Verify Policygroup field neither selecting the policy group nor searching in the search field   </t>
  </si>
  <si>
    <t>1.Open PMP portal
2.Login to PMP UI after Registration
3. Click on the policy group dropdown
4.Niether Select any policy group nor type anything</t>
  </si>
  <si>
    <t>Submit button should not be enabled</t>
  </si>
  <si>
    <t>TC_15</t>
  </si>
  <si>
    <t xml:space="preserve">Verify the submit button enabled before selecting partner type and policy group in the  popup screen </t>
  </si>
  <si>
    <t>1.Open PMP portal
2.Login to PMP UI after Registration
3.Click on submit button without selecting partner type and policy group</t>
  </si>
  <si>
    <t>TC_16</t>
  </si>
  <si>
    <t>Verify User able to proceed without selecting partner type and policy group</t>
  </si>
  <si>
    <t>1.Open PMP portal
2.Login to PMP UI after Registration
3.Continue  without selecting partner type and policy group</t>
  </si>
  <si>
    <t xml:space="preserve">If selection was not made during first time, the popup should appear in upcoming logins until the selection is made. </t>
  </si>
  <si>
    <t>TC_17</t>
  </si>
  <si>
    <t>Verify if user can logout without policy group selection</t>
  </si>
  <si>
    <t>1.Open PMP portal
2.Login to PMP UI after Registration
3.Logout without selecting partner type and policy group</t>
  </si>
  <si>
    <t>User should not be able to proceed to user dashboard until selecting the policy group</t>
  </si>
  <si>
    <t>TC_18</t>
  </si>
  <si>
    <t xml:space="preserve"> Logout without selecting the policygroup.</t>
  </si>
  <si>
    <t>Popup should be available all the logins untill we select the policygroup.</t>
  </si>
  <si>
    <t>TC_19</t>
  </si>
  <si>
    <t>Verify the error message disappers  on closing manually</t>
  </si>
  <si>
    <t xml:space="preserve">1.Open PMP portal
2.Login to PMP UI after Registration
3. Select any partner  policy group and proceed
4.Upload any invalid certificate </t>
  </si>
  <si>
    <t>The error message should disappear on closing manually</t>
  </si>
  <si>
    <t>TC_20</t>
  </si>
  <si>
    <t>Message</t>
  </si>
  <si>
    <t>Verify all the field message/success message/failure messages are active in the user  selected language after selecting policy group</t>
  </si>
  <si>
    <t xml:space="preserve">1. Navigate to PMS portal.
2. Change the language in the dropdown 
3.Click "Policies" options in Home page.
4.Logout 
5.Login again
</t>
  </si>
  <si>
    <t>Screen should be dispayed in the user selected language until user changes it .</t>
  </si>
  <si>
    <t>TC_21</t>
  </si>
  <si>
    <t xml:space="preserve">Language </t>
  </si>
  <si>
    <t>Verify the language selected at the time of login  remains same across all screens after selecting policy group</t>
  </si>
  <si>
    <t>1. Navigate to PMS portal.
2. Change the language in the dropdown 
3.Click "Policies" options in Home page.</t>
  </si>
  <si>
    <t>The language selected at the time of login should continue to remain same across all screens</t>
  </si>
  <si>
    <t>TC_22</t>
  </si>
  <si>
    <t>Verify the Information messages  in user selected language after selecting the policy group</t>
  </si>
  <si>
    <t>1. Navigate to PMS portal.
2. Change the language in the dropdown 
3.Click on "Request Policy" options in Home page.</t>
  </si>
  <si>
    <t>Information messages should dispaly  in user selected language</t>
  </si>
  <si>
    <t>TC_23</t>
  </si>
  <si>
    <t>Verify the Information messages  when user selected arabic language at the time of login</t>
  </si>
  <si>
    <t xml:space="preserve">1. Navigate to PMS portal.
2. Change the language to arabic in the dropdown 
3.Click on "Request Policy" options in Home page.
</t>
  </si>
  <si>
    <t>Information messages should dispaly  RTL format for language</t>
  </si>
  <si>
    <t>TC_24</t>
  </si>
  <si>
    <t>Verify user can change the language after logging in</t>
  </si>
  <si>
    <t xml:space="preserve">1. Navigate to PMS portal.
2. Change the language after logging in
</t>
  </si>
  <si>
    <t>TC_25</t>
  </si>
  <si>
    <t xml:space="preserve">Verify policy group after first login into new PMS UI  when user selected french and english language </t>
  </si>
  <si>
    <t xml:space="preserve">1. Navigate to PMS portal.
2. Change the language to french  in the dropdown 
3.Login to PMP UI as auth partner </t>
  </si>
  <si>
    <t xml:space="preserve">Policy group should be viewed in the french and english when user selected same </t>
  </si>
  <si>
    <t>TC_26</t>
  </si>
  <si>
    <t xml:space="preserve">Verify policy group after first login into new PMS UI  when user selected arabic language </t>
  </si>
  <si>
    <t>Policy group should be viewed RTL format on selecting arabic language</t>
  </si>
  <si>
    <t>TC_27</t>
  </si>
  <si>
    <t xml:space="preserve">Verify policy group dropdown after first login into new PMS UI  when user selected french and english language </t>
  </si>
  <si>
    <t xml:space="preserve">1. Navigate to PMS portal.
2. Change the language to french  in the dropdown 
3.Login to PMP UI as auth partner 
</t>
  </si>
  <si>
    <t xml:space="preserve">Policy group dropdown should be viewed in the french and english when user selected same </t>
  </si>
  <si>
    <t>TC_28</t>
  </si>
  <si>
    <t xml:space="preserve">Verify policy group dropdown after first login into new PMS UI  when user selected arabic language </t>
  </si>
  <si>
    <t>Policy group dropdown should be viewed RTL format on selecting arabic language</t>
  </si>
  <si>
    <t>MOSIP-33227</t>
  </si>
  <si>
    <t>Authentication Services: Edit OIDC Client details</t>
  </si>
  <si>
    <t>33227_01</t>
  </si>
  <si>
    <t>The OIDC Client in the tabular view should be in Activated status for edit option to be enabled</t>
  </si>
  <si>
    <t>As a user (partner), on clicking Edit option of OIDC Client in the tabular view screen- I should be able to edit the previously submitted OIDC Client details such as LogoURI and RedirectURI so that the new changes are applied.</t>
  </si>
  <si>
    <t>Verify the  edit option in the Action menu of OIDC Client record in tabular view is able to click</t>
  </si>
  <si>
    <t>1.Login to PMS portal
2.Navigate to Authentication Services.
3.Navigate to create OIDC client  Home page
4.Click on the edit option in the  Action Menu</t>
  </si>
  <si>
    <t xml:space="preserve"> Edit option in the Action menu of OIDC Client record in tabular view should be clickable </t>
  </si>
  <si>
    <t>33227_02</t>
  </si>
  <si>
    <t>Verify the edit option in the Action menu of OIDC Client record in tabular view on clicking multiple times</t>
  </si>
  <si>
    <t>Should be able to go to edit page in first click</t>
  </si>
  <si>
    <t>33227_03</t>
  </si>
  <si>
    <t>Verify when User views on  Edit OIDC Client page with all the fields are displayed</t>
  </si>
  <si>
    <t>User should view the Edit OIDC Client page with all the fields  covered</t>
  </si>
  <si>
    <t>33227_04</t>
  </si>
  <si>
    <t xml:space="preserve">Verify when User views the  edit OIDC client is able to edit all the fields given </t>
  </si>
  <si>
    <t>Only LogoURI and RedirectURI , cleint name and grant types should be  enabled for edit
note- grant types have only one value as of now</t>
  </si>
  <si>
    <t>33227_05</t>
  </si>
  <si>
    <t>Verify proper placeholder is defined for editable fields</t>
  </si>
  <si>
    <t>1.Login to PMS portal
2.Navigate to Authentication Services.
3.Navigate to create OIDC client  Home page
4.Click on the edit option in the  Action Menu
5. Navigate to Edit page</t>
  </si>
  <si>
    <t>Proper placeholder should be defined for "Client Name", "Logo URI", "Redirect URI"</t>
  </si>
  <si>
    <t>33227_06</t>
  </si>
  <si>
    <t>Verify by entering only spaces into Clinet name, redirect uri, logo uri and submitting the form</t>
  </si>
  <si>
    <t>1.Login to PMS portal
2.Navigate to Authentication Services.
3.Navigate to create OIDC client  Home page
4.Click on the edit option in the  Action Menu
5. Navigate to Edit page and enter only spaces into the fields</t>
  </si>
  <si>
    <t>1. Proper error message should be displayed for entering only spaces.
2. User should not be able to submit form</t>
  </si>
  <si>
    <t>33227_07</t>
  </si>
  <si>
    <t>Verify by not entering any one of the field such as clinet name, redirect uri, logo uri and submitting the form</t>
  </si>
  <si>
    <t>1.Login to PMS portal
2.Navigate to Authentication Services.
3.Navigate to create OIDC client  Home page
4.Click on the edit option in the  Action Menu
5. Navigate to Edit page and do not enter client name and submit the form</t>
  </si>
  <si>
    <t>Proper error message should be displayed.
2. Error field should be highlighted</t>
  </si>
  <si>
    <t>33227_08</t>
  </si>
  <si>
    <t>Verify  User  is able to edit  LogoURI and RedirectURI fields adding invalid URI</t>
  </si>
  <si>
    <t>1.Login to PMS portal
2.Navigate to Authentication Services.
3.Navigate to create OIDC client  Home page
4.Click on the edit option in the  Action Menu
5.Edit LogoUIR and RedirectURI fields with invalid values</t>
  </si>
  <si>
    <t>Should throw an error message 'The values added is invalid.Please enter an valid URI'</t>
  </si>
  <si>
    <t>33227_09</t>
  </si>
  <si>
    <t>Verify  User  is able to edit  LogoURI and RedirectURI fields with the same previous values</t>
  </si>
  <si>
    <t>Submit button should be enabled and user should be able to submit</t>
  </si>
  <si>
    <t>33227_10</t>
  </si>
  <si>
    <t>Verify User is able to edit when client is deactivated</t>
  </si>
  <si>
    <t>1.Login to PMS portal
2.Navigate to Authentication Services.
3.Navigate to create OIDC client  Home page
4.Click on the edit option in the  Action Menu for deactivated clients</t>
  </si>
  <si>
    <t>Should not have edit option for deactivated clients</t>
  </si>
  <si>
    <t>33227_11</t>
  </si>
  <si>
    <t>Verify edit fields apart from LogoURL and RedirectURI and client</t>
  </si>
  <si>
    <t>1.Login to PMS portal
2.Navigate to Authentication Services.
3.Navigate to create OIDC client  Home page
4.Click on the edit option in the  Action Menu for other fields other than logoURI and RedirectURI</t>
  </si>
  <si>
    <t>Other fields other than logoURI and Redirect URI , client name, should be disabled for edit</t>
  </si>
  <si>
    <t>33227_12</t>
  </si>
  <si>
    <t>check submit button enabled before giving mandatory field in edit screen</t>
  </si>
  <si>
    <t>1.Login to PMS portal
2.Navigate to Authentication Services.
3.Navigate to create OIDC client  Home page
4.Click on the edit option in the  Action Menu
5.Submit without editing the Mandatory fields</t>
  </si>
  <si>
    <t>1.Only LogoURI, client name, grant types and RedirectURI should be enabled for edit.
2. Other fields should be disabled.
3. Submit button should be disabled.</t>
  </si>
  <si>
    <t>33227_13</t>
  </si>
  <si>
    <t>Verify  User  is able to edit any one of the field among LoguURI , client name , grant type and RedirectURI</t>
  </si>
  <si>
    <t>Should be able to submit the field successfully</t>
  </si>
  <si>
    <t>33227_14</t>
  </si>
  <si>
    <t xml:space="preserve">Verify the edit screen after clicking view the  edit OIDC client  </t>
  </si>
  <si>
    <t>The screen should  have the following options
Page should Incude
1. Title - ‘Edit OIDC Clients'
2. Home/Authentication services beneath the Title
3.All fields marked with * are mandatory
4.Fileds
-&gt;Partner ID
-&gt;Partner Type
-&gt; Policy Group
-&gt;Policy Name
-&gt;Client Name
-&gt;Public key
-&gt;Logo URI
-&gt;Redirect URI
-&gt;Grant Types</t>
  </si>
  <si>
    <t>33227_15</t>
  </si>
  <si>
    <t>Verify the Grant Type field</t>
  </si>
  <si>
    <t>The dropdown item should display  ‘Authorization Code’ which is selected by default</t>
  </si>
  <si>
    <t>33227_16</t>
  </si>
  <si>
    <t>Verify the Grant Type field is configurable</t>
  </si>
  <si>
    <t>1.Login to PMS portal
2.Navigate to Authentication Services.
3.Navigate to create OIDC client  Home page
4.Click on the edit option in the  Action Menu
5.Change the Grant type field in the config</t>
  </si>
  <si>
    <t>Grant type field should be configurable from partner-default-properties</t>
  </si>
  <si>
    <t>33227_17</t>
  </si>
  <si>
    <t>Verify after adding the different GrantTypes</t>
  </si>
  <si>
    <t>1.Login to PMS portal
2.Navigate to Authentication Services.
3.Navigate to create OIDC client  Home page
4.Click on the edit option in the  Action Menu
5.Change the Grant type field in the config
6. Restart POD.</t>
  </si>
  <si>
    <t>1. User should not be able to submit form rather than selecting "Authoraization Code"</t>
  </si>
  <si>
    <t>33227_18</t>
  </si>
  <si>
    <t xml:space="preserve">Verify the maximum time user can  edit   RedirectURI  field in the Action menu of OIDC Client record </t>
  </si>
  <si>
    <t>1.Login to PMS portal
2.Navigate to Authentication Services.
3.Navigate to create OIDC client  Home page
4.Click on the edit option in the  Action Menu
5.Edit the LogoURI and RedirectURI multiple times</t>
  </si>
  <si>
    <t>User is not having any limitatios for edit</t>
  </si>
  <si>
    <t>33227_19</t>
  </si>
  <si>
    <t xml:space="preserve">Verify the Submit button after editing LogoURI or client name or grant types or  RedirectURI </t>
  </si>
  <si>
    <t>1.Login to PMS portal
2.Navigate to Authentication Services.
3.Navigate to create OIDC client  Home page
4.Click on the edit option in the  Action Menu
5.Edit the LogoURI and RedirectURI and submit</t>
  </si>
  <si>
    <t>Clicking on Submit, should navigate to display of OIDC Client submission success message</t>
  </si>
  <si>
    <t>33227_20</t>
  </si>
  <si>
    <t>Verify the Success message description</t>
  </si>
  <si>
    <t xml:space="preserve"> Success message should Include the following:
a) Success  should be in Green Color Tick Icon
b) Title of success message: 'Modified details submitted successfully!
c) Description of success message: OIDC Client details has been successfully modified and submitted.
d) Go Back button
e) Home Button</t>
  </si>
  <si>
    <t>33227_21</t>
  </si>
  <si>
    <t>Verify Go Back button in the success message</t>
  </si>
  <si>
    <t>1.Login to PMS portal
2.Navigate to Authentication Services.
3.Navigate to create OIDC client  Home page
4.Click on the edit option in the  Action Menu
5.Edit the LogoURI and RedirectURI and submit
6.Click in Go Back button</t>
  </si>
  <si>
    <t>clicking on it should navigate to tabular view of submitted OIDC Clients</t>
  </si>
  <si>
    <t>33227_22</t>
  </si>
  <si>
    <t>Verify Home button in the success message</t>
  </si>
  <si>
    <t>1.Login to PMS portal
2.Navigate to Authentication Services.
3.Navigate to create OIDC client  Home page
4.Click on the edit option in the  Action Menu
5.Edit the LogoURI and RedirectURI and submit
6.Click in Home button</t>
  </si>
  <si>
    <t>clicking on it should  navigate to user dashboard/home page</t>
  </si>
  <si>
    <t>33227_23</t>
  </si>
  <si>
    <t>Verify submit button with server Issue</t>
  </si>
  <si>
    <t>1.Login to PMS portal
2.Navigate to Authentication Services.
3.Navigate to create OIDC client  Home page
4.Click on the edit option in the  Action Menu
5.Edit the LogoURI and RedirectURI and submit
6.Disconnect the Internet
7.Click on submit</t>
  </si>
  <si>
    <t>Appropriate error message from server should  be displayed on click of Submit button</t>
  </si>
  <si>
    <t>33227_24</t>
  </si>
  <si>
    <t>Verify submit button with slow Internet</t>
  </si>
  <si>
    <t>1.Login to PMS portal
2.Navigate to Authentication Services.
3.Navigate to create OIDC client  Home page
4.Click on the edit option in the  Action Menu
5.Edit the LogoURI and RedirectURI and submit
6.Connect to 3G/4G Internet
7.Click on submit</t>
  </si>
  <si>
    <t>User should be able to edit the clients name successfully</t>
  </si>
  <si>
    <t>33227_25</t>
  </si>
  <si>
    <t>Verify the language selected at the time of login  remains same across all screens</t>
  </si>
  <si>
    <t>1.Select French/Arabic language
2.Login to PMS portal
2.Navigate to Authentication Services.
3.Navigate to create OIDC client  Home page
4.Click on the edit option in the  Action Menu</t>
  </si>
  <si>
    <t>33227_26</t>
  </si>
  <si>
    <t>Verify the submitted details appears  in the tabular view screen when user logged in French language</t>
  </si>
  <si>
    <t>1.Select French language
2.Login to PMS portal
2.Navigate to Authentication Services.
3.Navigate to create OIDC client  Home page
4.Click on the edit option in the  Action Menu</t>
  </si>
  <si>
    <t xml:space="preserve"> The submitted details should  appears  in the tabular view screen in French language</t>
  </si>
  <si>
    <t>33227_27</t>
  </si>
  <si>
    <t>Verify the submitted details appears  in the tabular view screen when user logged in Arabic language</t>
  </si>
  <si>
    <t>1.Select Arabic language
2.Login to PMS portal
2.Navigate to Authentication Services.
3.Navigate to create OIDC client  Home page
4.Click on the edit option in the  Action Menu</t>
  </si>
  <si>
    <t xml:space="preserve"> The submitted details should  appears  in the tabular view screen in RTL Format</t>
  </si>
  <si>
    <t>33227_28</t>
  </si>
  <si>
    <t>Verify all the fields have proper label and placeholder defined when user  logged in French lang</t>
  </si>
  <si>
    <t>All the fields in the Tabular view  should have proper label and placeholder defined in french language.</t>
  </si>
  <si>
    <t>33227_29</t>
  </si>
  <si>
    <t>Verify all the fields have proper label and placeholder defined when user logged in arabic lang</t>
  </si>
  <si>
    <t>All the fields in the Tabular view  should have proper label and placeholder defined  in RTL format.</t>
  </si>
  <si>
    <t>33227_30</t>
  </si>
  <si>
    <t xml:space="preserve">Verify the Data validation for the Client Name </t>
  </si>
  <si>
    <t xml:space="preserve">1.Login to PMS portal
2.Navigate to Authentication Services.
3.Navigate to create OIDC client  Home page
4.Click on the edit option in the  Action Menu for client Name
</t>
  </si>
  <si>
    <t>1.Data Length should accept only 1-256 characters
2.Should accept only Alphanumeric characters
symbols for- space, dot, comma, - , _ , &amp;, ( , )</t>
  </si>
  <si>
    <t>N/A</t>
  </si>
  <si>
    <t>33227_31</t>
  </si>
  <si>
    <t>Verify the Data validation for the Client Name on adding only special characters apart from - space, dot, comma, - , _ , &amp;, ( , )</t>
  </si>
  <si>
    <t>1.Login to PMS portal
2.Navigate to Authentication Services.
3.Navigate to create OIDC client  Home page
4.Click on the edit option in the  Action Menu for client Name adding characters apart from - space, dot, comma, - , _ , &amp;, ( , )</t>
  </si>
  <si>
    <t>It should accept alphanumeric characters and symbols- space, dot, comma, - ,  _ , &amp;, ( , ) and digits</t>
  </si>
  <si>
    <t>f</t>
  </si>
  <si>
    <t>33227_32</t>
  </si>
  <si>
    <t>Verify the Data validation for the Client Name with combination of special charcacters  - space, dot, comma, - , _ , &amp;, ( , ) and digits</t>
  </si>
  <si>
    <t xml:space="preserve">1.Login to PMS portal
2.Navigate to Authentication Services.
3.Navigate to create OIDC client  Home page
4.Click on the edit option in the  Action Menu for client Name adding characters  - space, dot, comma, - , _ , &amp;, ( , ) and digits </t>
  </si>
  <si>
    <t>33227_33</t>
  </si>
  <si>
    <t>Verify the Data validation for the Client Name with combination of special charcacters  other than - space, dot, comma, - , _ , &amp;, ( , ) and digits</t>
  </si>
  <si>
    <t xml:space="preserve">1.Login to PMS portal
2.Navigate to Authentication Services.
3.Navigate to create OIDC client  Home page
4.Click on the edit option in the  Action Menu for client Name adding characters apart from - space, dot, comma, - , _ , &amp;, ( , ) and digits </t>
  </si>
  <si>
    <t>33227_34</t>
  </si>
  <si>
    <t>Verify the Data validation for the Client Name  if exceeds the limit</t>
  </si>
  <si>
    <t>1.Login to PMS portal
2.Navigate to Authentication Services.
3.Navigate to create OIDC client  Home page
4.Click on the edit option in the  Action Menu
5.Edit the client name with more than 256 characters
6.Click on submit</t>
  </si>
  <si>
    <t>Partner should not be allowed to enter more data beyond the maximum limit</t>
  </si>
  <si>
    <t>33227_35</t>
  </si>
  <si>
    <t>Verify the Data validation for the Client Name  if it is within the given limit</t>
  </si>
  <si>
    <t>1.Login to PMS portal
2.Navigate to Authentication Services.
3.Navigate to create OIDC client  Home page
4.Click on the edit option in the  Action Menu
5.Edit the client name with less than 256 characters
6.Click on submit</t>
  </si>
  <si>
    <t>33227_36</t>
  </si>
  <si>
    <t xml:space="preserve">Verify the Data validation for Logo URI </t>
  </si>
  <si>
    <t>1.Login to PMS portal
2.Navigate to Authentication Services.
3.Navigate to create OIDC client  Home page
4.Click on the edit option in the  Action Menu
5.Edit the LogoURI and submit
6.Click on submit</t>
  </si>
  <si>
    <t>1.Must be a valid URI format.
2.Should be able to edit the fields appropriately</t>
  </si>
  <si>
    <t>33227_37</t>
  </si>
  <si>
    <t>Verify the Data validation for Logo URI   if it is within the given limit</t>
  </si>
  <si>
    <t>1.Login to PMS portal
2.Navigate to Authentication Services.
3.Navigate to create OIDC client  Home page
4.Click on the edit option in the  Action Menu
5.Edit the LogoURI  within 2048 characters and submit
6.Click on submit</t>
  </si>
  <si>
    <t>Should be able to edit the fields successfully</t>
  </si>
  <si>
    <t>33227_38</t>
  </si>
  <si>
    <t>Verify the Data validation for Logo URI for the  if it is exceeding the given  limit</t>
  </si>
  <si>
    <t>1.Login to PMS portal
2.Navigate to Authentication Services.
3.Navigate to create OIDC client  Home page
4.Click on the edit option in the  Action Menu
5.Edit the LogoURI with more than 2048 characters and submit
6.Click on submit</t>
  </si>
  <si>
    <t>Should throw appropriate error message on tab "should not allow more than 2048 characters"</t>
  </si>
  <si>
    <t>33227_39</t>
  </si>
  <si>
    <t xml:space="preserve">Verify the Data validation for Redirect URI </t>
  </si>
  <si>
    <t>1.Login to PMS portal
2.Navigate to Authentication Services.
3.Navigate to create OIDC client  Home page
4.Click on the edit option in the  Action Menu
5.Edit the RedirectURI within 2048 characters and submit
6.Click on submit</t>
  </si>
  <si>
    <t>33227_40</t>
  </si>
  <si>
    <t>Verify the Data validation for Redirect URI if it is exceeding the given limit</t>
  </si>
  <si>
    <t>1.Login to PMS portal
2.Navigate to Authentication Services.
3.Navigate to create OIDC client  Home page
4.Click on the edit option in the  Action Menu
5.Edit the  RedirectURI with more than 2048 characters and submit
6.Click on submit</t>
  </si>
  <si>
    <t>33227_41</t>
  </si>
  <si>
    <t>Verify Sort Icon for list of OIDC client request</t>
  </si>
  <si>
    <t>1.Login to PMS portal
2.Navigate to Authentication Services.
3.Navigate to create OIDC client  Home page</t>
  </si>
  <si>
    <t>Action and OIDC Client ID shouldn't have sort icon</t>
  </si>
  <si>
    <t>MOSIP-33207</t>
  </si>
  <si>
    <t>Authentication Services: Tabular View of previous submitted OIDC Clients</t>
  </si>
  <si>
    <t>33207_01</t>
  </si>
  <si>
    <t>1. User has logged in to PMS portal as Auth partner
2.User had uploaded certificate.
3.User has  Requested Policy
4.Policy is approved by admin
5. OIDC request should have been submittted atleast once.</t>
  </si>
  <si>
    <t>As a user (partner), I should be able to view the tabular list of submitted OIDC Clients along with its details and status so that I can view the OIDC Clients created by my organisation in a sequential order and view the OIDC Client IDs for active records in same screen.</t>
  </si>
  <si>
    <t>Verify a New User wanting to create OIDC Client for the first time</t>
  </si>
  <si>
    <t>The screen should  have the following options under OIDC Client tab:
1. Create OIDC Client button should be placed on the centre of the screen.
 2. Columns headers should have : Partner ID,partner type,Policy Group, Policy Name, OIDC Client Name, Created Date, Status, OIDC Client ID, Action</t>
  </si>
  <si>
    <t>33207_02</t>
  </si>
  <si>
    <t>1.User has logged in as Auth partner
2.User has not uploaded certificates</t>
  </si>
  <si>
    <t>Verify user is able to view the list of OIDC client without uploading partner certificate</t>
  </si>
  <si>
    <t>1.Login to PMS portal
2.Navigate to Authentication Services without uploading partner certificate.
3.Navigate to create OIDC client  Home page</t>
  </si>
  <si>
    <t xml:space="preserve">1.Partner Id should not display in the dropdown
2.Partner type should not get changed
3.Policy name should not be available either on search or in the dropdown
4.Partner should not be able to create OIDC client 
5.Hence should not  avail in the list </t>
  </si>
  <si>
    <t>33207_03</t>
  </si>
  <si>
    <t>1. OIDC request should have been submittted atleast once.</t>
  </si>
  <si>
    <t>Verify the list after User has created OIDC Client details and is submitted atleast once</t>
  </si>
  <si>
    <t>1.Login to PMS portal
2.Navigate to Authentication Services.
3.Navigate to create OIDC client  Home page
4.Enter the mandatory fields and submit  .</t>
  </si>
  <si>
    <t>The List of OIDC clients should be a tabular view</t>
  </si>
  <si>
    <t>33207_04</t>
  </si>
  <si>
    <t>Verify the Subtitle 'List of OIDC Clients' in the Authentication service hom page</t>
  </si>
  <si>
    <t>The number displayed in ( ) beside ‘List of OIDC Clients’ should denote the total number of OIDC Client details submitted.</t>
  </si>
  <si>
    <t>33207_05</t>
  </si>
  <si>
    <t>Verify the list of OIDC clients are sorted in ascending and descending order on cliccking the sort button</t>
  </si>
  <si>
    <t>1.Login to PMS portal
2.Navigate to Authentication Services.
3.Navigate to create OIDC client  Home page
4.Click on the sort button</t>
  </si>
  <si>
    <t xml:space="preserve">1.Sorting button should view in  ascending or descending alphabetic order as per the selection
2.Should go back to the default view  </t>
  </si>
  <si>
    <t>33207_06</t>
  </si>
  <si>
    <t xml:space="preserve">Verify The number displayed in ( ) beside ‘List of OIDC Clients’ is denoting the proper count of OIDC Client details </t>
  </si>
  <si>
    <t>1.Login to PMS portal
2.Navigate to Authentication Services.
3.Navigate to create OIDC client  Home page
4.Click on the edit button
5.Deactivate any client
6.Check the count</t>
  </si>
  <si>
    <t>The number displayed in ( ) beside ‘List of OIDC Clients’ should denote the proper number of OIDC Client details submitted for activated and deactivated clients</t>
  </si>
  <si>
    <t>33207_07</t>
  </si>
  <si>
    <t>Verify Create OIDC Client button and Filter button  in the Authentication service hom page</t>
  </si>
  <si>
    <t>Create OIDC Client button and Filter button should be positioned towards the extreme right alongside the title. 
{After altleast one client has to be created }</t>
  </si>
  <si>
    <t>33207_08</t>
  </si>
  <si>
    <t>Verify Filter button in the Authentication service home page</t>
  </si>
  <si>
    <t xml:space="preserve">1.Login to PMS portal
2.Navigate to Authentication Services.
3.Navigate to Authentication Services </t>
  </si>
  <si>
    <t>1.Filter button should display an expandable and collapsible filter section on consecutive clicks
2.The expandable section should display filters for the column headers: Partner ID, Policy Group, Policy Name, OIDC Client name,Status
3.Each filter box should be a dropdown and the results dynamically should update based on the dropdown item selected
4.Multi filter search should be allowed
5.On expanding filter section,Reset Filter link should display beside filter button.
6.Clicking on Reset Filter, should erase the entry made so far in the dropdowns of filter section due to which the entire results should display in the tabular view , instead of filtered results.
7.Collapsing the filter section should hide the Reset Filter link.
8.The ( ) beside ‘List of OIDC Clients’ title should display the total number of filtered results.</t>
  </si>
  <si>
    <t>33207_09</t>
  </si>
  <si>
    <t>Verify the Reset Filter link button on expanding the filter button</t>
  </si>
  <si>
    <t>1.Login to PMS portal
2.Navigate to Authentication Services.
3.Navigate to create OIDC client  Home page
4.Expand the Filter button</t>
  </si>
  <si>
    <t>1.On expanding filter section, Reset Filter link should display beside filter button.
2. Clicking on Reset Filter, should erase the entry made so far in the dropdowns of filter section due to which the entire results are displayed in the tabular view , instead of filtered results</t>
  </si>
  <si>
    <t>33207_10</t>
  </si>
  <si>
    <t>Verify The Reset Filter link button on collapsing</t>
  </si>
  <si>
    <t>1. Login to PMS portal.
2.Navigate to Authentication Services 
3.Collapse the Filter button</t>
  </si>
  <si>
    <t>Collapsing the filter section should hide the Reset Filter link</t>
  </si>
  <si>
    <t>33207_11</t>
  </si>
  <si>
    <t>Verify Muti filter is possible for the clients</t>
  </si>
  <si>
    <t>1. Login  to PMS portal.
2..Navigate to Authentication Services 
3.Collapse the Filter button</t>
  </si>
  <si>
    <t xml:space="preserve">Multi filter link button should not be possible </t>
  </si>
  <si>
    <t>33207_12</t>
  </si>
  <si>
    <t>Verify the Columns displayed is as per the requirements</t>
  </si>
  <si>
    <t xml:space="preserve">Columns displayed should include :
1.Partner ID
2.Policy Group
3.Policy Name
4.OIDC Client Name
5.Created Date - same as system date format
6.Status - Activated/Deactivated
  Records in Deactivated status should be  greyed out with OIDC Client ID  but Action menu should be enabled with only View option available.
7.OIDC Client ID -eye icon should be clickable for all activated records.
8.On clicking the eye icon, A popup window should display with the following details:
      -&gt;Title - Corresponding Policy Name should displayed
      -&gt;Sub Title - Corresponding Partner ID should  display
      -&gt;OIDC Client ID in bold.
      -&gt;Copy button- Clicking on it, should lead to the button getting highlighted with button name changed to ‘Copied’
After a span of 3 seconds, it should come back to its original state with button named ‘Copy’, and hence copy operation can be performed mutliple times, without exiting from the window.
-&gt;X button to close the window and the tabular view is displayed.
9.Action- Action menu should display a common menu item (View, edit,deactivate) with only the only the following menu items enabled for below statuses:
Activated → View 
Edit-&gt; View  
 Deactivate -&gt;View </t>
  </si>
  <si>
    <t>33207_13</t>
  </si>
  <si>
    <t xml:space="preserve">Verify the alternate ways for the  User  to view the  tabular view of submitted OIDC Client details </t>
  </si>
  <si>
    <t>1.Login to PMS portal.
2.Navigate to Authentication Services 
Home page</t>
  </si>
  <si>
    <t>User can view the submitted OIDC client details either: 1.After receiving success message on OIDC Client creation submission
2.On directly clicking the Authentication Services option (in OIDC Client tab) in user dashboard</t>
  </si>
  <si>
    <t>33207_14</t>
  </si>
  <si>
    <t xml:space="preserve"> Verify the list of Records are in tabular list view</t>
  </si>
  <si>
    <t xml:space="preserve">
1.Login to PMS portal
2.Navigate to Authentication Services.
3.Navigate to create OIDC client  Home page
</t>
  </si>
  <si>
    <t>1.Records should be in tabular list view
2.Records should be in descending order (of created date and time)
3.By default- new records on the top should be followed by older records.</t>
  </si>
  <si>
    <t>33207_15</t>
  </si>
  <si>
    <t xml:space="preserve">Verify the action items for activated  client ID </t>
  </si>
  <si>
    <t xml:space="preserve">
1.Login to PMS portal
2.Navigate to Authentication Services.
3.Navigate to create OIDC client  Home page</t>
  </si>
  <si>
    <t xml:space="preserve">View, Edit,Deactivate should be enabled
</t>
  </si>
  <si>
    <t>33207_16</t>
  </si>
  <si>
    <t xml:space="preserve">1. OIDC request should have been submittted atleast once.
</t>
  </si>
  <si>
    <t xml:space="preserve">Verify the action items for deactivated  client ID </t>
  </si>
  <si>
    <t xml:space="preserve"> Only "View" Option should be enabled</t>
  </si>
  <si>
    <t>33207_17</t>
  </si>
  <si>
    <t xml:space="preserve">1. OIDC request should have been submittted atleast once.
</t>
  </si>
  <si>
    <t>Verify tabular view from side panel</t>
  </si>
  <si>
    <t xml:space="preserve">1.Login to PMS portal
2.Navigate to Authentication Services.
3.Navigate to create OIDC client  Home page
</t>
  </si>
  <si>
    <t xml:space="preserve">Should be able to  view Tabular view from side panel </t>
  </si>
  <si>
    <t>33207_18</t>
  </si>
  <si>
    <t xml:space="preserve">Verfiy the sort button is the in the tabular list view </t>
  </si>
  <si>
    <t xml:space="preserve">Sort button should work on filtered results </t>
  </si>
  <si>
    <t>33207_19</t>
  </si>
  <si>
    <t xml:space="preserve">Verify the sort button working for all columns </t>
  </si>
  <si>
    <t>1.Login to PMS portal
2.Navigate to Authentication Services.
3.Navigate to create OIDC client  Home page
4.CLick on sort button</t>
  </si>
  <si>
    <t>Sort button should work on filtered results except for the action column</t>
  </si>
  <si>
    <t>33207_20</t>
  </si>
  <si>
    <t>Verify the OIDC client ID eye icon in the tabular list view</t>
  </si>
  <si>
    <t>1.Login to PMS portal
2.Navigate to Authentication Services.
3.Navigate to create OIDC client  Home page
4.click on eye icon</t>
  </si>
  <si>
    <t>OIDC popup window should be displayed</t>
  </si>
  <si>
    <t>33207_21</t>
  </si>
  <si>
    <t xml:space="preserve">Verfiy OIDC popup window  </t>
  </si>
  <si>
    <t>1.Login to PMS portal
2.Navigate to Authentication Services.
3.Navigate to create OIDC client  Home page
4.Click on eye icon , the pop up window comes</t>
  </si>
  <si>
    <t>OIDC popup window should include
1.Title - Corresponding Policy Name is displayed
2.Sub Title - Corresponding Partner ID is displayed
3.Value of OIDC Client ID should be in bold.
4.Copy button .
5.x button to close window</t>
  </si>
  <si>
    <t>33207_22</t>
  </si>
  <si>
    <t>Verify the copy button for the popup window</t>
  </si>
  <si>
    <t xml:space="preserve">
1.Clicking on it, leads to the button getting highlighted with button name changed to ‘Copied’ as displayed in UI
2.After a span of 3 seconds, it comes back to its original state with button named ‘Copy’.
3.copy operation should be performed mutliple times, without exiting from the window.</t>
  </si>
  <si>
    <t>33207_23</t>
  </si>
  <si>
    <t>Verify the x button for the pop up window</t>
  </si>
  <si>
    <t>1.Login to PMS portal
2.Navigate to Authentication Services.
3.Navigate to create OIDC client  Home page
4.Click on eye icon , the pop up window comesn
5.Click on 'x' button</t>
  </si>
  <si>
    <t xml:space="preserve">1.Pop up window should close on clicking the 'x' button.
2.Should Go back to the Tabular list view of client requests </t>
  </si>
  <si>
    <t>33207_24</t>
  </si>
  <si>
    <t>Verify the status of Activated and Deactivated color coding</t>
  </si>
  <si>
    <t>1.Login to PMS portal
2.Navigate to Authentication Services.
3.Navigate to create OIDC client  Home page
4.Click on eye icon in the List of OIDC table  , the pop up window comes</t>
  </si>
  <si>
    <t>Color coding for status: Activated and Deactivated should be given as per design requirement</t>
  </si>
  <si>
    <t>33207_25</t>
  </si>
  <si>
    <t>Verify the Row Item is clickable</t>
  </si>
  <si>
    <t xml:space="preserve">1.Every row item should be clickable (except for deactivated status)
2.On clicking should navigate to corresponding view OIDC Client details  </t>
  </si>
  <si>
    <t>33207_26</t>
  </si>
  <si>
    <t>1.Select French language
2.Login to PMS portal
3.Navigate to Authentication Services.
4.Navigate to create OIDC client  Home page</t>
  </si>
  <si>
    <t>All the fields in Create OIDC client  should have proper label and placeholder defined in french language.</t>
  </si>
  <si>
    <t>33207_27</t>
  </si>
  <si>
    <t>1.Select Arabic language
2.Login to PMS portal
3.Navigate to Authentication Services.
4.Navigate to create OIDC client  Home page</t>
  </si>
  <si>
    <t>All the fields in Create OIDC client  should have proper label and placeholder defined in RTL format.</t>
  </si>
  <si>
    <t>33207_28</t>
  </si>
  <si>
    <t>1.Select French/Arabic language
2.Login to PMS portal
3.Navigate to Authentication Services.
4.Navigate to create OIDC client  Home page</t>
  </si>
  <si>
    <t>33207_29</t>
  </si>
  <si>
    <t>Verify the Allignmnet of the list of OIDC clients are proper when logged in frecnch/arabic language</t>
  </si>
  <si>
    <t>The Allignment should be proper when logged in french and arabic language</t>
  </si>
  <si>
    <t>33207_30</t>
  </si>
  <si>
    <t>Verify the Information messages  in user selected language</t>
  </si>
  <si>
    <t>33207_31</t>
  </si>
  <si>
    <t xml:space="preserve"> Verify the list of Records in the tabular list view on adding invalid urls in the redirect uri and logo uri field</t>
  </si>
  <si>
    <t xml:space="preserve">
1.Login to PMS portal
2.Navigate to Authentication Services.
3.Navigate to create OIDC client  Home page on adding Invalid Url
</t>
  </si>
  <si>
    <t>Appropriate error message 'Enter a valid URL'  should display</t>
  </si>
  <si>
    <t>33207_32</t>
  </si>
  <si>
    <t>Verify the records in the tabular view on exchanging user profile and logourl</t>
  </si>
  <si>
    <t xml:space="preserve">
1.Login to PMS portal
2.Navigate to Authentication Services.
3.Navigate to create OIDC client  Home page on exchanging the user profile and logourl field
</t>
  </si>
  <si>
    <t>1.Should be able to create OIDC clients.
2.After redirecting should give proper error response</t>
  </si>
  <si>
    <t>33207_33</t>
  </si>
  <si>
    <t xml:space="preserve">Verify the Sort working on filtered results </t>
  </si>
  <si>
    <t>1.Login to PMS portal
2.Navigate to Authentication Services.
3.Click on the  filter button
4.Check for the sort option</t>
  </si>
  <si>
    <t xml:space="preserve">Sort should work on filtered results </t>
  </si>
  <si>
    <t>33207_34</t>
  </si>
  <si>
    <t xml:space="preserve">1. OIDC request should have been submittted atleast once.
</t>
  </si>
  <si>
    <t xml:space="preserve">Verify the OIDC client status in DB in IDA table when it is active </t>
  </si>
  <si>
    <t>1.Login to PMS portal
2.Navigate to Authentication Services.
3.Create an OIDC client 
4.Open DB&gt;PMS&gt;OIDC_client_data</t>
  </si>
  <si>
    <t>Status of the Client ID should be active</t>
  </si>
  <si>
    <t>33207_35</t>
  </si>
  <si>
    <t>Verify the OIDC client status in DB in PMS table when active</t>
  </si>
  <si>
    <t>1.Login to PMS portal
2.Navigate to Authentication Services.
3.Create an OIDC client 
4.Open DB&gt;IDA&gt;OIDC_client_data</t>
  </si>
  <si>
    <t>33207_36</t>
  </si>
  <si>
    <t xml:space="preserve">Verify the OIDC client status in DB in Esignet table when it is active </t>
  </si>
  <si>
    <t>1.Login to PMS portal
2.Navigate to Authentication Services.
3.Create an OIDC client 
4.Open DB&gt;esignet&gt;client_detail</t>
  </si>
  <si>
    <t>33207_37</t>
  </si>
  <si>
    <t>Verify the OIDC client status in DB in Esignet/IDA/PMS table when client ID is deactivated</t>
  </si>
  <si>
    <t>1.Login to PMS portal
2.Navigate to Authentication Services.
3.Create an OIDC client 
4.Open DB&gt;esignet/IDA/PMS&gt;client_detail</t>
  </si>
  <si>
    <t>Status should be Inactive</t>
  </si>
  <si>
    <t>MOSIP-33217</t>
  </si>
  <si>
    <t>Authentication Services: View submitted OIDC Client</t>
  </si>
  <si>
    <t>TC_PR_01</t>
  </si>
  <si>
    <t>1.Partner Certificate should be uploaded in the PMS portal</t>
  </si>
  <si>
    <t xml:space="preserve">Authentication Services: View submitted OIDC Client </t>
  </si>
  <si>
    <t>First Time Creation on "OIDC" client</t>
  </si>
  <si>
    <t xml:space="preserve">1. Navigate to PMS portal.
2. Navigate "Authentication Services" 
3. Create "OIDC" client.
4.Post "OIDC" request submission.
5.Click "Go Back"
6.Navigate to List of "OIDC" client requests.
</t>
  </si>
  <si>
    <t xml:space="preserve">
1.Navigate to List of "OIDC" client requests.
</t>
  </si>
  <si>
    <t>TC_PR_02</t>
  </si>
  <si>
    <t xml:space="preserve">Root certificates are already uploaded </t>
  </si>
  <si>
    <t>Verify user able to  View option in action menu of OIDC Client record when certificates not uploaded</t>
  </si>
  <si>
    <t>1. Navigate to PMS portal.
2. Navigate "Authentication Services without uploading partner certificates" 
3. Create "OIDC" client.
4.Post "OIDC" request submission.
5.Click "Go Back"
6.Navigate to List of "OIDC" client requests.</t>
  </si>
  <si>
    <t>TC_PR_03</t>
  </si>
  <si>
    <t>Verify user clicks on View option in action menu of OIDC Client record in tabular view</t>
  </si>
  <si>
    <t xml:space="preserve">"1. Navigate to PMS portal.
2. Navigate ""Authentication Services"" 
3. Create "OIDC" client.
4.Post "OIDC" request submission.
5.Click "Go Back"
6.Navigate to List of "OIDC" client requests.
</t>
  </si>
  <si>
    <t>1.User should be able to navigate to "View OIDC Client Details" page.</t>
  </si>
  <si>
    <t>TC_PR_04</t>
  </si>
  <si>
    <t>Verify Click on each OIDC Client row item in the tabular view</t>
  </si>
  <si>
    <t xml:space="preserve">
1.User should be able to navigate to  View "OIDC" page.
2.Except OIDC client id and Action row </t>
  </si>
  <si>
    <t>TC_PR_05</t>
  </si>
  <si>
    <t>Verify Title "‘View OIDC Client Details’ and OIDC client name</t>
  </si>
  <si>
    <t>1.Verify Title as OIDC Client Name
below status and created time to be dispalyed</t>
  </si>
  <si>
    <t>TC_PR_06</t>
  </si>
  <si>
    <t>Verify "Activated" &amp; created Date and Time from the view OIDC clients page.</t>
  </si>
  <si>
    <t>"1. Navigate to PMS portal.
2. Navigate ""Authentication Services"" 
3. Create "OIDC" client.
4.Post "OIDC" request submission.
5.Click "Go Back"
6.User should be in tabular view screen</t>
  </si>
  <si>
    <t>Details to match corresponding to "AUTHENTICATION SERVICES" page.
2.Status- Activated with desired color coding.
3.Created On - Date and time</t>
  </si>
  <si>
    <t> </t>
  </si>
  <si>
    <t>TC_PR_07</t>
  </si>
  <si>
    <t>Verify "Deactivated" &amp; created Date and Time from the view OIDC clients page.</t>
  </si>
  <si>
    <t>1.Details to match corresponding to "AUTHENTICATION SERVICES" page.
2.Deactivated along with color coding.
3.Created On - Date and time</t>
  </si>
  <si>
    <t>TC_PR_08</t>
  </si>
  <si>
    <t>Verify "OIDC" client id on the extreme right had side &amp; option to copy to be enabled</t>
  </si>
  <si>
    <t>"1. Navigate to PMS portal.
2. Navigate ""Authentication Services"" 
3. Create "OIDC" client.
4.Post "OIDC" request submission.
5.Click "Go Back"
6.User should be in OIDC tabular view screen</t>
  </si>
  <si>
    <t>1."OIDC" Client ID to be displayed.
2."COPY" to be enabled
3."ICON" copy
4.Can be seen only for actiavted oidc clients</t>
  </si>
  <si>
    <t>TC_PR_09</t>
  </si>
  <si>
    <t>Verify tool tip of the 'COPY" option.
Verify timer of the tool tip</t>
  </si>
  <si>
    <t>"1. Navigate to PMS portal.
2. Navigate ""Authentication Services"" 
3. Create "OIDC" client.
4.Post "OIDC" request submission.
5.Click "Go Back"
6.User should be in view submited OIDC screen</t>
  </si>
  <si>
    <t>1.On clicking copy, a tooltip with the following text is displayed - ‘Copied!’ indicating that the Client ID is copied. 2. Timing of the tool tip(The tooltip vanishes after 2-3 seconds).</t>
  </si>
  <si>
    <t>TC_PR_10</t>
  </si>
  <si>
    <t>Verify details of the "View"  and corresponding values</t>
  </si>
  <si>
    <t>"1. Navigate to PMS portal.
2. Navigate ""Authentication Services"" 
3. Create "OIDC" client.
4.Post "OIDC" request submission.
5.Click "Go Back"</t>
  </si>
  <si>
    <t xml:space="preserve">"1.Partner ID-Corresponding value.
2.Partner type : corresponding to Partner ID (Authentication Partner)
3.Status- Activated /Deactivated
3.Created On - Date and time
4.Partner ID submitted input
5.Policy Group : corresponding to Partner ID
6.Policy group description : corresponding to policy group
7.Policy Name :submitted input
8.Policy description : corresponding to policy name.
9.OIDC Client Name, public key, Logo URI, redirect URI, Grant types.
</t>
  </si>
  <si>
    <t>TC_PR_11</t>
  </si>
  <si>
    <t>Verify "Back" Button</t>
  </si>
  <si>
    <t>1.Navigates to previous tabular view
 of submitted OIDC Clients.</t>
  </si>
  <si>
    <t>TC_PR_12</t>
  </si>
  <si>
    <t>Verify all fields are "Read" only</t>
  </si>
  <si>
    <t>1.All fileds are read only except for copy OIDC Client ID</t>
  </si>
  <si>
    <t>TC_PR_13</t>
  </si>
  <si>
    <t>Verify editing fields on the submitted OIDC client page</t>
  </si>
  <si>
    <t>TC_PR_14</t>
  </si>
  <si>
    <t>Verify the Date and Time format</t>
  </si>
  <si>
    <t>1.Date and time format should be same as system date and time.
2.In DB, it should be in UTC format</t>
  </si>
  <si>
    <t>TC_PR_15</t>
  </si>
  <si>
    <t>Verify OIDC Client ID along with copy option should be disabled for deactivated records.</t>
  </si>
  <si>
    <t>1.Status is "Deactivated"
2.Client ID &amp; Copy Option should be disabled</t>
  </si>
  <si>
    <t>TC_PR_16</t>
  </si>
  <si>
    <t>Verify "View" under Action option for "Activated" status</t>
  </si>
  <si>
    <t>1. Option View,
2.Edit
3.Deactivate to be enabled.</t>
  </si>
  <si>
    <t>TC_PR_17</t>
  </si>
  <si>
    <t>Verify "View" under Action option for "Deactivated" status</t>
  </si>
  <si>
    <t>1. Only "View" Option to be enabled</t>
  </si>
  <si>
    <t>TC_PR_18</t>
  </si>
  <si>
    <t>Multi Language- French</t>
  </si>
  <si>
    <t xml:space="preserve">1.Login to PMS portal
2.Navigate to Authentication Services.
</t>
  </si>
  <si>
    <t>All the fields should have proper label and placeholder defined in french language.</t>
  </si>
  <si>
    <t>TC_PR_19</t>
  </si>
  <si>
    <t>Multi Language- Arabic</t>
  </si>
  <si>
    <t>All the fields should have proper label and placeholder defined in RTL format.</t>
  </si>
  <si>
    <t>TC_PR_20</t>
  </si>
  <si>
    <t>Verify status- "Deactivated" the entire row is read only</t>
  </si>
  <si>
    <t>1.Read Only to be enabled</t>
  </si>
  <si>
    <t>TC_PR_21</t>
  </si>
  <si>
    <t>Verify to edit from the  "View OIDC Client " page</t>
  </si>
  <si>
    <t>All fields of the page like Partner ID, Partner Type,POlicy Group are not editable</t>
  </si>
  <si>
    <t>TC_PR_22</t>
  </si>
  <si>
    <t>Verify "Activated'  status to match the corresponding values in the "View OIDC Client" details page</t>
  </si>
  <si>
    <t xml:space="preserve"> corresponding value of the selection made should be in "Activated" status</t>
  </si>
  <si>
    <t>TC_PR_23</t>
  </si>
  <si>
    <t>Verify "Deactivated" status to match the corresponding values in the "View OIDC Client" details page</t>
  </si>
  <si>
    <t>1.Login to PMS portal
2.Navigate to Authentication Services.
3.Deactivate an OIDC client</t>
  </si>
  <si>
    <t xml:space="preserve"> corresponding value of the selection made should be in "Deactivated" status</t>
  </si>
  <si>
    <t>TC_PR_24</t>
  </si>
  <si>
    <t>Verify Logo URL and Redirect URL with maximum characters are acceptable(2048)</t>
  </si>
  <si>
    <t>1.Login to PMS portal
2.Navigate to Authentication Services.
3.Create Logo URL and Redirect URL with  2048 characters</t>
  </si>
  <si>
    <t>Should accept Logo URL and Redirect URL with characters 2048</t>
  </si>
  <si>
    <t>TC_PR_25</t>
  </si>
  <si>
    <t xml:space="preserve">1.Login to PMS portal
2.Navigate to Authentication Services.
3.Create Logo URL and Redirect URL with exceeding 2048 characters 
</t>
  </si>
  <si>
    <t>Should throw error message as'The URI must not allow more than 2048 characters'</t>
  </si>
  <si>
    <t>TC_PR_26</t>
  </si>
  <si>
    <t>Verify Redirect URL corresponding to value selected</t>
  </si>
  <si>
    <t xml:space="preserve"> Redirect URL values to pull up corresponding to the selection made</t>
  </si>
  <si>
    <t>TC_PR_27</t>
  </si>
  <si>
    <t>Verify"HOME" option under "View OIDC Client Details"</t>
  </si>
  <si>
    <t>Home option should  navigate to the "Home" page</t>
  </si>
  <si>
    <t>TC_PR_28</t>
  </si>
  <si>
    <t>Verify"Authentication Services" option under "View OIDC Client Details"</t>
  </si>
  <si>
    <t xml:space="preserve"> "Authentication Services" option is navigating to the "Authentications"page</t>
  </si>
  <si>
    <t>TC_PR_29</t>
  </si>
  <si>
    <t>1.Login to PMS portal in french/arabic
2.Navigate to Authentication Services.
3.View the OIDC list</t>
  </si>
  <si>
    <t>The Allignment should be proper in french and arabic language</t>
  </si>
  <si>
    <t>TC_PR_30</t>
  </si>
  <si>
    <t>Verify Client name in terms of display</t>
  </si>
  <si>
    <t>Client name should be displayed same in entire UI</t>
  </si>
  <si>
    <t>TC_PR_31</t>
  </si>
  <si>
    <t>TC_PR_32</t>
  </si>
  <si>
    <t>TC_PR_33</t>
  </si>
  <si>
    <t>TC_PR_34</t>
  </si>
  <si>
    <t>TC_PR_35</t>
  </si>
  <si>
    <t>Verify the success Message and success icon  alignments  when user logged in Arabic and French login</t>
  </si>
  <si>
    <t xml:space="preserve">Allignments should be proper </t>
  </si>
  <si>
    <t>MOSIP-32702</t>
  </si>
  <si>
    <t> Request a policy to be assigned to partner ID</t>
  </si>
  <si>
    <t>TC_32702_01</t>
  </si>
  <si>
    <t>1. Partner certificate should be uploaded before for particular partner.
2. No requests are submitted before.</t>
  </si>
  <si>
    <t>As a user (partner), on clicking Request Policy button in Policies screen- I should be able to request for a policy that is applicable to my organisation so that on approval from admin, the policy is assigned to the respective partner ID in order to proceed with authentication services.</t>
  </si>
  <si>
    <t>Verify that when no submitted policy requests are present.</t>
  </si>
  <si>
    <t>1. Navigate to PMS portal.
2. Click "Policies" options in Home page.
3. Request policy button appears in centre.</t>
  </si>
  <si>
    <t>1. Request Policy button is available as per UX design in centre when no policy request are present.
2. Request Policy button should be accessible.</t>
  </si>
  <si>
    <t xml:space="preserve"> Request a policy to be assigned to partner ID</t>
  </si>
  <si>
    <t>TC_32702_02</t>
  </si>
  <si>
    <t>1. Partner certificate should be uploaded before for particular partner.
2. Policy request should be submitted.</t>
  </si>
  <si>
    <t>Verify "Request Policy" button when policies are submitted.</t>
  </si>
  <si>
    <t>1. Navigate to PMS portal.
2. Click "Policies" options in Home page.
3. Submit Policy request.
4. Navigate again to "Policies".
5. Tabular view of previously requested policies screen appears.</t>
  </si>
  <si>
    <t>1. Request Policy button is available as per UX design on the top right of the screen
2. Request Policy button should be accessible.</t>
  </si>
  <si>
    <t>TC_32702_03</t>
  </si>
  <si>
    <t>1. Partner certificate should be uploaded before for particular partner.</t>
  </si>
  <si>
    <t>Verify that "Request a Policy page" layout and controls are as per design requirements.</t>
  </si>
  <si>
    <t>1. Navigate to PMS portal.
2. Click "Policies" options in Home page.
3. "Request a Policy page" gets displayed.</t>
  </si>
  <si>
    <t>"Request a Policy page" should be based on design requirements as per following:
1. Title: Request a Policy
2. Sub Title: All fields marked with * are mandatory
3. Partner ID → Dropdown (Help text: Select partner ID).
4. Partner type →  Corresponding Partner Type gets auto populated based on partner ID selected by user.
5. Policy Group → Policy group based on the partner ID opted , gets auto populated.
6. Policy Name → dropdown (Help text: Select policy name applicable to your organization).
a.Each dropdown item should display POLICY NAME with POLICY DESCRIPTION underneath it.
b. Comments →  text area (Help text: Mention the purpose of requesting the policy).
c. Submit button → enabled only after mandatory fields are filled.
7. Clicking on Submit, navigates to display of policy submission success message  which displays the following:
a. Success Green Color Tick Icon
b. Title of success message: 'Policy Submitted Successfully!
c. Description of success message: Policy request has been successfully submitted. Approval is pending with admin.
d. Go Back button → clicking on it navigates to tabular view of submitted policies.
e. Home Button → clicking on it , navigates to user dashboard/home page.</t>
  </si>
  <si>
    <t>TC_32702_04</t>
  </si>
  <si>
    <t>1. Partner certificate should be uploaded before for particular partner.
2. Policy group should be created by admin and mapped to Partner.</t>
  </si>
  <si>
    <t xml:space="preserve">Verify "Partner ID" dropdown is accessible. </t>
  </si>
  <si>
    <t>1. Navigate to PMS portal.
2. Click "Policies" options in Home page.
3. "Request a Policy page" gets displayed.
4. Navigate to "Partner ID" dropdown.</t>
  </si>
  <si>
    <t>1. User should be able to expand/collapse "Partner ID" dropdown.
2. Proper placeholder text should be displayed - "Select partner ID"</t>
  </si>
  <si>
    <t>TC_32702_05</t>
  </si>
  <si>
    <t>Verify that user is able to select "Partner ID" from dropdown whose partner certificate is successfully uploaded</t>
  </si>
  <si>
    <t>1. Navigate to PMS portal.
2. Click "Policies" options in Home page.
3. "Request a Policy page" gets displayed.
4. Navigate to "Partner ID" dropdown.
5. Select "Partner ID".</t>
  </si>
  <si>
    <t>1. User should be able to select Partner ID from "Partner ID" dropdown.
2. Partner ID dropdown should display list of partner IDs of partner types whose partner certificate is successfully uploaded.</t>
  </si>
  <si>
    <t>TC_32702_06</t>
  </si>
  <si>
    <t>1. Partner certificate should not be uploaded before for particular partner.</t>
  </si>
  <si>
    <t>Verify "Partner ID" whose certificate is not uploaded.</t>
  </si>
  <si>
    <t>User should not be able to view the particular partner id in the "Partner ID" dropdown.</t>
  </si>
  <si>
    <t>TC_32702_07</t>
  </si>
  <si>
    <t>Verify "Partner ID" dropdown item has PARTNER ID underneath it for easy readability.</t>
  </si>
  <si>
    <t>Each dropdown item should display PARTNER ID underneath it for easy readability.</t>
  </si>
  <si>
    <t>TC_32702_08</t>
  </si>
  <si>
    <t>Verify that corresponding "Partner Type" gets auto populated based on Partner ID selected by user</t>
  </si>
  <si>
    <t>1. Navigate to PMS portal.
2. Click "Policies" options in Home page.
3. "Request a Policy page" gets displayed.
4. Navigate to "Partner ID" dropdown and select any Partner ID.
5. "Partner Type" gets auto populated based on Partner ID selected by user.</t>
  </si>
  <si>
    <t xml:space="preserve">1. Correct Partner Type should be auto populated when user select "Partner ID".
For eg:
a. If user selects Partner ID related to Auth Partner, "Authentication Partner" type should be auto populated.
</t>
  </si>
  <si>
    <t>TC_32702_09</t>
  </si>
  <si>
    <t>Verify that "Partner Type" is disabled for edit.</t>
  </si>
  <si>
    <t>1. "Partner Type" should be disabled for edit.
2. Visually "Partner Type" should be in disabled state.</t>
  </si>
  <si>
    <t>TC_32702_10</t>
  </si>
  <si>
    <t>Verify that "Policy Group" is disabled for edit.</t>
  </si>
  <si>
    <t>1. Navigate to PMS portal.
2. Click "Policies" options in Home page.
3. "Request a Policy page" gets displayed.
4. Navigate to "Partner ID" dropdown and select any Partner ID.
5. "Policy Group" gets auto populated based on Partner ID selected by user.</t>
  </si>
  <si>
    <t>1. "Policy Group" should be disabled for edit.
2. Visually "Policy Group" should be in disabled state.</t>
  </si>
  <si>
    <t>TC_32702_11</t>
  </si>
  <si>
    <t>1. Partner certificate should be uploaded before for particular partner.
2. Policy group should be created by admin and mapped to Partner.
3. Policy Names should be created and mapped to Policy group by admin.</t>
  </si>
  <si>
    <t>Verify "Policy Name" dropdown is accessible.</t>
  </si>
  <si>
    <t>1. Navigate to PMS portal.
2. Click "Policies" options in Home page.
3. "Request a Policy page" gets displayed.
4. Navigate to "Partner ID" dropdown and select any Partner ID.
5. "Policy Group" gets auto populated based on Partner ID selected by user.
6. Navigate and click "Policy Name".</t>
  </si>
  <si>
    <t>1. User is able to expand/collapse "Policy Name" dropdown.
2. Search field should be available as per design requirements.
3. Proper placeholder should be defined - "Select policy name applicable to your organisation".</t>
  </si>
  <si>
    <t>TC_32702_12</t>
  </si>
  <si>
    <t>Verify the list of policies belonging to the selected policy group appears in the dropdown.</t>
  </si>
  <si>
    <t>1. Navigate to PMS portal.
2. Click "Policies" options in Home page.
3. "Request a Policy page" gets displayed.
4. Navigate to "Partner ID" dropdown and select any Partner ID.
5. "Policy Group" gets auto populated based on Partner ID selected by user.
6. Navigate and click "Policy Name" dropdown.</t>
  </si>
  <si>
    <t xml:space="preserve">1. User should be able to view only the list of policies belonging to the selected policy group appears in the dropdown. </t>
  </si>
  <si>
    <t>TC_32702_13</t>
  </si>
  <si>
    <t>Verify the user is able to select the list of policies from "Policy Name" dropdown.</t>
  </si>
  <si>
    <t>1. User should be able to select the "Policy Name" from dropdown.
2. User should be able to select the "Policy Name" from search box.
3. User should be able to filter the "Policy Name" from keyboard.</t>
  </si>
  <si>
    <t>TC_32702_14</t>
  </si>
  <si>
    <t>Verify the name and description for "Policy Name" dropdown list items.</t>
  </si>
  <si>
    <t>Each dropdown item should display POLICY NAME with POLICY DESCRIPTION underneath it.</t>
  </si>
  <si>
    <t>TC_32702_15</t>
  </si>
  <si>
    <t>Verify the comments text area.</t>
  </si>
  <si>
    <t>1. Navigate to PMS portal.
2. Click "Policies" options in Home page.
3. "Request a Policy page" gets displayed.
4. Navigate to "Partner ID" dropdown and select any Partner ID.
5. "Policy Group" gets auto populated based on Partner ID selected by user.
6. Navigate and select "Policy Name" dropdown.
7. Navigate to "Comments" edit box.</t>
  </si>
  <si>
    <t>1. Comments text area should be editable.
2. Proper placeholder should be defined for comments edit box - "Mention the purpose of requesting the policy"</t>
  </si>
  <si>
    <t>TC_32702_16</t>
  </si>
  <si>
    <t>Verify "Submit" button is disabled by default.</t>
  </si>
  <si>
    <t>1. Navigate to PMS portal.
2. Click "Policies" options in Home page.
3. "Request a Policy page" gets displayed.
4. Navigate to "Submit" button.</t>
  </si>
  <si>
    <t>Submit button should be disabled by default.</t>
  </si>
  <si>
    <t>TC_32702_17</t>
  </si>
  <si>
    <t>Verify by not selecting all mandatory fields and submitting the request.</t>
  </si>
  <si>
    <t>1. Navigate to PMS portal.
2. Click "Policies" options in Home page.
3. "Request a Policy page" gets displayed.
4. Do not select any mandatory field.
5. Navigate and click "Submit" button.</t>
  </si>
  <si>
    <t xml:space="preserve">1. "Submit" button should be disabled.
</t>
  </si>
  <si>
    <t>TC_32702_18</t>
  </si>
  <si>
    <t>Verify by selecting all the mandatory fields to request policy.</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</si>
  <si>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"Comments".
8. Click on Submit button.</t>
  </si>
  <si>
    <t>1. Submit button should be enabled.
2. User should be able to "Request Policy".
3. Success message should be displayed.</t>
  </si>
  <si>
    <t>TC_32702_19</t>
  </si>
  <si>
    <t>Verify the success message after submitting the request.</t>
  </si>
  <si>
    <t>Below content should be displayed for user upon submitting the request,
1. Success Green Color Tick Icon
2. Title of success message: 'Policy Submitted Successfully!
3. Description of success message: Policy request has been successfully submitted. Approval is pending with admin.
4. Go Back button.
5. Home Button.</t>
  </si>
  <si>
    <t>TC_32702_20</t>
  </si>
  <si>
    <t>Verify by not entering comments into the comments edit field.</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</si>
  <si>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Do not provide comments in "Comments" edit field.
8. Click on Submit button.</t>
  </si>
  <si>
    <t xml:space="preserve"> Submit button should be disabled.</t>
  </si>
  <si>
    <t>TC_32702_21</t>
  </si>
  <si>
    <t>Verify clear button functionality</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</si>
  <si>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clear button.</t>
  </si>
  <si>
    <t>All the data selected/entered into request policy form should get cleared after invoking "Clear" button.</t>
  </si>
  <si>
    <t>TC_32702_22</t>
  </si>
  <si>
    <t>Verify cancel button functionality</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</si>
  <si>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cancel button.</t>
  </si>
  <si>
    <t>User should be navigate to tabular view screen after invoking cancel button.</t>
  </si>
  <si>
    <t>TC_32702_23</t>
  </si>
  <si>
    <t>Verify the status is "Pending for approval" after submitting policy request.</t>
  </si>
  <si>
    <t xml:space="preserve">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submit button.
9. Navigate to tabular view. </t>
  </si>
  <si>
    <t>1. User should be able to submit the request.
2. User should be able to click on "Go back" button.
3. In list of tabular view status should be "Pending for approval" for particular partner ID.</t>
  </si>
  <si>
    <t>TC_32702_24</t>
  </si>
  <si>
    <t>Verify all the mandatory fields are marked with * symbol</t>
  </si>
  <si>
    <t>All the mandatory fields should be marked with * symbol</t>
  </si>
  <si>
    <t>TC_32702_25</t>
  </si>
  <si>
    <t>Verify by selecting multiple "Policy Name" at a time from dropdown.</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</si>
  <si>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and select multiple items from dropdown.
7. Provide comments in "Comments" edit field.
8. Click on submit button.</t>
  </si>
  <si>
    <t>1. User should not be able to select multiple items from dropdown at a time.
2. Submit button should be disabled.</t>
  </si>
  <si>
    <t>TC_32702_26</t>
  </si>
  <si>
    <t>Verify user is able to submit another Policy request</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</si>
  <si>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submit button.
9. Repeat step 4,5,6,7,8</t>
  </si>
  <si>
    <t xml:space="preserve">1. User should be able to submit another "Policy Request"
2. Success message be displayed.
</t>
  </si>
  <si>
    <t>TC_32702_27</t>
  </si>
  <si>
    <t>Verify by submitting (mapping) multiple Policy request for same partner ID</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</si>
  <si>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submit button.
9. Repeat step 4,5,6,7,8 multiple times.</t>
  </si>
  <si>
    <t>1. User should be able to submit multiple "Policy Request" for same Partner ID.
2. Success message be displayed.
3. User should be able to view all the Policies in tabular view of policies.</t>
  </si>
  <si>
    <t>TC_32702_28</t>
  </si>
  <si>
    <t>Verify by submitting (mapping) same previously submitted policy name with same Partner ID</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</si>
  <si>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submit button.
9. Map the user with same policy name.</t>
  </si>
  <si>
    <t>1. User should not be able to submit (map) same policy name with same partner ID one more time.
2. Error message should be displayed - Same Policy is already submitted for the Partner.</t>
  </si>
  <si>
    <t>TC_32702_29</t>
  </si>
  <si>
    <t>1. Partner certificate should be uploaded before for particular partner.
2. Policy group should be created by admin and mapped to Partner.
3. Policy Names should be created and mapped to Policy group by admin.
4. Policy should be in Approved state.</t>
  </si>
  <si>
    <t>Verify by submitting a policy already in APPROVED status for same policy against the partner id.</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</si>
  <si>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which is already in Approved state.
7. Provide comments in "Comments" edit field.
8. Click on submit button.</t>
  </si>
  <si>
    <t>1. User should not be able to  request the Approved policy once again for same policy against the partner id.
2. Error message should be displayed - "This policy has already been approved against your partner ID."</t>
  </si>
  <si>
    <t>TC_32702_30</t>
  </si>
  <si>
    <t>1. Partner certificate should be uploaded before for particular partner.
2. Policy group should be created by admin and mapped to Partner.
3. Policy Names should be created and mapped to Policy group by admin.
4. Policy should be in Pending for Approval state.</t>
  </si>
  <si>
    <t>Verify by submitting a policy already in PENDING FOR APPROVAL status for same policy against the partner id</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</si>
  <si>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which is already in Pending for Approval state.
7. Provide comments in "Comments" edit field.
8. Click on submit button.</t>
  </si>
  <si>
    <t>1. User should not be able to  request the Pending for Approval policy once again for same policy against the partner id.
2. Error message should be displayed -"This policy is already pending for approval against your partner ID."</t>
  </si>
  <si>
    <t>TC_32702_31</t>
  </si>
  <si>
    <t>1. Partner certificate should be uploaded before for particular partner.
2. Policy group should be created by admin and mapped to Partner.
3. Policy Names should be created and mapped to Policy group by admin.
4. Policy should be in Rejected status.</t>
  </si>
  <si>
    <t>Verify by submitting Rejected Policy once again.</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</si>
  <si>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which is already in Rejected status.
7. Provide comments in "Comments" edit field.
8. Click on submit button.</t>
  </si>
  <si>
    <t>User should be able to submit the Rejcted policy against the partner ID again.</t>
  </si>
  <si>
    <t>TC_32702_32</t>
  </si>
  <si>
    <t>Verify "go back" functionality after submitting policy request.</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</si>
  <si>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submit button.
9. Navigate to "Home" button and click.</t>
  </si>
  <si>
    <t>1. User should be navigated to "tabular view of submitted policies".</t>
  </si>
  <si>
    <t>TC_32702_33</t>
  </si>
  <si>
    <t>Verify "Home" button functionality after submitting policy request.</t>
  </si>
  <si>
    <t>1. User should be navigated to "user dashboard/home page".</t>
  </si>
  <si>
    <t>TC_32702_34</t>
  </si>
  <si>
    <t>Verify that after filling the Policy request form and closing browser, browser back or refresh browser, prompt error should be displayed.</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</si>
  <si>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Perform closing browser, browser back or refresh browser.</t>
  </si>
  <si>
    <t>Below message should be displayed for users,
- Header: Leave site?
- Message: Changes you made may not be saved.
- With a checkbox stating “Prevent this page from creating additional dialogs.”
- Buttons: Leave, Cancel (Default browser dialog box)
- On click of “Cancel”, user will be retained on the same screen, with the data entered also retained and the user can continue with the policy request details entry.
- On click of “Leave”, system will stop the current process and the browser should move back or close, based on the option selected.</t>
  </si>
  <si>
    <t>TC_32702_35</t>
  </si>
  <si>
    <t>Verify that all inline error messages.</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</si>
  <si>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Do some inline errors.</t>
  </si>
  <si>
    <t>1. All error messages should be retained for 10 seconds. (NA)
2. All the error messages should disappear at the end of 10 seconds. (NA)
3. When user tabs out error should be retained or disappear depending on user action performed. (NA)
4. The error messages should disappear when the user tries to input data or when the user clicks on the “x” icon, whichever is first. (Applicable)</t>
  </si>
  <si>
    <t>TC_32702_36</t>
  </si>
  <si>
    <t>Verify clicking hamburger menu when user is on Request Policy screen.</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</si>
  <si>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Do not submit the request.</t>
  </si>
  <si>
    <t xml:space="preserve">1. User should be able to click hamburger menu when user is on Request Policy screen.
</t>
  </si>
  <si>
    <t>TC_32702_37</t>
  </si>
  <si>
    <t>Verify back button beside request a policy</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</si>
  <si>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Do not submit the request.
9. Click on back button.</t>
  </si>
  <si>
    <t>User should be navigated to Request Policy button screen.</t>
  </si>
  <si>
    <t>TC_32702_38</t>
  </si>
  <si>
    <t>Verify Heading, URL and Breadcrumb of Request Policy screen.</t>
  </si>
  <si>
    <t>1. Proper heading should be defined - "Request a Policy".
2. Meaningful URL should be displayed for users.
3. Upon invoking Breadcrumb, relevant page should be displayed.</t>
  </si>
  <si>
    <t>TC_32702_39</t>
  </si>
  <si>
    <t>1. Navigate to PMS portal.
2. Click "Policies" options in Home page.
3. "Request a Policy page" gets displayed.
4. Submit a request policy.</t>
  </si>
  <si>
    <t>User should be navigated in same language which is selected at the time of login and should continue to remain same across all screen</t>
  </si>
  <si>
    <t>TC_32702_40</t>
  </si>
  <si>
    <t>Verify submitting request functionality in different browsers.</t>
  </si>
  <si>
    <t>1. Navigate to PMS portal.
2. Click "Policies" options in Home page.
3. "Request a Policy page" gets displayed.
4. Navigate to "Partner ID" dropdown and select any Partner ID.
5. "Partner Type" &amp; "Policy Group" gets auto populated based on Partner ID selected by user.
6. Navigate and select "Policy Name" dropdown.
7. Provide comments in "Comments" edit field.
8. Click on submit button.</t>
  </si>
  <si>
    <t>Below functionality should be working in different browsers.
1. User should be able to submit policy request.
2. All the controls should be proplerly aligned in different browsers.</t>
  </si>
  <si>
    <t>TC_32702_41</t>
  </si>
  <si>
    <t>Verify all the fields have proper label and placeholder defined in Request policy screen</t>
  </si>
  <si>
    <t>All the fields in Request Policy form should have proper label and placeholder defined.</t>
  </si>
  <si>
    <t>TC_32702_42</t>
  </si>
  <si>
    <t>Verify all the field label/success message/failure messages  in the user selected language</t>
  </si>
  <si>
    <t xml:space="preserve">1. Navigate to PMS portal.
2. Change the language in the dropdown 
3.Click "Policies" options in Home page.
</t>
  </si>
  <si>
    <t>1.All the fields/success message/failure messages  should be in the user selected language
2.success message/failure messages  for arabic language should be in RTL format</t>
  </si>
  <si>
    <t>TC_32702_43</t>
  </si>
  <si>
    <t>Verify all the field message/success message/failure messages are active in the user  selected language after logout</t>
  </si>
  <si>
    <t>TC_32702_44</t>
  </si>
  <si>
    <t>TC_32702_45</t>
  </si>
  <si>
    <t>TC_32702_46</t>
  </si>
  <si>
    <t>Verify the Information messages  when user selected arabic language</t>
  </si>
  <si>
    <t>TC_32702_47</t>
  </si>
  <si>
    <t>1.The language selected at the time of login should continue to remain same across all screens 
2.User should not have an option to change the language after logging in</t>
  </si>
  <si>
    <t>TC_32702_48</t>
  </si>
  <si>
    <t xml:space="preserve">Verify the Time format is same  in tabular page and view page of polices </t>
  </si>
  <si>
    <t xml:space="preserve">1. Navigate to PMS portal.
2.Click on "Request Policy" options in Home page.
3.Check the Time Format in the tabular page and view page of policies
</t>
  </si>
  <si>
    <t xml:space="preserve">Time format should be same in both pages </t>
  </si>
  <si>
    <t>MOSIP-33237</t>
  </si>
  <si>
    <t xml:space="preserve">Authentication Services: Deactivate an active OIDC Client </t>
  </si>
  <si>
    <t>Authentication Services: Deactivate an Activated OIDC Client</t>
  </si>
  <si>
    <t>Verify OIDC Client request in the tabular view should be in Activated status</t>
  </si>
  <si>
    <t>1.Login in as authpartner
2.Login to PMS portal
3.Navigate to Authentication Services.
4.Navigate to create OIDC client page
5.Navigate to List of OIDC client requests</t>
  </si>
  <si>
    <t>1.Only enable "Deactivate" when the status is "Activated".</t>
  </si>
  <si>
    <t>Verify User clicks on deactivate option in the Action menu of Activated OIDC Client record in tabular view</t>
  </si>
  <si>
    <t>1.A popup window appears seeking confirmation on whether to proceed with deactivation.
2.Popup Window Title- ‘Do you want to Deactivate OIDC Client -  &lt;OIDC Client name appears here&gt;?’
3.Sub title -' On clicking Confirm, you will not be able to use the OIDC Client ID for authentication and view its details anymore.'
4.Confirm button- clicking on it , leads to tabular view screen with the row item being greyed out.
4.Cancel button-clicking on it , leads to tabular view screen with no changes made.</t>
  </si>
  <si>
    <t>Verify "Deactivated" record is greyed out</t>
  </si>
  <si>
    <t>1.The respective record is greyed out in the tabular view which is disabled for any action.
2.The corresponding OIDC Client ID will not be valid anymore , after deactivation.
3.Action Menu with "View" option to be enabled</t>
  </si>
  <si>
    <t>Verify "Cancel" button of the pop up</t>
  </si>
  <si>
    <t>1.Cancel option to go back to List of OIDC client requests screen</t>
  </si>
  <si>
    <t>1.Once "Deactivated"
2.Verify all fields are "Read" only</t>
  </si>
  <si>
    <t>1.All fileds are read only except for " View" option</t>
  </si>
  <si>
    <t>Verify "Edit" option under "Deactivated" status</t>
  </si>
  <si>
    <t>1.Edit option should be greyed out
2. View Option (Only) to be enabled.</t>
  </si>
  <si>
    <t>Verify Login into "Redirected" URL with Deactivated "OIDC"</t>
  </si>
  <si>
    <t>1. Once "Deactivated"
2. User should not be able to login</t>
  </si>
  <si>
    <t>Verify "Cancel" once I have selected "Deactivate"</t>
  </si>
  <si>
    <t>Verify "Cancel" once Deactivate is selected</t>
  </si>
  <si>
    <t>User should be navigated to View List of OIDC Client page</t>
  </si>
  <si>
    <t>Verify features are consistent on all the browsers</t>
  </si>
  <si>
    <t>Verify Multi Browser compatibility</t>
  </si>
  <si>
    <t>1.All features to be compatible on all browsers</t>
  </si>
  <si>
    <t>Verify EYE icon is diabled.</t>
  </si>
  <si>
    <t>Verify "Eye" icon option is disbaled for "Deactivated" status</t>
  </si>
  <si>
    <t>1. EYE icon is disabled for "Deactivated" status</t>
  </si>
  <si>
    <t>Verify Reactivating deactivated option</t>
  </si>
  <si>
    <t xml:space="preserve">Verify "Reactivate" deactivated  OIDC client. </t>
  </si>
  <si>
    <t>1.View option to be enabled only from "Action" Menu</t>
  </si>
  <si>
    <t>Verify "COPY" feature</t>
  </si>
  <si>
    <t>Verify "COPY" option is Disabled  to copy OIDC client id</t>
  </si>
  <si>
    <t>Copy should be disabled for deactivated OIDC client IDs</t>
  </si>
  <si>
    <t>Verify Deactivate and EDIT feature</t>
  </si>
  <si>
    <t>Verify Deactivating one Active OIDC on Chrome and keep the same session open on Edge. Try to edit the same deactivated OIDC client.</t>
  </si>
  <si>
    <t>1.Login to PMS portal on two browsers.
2.Navigate to Authentication Services.
3.Navigate to view OIDC clients page
4.Click on Deactivate on an Active OIDC on Chrome.
5.Confirm the Deactivation by clicking confirm.
6.On Edge, Try editing the same deactivated OIDC.</t>
  </si>
  <si>
    <t xml:space="preserve">1.Should not be able to edit the deactivated OIDC </t>
  </si>
  <si>
    <t>Verify OIDC ID once deactivated on page and cannot be used on another browser</t>
  </si>
  <si>
    <t>Verify on two browsers. Edge - "Activated" OIDC client, copy the OIDC ID.
Another browser "Deactivate" OIDC Client and check from redirect url.</t>
  </si>
  <si>
    <t>1.Should not be able to use the OIDC CLIENT ID</t>
  </si>
  <si>
    <t>Verify using one clients OIDC into another clients redirect URL</t>
  </si>
  <si>
    <t>1.Login to PMS portal
2.Navigate to Authentication Services.
3.Navigate to view OIDC clients page
4.Copy one OIDC Client id
5.Navigate to another OIDC Client.
6.Click View.
7.Pick the Redirect URL.
8.Now, add the copied OIDC of the first OIDC Client.</t>
  </si>
  <si>
    <t>1.Should not be able to access the site</t>
  </si>
  <si>
    <t>MOSIP-32712</t>
  </si>
  <si>
    <t>Policies</t>
  </si>
  <si>
    <t>TC_PO_01</t>
  </si>
  <si>
    <t>Policies : View submitted policy details and admin comments</t>
  </si>
  <si>
    <t>Verify that each row is clickable so that it navigates to the "View policy details" screen.</t>
  </si>
  <si>
    <t>1. Navigate to PMS portal.
2. Navigate "Left navigation" -&gt; click "Policies".
3. Navigate "View Policy details " option.</t>
  </si>
  <si>
    <t xml:space="preserve">1. Able to click on each policy record/ view option of each record in the tabular view of submitted policies
</t>
  </si>
  <si>
    <t>TC_PO_02</t>
  </si>
  <si>
    <t>Verify "Home/Policies" option under View Policies Details.</t>
  </si>
  <si>
    <t>1.Home option to navigate to Home page.
2.Policies option to navigate to Policies page.</t>
  </si>
  <si>
    <t>TC_PO_03</t>
  </si>
  <si>
    <t>1. Partner certificate should be uploaded before for particular partner.
2. Policy group should be created.</t>
  </si>
  <si>
    <t xml:space="preserve">Verify details of the "View" </t>
  </si>
  <si>
    <t>1.Policy Name
2.Status- Approved/Rejected/Pending for approval along with color coding
3.Created On - Date and time
4.Partner ID submitted input
6.Partner type : corresponding to Partner ID
7.Policy Group : corresponding to Partner ID
8.Policy group description : corresponding to policy group
9.Comment Section- containing comment history of admin and partner.</t>
  </si>
  <si>
    <t>TC_PO_04</t>
  </si>
  <si>
    <t xml:space="preserve">1. Partner certificate should be uploaded before for particular partner.
2. No requests are submitted before </t>
  </si>
  <si>
    <t>Verify if the tabular view needs a scroll bar from top to end as the entire view is not in one fit</t>
  </si>
  <si>
    <t xml:space="preserve">1. Verify user is able to scroll up and down.
</t>
  </si>
  <si>
    <t>TC_PO_05</t>
  </si>
  <si>
    <t>1. Partner certificate should be uploaded before for particular partner.
2. The user should have submitted policy request atleast once, for the records to appear in tabular view.</t>
  </si>
  <si>
    <t>Verify if the selected each policy record is filtering all the other corresponding values based on the selection made</t>
  </si>
  <si>
    <t>1.User making a selection
2.Should be able to view all the values corresponding to the selection made.</t>
  </si>
  <si>
    <t>TC_PO_06</t>
  </si>
  <si>
    <t>Verify card view of the "Comments"Section.</t>
  </si>
  <si>
    <t xml:space="preserve">1.Card View of the comments section 
2.Admin name / Partner name
3.Description of comments provided
4.Date , time ,status( on which the admin had submitted the comment)
5.Color coding of status.
</t>
  </si>
  <si>
    <t>TC_PO_07</t>
  </si>
  <si>
    <t>Verify " admin " comments section</t>
  </si>
  <si>
    <t>Subtitle:
Admin comment/Admin :
1.Description of comments provided
2.Date ,time and status( on which the admin had submitted the comment)
3.Color Coding based on the admin.partner</t>
  </si>
  <si>
    <t>TC_PO_08</t>
  </si>
  <si>
    <t>Verify  Partner comments section</t>
  </si>
  <si>
    <t>Subtitle:
Partners comment :
1.Description of comments provided
2.Date and time ( on which the partner submitted the comment)
3.Color Coding based on the admin.partner</t>
  </si>
  <si>
    <t>TC_PO_09</t>
  </si>
  <si>
    <t>Verify "Back" button</t>
  </si>
  <si>
    <t>1. clicking on "Back" button navigates to previous tabular view of submitted policies.</t>
  </si>
  <si>
    <t>TC_PO_10</t>
  </si>
  <si>
    <t>Verify the functionality in different browsers.</t>
  </si>
  <si>
    <t>Below functionality should be working in different browsers.
1. User should be able to navigate to "View submitted policy details and admin comments" screen.
2. left to right navigation.
3.Organisation Name with icon
4.Icon to show "My Profile,Change Password,Logout.</t>
  </si>
  <si>
    <t>TC_PO_11</t>
  </si>
  <si>
    <t>Verify " admin and partner" comments</t>
  </si>
  <si>
    <t>TC_PO_12</t>
  </si>
  <si>
    <t>TC_PO_13</t>
  </si>
  <si>
    <t>Below functionality should be working in different browsers.
1. User should be able to View submitted policy details and admin comments
2. All the controls should be proplerly aligned in different browsers.</t>
  </si>
  <si>
    <t>MOSIP-32662</t>
  </si>
  <si>
    <t>As a partner user , I should be able to click on upload button in each list view of certificate so that I can upload CA signed certificate to perform subsequent partner specific activities in PMP.</t>
  </si>
  <si>
    <t xml:space="preserve">1. The registered user has already navigated to Partner Certificate screen.
</t>
  </si>
  <si>
    <t>Partner Certificate : Upload Certificate for first time</t>
  </si>
  <si>
    <t>Verify that upload button is aligned properly in each list view of certificate.</t>
  </si>
  <si>
    <t xml:space="preserve">1. Navigate to PMS portal.
2. Navigate to Partner Certificate option displayed either in dashboard or overlay menu.
3. Partner Certificate screen should be displayed.
4. For the first time upload CA Signed certificate, upload button should be present as per design requirements. </t>
  </si>
  <si>
    <t>Upload button should be aligned properly in each list view of certificate.</t>
  </si>
  <si>
    <t>Verify that upload button is accessible in each list view of certificate.</t>
  </si>
  <si>
    <t>1. Navigate to PMS portal.
2. Navigate to Partner Certificate option displayed either in dashboard or overlay menu.
3. Partner Certificate screen should be displayed.
4. For the first time upload CA Signed certificate, upload button should be accessible.</t>
  </si>
  <si>
    <t>User should be able to access the upload button present in each list view of certificate.</t>
  </si>
  <si>
    <t>Verify that upon invoking upload button, "Upload Partner certificate" popup is opened</t>
  </si>
  <si>
    <t>1. Navigate to PMS portal.
2. Navigate to Partner Certificate option displayed either in dashboard or overlay menu.
3. Partner Certificate screen should be displayed.
4. For the first time upload CA Signed certificate.
5. Navigate and click on upload button.</t>
  </si>
  <si>
    <t>1. User should be able to view the "Upload Partner Certificate" popup.
2. User should be able to view below options,
Title- ‘Upload partner certificate’
a. Sub title - ‘Please select all fields and upload the certificate’
b. Partner type name is same as displayed in list view is shown.
c. Partner domain type is a dropdown
d. Ensure the dropdown is enabled for user to modify, if required.
e. Upload icon- ‘Please tap to select the certificate. Only .cer or .pem certificate formats are allowed for upload’.
f. Cancel button
g. Submit button is disabled by default.</t>
  </si>
  <si>
    <t>Verify that Partner type name is same as displayed in list view is shown and is disabled for edit.</t>
  </si>
  <si>
    <t>1. Navigate to PMS portal.
2. Navigate to Partner Certificate option displayed either in dashboard or overlay menu.
3. Partner Certificate screen should be displayed.
4. For the first time upload CA Signed certificate.
5. Navigate and click on upload button.
6. Navigate to Partner type text box.</t>
  </si>
  <si>
    <t>1. Partner type name should be as same as displayed in list view.
2. "Partner type" text box should be disabled for edit.
3. Visually "Partner type" text button should be disabled.</t>
  </si>
  <si>
    <t>Verify that "Partner domain type" dropdown is accessible.</t>
  </si>
  <si>
    <t>1. Navigate to PMS portal.
2. Navigate to Partner Certificate option displayed either in dashboard or overlay menu.
3. Partner Certificate screen should be displayed.
4. For the first time upload CA Signed certificate.
5. Navigate and click on upload button.
6. Navigate to "Upload Partner Certificate" dropdown.</t>
  </si>
  <si>
    <t>1. User should be able to expand/collapse the "Partner domain type" dropdown.
2. Proper placeholder text as "Enter Partner Domain Type" should be defined for "Partner domain type" dropdown.
3. User should be able to select the options from dropdown and elected dropdown option (i.e., Authentication option) is selected by default.
4. "Partner domain type" dropdown should be enabled for user to modify.
5.User should not be able to select multiple dropdown options.</t>
  </si>
  <si>
    <t>Verify proper title and subtitle is defined for upload certificate screen.</t>
  </si>
  <si>
    <t>1. Navigate to PMS portal.
2. Navigate to Partner Certificate option displayed either in dashboard or overlay menu.
3. Partner Certificate screen should be displayed.
4. For the first time upload CA Signed certificate.
5. Navigate and click on upload button.
6. Navigate to "Upload certificate" screen.</t>
  </si>
  <si>
    <t>1. Proper upload icon should be displayed for users.
2. Proper title and subtitle should be defined as per design requirements.
3. Title: Please tap to Select the certificate.
4. Subtitle: Only .cer or .pem certificate formats are allowed for upload.</t>
  </si>
  <si>
    <t>1. Navigate to PMS portal.
2. Navigate to Partner Certificate option displayed either in dashboard or overlay menu.
3. Partner Certificate screen should be displayed.
4. For the first time upload CA Signed certificate.
5. Navigate and click on upload button.
6. Navigate to cancel button.</t>
  </si>
  <si>
    <t xml:space="preserve">1. "Cancel" button should be accessible.
2. Upon clicking "Cancel" button, user should be redirected to previous list view of certificates screen. </t>
  </si>
  <si>
    <t>Verify "Submit" is disabled by default</t>
  </si>
  <si>
    <t>1. Navigate to PMS portal.
2. Navigate to Partner Certificate option displayed either in dashboard or overlay menu.
3. Partner Certificate screen should be displayed.
4. For the first time upload CA Signed certificate.
5. Navigate and click on upload button.
6. Navigate to submit button.</t>
  </si>
  <si>
    <t>1. "Submit" button should be disabled by default.
2. Visually "Submit" button should be disabled.</t>
  </si>
  <si>
    <t>Verify user is able to upload the CA signed certificate</t>
  </si>
  <si>
    <t>1. Navigate to PMS portal.
2. Navigate to Partner Certificate option.
3. Partner Certificate screen should be displayed.
4. For the first time upload CA Signed certificate.
5. Navigate  to "Upload certificate" section  and select certificate to upload.</t>
  </si>
  <si>
    <t>1. Clicking on upload section, user should be displayed local system screen to upload certificate.
2. User should be displayed only ".cer or .pem" format files from local system by default.
3. User should be able to upload certificate.
4. Upon selecting a certificate from local system, certificate starts getting uploaded and user should be displayed uploading icon and message "We’re uploading your certificate".</t>
  </si>
  <si>
    <t>Verify after selecting certificate from local proper message is displayed.</t>
  </si>
  <si>
    <t>1. Upon selecting a certificate from local system, certificate starts getting uploaded and user should be displayed uploading icon and message "We’re uploading your certificate".
2.  "Cancel" button should be available.
3. User should be able to upload certificate from local system.
4. "Submit" button should be disabled.</t>
  </si>
  <si>
    <t>Verify after uploading certificate from local system proper message is displayed.</t>
  </si>
  <si>
    <t>1. User should be displayed uploaded certificate name.
2. "Remove" button should be accessible and available in the upload section of popup window.
3. Success message should be displayed in green "We have successfully uploaded the certificate".</t>
  </si>
  <si>
    <t>Verify user is able to submit the selected certificate from local system.</t>
  </si>
  <si>
    <t>1. After selecting the certificate from local system "Submit" button should be enabled.
2. After submitting the certificate user should be navigated to list view certificates screens.
3. Success message should be displayed "We successfully submitted the partner certificate".
4. In certificate list view certificate name should be correct.</t>
  </si>
  <si>
    <t>Verify uploading certificate by not selecting "Partner Domain Type".</t>
  </si>
  <si>
    <t>1. Navigate to PMS portal.
2. Navigate to Partner Certificate option.
3. Partner Certificate screen should be displayed.
4. For the first time upload CA Signed certificate.
5. Do not select anything from "Partner Domain Type" dropdown.
6. Navigate  to "Upload certificate" section  and select certificate to upload.</t>
  </si>
  <si>
    <t>1. User should not be able to upload certificate.
2. As "Partner Domain Type" is mandatory field, user should get error message.</t>
  </si>
  <si>
    <t>Verify uploading different format certificate rather than .cer or .pem file.</t>
  </si>
  <si>
    <t>1. Navigate to PMS portal.
2. Navigate to Partner Certificate option.
3. Partner Certificate screen should be displayed.
4. For the first time upload CA Signed certificate.
5. Navigate  to "Upload certificate" section  and select different format certificate to upload.</t>
  </si>
  <si>
    <t>1. Error message should be displayed "The certificate uploaded is not in the correct format. Only certificates having format .cer or .pem is allowed for upload"</t>
  </si>
  <si>
    <t>Verify selecting multiple certificates and then uploading multiple certificates.</t>
  </si>
  <si>
    <t>1. Navigate to PMS portal.
2. Navigate to Partner Certificate option.
3. Partner Certificate screen should be displayed.
4. For the first time upload CA Signed certificate.
5. Navigate  to "Upload certificate" section  and select multiple certificates to upload.</t>
  </si>
  <si>
    <t>1. User should not be able to select multiple certificates.
2. Error message should be displayed.</t>
  </si>
  <si>
    <t>Verify uploading certificate whose CA certificate is not uploaded in PMP by Partner Admin.</t>
  </si>
  <si>
    <t>1. Navigate to PMS portal.
2. Navigate to Partner Certificate option.
3. Partner Certificate screen should be displayed.
4. For the first time upload CA Signed certificate.
5. Navigate  to "Upload certificate" section  and select  certificate to upload.</t>
  </si>
  <si>
    <t>1. User should not be able to upload certificate.
2. Error message should be displayed- "CA certificate is not uploaded. Please upload and then try again".</t>
  </si>
  <si>
    <t>Verify while uploading certificate by clicking "Cancel" button.</t>
  </si>
  <si>
    <t>1. Navigate to PMS portal.
2. Navigate to Partner Certificate option.
3. Partner Certificate screen should be displayed.
4. For the first time upload CA Signed certificate.
5. Navigate to "Upload certificate" section and select certificate to upload.
6. While uploading certificate click on cancel button.</t>
  </si>
  <si>
    <t>1. Partner certificate should not get uploaded.
2. Error message should be displayed - "Due to an error, we were unable to upload the certificate. Please try again".
3. User should be redirected to upload popup window.</t>
  </si>
  <si>
    <t>Verify uploading certificate whose expiry date is less than 1 year from date of upload</t>
  </si>
  <si>
    <t>1. Navigate to PMS portal.
2. Navigate to Partner Certificate option.
3. Partner Certificate screen should be displayed.
4. For the first time upload CA Signed certificate.
5. Navigate to "Upload certificate" section and select certificate whose expiry date is less than 1 year from date of upload</t>
  </si>
  <si>
    <t>1. Error message should be displayed "Expiry date of uploaded certificate is less than 1 year. Please upload valid certificate again".
2. User should not be able to upload certificate.</t>
  </si>
  <si>
    <t>MOSIP-39228</t>
  </si>
  <si>
    <t>Verify uploading future dated certificates.</t>
  </si>
  <si>
    <t>1. Navigate to PMS portal.
2. Navigate to Partner Certificate option.
3. Partner Certificate screen should be displayed.
4. For the first time upload CA Signed certificate.
5. Navigate to "Upload certificate" section and select future dated certificate to upload.</t>
  </si>
  <si>
    <t>1. User should not  be able to upload future dated certificate</t>
  </si>
  <si>
    <t>Verify after uploading certificate, in list view screen "Re-upload, Download" button are available and accessible.</t>
  </si>
  <si>
    <t>1. Navigate to PMS portal.
2. Navigate to Partner Certificate option.
3. Partner Certificate screen should be displayed.
4. For the first time upload CA Signed certificate.
5. Navigate to "Upload certificate" section and select certificate and upload.
6. List view certificates screen get displayed.</t>
  </si>
  <si>
    <t>1. User should be able to view and access "Re-upload and Download" buttons.</t>
  </si>
  <si>
    <t>Verify that MOSIP signed certificate is extended automatically/manually</t>
  </si>
  <si>
    <t>1. Navigate to PMS portal.
2. Navigate to Partner Certificate option.
3. Partner Certificate screen should be displayed.
4. For the first time upload CA Signed certificate.
5. Navigate to "Upload certificate" section and select certificate
6. The certification date should be near expiry.</t>
  </si>
  <si>
    <t>1. User should get notification on near by expiry of uploaded certificate.
2. MOSIP Signed certificate should be extended automatically/manually.
3. User should be able to upload new certificate.
4. Error message should get displayed - "Expiry date of uploaded CA signed certificate is less than 1 year. Please upload valid certificate again"</t>
  </si>
  <si>
    <t>Verify uploading self signed certificate</t>
  </si>
  <si>
    <t>1. Navigate to PMS portal.
2. Navigate to Partner Certificate option.
3. Partner Certificate screen should be displayed.
4. For the first time upload CA Signed certificate.
5. Navigate to "Upload certificate" section and select certificate and upload.</t>
  </si>
  <si>
    <t>1. User should not be able to upload Self Signed Certificate.
2. Error message should be displayed - "Self signed certificate not allowed. Please upload CA signed certificate"
2. Partner certificate should not be a self signed certificate.</t>
  </si>
  <si>
    <t>Verify uploading certificates which are lower than version 3</t>
  </si>
  <si>
    <t>1. User should not be able to upload lower version certificates than version 3.
2. Error message should be displayed - "Only Version 3 certificates allowed for upload"</t>
  </si>
  <si>
    <t>Verify uploading certificates which are higher than version 3</t>
  </si>
  <si>
    <t xml:space="preserve">User should not be able to upload higher than version 3 certificates. </t>
  </si>
  <si>
    <t xml:space="preserve">Verify all mandatory fields are properly defined with asterisk symbol </t>
  </si>
  <si>
    <t>1. Navigate to PMS portal.
2. Navigate to Partner Certificate option.
3. Partner Certificate screen should be displayed.
4. For the first time upload CA Signed certificate.
5. Navigate to "Upload certificate" section</t>
  </si>
  <si>
    <t>All the mandatory fields should be marked with * asterisk symbol.</t>
  </si>
  <si>
    <t>Verify timeout session of the screen as per config</t>
  </si>
  <si>
    <t>1. Transaction should get expired after the config timeout of the screen.
2. Error message should be displayed.</t>
  </si>
  <si>
    <t>MOSIP-34543</t>
  </si>
  <si>
    <t xml:space="preserve">Verify "Expiry Date" is correct after uploading certificate. </t>
  </si>
  <si>
    <t>1. Navigate to PMS portal.
2. Navigate to Partner Certificate option.
3. Partner Certificate screen should be displayed.
4. For the first time upload CA Signed certificate.
5. Navigate to "Upload certificate" section and upload the certificate.
6. Navigate to list view certificates section and compare the Expiry date and uploaded certificate date.</t>
  </si>
  <si>
    <t>1. Expiry date is correct after uploading the certificate.</t>
  </si>
  <si>
    <t>Verify after uploading certificate Expiry date is in correct format.</t>
  </si>
  <si>
    <t>1. Navigate to PMS portal.
2. Navigate to Partner Certificate option.
3. Partner Certificate screen should be displayed.
4. For the first time upload CA Signed certificate.
5. Navigate to "Upload certificate" section and upload the certificate.
6. Navigate to list view certificates section and compare the Expiry date format.</t>
  </si>
  <si>
    <t>After uploading certificate the "Expiry Date" should be in - "MM-DD-YYYY"</t>
  </si>
  <si>
    <t>TC_29</t>
  </si>
  <si>
    <t xml:space="preserve">Verify "Time of Upload" is correct after uploading certificate. </t>
  </si>
  <si>
    <t>1. Navigate to PMS portal.
2. Navigate to Partner Certificate option.
3. Partner Certificate screen should be displayed.
4. For the first time upload CA Signed certificate.
5. Navigate to "Upload certificate" section and upload the certificate.
6. Navigate to list view certificates section and check "Time of upload".</t>
  </si>
  <si>
    <t>Time of upload is correct after uploading the certificate.</t>
  </si>
  <si>
    <t>TC_30</t>
  </si>
  <si>
    <t>Verify that language is retained across all the screens</t>
  </si>
  <si>
    <t>1. Navigate to PMS portal.
2. Navigate to Partner Certificate option.
3. Partner Certificate screen should be displayed.
4. For the first time upload CA Signed certificate.
5. Navigate to "Upload certificate" section.</t>
  </si>
  <si>
    <t>1. The language selected at the time of login should continue to remain same across all screens.</t>
  </si>
  <si>
    <t>TC_31</t>
  </si>
  <si>
    <t>Verify uploading the certificate while turning off the internet.</t>
  </si>
  <si>
    <t>1. Navigate to PMS portal.
2. Navigate to Partner Certificate option.
3. Partner Certificate screen should be displayed.
4. For the first time upload CA Signed certificate.
5. Navigate to "Upload certificate" section.
6. Select certificate to upload and turn off the internert.</t>
  </si>
  <si>
    <t xml:space="preserve">1. User should not be able to upload the certificate.
</t>
  </si>
  <si>
    <t>TC_32</t>
  </si>
  <si>
    <t>Verify clicking on remove button should remove the certificate.</t>
  </si>
  <si>
    <t>1. Navigate to PMS portal.
2. Navigate to Partner Certificate option.
3. Partner Certificate screen should be displayed.
4. For the first time upload CA Signed certificate.
5. Navigate to "Upload certificate" section and upload the certificate.
6. Do not click on submit button.
7. Click on remove button.</t>
  </si>
  <si>
    <t>1. User should be able to remove the uploaded certificate.
2. "Submit" button should be disabled.
3. Please "Please upload partner certificate here" message should be displayed.</t>
  </si>
  <si>
    <t>TC_33</t>
  </si>
  <si>
    <t>Verify that the uploaded file extension should be shown with file name.</t>
  </si>
  <si>
    <t>1. Navigate to PMS portal.
2. Navigate to Partner Certificate option.
3. Partner Certificate screen should be displayed.
4. For the first time upload CA Signed certificate.
5. Navigate to "Upload certificate" section and upload the certificate.
6. In list view certificate file extension name should be present.</t>
  </si>
  <si>
    <t>The uploaded certificate file extension should be shown with file name.</t>
  </si>
  <si>
    <t>TC_34</t>
  </si>
  <si>
    <t>Verify drag and drop functionality</t>
  </si>
  <si>
    <t>1. Navigate to PMS portal.
2. Navigate to Partner Certificate option.
3. Partner Certificate screen should be displayed.
4. For the first time upload CA Signed certificate.
5. Navigate to "Upload certificate" section.
6. Drag and drop thw certificate.</t>
  </si>
  <si>
    <t>User should not be able to drag and drop the certificate.</t>
  </si>
  <si>
    <t>TC_35</t>
  </si>
  <si>
    <t>Verify on uploading the certificate, the cerificate is not getting open in the browser.</t>
  </si>
  <si>
    <t>1. Navigate to PMS portal.
2. Navigate to Partner Certificate option.
3. Partner Certificate screen should be displayed.
4. For the first time upload CA Signed certificate.
5. Navigate to "Upload certificate" section and upload the certificate.</t>
  </si>
  <si>
    <t>The uploaded cerificate should not get open in the browser.</t>
  </si>
  <si>
    <t>TC_36</t>
  </si>
  <si>
    <t>Verify uploading certificate functionality in different browsers.</t>
  </si>
  <si>
    <t>User should be able to upload certificate in different browsers.</t>
  </si>
  <si>
    <t>TC_37</t>
  </si>
  <si>
    <t>Verify the proper label is defined for all the text box field.</t>
  </si>
  <si>
    <t>Proper labels should be defined for all the text box field.</t>
  </si>
  <si>
    <t>TC_38</t>
  </si>
  <si>
    <t>Verify "Upload Partner Certificate" is defined as heading.</t>
  </si>
  <si>
    <t>Upload Partner Certificate should be defined as heading.</t>
  </si>
  <si>
    <t>TC_39</t>
  </si>
  <si>
    <t>Verify error messages and success messages are disappearing in config time</t>
  </si>
  <si>
    <t>Error messages and success messages should be disappearing in defined config time</t>
  </si>
  <si>
    <t>The duration of error and success messages is not configurable.</t>
  </si>
  <si>
    <t>TC_40</t>
  </si>
  <si>
    <t>Verify error messages and success messages have cancel button and its accessible.</t>
  </si>
  <si>
    <t>1. Error messages and success messages should have cancel button.
2. Upon cancelling the "Cancel" button, message should disappear</t>
  </si>
  <si>
    <t>MOSIP-32652</t>
  </si>
  <si>
    <t>As a partner user , I should be able to view list of certificates based on partner type so that I can upload CA signed partner certificate (first time upload), re upload new certificate after expiry of current certificate, view uploaded certificate details, download initially uploaded CA signed certificate and MOSIP signed certificate.</t>
  </si>
  <si>
    <t>The registered user has already navigated to Partner Certificate screen</t>
  </si>
  <si>
    <t>Partner Certificate : View list of certificates based on enrolled partner type</t>
  </si>
  <si>
    <t>Verify that user should be able to view the list of certificates based on Parter type.</t>
  </si>
  <si>
    <t xml:space="preserve">1. Navigate to PMS portal as Authentication Partner.
2. Navigate to Partner Certificate option displayed either in dashboard or overlay menu.
3. Partner Certificate screen should be displayed.
4. User should be able to view the list of certificates based on partner type. </t>
  </si>
  <si>
    <t>1. User should be able to view the List view of Certificate based on enrolled partner type.
Eg: If user enrolled as "Authentication partner", partner type should be "Authentication partner".</t>
  </si>
  <si>
    <t>Verify the layout for list view of certificate based on partner type are as per design requirements(Before first time upload)</t>
  </si>
  <si>
    <t>1. Navigate to PMS portal as Authentication Partner.
2. Navigate to Partner Certificate option displayed either in dashboard or overlay menu.
3. Partner Certificate screen should be displayed.
4. Before first time upload, user should be able to view the layout as per design.</t>
  </si>
  <si>
    <t>The user views a  layout for list view of certificate based on partner type with the following displayed:
1. Title- ‘Please upload partner certificate here’.
2. Subtitle - 'Only .cer or .pem certificate formats signed by authorized Certificate Authority are allowed for upload’ is displayed below title.
3. Partner type- The enrolled partner type name appears here.
4. Expiry date- &lt;blank&gt;
5. Time of upload- &lt;blank&gt;
6. Upload button</t>
  </si>
  <si>
    <t>Verify the layout for list view of certificate based on partner type are as per design requirements(Any time after first time upload)</t>
  </si>
  <si>
    <t>1. Navigate to PMS portal as Authentication Partner.
2. Navigate to Partner Certificate option displayed either in dashboard or overlay menu.
3. Partner Certificate screen should be displayed.
4. Any time after first time upload, user should be able to view the layout as per design.</t>
  </si>
  <si>
    <t xml:space="preserve">The user views a  layout for list view of certificate based on partner type with the following displayed:
1. Title- Uploaded/ current certificate name appears here
2. Subtitle - 'Only .cer or .pem certificate formats signed by authorized Certificate Authority are allowed for upload’ is displayed below title.
3. Partner type- The enrolled partner type name appears here.
4. Expiry date- Current certificate expiry date in the format MM-DD-YYYY
5. Time of upload- Current certificate time of upload in the format MM-DD-YYYY hh:mm:ss
6. Download button (in the form of a drop down) has options i) CA Signed certificate ii) MOSIP signed certificate, both with download icons.
7. Re- Upload button </t>
  </si>
  <si>
    <t xml:space="preserve">Verify by "Back" button is accessible. </t>
  </si>
  <si>
    <t>1. Navigate to PMS portal as Authentication Partner.
2. Navigate to Partner Certificate option displayed either in dashboard or overlay menu.
3. Partner Certificate screen should be displayed.
4. Click on Back button.</t>
  </si>
  <si>
    <t>User should be able to view the dashboard after clicking back button.</t>
  </si>
  <si>
    <t>Verify Proper heading, URL, breadcrumb</t>
  </si>
  <si>
    <t>1. Navigate to PMS portal as Authentication Partner.
2. Navigate to Partner Certificate option displayed either in dashboard or overlay menu.
3. Partner Certificate screen should be displayed.</t>
  </si>
  <si>
    <t>Proper Page heading, Page URL, breadcrumb should be displayed.</t>
  </si>
  <si>
    <t>Verify when user clicks on hamburger menu "Partner Certificate list of view certificates" screen should not disappear.</t>
  </si>
  <si>
    <t>1. Navigate to PMS portal as Authentication Partner.
2. Navigate to Partner Certificate option displayed either in dashboard or overlay menu.
3. Partner Certificate screen should be displayed.
4. Click on left navigation.</t>
  </si>
  <si>
    <t>1. "Partner Certificate list of view certificates" screen should not disappear after clicking on hamburger menu.</t>
  </si>
  <si>
    <t>MOSIP-32682</t>
  </si>
  <si>
    <t>Partner Certificate : Download MOSIP signed certificate</t>
  </si>
  <si>
    <t>TC_32682_01</t>
  </si>
  <si>
    <t>Download MOSIP signed certificate</t>
  </si>
  <si>
    <t>Checking the download button before uploading a certificate</t>
  </si>
  <si>
    <t>1. Login into partner.
2. Navigate to partner certificate screen.
3. Do not upload any certificate</t>
  </si>
  <si>
    <t>As a certificate is not uploaded, "Download" button should not be enabled.
2. Original CA signed Certificate should be already available.
3.Original (CA signed) certificate with download icon
4.MOSIP signed certificate with download icon</t>
  </si>
  <si>
    <t>TC_32682_02</t>
  </si>
  <si>
    <t>Checking the download button after uploading a certificate</t>
  </si>
  <si>
    <t>1. Login into Partner.
2. Navigate to partner certificate screen.
3. Upload a certificate</t>
  </si>
  <si>
    <t>Certificate uploaded successful message should be displayed</t>
  </si>
  <si>
    <t>TC_32682_03</t>
  </si>
  <si>
    <t>Download  MOSIP signed certificate</t>
  </si>
  <si>
    <t>Check the Download button is enabled</t>
  </si>
  <si>
    <t>1. Login into partner.
2. Navigate to partner certificate screen.
3. Upload a certificate and observe the screen</t>
  </si>
  <si>
    <t>After the certificate is uploaded a "Download" button is enabled.</t>
  </si>
  <si>
    <t>TC_32682_04</t>
  </si>
  <si>
    <t>Downloading the certificate</t>
  </si>
  <si>
    <t>1. Partner is logged in and a certificate is uploaded.
2. Click on the download button</t>
  </si>
  <si>
    <t>Download drop-down button having 2 options which is displayed as below :
1. MOSIP signed certificate with download icon
2.(Currently Original  signed download is under development.
Able to download mosip signed certificate)</t>
  </si>
  <si>
    <t>TC_32682_05</t>
  </si>
  <si>
    <t>Download signed MOSIP signed certificate</t>
  </si>
  <si>
    <t>Try downloading MOSIP Signed Certificate.</t>
  </si>
  <si>
    <t>1. Partner is logged in and a certificate is uploaded.
2. Click on the download button
3. Select MOSIP Signed Certificate.</t>
  </si>
  <si>
    <t>The certificate should be downloaded and saved in the local machine.</t>
  </si>
  <si>
    <t>TC_32682_06</t>
  </si>
  <si>
    <t>Checking re-upload option after the first certificate is uploaded.</t>
  </si>
  <si>
    <t>1. Partner is logged in and a certificate is uploaded.
2. Click on the download button
3. Select CA Signed Certificate.</t>
  </si>
  <si>
    <t>Once a certificate is uploaded, a "re-upload" button should be visible and not a "upload" button.</t>
  </si>
  <si>
    <t>TC_32682_07</t>
  </si>
  <si>
    <t>Verifying the downloaded certificate</t>
  </si>
  <si>
    <t>Downloaded certificate to be reproduced on the local machine</t>
  </si>
  <si>
    <t>TC_32682_08</t>
  </si>
  <si>
    <t>Download originally uploaded CA signed certificate and MOSIP signed certificate</t>
  </si>
  <si>
    <t>Verifying in different browsers</t>
  </si>
  <si>
    <t>Working fine on different browsers(Chrome, Edge,Firefox)</t>
  </si>
  <si>
    <t>TC_32682_09</t>
  </si>
  <si>
    <t>Error messages</t>
  </si>
  <si>
    <t>1. Login in to Partner and turn off the internet</t>
  </si>
  <si>
    <t>Appropriate error message should be displayed.</t>
  </si>
  <si>
    <t>MOSIP-33197</t>
  </si>
  <si>
    <t>Authentication Services: Create OIDC Client</t>
  </si>
  <si>
    <t>33197_01</t>
  </si>
  <si>
    <t>1. User has logged in to PMS portal as Auth partner
2.User had uploaded certificate.
3.User has  Requested Policy
4.Policy is approved by admin</t>
  </si>
  <si>
    <t>As a user (partner), on clicking Create OIDC Client button in Auth Services screen- I should be able to create an OIDC Client corresponding to the selected policy so that OIDC client ID is created for eSignet based authentication.</t>
  </si>
  <si>
    <t>Verify create OIDC Client button when no submitted OIDC Client requests are present</t>
  </si>
  <si>
    <t>1.Login to PMS portal
2.Navigate to Authentication Services</t>
  </si>
  <si>
    <t>1.Create OIDC Client button located in the centre of the screen
2.If User  requesting for the first time Partner id ,policy name ,OIDC Client Name ,created date,status ,OIDC client ID,Action fields should be visible in homepage</t>
  </si>
  <si>
    <t>33197_02</t>
  </si>
  <si>
    <t xml:space="preserve">Verify create OIDC Client button </t>
  </si>
  <si>
    <t xml:space="preserve">create OIDC client button should be clickable  </t>
  </si>
  <si>
    <t>33197_03</t>
  </si>
  <si>
    <t>1.The user is in OIDC Client tab of Authentication services screen.
2.The user clicks on Create OIDC Client button located in the centre of the screen</t>
  </si>
  <si>
    <t xml:space="preserve">Verify Create OIDC UI Client page is as per the story Reference </t>
  </si>
  <si>
    <t xml:space="preserve">1.Login to PMS portal
2.Navigate to Authentication Services.
3.Click the create OIDC client button  </t>
  </si>
  <si>
    <t>1.user should view  Create OIDC Client page on clicking the button
2. Create OIDC client page should be as per story design</t>
  </si>
  <si>
    <t>33197_04</t>
  </si>
  <si>
    <t>Verify all the fields have proper label and placeholder defined in Create  OIDC Client  screen</t>
  </si>
  <si>
    <t>All the fields in Create OIDC client  should have proper label and placeholder defined.</t>
  </si>
  <si>
    <t>33197_05</t>
  </si>
  <si>
    <t>Verify that "Create OIDC client page " layout and controls are as per design requirements.</t>
  </si>
  <si>
    <t>"OIDC client tab  should be based on design requirements as per following:
1. Title: Create OIDC Client
2. Sub Title: All fields marked with * are mandatory
3. Partner ID → Dropdown (Help text: Select partner ID).
4.Partner type-&gt; Authentication Partner gets autopopulated based on partner ID selected by user.
5.Policy Group → Policy group selected  based on the partner ID opted , gets autopopulated.
6.Policy Name → dropdown
7.Name → textbox (Help text: Enter a name for OIDC Client).
8.Public Key → textbox
9.Logo URI → textbox
10.Redirect URI → textbox
11.Grant Type→ dropdown
12.Comments → textbox
13.Submit button → enabled only after mandatory fields are filled.
14.Cancel Button → clicking on it , leads back to tabular view screen without the details getting saved.
15.Clear form button → clears the input fields</t>
  </si>
  <si>
    <t>33197_06</t>
  </si>
  <si>
    <t>Verify Partner ID dropdown in the 'Create OIDC  Page'</t>
  </si>
  <si>
    <t>1.Login to PMS portal
2.Navigate to Authentication Services.
3.Navigate to create OIDC client page</t>
  </si>
  <si>
    <t>1.Clicking on the dropdown should display only the list of partner IDs of Authentication partner type whose partner certificate is successfully uploaded.
2.Each dropdown item should display PARTNER ID underneath it.
3.'i' icon for Partner ID should  display with text- 'Only those Authentication Partner IDs whose partner certificate is uploaded is available in the dropdown. If you don't find your partner ID, please upload partner certificate first'.</t>
  </si>
  <si>
    <t>33197_07</t>
  </si>
  <si>
    <t xml:space="preserve">Verify partner type and policy group are allowed to edit </t>
  </si>
  <si>
    <t>1.partner type and policy group shoud be disabled to edit</t>
  </si>
  <si>
    <t>33197_08</t>
  </si>
  <si>
    <t>Verify policy dropdown dispalys  the  approved polices</t>
  </si>
  <si>
    <t>Policy dropdown should have only approved polices</t>
  </si>
  <si>
    <t>33197_09</t>
  </si>
  <si>
    <t>Verify the partner id dropdown</t>
  </si>
  <si>
    <t>Partner id dropdown should get only partners of auth type and related to only logged in user</t>
  </si>
  <si>
    <t>33197_10</t>
  </si>
  <si>
    <t>Verify Policy Name  dropdown in the 'Create OIDC  Page'</t>
  </si>
  <si>
    <t>1.Login to PMS portal
2.Navigate to Authentication Services.
3.Navigate to create OIDC client page
4.Click on Policy Group dropdown in create OIDC client  page</t>
  </si>
  <si>
    <t>1.'i' icon : displays info -'Make sure to request policy for given partner ID in POLICIES screen first. Only those policies in APPROVED status is available in dropdown.'
2.Only the list of approved policies belonging to the selected policy group should appear in the dropdown for selection.
3.Also, the approved policies which are in activate status in PMS Admin portal should appear in the dropdown for selection.
4.Clicking on the dropdown, should show a search bar to filter results based on user input.
5.Each dropdown item should display POLICY NAME with POLICY DESCRIPTION underneath it.</t>
  </si>
  <si>
    <t>33197_11</t>
  </si>
  <si>
    <t>Verify    public key text box in the 'Create OIDC  Page'</t>
  </si>
  <si>
    <t>1.Login to PMS portal
2.Navigate to Authentication Services.
3.Navigate to create OIDC client page
4.Click onpublic key text box in create OIDC client  page</t>
  </si>
  <si>
    <t>1.User should be able to Enter public key in JWK format only.
2. 'I' icon should display text- 'Only JWK format is allowed'</t>
  </si>
  <si>
    <t>33197_12</t>
  </si>
  <si>
    <t>Verify  public key text box adding invalid public key in the 'Create OIDC  Page'</t>
  </si>
  <si>
    <t>1. Login to  PMS portal.
2. Navigate to Authentication Services
3.Enter invalid public key in the  text box in create OIDC client  page</t>
  </si>
  <si>
    <t>1.User should not be able to sumit the request.
2.‘Enter valid public key in JWK format’ if the JWK format is not matched</t>
  </si>
  <si>
    <t>33197_13</t>
  </si>
  <si>
    <t>Verify  public key text box adding incomplete public key in the 'Create OIDC  Page'</t>
  </si>
  <si>
    <t>1. Login to  PMS portal.
2. Navigate to Authentication Services
3.Enter incomplete public key in the  text box in create OIDC client  page</t>
  </si>
  <si>
    <t>1.User should not be able to sumit the request.
2.Enter valid public key in JWK format’ if the JWK format is not matched</t>
  </si>
  <si>
    <t>33197_14</t>
  </si>
  <si>
    <t>Verify   Logo URI  text box in the 'Create OIDC  Page'</t>
  </si>
  <si>
    <t>1.Login to PMS portal
2.Navigate to Authentication Services
3.Navigate to OIDC client tab
4.Click on Logo URI  text area in create OIDC client  page</t>
  </si>
  <si>
    <t>Should be able to add Logo URI  in the textbox</t>
  </si>
  <si>
    <t>33197_15</t>
  </si>
  <si>
    <t>Verify Redirect URI textbox in the 'Create OIDC Page'</t>
  </si>
  <si>
    <t>1.Login to PMS portal
2.Navigate to Authentication Services
3.Navigate to OIDC client tab
4.Click on Redirect  URI  text area in create OIDC client  page</t>
  </si>
  <si>
    <t>1.Should have option to add multiple Redirect URIs , if applicable
2.Should have option to delete entries of Redirect URIs , if needed</t>
  </si>
  <si>
    <t>33197_16</t>
  </si>
  <si>
    <t xml:space="preserve">Check the  delete Icon along with the Label is present in Redirect URI textbox in the 'Create OIDC Page' </t>
  </si>
  <si>
    <t>1.Login to PMS portal
2.Navigate to Authentication Services
3.Navigate to OIDC client tab
4.Check the delete Icon on Redirect  URI  text area in create OIDC client  page</t>
  </si>
  <si>
    <t>Delete Icon along with the label  should be present in the right side of the text box</t>
  </si>
  <si>
    <t>33197_17</t>
  </si>
  <si>
    <t>Verify Grant type  dropdown in the 'Create OIDC Page'</t>
  </si>
  <si>
    <t>1.Login to PMS portal
2.Navigate to Authentication Services
3.Navigate to OIDC client tab
4.Verify the Grant Type  dropdown  in the create OIDC client  page</t>
  </si>
  <si>
    <t>1.The dropdown item should be displayed as ‘Authorization Code’
2.  ‘Authorization Code’ should be selected by default.</t>
  </si>
  <si>
    <t>33197_18</t>
  </si>
  <si>
    <t>Verify Heading, URL and Breadcrumb of 'Create OIDC Page'</t>
  </si>
  <si>
    <t>1.Login to PMS portal
2.Navigate to Authentication Services.
3.Navigate to create OIDC client home page</t>
  </si>
  <si>
    <t>1. Proper heading should be defined - "Create OIDC ".
2. Home/Authentication services  should be displayed underneath the Title.
3. Upon invoking Breadcrumb, relevant page should be displayed.</t>
  </si>
  <si>
    <t>33197_19</t>
  </si>
  <si>
    <t>Verify by selecting all the mandatory fields to request OIDC.</t>
  </si>
  <si>
    <t>1. Submit button should be enabled.
2. User should be able to "Request OIDC".
3. Success message should be displayed.</t>
  </si>
  <si>
    <t>33197_20</t>
  </si>
  <si>
    <t>1. "Submit" button should be disabled.
2. User should not be able to create Client.</t>
  </si>
  <si>
    <t>33197_21</t>
  </si>
  <si>
    <t>Verify Submit button on selecting all mandatory fields to request OIDC</t>
  </si>
  <si>
    <t xml:space="preserve">1.Login to PMS portal
2.Navigate to Authentication Services.
3.Navigate to create OIDC client page
4.Enter Mandatory fields and click on submit </t>
  </si>
  <si>
    <t>Submit button should be enabled only after mandatory fields are filled</t>
  </si>
  <si>
    <t>33197_22</t>
  </si>
  <si>
    <t>Verify Cancel button on selecting all mandatory fields to request OIDC</t>
  </si>
  <si>
    <t>1.Login to PMS portal
2.Navigate to Authentication Services.
3.Navigate to create OIDC client page
4.Enter all the Mandatory fields and click on cancel</t>
  </si>
  <si>
    <t>Clicking on cancel button should  lead back to tabular view screen without the details getting saved.</t>
  </si>
  <si>
    <t>33197_23</t>
  </si>
  <si>
    <t>Verify Cancel button without adding any of the  mandatory fields to request OIDC</t>
  </si>
  <si>
    <t xml:space="preserve">1.Login to PMS portal
2.Navigate to Authentication Services
3.Click on create OIDC client in the home  page
4.Click on cancel button without adding any of the  Mandatory fields </t>
  </si>
  <si>
    <t xml:space="preserve">Clicking on cancel button should  lead back to tabular view screen </t>
  </si>
  <si>
    <t>33197_24</t>
  </si>
  <si>
    <t>Verify Clear Form button on  adding the  mandatory fields in  create  OIDC page</t>
  </si>
  <si>
    <t xml:space="preserve">1.Login to PMS portal
2.Navigate to Authentication Services
3.Click on create OIDC client in the home  page
4.Click on Clear Form button  adding  the  Mandatory fields </t>
  </si>
  <si>
    <t>On clicking the button should clear the input fields</t>
  </si>
  <si>
    <t>33197_25</t>
  </si>
  <si>
    <t>1.Login to PMS portal
2.Navigate to Authentication Services
3.Click on create OIDC client in the home  page
4.Enter all  the  Mandatory fields  and submit</t>
  </si>
  <si>
    <t>Below content should be displayed for user upon submitting the request,
1. Success Green Color Tick Icon
2. Title of success message: 'Details Submitted Successfully!
3. Description of success message: OIDC client  has been successfully submitted.
4. Go Back button.
5. Home Button.</t>
  </si>
  <si>
    <t>33197_26</t>
  </si>
  <si>
    <t>Verify the Go Back button in the success message after submitting the request</t>
  </si>
  <si>
    <t>1.Login to PMS portal
2.Navigate to Authentication Services
3.Click on create OIDC client in the home  page
4.Enter all  the  Mandatory fields  and submit
5.Click on Go Back</t>
  </si>
  <si>
    <t>Clicking on Go back should navigates to tabular view of submitted OIDC Clients</t>
  </si>
  <si>
    <t>33197_27</t>
  </si>
  <si>
    <t>Verify the Home button in the success message after submitting the request</t>
  </si>
  <si>
    <t>1.Login to PMS portal
2.Navigate to Authentication Services
3.Click on create OIDC client in the home  page
4.Enter all  the  Mandatory fields  and submit
5.Click on Home button</t>
  </si>
  <si>
    <t>Clicking on Home should go back should navigates to list of submitted OIDC clients</t>
  </si>
  <si>
    <t>33197_28</t>
  </si>
  <si>
    <t>Verify on submitting all the selected mandatory fields with slow internet to request OIDC</t>
  </si>
  <si>
    <t>1.Login to PMS portal
2.Navigate to Authentication Services.
3.Navigate to create OIDC client page
client in the home  page
4.Connect to 3G internet
5.Enter all  the  Mandatory fields  and submit</t>
  </si>
  <si>
    <t>Appropriate message from server should be displayed on click of Submit button</t>
  </si>
  <si>
    <t>33197_29</t>
  </si>
  <si>
    <t>Verify on submitting all the selected mandatory fields with no internet to request OIDC</t>
  </si>
  <si>
    <t>1.Login to PMS portal
2.Navigate to Authentication Services.
3.Navigate to create OIDC client page
4.Disconnect the internet
5.Enter all  the  Mandatory fields  and submit</t>
  </si>
  <si>
    <t>33197_30</t>
  </si>
  <si>
    <t xml:space="preserve">Verify the partner ID dropdown is  able to add manually in create  OIDC client </t>
  </si>
  <si>
    <t>1.Login to PMS portal
2.Navigate to Authentication Services.
3.Navigate to create OIDC client page
4.Click on the partner ID dropdown</t>
  </si>
  <si>
    <t>Should not be able to add the partner ID manually</t>
  </si>
  <si>
    <t>33197_31</t>
  </si>
  <si>
    <t>Verify the policy Name dropdown in create OIDC client is edit able</t>
  </si>
  <si>
    <t>1.Login to PMS portal
2.Navigate to Authentication Services.
3.Navigate to create OIDC client page
4.Click on the policy name dropdown</t>
  </si>
  <si>
    <t>Should not be able to edit the policy names</t>
  </si>
  <si>
    <t>33197_32</t>
  </si>
  <si>
    <t xml:space="preserve">Verify the  record after submitting the OIDC client </t>
  </si>
  <si>
    <t>1.Login to PMS portal
2.Navigate to Authentication Services.
3.Navigate to create OIDC client page
4.Enter the required fields  and click on submit</t>
  </si>
  <si>
    <t>The submitted details  should appear  in the tabular view screen</t>
  </si>
  <si>
    <t>33197_33</t>
  </si>
  <si>
    <t xml:space="preserve">Verify the alighment of the  record after submitting the OIDC client </t>
  </si>
  <si>
    <t>The submitted details  should appear  in the proper alignment.</t>
  </si>
  <si>
    <t>33197_34</t>
  </si>
  <si>
    <t xml:space="preserve">Verify the status of the   record after submitting the OIDC client </t>
  </si>
  <si>
    <t>The submitted details should appears as the latest record in the tabular view screen  with Status : Activated.</t>
  </si>
  <si>
    <t>33197_35</t>
  </si>
  <si>
    <t xml:space="preserve">Verify the status of the record after submitting the same OIDC client </t>
  </si>
  <si>
    <t>1.Login to PMS portal
2.Navigate to Authentication Services
3.Click on create OIDC client in the home  page
4.Enter the required fields  and click on submit</t>
  </si>
  <si>
    <t>1.Should be able to create the OIDC client</t>
  </si>
  <si>
    <t>33197_36</t>
  </si>
  <si>
    <t>Verify the add new button in the Redirect URI textbox in the create client OIDC</t>
  </si>
  <si>
    <t>1.Login to PMS portal
2.Navigate to Authentication Services.
3.Navigate to create OIDC client page
4.Click on the add new button in the Redirect URI</t>
  </si>
  <si>
    <t>1.New field should be added below
2.Field should contain preview message'Enter Logo URI'
3.Delete Icon  should be present along with the label</t>
  </si>
  <si>
    <t>33197_37</t>
  </si>
  <si>
    <t>Verify the multiple add new button in the Redirect URI textbox in the create client OIDC</t>
  </si>
  <si>
    <t>1.Login to PMS portal
2.Navigate to Authentication Services.
3.Navigate to create OIDC client page
4.Click on add new button in the redirect URI multiple times</t>
  </si>
  <si>
    <t>Max limit for adding Redirect URIs should be 5</t>
  </si>
  <si>
    <t>33197_38</t>
  </si>
  <si>
    <t xml:space="preserve">Verify adding grant types in config and check whether the same is coming in dropdown or not </t>
  </si>
  <si>
    <t>1.Login to PMS portal
2.Navigate to Authentication Services.
3.Navigate to create OIDC client page
4.Change the  Grant Types in the PMS config file</t>
  </si>
  <si>
    <t xml:space="preserve">Added grant types in config should come in the dropdown </t>
  </si>
  <si>
    <t>33197_39</t>
  </si>
  <si>
    <t xml:space="preserve">Verify adding client auth Method in config and check whether the same is coming in dropdown or not </t>
  </si>
  <si>
    <t>1.Login to PMS portal
2.Navigate to Authentication Services.
3.Navigate to create OIDC client page
4.Change the  Clent Auth Method in the PMS config file</t>
  </si>
  <si>
    <t>Added client Auth Method should come in the dropdown</t>
  </si>
  <si>
    <t>33197_40</t>
  </si>
  <si>
    <t>Verfiy after submitting , the redirect URI  is redirected to the proper page</t>
  </si>
  <si>
    <t>Should be redirected properly</t>
  </si>
  <si>
    <t>33197_41</t>
  </si>
  <si>
    <t>33197_42</t>
  </si>
  <si>
    <t>1.Login in as authpartner in arabic language
2.Login to PMS portal
3.Navigate to Authentication Services.
4.Navigate to create OIDC client page</t>
  </si>
  <si>
    <t>33197_43</t>
  </si>
  <si>
    <t>33197_44</t>
  </si>
  <si>
    <t>Verify alignment of Information messages  in user selected language in Arabic/French</t>
  </si>
  <si>
    <t>1.Information messages should be in french/Arabic when user selected the same.
2.Alignment according to Green Tick Mar k and message</t>
  </si>
  <si>
    <t>33197_45</t>
  </si>
  <si>
    <t xml:space="preserve">
1.Information messages should be in RTL when user selected arabic language.</t>
  </si>
  <si>
    <t>33197_46</t>
  </si>
  <si>
    <t>1.Login to PMS portal
2.Navigate to Authentication Services
3.Click on create OIDC client in the home  page
4.Enter all  the  Mandatory fields  and submit
5.Click on Home button</t>
  </si>
  <si>
    <t>1.Data Length should accept only 1-256 characters</t>
  </si>
  <si>
    <t>33197_47</t>
  </si>
  <si>
    <t>1.Login to PMS portal
2.Navigate to Authentication Services.
3.Navigate to create OIDC client  Home page
4.Enter the client Name adding characters apart from - space, dot, comma, - , _ , &amp;, ( , )</t>
  </si>
  <si>
    <t>Should throw appropriate error message-' Only alphanumeric characters and symbols- space, dot, comma, - ,  _ , &amp;, ( , ) are allowed’</t>
  </si>
  <si>
    <t>33197_48</t>
  </si>
  <si>
    <t xml:space="preserve">1.Login to PMS portal
2.Navigate to Authentication Services.
3.Navigate to create OIDC client  Home page
4.Enter the client Name adding characters  - space, dot, comma, - , _ , &amp;, ( , ) and digits </t>
  </si>
  <si>
    <t>33197_49</t>
  </si>
  <si>
    <t xml:space="preserve">1.Login to PMS portal
2.Navigate to Authentication Services.
3.Navigate to create OIDC client  Home page
4.Enter the client Name adding characters apart from - space, dot, comma, - , _ , &amp;, ( , ) and digits </t>
  </si>
  <si>
    <t>Should throw appropriate error message "Special characters not allowed)</t>
  </si>
  <si>
    <t>33197_50</t>
  </si>
  <si>
    <t>1.Login to PMS portal
2.Navigate to Authentication Services.
3.Navigate to create OIDC client  Home page
4.Click on the edit option in the  Action Menu
5.Enter the client name with more than 256 characters
6.Click on submit</t>
  </si>
  <si>
    <t>Should throw appropriate error message on tab out if a character not a part of field validation is entered.
"Name should not allow more than 256 characters."</t>
  </si>
  <si>
    <t>33197_51</t>
  </si>
  <si>
    <t>1.Login to PMS portal
2.Navigate to Authentication Services.
3.Navigate to create OIDC client  Home page
4.Enter the client name with less than 256 characters
6.Click on submit</t>
  </si>
  <si>
    <t>33197_52</t>
  </si>
  <si>
    <t>1.Login to PMS portal
2.Navigate to Authentication Services.
3.Navigate to create OIDC client  Home page
4.Click on the edit option in the  Action Menu
5.Enter the LogoURI and submit
6.Click on submit</t>
  </si>
  <si>
    <t>1.Must be a valid URI format.
2.Should be able to add the fields appropriately</t>
  </si>
  <si>
    <t>33197_53</t>
  </si>
  <si>
    <t>1.Login to PMS portal
2.Navigate to Authentication Services.
3.Navigate to create OIDC client  Home page
4.Navigate to "Logo URL" field
5.Provide valid logo URL
6.Click on submit</t>
  </si>
  <si>
    <t>The text box should be able to accept a valid LOGO URL</t>
  </si>
  <si>
    <t>33197_54</t>
  </si>
  <si>
    <t>1.Login to PMS portal
2.Navigate to Authentication Services.
3.Navigate to create OIDC client  Home page
4.Click on the edit option in the  Action Menu
5.Enter  the LogoURI with more than 2048 characters and submit
6.Click on submit</t>
  </si>
  <si>
    <t>Should throw appropriate error message on tab "should not allow more than 2000 characters"</t>
  </si>
  <si>
    <t>33197_55</t>
  </si>
  <si>
    <t>1.Login to PMS portal
2.Navigate to Authentication Services.
3.Navigate to create OIDC client  Home page
4.Click on the edit option in the  Action Menu
5.Click on submit</t>
  </si>
  <si>
    <t>Should be able to create the oidc client successfully</t>
  </si>
  <si>
    <t>33197_56</t>
  </si>
  <si>
    <t>1.Login to PMS portal
2.Navigate to Authentication Services.
3.Navigate to create OIDC client  Home page
4.Click on the edit option in the  Action Menu
5.Enter the RedirectURI with more than 2048 characters and submit
6.Click on submit</t>
  </si>
  <si>
    <t>33197_57</t>
  </si>
  <si>
    <t>33197_58</t>
  </si>
  <si>
    <t>Verify the gran types added in the config file is reflected in UI</t>
  </si>
  <si>
    <t>Add any grant types in the partner management default properties
1.Login to PMS portal
2.Navigate to Authentication Services.
3.Navigate to create OIDC client  Home page</t>
  </si>
  <si>
    <t>1.Should be able to see the added grant type in the dropdown
2.On selecting the same grant type should show error message as :'request.grantTypes[0]: invalid_grant_types'</t>
  </si>
  <si>
    <t>MOSIP-33247</t>
  </si>
  <si>
    <t>Authentication Services: Generate API Key</t>
  </si>
  <si>
    <t>33247_1</t>
  </si>
  <si>
    <t>.Login to PMS portal
2.Navigate to Authentication Services</t>
  </si>
  <si>
    <t>As a user (partner), on clicking Generate API Key button in Authentication Services screen- I should be able to generate an API Key</t>
  </si>
  <si>
    <t>Verify Generate API Key when no submitted API Key records are present</t>
  </si>
  <si>
    <t>1. User has logged in to PMS portal as Auth partner
2.User had uploaded certificate.
3.User has Requested Policy
4.Policy is approved by admin
5.User selects Authentication Service Card
6.User clicks API Key
7.User clicks Generate API Key on the center of the page</t>
  </si>
  <si>
    <t>1.Generate API Key button located is located in the Centre of the screen
2.If User requesting for the first time Partner id ,policy group ,Policy Name ,API Key Name, created date, status ,Action fields should be visible in "Authentication Services" page.</t>
  </si>
  <si>
    <t>33247_2</t>
  </si>
  <si>
    <t>.Login to PMS portal
2.Navigate to Authentication Services.
3.User is first time requesting for Generate API Key</t>
  </si>
  <si>
    <t>Verify API Key button click</t>
  </si>
  <si>
    <t>. User has logged in to PMS portal as Auth partner
2.User had uploaded certificate.
3.User has Requested Policy
4.Policy is approved by admin
5.User selects Authentication Service Card
6.User clicks API Key
7.User clicks Generate API Key on the Centre of the page</t>
  </si>
  <si>
    <t>Generate API Key button should be clickable</t>
  </si>
  <si>
    <t>33247_3</t>
  </si>
  <si>
    <t>Verify Navigation to Generate API Key screen</t>
  </si>
  <si>
    <t>Navigates to "Generate API Key" Screen</t>
  </si>
  <si>
    <t>33247_4</t>
  </si>
  <si>
    <t>.Login to PMS portal
2.Navigate to Authentication Services.
3.Click the Generate API Key Button</t>
  </si>
  <si>
    <t>Verify Title " Generate API Key"</t>
  </si>
  <si>
    <t>Title "Generate API Key" should be displayed</t>
  </si>
  <si>
    <t>33247_5</t>
  </si>
  <si>
    <t>Verify Sub Title: All fields marked with * are mandatory</t>
  </si>
  <si>
    <t xml:space="preserve">. User has logged in to PMS portal as Auth partner
2.User had uploaded certificate.
3.User has Requested Policy
4.Policy is approved by admin
5.User selects Authentication Service Card
6.User clicks API Key
7.User clicks Generate API Key </t>
  </si>
  <si>
    <t>1.Subtitle:All fields marked with * are mandatory
2.Asterix * to appear in RED</t>
  </si>
  <si>
    <t>33247_6</t>
  </si>
  <si>
    <t>Verify Help Text on the Field Name "Partner Id" of the Generate API Key page</t>
  </si>
  <si>
    <t xml:space="preserve">"Partner ID "field should display "HelpText" as follows:
"Select Partner ID " </t>
  </si>
  <si>
    <t>33247_7</t>
  </si>
  <si>
    <t>Verify Help Text on the Field Name "Policy Name" of the Generate API Key page</t>
  </si>
  <si>
    <t>"Policy Name "field should display "Help Text" as follows:
"Select Policy for which API Key required"</t>
  </si>
  <si>
    <t>33247_8</t>
  </si>
  <si>
    <t>Verify Partner ID is a Dropdown</t>
  </si>
  <si>
    <t xml:space="preserve">. User has logged in to PMS portal as Auth partner
2.User had uploaded certificate.
3.User has Requested Policy
4.Policy is approved by admin
5.User selects Authentication Service Card
6.User clicks Generate API Key </t>
  </si>
  <si>
    <t>Partner ID should be a dropdown</t>
  </si>
  <si>
    <t>33247_9</t>
  </si>
  <si>
    <t>Verify Click of the dropdown displays only the list of partner IDs of Authentication Partner type whose partner certificate is successfully uploaded.</t>
  </si>
  <si>
    <t>1.Partner ID is dropdown
2.Displays only the partner ID of Authentication Partner type whose partner certificate is successfully uploaded.</t>
  </si>
  <si>
    <t>33247_10</t>
  </si>
  <si>
    <t>Verify (i) info icon for Partner ID is displayed with text</t>
  </si>
  <si>
    <t>1.Hovering/click of (i) icon.
Message to be displayed: "Only those Authentication partner IDs whose partner certificate is uploaded is available in the dropdown. If you don't find your partner ID, please upload partner certificate first'"</t>
  </si>
  <si>
    <t>33247_11</t>
  </si>
  <si>
    <t>Verify (i) info icon for Partner ID is displayed with text in RTL format for Arabic</t>
  </si>
  <si>
    <t xml:space="preserve">
.Launch PMS Portal
2.Change the language to Arabic
3.User has logged in to PMS portal as Auth partner
4.User had uploaded certificate.
5.User has Requested Policy
6.Policy is approved by admin
7.User selects Authentication Service Card
8.User clicks Generate API Key </t>
  </si>
  <si>
    <t>1.Hovering/click of (i) icon in RTL format and the below message to be displayed in ARABIC
2.Message to be displayed: "Only those Authentication partner IDs whose partner certificate is uploaded is available in the dropdown. If you don't find your partner ID, please upload partner certificate first'"</t>
  </si>
  <si>
    <t>33247_12</t>
  </si>
  <si>
    <t>Verify Partner ID dropdown without uploading parter certificate</t>
  </si>
  <si>
    <t xml:space="preserve">. User has logged in to PMS portal as Auth partner
2.User had not uploaded partner certificate.
3.User selects Authentication Service Card
4.User clicks Generate API Key </t>
  </si>
  <si>
    <t>1.Partner ID drop down should prompt "No Data Available"
2. Hovering over/click of (i) info icon , the message to be displayed "Only those Authentication partner IDs whose partner certificate is uploaded is available in the dropdown. If you don't find your partner ID, please upload partner certificate first'</t>
  </si>
  <si>
    <t>33247_13</t>
  </si>
  <si>
    <t>Verify Partner Type Field</t>
  </si>
  <si>
    <t xml:space="preserve">. User has logged in to PMS portal as Auth partner
2.User had uploaded certificate.
3.User has Requested Policy
4.Policy is approved by admin
5.User selects Authentication Service Card
6.User clicks Generate API Key </t>
  </si>
  <si>
    <t>Partner Type gets auto populated based on partner ID selected by user.</t>
  </si>
  <si>
    <t>33247_14</t>
  </si>
  <si>
    <t>Verify Parner Type Field is disabled for edit.</t>
  </si>
  <si>
    <t>Type Field is disabled for "EDIT"</t>
  </si>
  <si>
    <t>33247_15</t>
  </si>
  <si>
    <t>Verify Policy Group Field</t>
  </si>
  <si>
    <t>. User has logged in to PMS portal as Auth partner
2.User had uploaded certificate.
3.User has Requested Policy
4.Policy is approved by admin
5.User selects Authentication Service Card 6.User clicks Generate API Key on the centre of the page</t>
  </si>
  <si>
    <t>Policy group selected based on the partner ID opted , gets autopopulated.</t>
  </si>
  <si>
    <t>33247_16</t>
  </si>
  <si>
    <t>Verify Policy Group  and Policy Name Field by providing lenthy names</t>
  </si>
  <si>
    <t>. User has logged in to PMS portal as Auth partner
2.User had uploaded certificate.
3.User has Requested Policy
4.Policy is approved by admin
5.User selects Authentication Service Card 6.User clicks Generate API Key on the centre of the page
7. Navigate to Policy group field.</t>
  </si>
  <si>
    <t>Lengthy name should be aligned properly on the text field.</t>
  </si>
  <si>
    <t>33247_17</t>
  </si>
  <si>
    <t>Verify Parner Group Field is disabled for edit.</t>
  </si>
  <si>
    <t>Partner Group Field is disabled for EDIT</t>
  </si>
  <si>
    <t>33247_18</t>
  </si>
  <si>
    <t>Verify Policy Name Field is a dropdown</t>
  </si>
  <si>
    <t>Policy Name is a dropdown.</t>
  </si>
  <si>
    <t>33247_19</t>
  </si>
  <si>
    <t>Verify(i) info icon beside Policy Name</t>
  </si>
  <si>
    <t>. User has logged in to PMS portal as Auth partner
2.User had uploaded certificate.
3.User has Requested Policy
4.Policy is approved by admin
5.User selects Authentication Service Card
6.User clicks Generate API Key</t>
  </si>
  <si>
    <t>. Click of info(i) icon displays the below message:" 'Make sure to request policy for given partner ID in POLICIES screen first. Only those policies in APPROVED status is available in dropdown"</t>
  </si>
  <si>
    <t>33247_20</t>
  </si>
  <si>
    <t>Verify(i) info icon beside Policy Name in RTL &amp; Arabic language</t>
  </si>
  <si>
    <t xml:space="preserve">
.Launch PMS Portal
2.Change the language to Arabic
3.User has logged in to PMS portal as Auth partner
4.User had uploaded certificate.
5.User has Requested Policy
6.Policy is approved by admin
7.User selects Authentication Service Card
8.User clicks API Key
9.User clicks Generate API Key</t>
  </si>
  <si>
    <t>1.Hovering/click of (i) icon in RTL format and the below message to be displayed in ARABIC
2. Message to be displayed in Arabic: Make sure to request policy for given partner ID in POLICIES screen first. Only those policies in APPROVED status is available in dropdown"</t>
  </si>
  <si>
    <t>33247_21</t>
  </si>
  <si>
    <t>.Login to PMS portal
2.Navigate to Policies.
3.List of Policy Requests
4.Policies in Approved Status
5.Click the Generate API Key Button</t>
  </si>
  <si>
    <t>Verify List of approved policies belonging to the selected policy group appears in the dropdown for selection.</t>
  </si>
  <si>
    <t>. User has logged in to PMS portal as Auth partner
2.User had uploaded certificate.
3.User has Requested Policy
4.Policy is not approved by admin
5.User selects Authentication Service Card
6.User clicks Generate API Key</t>
  </si>
  <si>
    <t>.Only the list of approved policies belonging to the selected policy group appears in the dropdown for selection.</t>
  </si>
  <si>
    <t>33247_22</t>
  </si>
  <si>
    <t>.Login to PMS portal
2.Navigate to Policies.
3.List of Policy Requests
4.Policies in Pending for Approval
5.Click the Generate API Key Button</t>
  </si>
  <si>
    <t>Verify policies with status in "Pending for Approval" is appearing in the Policy Name drop down</t>
  </si>
  <si>
    <t>The policy that is in "Pending for approval "should not be displayed in the dropdown</t>
  </si>
  <si>
    <t>33247_23</t>
  </si>
  <si>
    <t>.Login to PMS portal
2.Navigate to Policies.
3.List of Policy Requests
4.Policies Status "Deactivated"
5.Click the Generate API Key Button</t>
  </si>
  <si>
    <t>Verify policies with status in "Deactivated" is appearing in the Policy Name drop down</t>
  </si>
  <si>
    <t>. User has logged in to PMS portal as Auth partner
2.User had uploaded certificate.
3.User has Requested Policy
4.Policy is "Deactivated "by admin
5.User selects Authentication Service Card
6.User clicks Generate API Key
7.Policy Name field</t>
  </si>
  <si>
    <t>Deactivated policy should not be displayed in the dropdown</t>
  </si>
  <si>
    <t>33247_24</t>
  </si>
  <si>
    <t>Verify Search Bar feature under Policy Name</t>
  </si>
  <si>
    <t>. User has logged in to PMS portal as Auth partner
2.User had uploaded certificate.
3.User has Requested Policy
4.Policy is approved by admin
5.User selects Authentication Service Card
6.User clicks Generate API Key
7.Policy Name field
8.User enters the Policy Name in the search bar of the drop down</t>
  </si>
  <si>
    <t>Clicking on the dropdown, shows a search bar to filter results based on user input.</t>
  </si>
  <si>
    <t>33247_25</t>
  </si>
  <si>
    <t>Verify by entering invalid data into search bar</t>
  </si>
  <si>
    <t>. User has logged in to PMS portal as Auth partner
2.User had uploaded certificate.
3.User has Requested Policy
4.Policy is approved by admin
5.User selects Authentication Service Card
6.User clicks Generate API Key
7.Policy Name field
8.User enters invalid data into the Policy Name search bar of the drop down</t>
  </si>
  <si>
    <t>User should be shown with No data available</t>
  </si>
  <si>
    <t>33247_26</t>
  </si>
  <si>
    <t>Verify Policy description with Policy Name</t>
  </si>
  <si>
    <t>. User has logged in to PMS portal as Auth partner
2.User had uploaded certificate.
3.User has Requested Policy
4.Policy is approved by admin
5.User selects Authentication Service Card
6.User clicks Generate API Key
7.Policy Name field
8.User selects Policy from the drop down</t>
  </si>
  <si>
    <t>33247_27</t>
  </si>
  <si>
    <t>Verify Name Field is a Text Box</t>
  </si>
  <si>
    <t>. User has logged in to PMS portal as Auth partner
2.User had uploaded certificate.
3.User has Requested Policy
4.Policy is approved by admin
5.User selects Authentication Service Card
6.User clicks Generate API Key
7.Field Name: "Name"</t>
  </si>
  <si>
    <t>. Name Field is a Text Box</t>
  </si>
  <si>
    <t>33247_28</t>
  </si>
  <si>
    <t>Verify Help text( Enter a name for API key) on the Name Field</t>
  </si>
  <si>
    <t>. Help Text should be displayed" Enter a name for API key"
2. Correct label should be defined.</t>
  </si>
  <si>
    <t>33247_29</t>
  </si>
  <si>
    <t>API key name is to be unique per policy per partner id and it is case sensitive. (Eg: for same policy, we cannot have "my Label" twice, but we can have "my label" and "my Label")</t>
  </si>
  <si>
    <t>Verify API Key Name is Unique Per Policy per partner id</t>
  </si>
  <si>
    <t>. User has logged in to PMS portal as Auth partner
2.User had uploaded certificate.
3.User has Requested Policy
4.Policy is approved by admin
5.User selects Authentication Service Card
6.User clicks Generate API Key
7.Field Name: "API Key Name"</t>
  </si>
  <si>
    <t xml:space="preserve"> API KEY Name should be unique with case sensitive</t>
  </si>
  <si>
    <t>33247_30</t>
  </si>
  <si>
    <t>Verify "Cancel" button while generating API Key as a first time user before submitting the API Key</t>
  </si>
  <si>
    <t>. User has logged in to PMS portal as Auth partner
2.User had uploaded certificate.
3.User has Requested Policy
4.Policy is approved by admin
5.User selects Authentication Service Card
6.User clicks Generate API Key  as a first time user
8.User clicks "Cancel" button</t>
  </si>
  <si>
    <t>User is navigated to empty table of tabular view screen</t>
  </si>
  <si>
    <t>33247_31</t>
  </si>
  <si>
    <t>Verify "Cancel" button while generating API Key not as a first time user before submitting the API Key</t>
  </si>
  <si>
    <t>". User has logged in to PMS portal as Auth partner
2.User had uploaded certificate.
3.User has Requested Policy
4.Policy is approved by admin
5.User selects Authentication Service Card
6.User clicks Generate API Key not as first time user
8.User clicks ""Cancel"" button"</t>
  </si>
  <si>
    <t>Leads back to tabular view screen of List of API Key Requests</t>
  </si>
  <si>
    <t>33247_32</t>
  </si>
  <si>
    <t>Verify "Clear Form" Button before submitting Generate API Key</t>
  </si>
  <si>
    <t>". User has logged in to PMS portal as Auth partner
2.User had uploaded certificate.
3.User has Requested Policy
4.Policy is approved by admin
5.User selects Authentication Service Card
6.User clicks API Key
7.User clicks Generate API Key
8.User enters values in the text box.
9.User selects "Clear Form"</t>
  </si>
  <si>
    <t>Clears the input fields that have been entered</t>
  </si>
  <si>
    <t>33247_33</t>
  </si>
  <si>
    <t>Verify "Submit" button on submitting Generate API Key</t>
  </si>
  <si>
    <t>. User has logged in to PMS portal as Auth partner
2.User had uploaded certificate.
3.User has Requested Policy
4.Policy is approved by admin
5.User selects Authentication Service Card
6.User clicks Generate API Key
7.User enters all Mandatory fields.
8."Submit" button is enabled
9.Users selects submit</t>
  </si>
  <si>
    <t>Should be able to successfully submit the API Key generation request</t>
  </si>
  <si>
    <t>33247_34</t>
  </si>
  <si>
    <t>On the click of"Submit" button ,verify the pop up</t>
  </si>
  <si>
    <t>. User has logged in to PMS portal as Auth partner
2.User had uploaded certificate.
3.User has Requested Policy
4.Policy is approved by admin
5.User selects Authentication Service Card
6.User clicks Generate API Key
7.User enters all Mandatory fields.
8.Users selects submit</t>
  </si>
  <si>
    <t>Popup window to view API Key is displayed</t>
  </si>
  <si>
    <t>33247_35</t>
  </si>
  <si>
    <t>Verify Title of the Pop Up message on the click of "Submit"</t>
  </si>
  <si>
    <t>Title on the Pop Up - Corresponding Policy Name is displayed</t>
  </si>
  <si>
    <t>33247_36</t>
  </si>
  <si>
    <t>Verify Sub-Title of the Pop Up message on the click of "Submit"</t>
  </si>
  <si>
    <t>Sub Title - Corresponding Partner ID to be displayed</t>
  </si>
  <si>
    <t>33247_37</t>
  </si>
  <si>
    <t>Verify Note of the Pop-Up Message</t>
  </si>
  <si>
    <t>Note to be displayed - ‘API Key contains sensitive information. Make sure to copy the API key before closing this window because the API key will not be visible anymore once the window is closed.’</t>
  </si>
  <si>
    <t>33247_38</t>
  </si>
  <si>
    <t>Verify "API Key" Title is displayed in BOLD font</t>
  </si>
  <si>
    <t>‘API Key’ title displayed in BOLD font.</t>
  </si>
  <si>
    <t>33247_39</t>
  </si>
  <si>
    <t>Verify "API Key" is displayed in BOLD font</t>
  </si>
  <si>
    <t>"API Key" is displayed in BOLD font</t>
  </si>
  <si>
    <t>33247_40</t>
  </si>
  <si>
    <t>Verify "Copy" feature of the Pop - Up is a button and clickable</t>
  </si>
  <si>
    <t>1. . Copy Button is clickable
2. User should be able to copy and Paster the API Key</t>
  </si>
  <si>
    <t>33247_41</t>
  </si>
  <si>
    <t>Verify click of "COPY "feature of the Pop - Up</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</si>
  <si>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t>
  </si>
  <si>
    <t>."Copy" button to get highlighted with button name changed to ‘Copied’.</t>
  </si>
  <si>
    <t>33247_42</t>
  </si>
  <si>
    <t>Verify the timing of the "copy" pop up.(Verifying more than 3 seconds)</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</si>
  <si>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
0.Wait for 4 seconds(More than 3 seconds)</t>
  </si>
  <si>
    <t>"Copied" button comes back to its original state with button named ‘Copy’.</t>
  </si>
  <si>
    <t>33247_43</t>
  </si>
  <si>
    <t>Verify "COPY" operation is performed multiple times</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</si>
  <si>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
10.Reclick "COPY" multiple times at regular intervals</t>
  </si>
  <si>
    <t>User Should be able to copy, without exiting from the window even when clicking "COPY" button multiple times.</t>
  </si>
  <si>
    <t>33247_44</t>
  </si>
  <si>
    <t>Verify "X "button of the Pop- Up window</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</si>
  <si>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
0. User selects "X"</t>
  </si>
  <si>
    <t>.The Pop-Up window to be closed.
2.Navigates to API Key submission success message.</t>
  </si>
  <si>
    <t>33247_45</t>
  </si>
  <si>
    <t>Verify API Key Pop-Up Window</t>
  </si>
  <si>
    <t>.The API Key window will not be available on selection of "X'</t>
  </si>
  <si>
    <t>33247_46</t>
  </si>
  <si>
    <t>Verify "API Key "submission success message</t>
  </si>
  <si>
    <t>1.Success Green Color Tick Icon
2.Title of success message: 'Details submitted successfully!
3.Description of success message: ‘API Key details has been submitted successfully'.</t>
  </si>
  <si>
    <t>33247_47</t>
  </si>
  <si>
    <t>Verify "Go Back" button of the API Key request submitted successfully screen</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</si>
  <si>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
0. User selects "X"
.Click "Go Back" Button</t>
  </si>
  <si>
    <t>Navigates to tabular view of submitted API Keys</t>
  </si>
  <si>
    <t>33247_48</t>
  </si>
  <si>
    <t>Verify "Home" button of the API Key request submitted successfully screen</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</si>
  <si>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
0. User selects "X"
.Click "Home" Button</t>
  </si>
  <si>
    <t>Navigates to user dashboard/home page</t>
  </si>
  <si>
    <t>33247_49</t>
  </si>
  <si>
    <t>Verify Field "Name" Validation with exact length of 36 characters</t>
  </si>
  <si>
    <t>. User has logged in to PMS portal as Auth partner
2.User had uploaded certificate.
3.User has Requested Policy
4.Policy is approved by admin
5.User selects Authentication Service Card
6.User clicks Generate API Key
7.Enter field "Name" text box with maximum Data Length</t>
  </si>
  <si>
    <t xml:space="preserve">Textbox to accept up to 36 length characters </t>
  </si>
  <si>
    <t>33247_50</t>
  </si>
  <si>
    <t>Verify Field "Name" Validation with more than 36 length characters</t>
  </si>
  <si>
    <t>. User has logged in to PMS portal as Auth partner
2.User had uploaded certificate.
3.User has Requested Policy
4.Policy is approved by admin
5.User selects Authentication Service Card
6.User clicks Generate API Key
7.Enter field "Name" text box with more than 36 character length</t>
  </si>
  <si>
    <t xml:space="preserve">Appropriate error  message to pop up </t>
  </si>
  <si>
    <t>33247_51</t>
  </si>
  <si>
    <t>Verify Field "Name" Validation with special characters</t>
  </si>
  <si>
    <t>. User has logged in to PMS portal as Auth partner
2.User had uploaded certificate.
3.User has Requested Policy
4.Policy is approved by admin
5.User selects Authentication Service Card
6.User clicks Generate API Key on the Centre of the page
7.Enter field "Name" text box without {- , _ , &amp;, ( , )}acceptable special characters</t>
  </si>
  <si>
    <t>Error message to pop up.</t>
  </si>
  <si>
    <t>33247_52</t>
  </si>
  <si>
    <t>Verify "Back" feature of the browser</t>
  </si>
  <si>
    <t>.Launch/Login to PMS portal.
2.User is on page that is editable.
3.User clicks on the Browser "Back" button</t>
  </si>
  <si>
    <t>.System to prompt a message as below:
Are you sure you want to Leave ?
Leave site and cancel button</t>
  </si>
  <si>
    <t>33247_53</t>
  </si>
  <si>
    <t>Verify "Proceed" option on the browser when clicking on "BACK"</t>
  </si>
  <si>
    <t>.Launch/Login to PMS portal.
2.User is on page that is editable
3.User clicks on the Browser "Back" button
4. User gets a prompt "Proceed"/"Cancel"
5.User click "Proceed"</t>
  </si>
  <si>
    <t>.Changes will be lost</t>
  </si>
  <si>
    <t>33247_54</t>
  </si>
  <si>
    <t>Verify "Cancel" option on the browser when clicking on "Back"</t>
  </si>
  <si>
    <t>.Launch/Login to PMS portal.
2.User is on page that is editable
3.User clicks on the Browser "Back" button
4. User gets a prompt "Proceed"/"Cancel"
5.User click "Cancel"</t>
  </si>
  <si>
    <t>.User Stays on the same page with data intact.</t>
  </si>
  <si>
    <t>33247_55</t>
  </si>
  <si>
    <t>Verify "Reload" feature of the browser</t>
  </si>
  <si>
    <t>.Launch/Login to PMS portal.
2.User is on page that is editable.
3.User clicks on the Browser "Reload" button</t>
  </si>
  <si>
    <t>33247_56</t>
  </si>
  <si>
    <t>Verify "Proceed" option on the browser when clicking on "Reload"</t>
  </si>
  <si>
    <t>.Launch/Login to PMS portal.
2.User is on page that is editable
3.User clicks on the Browser "Reload" button
4. User gets a prompt "Proceed"/"Cancel"
5.User click "Proceed"</t>
  </si>
  <si>
    <t>33247_57</t>
  </si>
  <si>
    <t>Verify "Cancel" option on the browser when clicking on "Reload"</t>
  </si>
  <si>
    <t>.Launch/Login to PMS portal.
2.User is on page that is editable
3.User clicks on the Browser "Reload" button
4. User gets a prompt "Proceed"/"Cancel"
5.User click "Cancel"</t>
  </si>
  <si>
    <t>33247_58</t>
  </si>
  <si>
    <t>Verify "Close (X)" feature of the browser</t>
  </si>
  <si>
    <t>.Launch/Login to PMS portal.
2.User is on page that is editable.
3.User clicks on the Browser "Close" button</t>
  </si>
  <si>
    <t>33247_59</t>
  </si>
  <si>
    <t>Verify "Proceed" of the browser when clicking on "Close (X) icon"</t>
  </si>
  <si>
    <t>.Launch/Login to PMS portal.
2.User is on page that is editable
3.User clicks on the Browser "Close" button
4. User gets a prompt "Proceed"/"Cancel"
5.User click "Proceed"</t>
  </si>
  <si>
    <t>33247_60</t>
  </si>
  <si>
    <t>Verify "Cancel" of the browser when clicking on "Close (X) icon)</t>
  </si>
  <si>
    <t>.Launch/Login to PMS portal.
2.User is on page that is editable
3.User clicks on the Browser "Close" button
4. User gets a prompt "Proceed"/"Cancel"
5.User click "Cancel"</t>
  </si>
  <si>
    <t>33247_61</t>
  </si>
  <si>
    <t>Verify "Submit" button without entering all mandatory fields</t>
  </si>
  <si>
    <t>. User has logged in to PMS portal as Auth partner
2.User had uploaded certificate.
3.User has Requested Policy
4.Policy is approved by admin
5.User selects Authentication Service Card
6.User clicks Generate API Key
7.User does not enter all Mandatory fields.
8.Users selects submit</t>
  </si>
  <si>
    <t>"Submit" button should not be enabled</t>
  </si>
  <si>
    <t>33247_62</t>
  </si>
  <si>
    <t>Verify the timing of the "copy" pop up , is it configurable</t>
  </si>
  <si>
    <t>. User has logged in to PMS portal as Auth partner
2.User had uploaded certificate.
3.User has Requested Policy
4.Policy is approved by admin
5.User selects Authentication Service Card
6.User clicks Generate API Key
7.User enters all Mandatory fields.
8.Users selects submit
9.User clicks on "COPY"
0.Check if the timing is configurable</t>
  </si>
  <si>
    <t>.Copy button changes to "copied" in the Pop up window.
2.Copied button to remain until the configured time then change to "COPY"</t>
  </si>
  <si>
    <t>33247_63</t>
  </si>
  <si>
    <t>try generating Api key with duplicate name</t>
  </si>
  <si>
    <t>Verify Generating API Key with Duplicate Name</t>
  </si>
  <si>
    <t>. User has logged in to PMS portal as Auth partner
2.User had uploaded certificate.
3.User has Requested Policy
4.Policy is approved by admin
5.User selects Authentication Service Card
6.User clicks Generate API Key
7.Field Name: "Name"
8. Enter a Duplicate Name with case sensitive</t>
  </si>
  <si>
    <t>Should throw an error message as API Key Name should be unique and case sensitive for per policy</t>
  </si>
  <si>
    <t>33247_64</t>
  </si>
  <si>
    <t xml:space="preserve">Verify API Key Pop-Up Window, try closing through (X) icon and try to REOPEN </t>
  </si>
  <si>
    <t>.The API Key window cannot be RE-OPENED once "X" icon is selected</t>
  </si>
  <si>
    <t>33247_65</t>
  </si>
  <si>
    <t>.Login to PMS portal
2.Select Language "French
2.Navigate to Authentication Services.
3.Click the Generate API Key Button</t>
  </si>
  <si>
    <t>Verify Language "French"</t>
  </si>
  <si>
    <t>. User has logged in to PMS portal as Auth partner in French language
2.User had uploaded certificate.
3.User has Requested Policy
4.Policy is approved by admin
5.User selects Authentication Service Card
6.User clicks Generate API Key</t>
  </si>
  <si>
    <t>The language selected at the time of login should continue to remain same across all screens.</t>
  </si>
  <si>
    <t>33247_66</t>
  </si>
  <si>
    <t>.Login to PMS portal
2.Select Language "Arabic"
2.Navigate to Authentication Services.
3.Click the Generate API Key Button</t>
  </si>
  <si>
    <t>Verify Language "Arabic"</t>
  </si>
  <si>
    <t>. User has logged in to PMS portal as Auth partner in Arabic language
2.User had uploaded certificate.
3.User has Requested Policy
4.Policy is approved by admin
5.User selects Authentication Service Card
6.User clicks Generate API Key</t>
  </si>
  <si>
    <t>The language selected at the time of login should continue to remain same across all screens in RTL format.</t>
  </si>
  <si>
    <t>33247_67</t>
  </si>
  <si>
    <t>Verify "SUBMIT' API Key feature by disconnecting the Internet</t>
  </si>
  <si>
    <t>. User has logged in to PMS portal as Auth partner
2.User had uploaded certificate.
3.User has Requested Policy
4.Policy is approved by admin
5.User selects Authentication Service Card
6.User clicks Generate API Key
7.User enters all Mandatory fields.
8.Users selects submit
9. Disconnect the internet</t>
  </si>
  <si>
    <t>Appropriate Message to be displayed</t>
  </si>
  <si>
    <t>33247_68</t>
  </si>
  <si>
    <t>Verify API Key submission in PMS and IDA Database</t>
  </si>
  <si>
    <t>. User has logged in to PMS portal as Auth partner
2.User had uploaded certificate.
3.User has Requested Policy
4.Policy is approved by admin
5.User selects Authentication Service Card
6.User clicks Generate API Key
7.User enters all Mandatory fields.
8.Users selects submit
9.Verify in PMS DB for the generated API Key
0.Verify in IDA DB for the generated API Key</t>
  </si>
  <si>
    <t>Generated API should be available in PMS and IDA Databases</t>
  </si>
  <si>
    <t>33247_69</t>
  </si>
  <si>
    <t>Verify Policy Group dropdown is editable</t>
  </si>
  <si>
    <t>. User has logged in to PMS portal as Auth partner
2.User had uploaded certificate.
3.User has Requested Policy
4.Policy is approved by admin
5.User selects Authentication Service Card
6.User clicks Generate API Key
7.Check Policy Group</t>
  </si>
  <si>
    <t>Policy Group should not be editable</t>
  </si>
  <si>
    <t>33247_70</t>
  </si>
  <si>
    <t>Verify Partner Type dropdown is editable</t>
  </si>
  <si>
    <t>. User has logged in to PMS portal as Auth partner
2.User had uploaded certificate.
3.User has Requested Policy
4.Policy is approved by admin
5.User selects Authentication Service Card
6.User clicks Generate API Key
7.Check Partner Type field</t>
  </si>
  <si>
    <t>Partner Type field should not be editable</t>
  </si>
  <si>
    <t>33247_71</t>
  </si>
  <si>
    <t>Verify API Key Name with special characters</t>
  </si>
  <si>
    <t>. User has logged in to PMS portal as Auth partner
2.User had uploaded certificate.
3.User has Requested Policy
4.Policy is approved by admin
5.User selects Authentication Service Card
6.User clicks Generate API Key
7.Field Name: "API Key Name"
8. Enter API Key Name with special characters</t>
  </si>
  <si>
    <t>33247_72</t>
  </si>
  <si>
    <t>Verify the session timeout of the Generate API Key page.</t>
  </si>
  <si>
    <t>1. User has logged in to PMS portal as Auth partner
2.User had uploaded certificate.
3.User has Requested Policy
4.Policy is approved by admin
5.User selects Authentication Service Card
6.User clicks Generate API Key
7.Enter all the details and wait for sometime on the page.
8.Click submit button.</t>
  </si>
  <si>
    <t>User should get session timeout error message.</t>
  </si>
  <si>
    <t xml:space="preserve">MOSIP-34543
</t>
  </si>
  <si>
    <t>33247_73</t>
  </si>
  <si>
    <t>Verify navigating using keyboard</t>
  </si>
  <si>
    <t>1. User has logged in to PMS portal as Auth partner
2.User had uploaded certificate.
3.User has Requested Policy
4.Policy is approved by admin
5.User selects Authentication Service Card
6.Navigate using keyboard to Generate API Key
7.Enter all the details using keyboard.</t>
  </si>
  <si>
    <t>User should be able to Generate API Key using keyboard</t>
  </si>
  <si>
    <t>MOSIP-33258</t>
  </si>
  <si>
    <t>Tabular view of previously submitted API keys</t>
  </si>
  <si>
    <t>1. User has not submitted API not even once</t>
  </si>
  <si>
    <t>As a user (partner), I should be able to view the tabular list of submitted API Keys along with its details and status so that I can view the list of API Key details created by my organization in a sequential order.</t>
  </si>
  <si>
    <t>Verify "API Key" tab is accessible.</t>
  </si>
  <si>
    <t>1. Login to PMS portal.
2.Navigate to Authentication Services.
3.Navigate to API Key tab.</t>
  </si>
  <si>
    <t>"API Key" tab should be accessible.</t>
  </si>
  <si>
    <t>Verify generate API Key for the first time user</t>
  </si>
  <si>
    <t>1. Login to PMS portal.
2.Navigate to Authentication Services.
3.Navigate to API Key tab.
4. Navigate to "Generate API key" button.</t>
  </si>
  <si>
    <t>1. User should be able to view "Generate API Key" button placed on the center of the screen.
2. "Generate API Key" should be accessible.
3. User should be able to view column header - "Partner ID, Policy Group, Policy Name, API Key Name, Created Date, Status, Action"</t>
  </si>
  <si>
    <t>Verify upon clicking on "Generate API Key"</t>
  </si>
  <si>
    <t>1. Login to PMS portal.
2.Navigate to Authentication Services.
3.Navigate to API Key tab.
4. Navigate and click "Generate API key" button.</t>
  </si>
  <si>
    <t>1. Upon clicking on "Generate API Key" user should be navigated to Create API key.</t>
  </si>
  <si>
    <t>API Key request should be submitted at least once.</t>
  </si>
  <si>
    <t>Verify after generating API key</t>
  </si>
  <si>
    <t>1. Login to PMS portal.
2.Navigate to Authentication Services.
3.Navigate to API Key tab.
4. Navigate and click "Generate API key" button.
5. Generate API key for the Partner and click go back button.
6. Navigate to Tabular view.</t>
  </si>
  <si>
    <t>1. User should be able to view the Tabular view of previously submitted API keys.</t>
  </si>
  <si>
    <t>Verify the Tabular view of previously submitted API keys</t>
  </si>
  <si>
    <t>1. Login to PMS portal.
2.Navigate to Authentication Services.
3. Navigate to API Key tab.
4. Navigate to Tabular view.</t>
  </si>
  <si>
    <t>1. User should be able to view the column header - "Partner ID, Policy Group, Policy Name, API Key Name, Created Date, Status, Action".
2. Filter button</t>
  </si>
  <si>
    <t>User has not uploaded partner certificate</t>
  </si>
  <si>
    <t>Verify user is able to view the generate API Key without uploading partner certificate</t>
  </si>
  <si>
    <t>1. Login to PMS portal.
2.Navigate to Authentication Services without uploading partner certificate.
3. Navigate to create API key.</t>
  </si>
  <si>
    <t>1. "Partner ID" should show no data avaialble in the dropdown
2. Partner type and Policy group should be disabled.
3. Partner should not be able to create Genearte API key.</t>
  </si>
  <si>
    <t>Verify the subtitle "List of API Keys"</t>
  </si>
  <si>
    <t>1. Login to PMS portal.
2.Navigate to Authentication Services.
3. Navigate to API Key tab.
4. Navigate to Tabular view.
5. Navigate to List of API keys</t>
  </si>
  <si>
    <t>1. Proper subtitle should be displayed - "List of API Keys".
2. The number should be displayed in ( ) beside ‘List of API Keys’ denote the total number of API Keys submitted by user of an organization</t>
  </si>
  <si>
    <t xml:space="preserve">Verify by generating only one API key </t>
  </si>
  <si>
    <t>1. Login to PMS portal.
2.Navigate to Authentication Services.
3.Navigate to API Key tab.
4. Navigate to Tabular view.
5. Navigate to List of API keys</t>
  </si>
  <si>
    <t>1. User should be able to view only one count beside "List of API Keys"</t>
  </si>
  <si>
    <t>API Key request should be submitted more than 5 times.</t>
  </si>
  <si>
    <t>Verify by generating multiple API keys (generate around 5-10)</t>
  </si>
  <si>
    <t>1. User should be able to view correct count beside "List of API Key"</t>
  </si>
  <si>
    <t>Verify the "Generate API Key" in the tabular view</t>
  </si>
  <si>
    <t>1. Login to PMS portal.
2.Navigate to Authentication Services.
3. Navigate to API Key tab.
5. Navigate to Tabular view.
6. Navigate to Generate API key at the right top side.</t>
  </si>
  <si>
    <t>1. "Generate API Key" button should be available at top right of the page.
2. "Generate API Key" button should be accessible.</t>
  </si>
  <si>
    <t>Verify the "Filter" button in the tabular view</t>
  </si>
  <si>
    <t>1. Login to PMS portal.
2. Navigate to Authentication Services.
3. Navigate to API Key tab.
4. Navigate to Tabular view.
5. Navigate to Filter button at the top right of the page.</t>
  </si>
  <si>
    <t>1. "Filter" button should be available at top right of the page.
2. "Filter" button should be accessible.</t>
  </si>
  <si>
    <t>Verify that user is able to expand/collapse "Filter" button</t>
  </si>
  <si>
    <t>1. Login to PMS portal.
2.Navigate to Authentication Services.
3. Navigate to API Key tab.
4. Navigate to Tabular view.
5. Navigate to Filter button at the top right of the page.</t>
  </si>
  <si>
    <t>User should be able to expand/collapse the "Filter" button.</t>
  </si>
  <si>
    <t>API Key request should be submittted atleast once.</t>
  </si>
  <si>
    <t>Verify after exapnding the "Filter"</t>
  </si>
  <si>
    <t>1. Login to PMS portal.
2.Navigate to Authentication Services.
3. Navigate to API Key tab.
4. Navigate to Tabular view.
5. Navigate to Filter button and exapnd it.</t>
  </si>
  <si>
    <t>Upon expanding the "Filter" dropdown, the expandable section should display filters for the column headers: Partner ID, Policy Group, Policy Name, API Key name, Status.</t>
  </si>
  <si>
    <t>Verify each "filter box" is a dropdown.</t>
  </si>
  <si>
    <t>1. Login to PMS portal.
2.Navigate to Authentication Services.
3. Navigate to API Key tab.
4. Navigate to Tabular view.
5. Navigate to Filter button and expand it.
6. Navigate to the expandable section.</t>
  </si>
  <si>
    <t>Each Filter "Partner ID, Policy Group, Policy Name, API Key name, Status" should be Filter dropdown</t>
  </si>
  <si>
    <t xml:space="preserve">Verify upon selecting the items from filter dropdown </t>
  </si>
  <si>
    <t>1. Login to PMS portal.
2.Navigate to Authentication Services.
3. Navigate to API Key tab.
4. Navigate to Tabular view.
5. Navigate to Filter button and expand it.
6. Navigate to the filter dropdown and select the item from dropdown.</t>
  </si>
  <si>
    <t>1. The tabular results should dynamically update based on the dropdown item selected.
2. Correct count should be displayed in "List of API Keys".</t>
  </si>
  <si>
    <t>Verify multi filter search is allowed or not</t>
  </si>
  <si>
    <t>1. Login to PMS portal.
2.Navigate to Authentication Services.
3. Navigate to API Key tab.
4. Navigate to Tabular view.
5. Navigate to Filter button and expand it.
6. Navigate to the filter dropdown and select the multiple item from different dropdown.</t>
  </si>
  <si>
    <t>1. User should be able to multi filter using different filters.
2. Correct count should be displayed in "List of API Keys".</t>
  </si>
  <si>
    <t>Verify API Key Name dropdown has a search bar</t>
  </si>
  <si>
    <t>1. Login to PMS portal.
2.Navigate to Authentication Services.
3.Navigate to API Key tab.
4. Navigate and click "Generate API key" button.
5. Generate multiple API key for the Partner.
6. Navigate to Tabular view.
7. Navigate to Filter button and expand it.
8. Navigate to the filter dropdown and select the multiple item from different dropdown.</t>
  </si>
  <si>
    <t>1. Search bar should be available in API Key dropdown.
2. User should get the expected API Key based on the input provided in the text box, filtered search results appear in the dropdown.
3. Correct count should be displayed in "List of API Keys".</t>
  </si>
  <si>
    <t>Verify upon searching invalid input in search bar</t>
  </si>
  <si>
    <t>1. Login to PMS portal.
2.Navigate to Authentication Services.
3. Navigate to API Key tab.
4. Navigate to Tabular view.
5. Navigate to Filter button and expand it.
6. Navigate to the API Key filter dropdown and search any invalid input in search bar.</t>
  </si>
  <si>
    <t>Upon searching the invalid input, dropdown should display "no data available"</t>
  </si>
  <si>
    <t>Verify Filter dropdowns have proper label and placeholder defined</t>
  </si>
  <si>
    <t>1. Login to PMS portal.
2.Navigate to Authentication Services.
3. Navigate to API Key tab.
5. Navigate to Tabular view.
6. Navigate to Filter button and expand it.
7. Navigate to the filter dropdowns</t>
  </si>
  <si>
    <t>Filter dropdowns should be proper label and placeholder defined.</t>
  </si>
  <si>
    <t>Verify Reset filter is not available when Filter dropdown is in collapsed state</t>
  </si>
  <si>
    <t>1. Login to PMS portal.
2.Navigate to Authentication Services.
3. Navigate to API Key tab.
5. Navigate to Tabular view.
6. Navigate to Filter button and let the filter dropdown be in collapsed state.</t>
  </si>
  <si>
    <t>Reset Filter link should not be available when Filter dropdown is in collapsed state.</t>
  </si>
  <si>
    <t>Verify the "Reset Filter" link on expanding the filter button</t>
  </si>
  <si>
    <t>1. Login to PMS portal.
2.Navigate to Authentication Services.
3.Navigate to API Key tab.
4. Navigate to Tabular view.
5. Navigate to Filter button and expand it.</t>
  </si>
  <si>
    <t>Upon expanding filter button, reset filter link should be displayed beside filter button.</t>
  </si>
  <si>
    <t>Verify reset filter link is accessible</t>
  </si>
  <si>
    <t>1. Login to PMS portal.
2.Navigate to Authentication Services.
3.Navigate to API Key tab.
4. Navigate to Tabular view.
5. Navigate to Filter button and expand it.
6. Click on Reset filter link.</t>
  </si>
  <si>
    <t>1. Reset Filter link should be accessible.
2. Upon clicking on Reset Filter, erases the entry made so far in the dropdowns of filter section due to which the entire results are displayed in the tabular view, instead of filtered results.
3. Count for "List of API Keys" should come to default.</t>
  </si>
  <si>
    <t>Verify collapsing the filter section</t>
  </si>
  <si>
    <t>1. Login to PMS portal.
2.Navigate to Authentication Services.
3.Navigate to API Key tab.
4. Navigate to Tabular view.
5. Navigate to Filter button and collapse it.</t>
  </si>
  <si>
    <t>Upon collapsing the filter section should hide the reset filter link.</t>
  </si>
  <si>
    <t>Verify by applying filter and collapsing the filter button.</t>
  </si>
  <si>
    <t>1. Login to PMS portal.
2.Navigate to Authentication Services.
3.Navigate to API Key tab.
4. Navigate to Tabular view.
5. Navigate to Filter button
6. Apply some filter.
7. Again collapse the filter button.</t>
  </si>
  <si>
    <t>Upon clicking on Filter button, all the filtered values should be reset.</t>
  </si>
  <si>
    <t>Verify by filtering multiple filters from the filter dropdowns.</t>
  </si>
  <si>
    <t>1. Login to PMS portal.
2.Navigate to Authentication Services.
3. Navigate to API Key tab.
4. Navigate to Tabular view.
5. Navigate to Filter button and expand it.
6. Filter multiple filters from dropdown.</t>
  </si>
  <si>
    <t>1. User should be able to apply filters from different filter dropdowns.
2. The count ( ) beside ‘List of API Keys’ title should display the total number of filtered results.</t>
  </si>
  <si>
    <t>Verify the tabular columns headers are available as per design requirements.</t>
  </si>
  <si>
    <t>1. Login to PMS portal.
2.Navigate to Authentication Services.
3.Navigate to API Key tab.
4. Navigate to Tabular view.
5. Navigate to columns.</t>
  </si>
  <si>
    <t>User should be able to view columns displayed are as follows:
i. Partner ID
ii. Policy Group
iii. Policy Name
iv. API Key Name
v. Created Date
vi. Status
vii. Action</t>
  </si>
  <si>
    <t>Verify after generating the API, correct details are appearing in the tabular.</t>
  </si>
  <si>
    <t>Below points should be checked once generating API Key,
i. Correct Partner ID should be displayed in Partner ID column.
ii. Correct Policy group should be displayed in Policy Group column.
iii. Correct Policy Name should be displayed in Policy Name column.
iv. Correct API Key name should be displayed in API Key Column</t>
  </si>
  <si>
    <t>Verify the created date is per system format.</t>
  </si>
  <si>
    <t>1. Login to PMS portal.
2.Navigate to Authentication Services.
3.Navigate to API Key tab.
4. Navigate to Tabular view.
5. Navigate to created date column.</t>
  </si>
  <si>
    <t>1. Generated API Key date should be as per system format.
2. Correct date should be displayed in the Create date column.</t>
  </si>
  <si>
    <t>Verift the status column</t>
  </si>
  <si>
    <t>1. Login to PMS portal.
2.Navigate to Authentication Services.
3.Navigate to API Key tab.
4. Navigate to Tabular view.
5. Navigate to status column.</t>
  </si>
  <si>
    <t>1. Status column should display options "Activated/Deactivated"
2. Records in Deactivated status should be greyed out.</t>
  </si>
  <si>
    <t xml:space="preserve">Verify the Action column for Active API Key </t>
  </si>
  <si>
    <t>1. Login to PMS portal.
2.Navigate to Authentication Services.
3.Navigate to API Key tab.
4. Navigate to Tabular view.
5. Navigate to Action column.</t>
  </si>
  <si>
    <t>Action column should display - "View, Deactivate" options.</t>
  </si>
  <si>
    <t xml:space="preserve">Verify the Action column for Deactivated API Key </t>
  </si>
  <si>
    <t>Action column should display only "View" options should be enabled state.</t>
  </si>
  <si>
    <t>Verify prefix beside pagination</t>
  </si>
  <si>
    <t>1. Login to PMS portal.
2.Navigate to Authentication Services.
3.Navigate to API Key tab.
4. Navigate to Tabular view.
5. Navigate to pagination.</t>
  </si>
  <si>
    <t>"Items per page" prefix should be displayed.</t>
  </si>
  <si>
    <t>Verify the pagination is available below tabular.</t>
  </si>
  <si>
    <t>1. Pagination should be available.
2.  User should select the appropriate number, and records should be displayed.
Ex: If user selects 16 number, 16 record should be displayed in the tabular.</t>
  </si>
  <si>
    <t>Verify by adding multiple records into the table and page numbers are available.</t>
  </si>
  <si>
    <t>1. Page number should be available below the table.
2. Next and Previous button should be accessible.</t>
  </si>
  <si>
    <t xml:space="preserve">Verify row items are always in descending order based on created date </t>
  </si>
  <si>
    <t>1. Login to PMS portal.
2.Navigate to Authentication Services.
3.Navigate to API Key tab.
4. Navigate to Tabular view.</t>
  </si>
  <si>
    <t>1. User should be able to view row items always in descending order based on created date.
2. The latest records are on top and older ones at the bottom.</t>
  </si>
  <si>
    <t>Verify the sort icon is provided across all column headers</t>
  </si>
  <si>
    <t>1. Login to PMS portal.
2.Navigate to Authentication Services.
3.Navigate to API Key tab.
4. Navigate to Tabular view.
5. Navigate to column header.</t>
  </si>
  <si>
    <t>Sort icon should be provided across all column headers.</t>
  </si>
  <si>
    <t>Verify sort icon is accessible</t>
  </si>
  <si>
    <t>1. Login to PMS portal.
2.Navigate to Authentication Services.
3.Navigate to API Key tab.
4. Navigate to Tabular view.
5. Navigate to column header sort icon.</t>
  </si>
  <si>
    <t>1. Sort icon should be accessible.
2. User should be able to sort the records in ascending or descending alphabetic order.</t>
  </si>
  <si>
    <t>Verify the sorting functionality for filtered results</t>
  </si>
  <si>
    <t>1. Login to PMS portal.
2.Navigate to Authentication Services.
3.Navigate to API Key tab.
4. Navigate to Tabular view.
5. Filter some results.
6. Navigate to column header sort icon.</t>
  </si>
  <si>
    <t>User should be to sort the columns for filtered results.</t>
  </si>
  <si>
    <t>Verify Action column should not have sort option</t>
  </si>
  <si>
    <t>1. Login to PMS portal.
2.Navigate to Authentication Services.
3.Navigate to API Key tab.
4. Navigate to Tabular view.
5. Navigate to Action column header.</t>
  </si>
  <si>
    <t>"Action" column should not be having sorting option.</t>
  </si>
  <si>
    <t>Verify each row item is clickable.</t>
  </si>
  <si>
    <t xml:space="preserve">1. Each row item in the table should be clickable.
2. except for deactivated </t>
  </si>
  <si>
    <t>TC_41</t>
  </si>
  <si>
    <t>Verify upon clicking row in table.</t>
  </si>
  <si>
    <t>1. Login to PMS portal.
2.Navigate to Authentication Services.
3.Navigate to API Key tab.
4. Navigate to Tabular view.
5. Click on row.</t>
  </si>
  <si>
    <t>Upon clicking on the row user should be navigated to view API Key details.</t>
  </si>
  <si>
    <t>TC_42</t>
  </si>
  <si>
    <t>Verify different ways of navigating to tabular view from success message</t>
  </si>
  <si>
    <t>1. Login to PMS portal.
2.Navigate to Authentication Services.
3.Navigate to API Key tab.
4. Click on back button.</t>
  </si>
  <si>
    <t>Upon clicking on Back button in success message, user should be navigated to tabular of API request.</t>
  </si>
  <si>
    <t>TC_43</t>
  </si>
  <si>
    <t>Verify different ways of navigating to tabular view from Dashboard</t>
  </si>
  <si>
    <t>1. Login to PMS portal.
2.Navigate to Authentication Services.
3.Navigate to API Key tab.
4. User should be able to view tabular.</t>
  </si>
  <si>
    <t>User should be able to view tabular directly clicking the Authentication Services option (in API Key tab) in user dashboard.</t>
  </si>
  <si>
    <t>TC_44</t>
  </si>
  <si>
    <t>Verify the Activated and Deactivated API Key color coding</t>
  </si>
  <si>
    <t>1. Login to PMS portal.
2.Navigate to Authentication Services.
3.Navigate to API Key tab.
4. Navigate to Tabular view.
5. Deactive few API.</t>
  </si>
  <si>
    <t>TC_45</t>
  </si>
  <si>
    <t>Verify by clicking the deactivated status row</t>
  </si>
  <si>
    <t>1. Login to PMS portal.
2.Navigate to Authentication Services.
3.Navigate to API Key tab.
4. Navigate to Tabular view.
5. DE active few API.</t>
  </si>
  <si>
    <t>1. Deactivated status row should not be clickable.</t>
  </si>
  <si>
    <t>TC_46</t>
  </si>
  <si>
    <t>Verify by deactivated status row</t>
  </si>
  <si>
    <t>1. User should be able to differentiate between Activated and Deactivated status row.
2. Visually the deactivated status row should be greyed</t>
  </si>
  <si>
    <t>TC_47</t>
  </si>
  <si>
    <t>Verify the language selected at the time of login to remain same across all screens till user logs out.</t>
  </si>
  <si>
    <t>TC_48</t>
  </si>
  <si>
    <t>Verify the Tabular view of submitted API keys in French language</t>
  </si>
  <si>
    <t>1. Login to PMS portal in French language.
2.Navigate to Authentication Services.
3.Navigate to API Key tab.
4. Navigate to Tabular view.</t>
  </si>
  <si>
    <t>User should be able to view all the content and controls in French language.</t>
  </si>
  <si>
    <t>TC_49</t>
  </si>
  <si>
    <t>Verify the Tabular view of submitted API keys in Arabic language</t>
  </si>
  <si>
    <t>1. Login to PMS portal in Arabic language.
2.Navigate to Authentication Services.
3.Navigate to API Key tab.
4. Navigate to Tabular view.</t>
  </si>
  <si>
    <t>User should be able to view all the content and controls in Arabic language along with RTL format.</t>
  </si>
  <si>
    <t>TC_50</t>
  </si>
  <si>
    <t>Verify by providing lenghty API Key names</t>
  </si>
  <si>
    <t>1. Login to PMS portal.
2.Navigate to Authentication Services.
3.Navigate to API Key tab.
4. Navigate and click "Generate API key" button.
5. Provide lenghty API key name
6. Generate API key for the Partner.
7. Navigate to Tabular view.</t>
  </si>
  <si>
    <t>Lenghty API Key name should be aligned properly in Table.</t>
  </si>
  <si>
    <t>TC_51</t>
  </si>
  <si>
    <t>Verify the "Back" button in tabular view page</t>
  </si>
  <si>
    <t>1. Login to PMS portal.
2.Navigate to Authentication Services.
3.Navigate to API Key tab.
4. Navigate to Tabular view.
5. Navigate to Back button.</t>
  </si>
  <si>
    <t>"Back" button should be accessible.</t>
  </si>
  <si>
    <t>TC_52</t>
  </si>
  <si>
    <t>Verify the breadcrumb in tabular view page</t>
  </si>
  <si>
    <t>1. Login to PMS portal.
2.Navigate to Authentication Services.
3.Navigate to API Key tab.
4. Navigate to Tabular view.
5. Navigate to breadcrumbs.</t>
  </si>
  <si>
    <t>1. Breadcrumbs should be accessible.
2. Upon clicking on breadcrumb, user should be navigated to proper page.</t>
  </si>
  <si>
    <t>TC_53</t>
  </si>
  <si>
    <t>Verify data validations for name</t>
  </si>
  <si>
    <t>1. Login to PMS portal.
2.Navigate to Authentication Services.
3.Navigate to API Key tab.
4. Navigate to Tabular view.
5. Navigate to name field data more than 36 characters.</t>
  </si>
  <si>
    <t>User should appropriate error message for data validations for API Key label.</t>
  </si>
  <si>
    <t>TC_54</t>
  </si>
  <si>
    <t>Verify pagination is configurable</t>
  </si>
  <si>
    <t>1. Login to PMS portal.
2.Navigate to Authentication Services.
3.Navigate to API Key tab.
4. Navigate to Tabular view.
5. Change properties for pagination.</t>
  </si>
  <si>
    <t>User should be able to configure pagination.</t>
  </si>
  <si>
    <t>TC_55</t>
  </si>
  <si>
    <t>Deactivate the Partner from Admin</t>
  </si>
  <si>
    <t>Verify by deactivating the Partner from Admin and try to generate API key</t>
  </si>
  <si>
    <t>1. Login to PMS portal.
2.Navigate to Authentication Services.
3.Navigate to API Key tab.
4. Create API Key.</t>
  </si>
  <si>
    <t>1. User should not be able to Generate API Key.
2. User should get error message.</t>
  </si>
  <si>
    <t>TC_56</t>
  </si>
  <si>
    <t>Verify by deactivating API key and check in DB</t>
  </si>
  <si>
    <t>1. Login to PMS portal.
2.Navigate to Authentication Services.
3.Navigate to API Key tab.
4. Navigate to Tabular view.
5. Deactivate the partner.
6. Open DB.</t>
  </si>
  <si>
    <t>In DB status should be deactivated.
in PMS and IDA</t>
  </si>
  <si>
    <t>TC_57</t>
  </si>
  <si>
    <t>Verfy by navigating to tabular using keyboard</t>
  </si>
  <si>
    <t>1. Login to PMS portal.
2.Navigate to Authentication Services.
3.Navigate to API Key tab.
4. Navigate to Tabular view using keyboard</t>
  </si>
  <si>
    <t>User should be able to navigate using keyboard  to tabular.</t>
  </si>
  <si>
    <t>MOSIP-33268</t>
  </si>
  <si>
    <t>View submitted API Key details</t>
  </si>
  <si>
    <t>API Key request should be submitted at least once and its available in table records</t>
  </si>
  <si>
    <t>As a user (partner), I should be able to click on each active API Key record/ view option of each record in the tabular view of submitted API Keys so that I can view the submitted details.</t>
  </si>
  <si>
    <t>Verify user is able to click on each active API Key record.</t>
  </si>
  <si>
    <t>1. Login to PMS portal.
2.Navigate to Authentication Services.
3. Navigate to API Key tab.
4. Navigate to Tabular view records.
5. Click on the any active record.</t>
  </si>
  <si>
    <t>1. User should be able to click on the record.
2. Upon clicking on record, user should be navigated to "View API Key Details" page.</t>
  </si>
  <si>
    <t>Verify user is able to click on deactivated API Key record.</t>
  </si>
  <si>
    <t>1. Login to PMS portal.
2.Navigate to Authentication Services.
3. Navigate to API Key tab.
4. Navigate to Tabular view records.
5. Click on the any deactivated record.</t>
  </si>
  <si>
    <t>User should not be click on deactivated record.</t>
  </si>
  <si>
    <t>Verify navigating to View API Key Details from Action menu</t>
  </si>
  <si>
    <t>1. Login to PMS portal.
2.Navigate to Authentication Services.
3. Navigate to API Key tab.
4. Navigate to Tabular view records.
5. Navigate to Action menu and click on view.</t>
  </si>
  <si>
    <t>Upon clicking on "View" button, user should be navigated to "View API Key Details" page.</t>
  </si>
  <si>
    <t>Verify navigating to View API Key Details from Action menu for Deactivated API Key record</t>
  </si>
  <si>
    <t>1. User should be able to navigate to the "View API Key Details" page.</t>
  </si>
  <si>
    <t>Verify the "View API Key Details" title as per design requirements</t>
  </si>
  <si>
    <t>1. Login to PMS portal.
2.Navigate to Authentication Services.
3. Navigate to API Key tab.
4. Navigate to Tabular view records.
5. Click on any Active record.</t>
  </si>
  <si>
    <t>Title should be "View API Key Details".</t>
  </si>
  <si>
    <t>Verify the "View API Key Details" page subtitle as per design requirements</t>
  </si>
  <si>
    <t>1. API Key name should be present in the subtitle.</t>
  </si>
  <si>
    <t>Verify the status is available below the subtitle in "View API Key Details" page</t>
  </si>
  <si>
    <t>Activated/Deactivate status should be available below the subtitle</t>
  </si>
  <si>
    <t>Verify the status for Activated API Key record in "View API Key Details" page</t>
  </si>
  <si>
    <t>1. "Activated" status should be visible below subtitle.
2. Green color should be defined for Activated status</t>
  </si>
  <si>
    <t>Verify the status for Deactivated API Key record in "View API Key Details" page</t>
  </si>
  <si>
    <t>1. "Deactivated" status should be visible below subtitle.
2. Greyed color should be defined for Deactivated status</t>
  </si>
  <si>
    <t>Verify the created date and time is available in "View API Key Details" page</t>
  </si>
  <si>
    <t>Created date and time should be available below subtitle.</t>
  </si>
  <si>
    <t>Verify the created date and time for deactivated API Key</t>
  </si>
  <si>
    <t>Verify Partner ID in "View API Key Details" page</t>
  </si>
  <si>
    <t>1. Login to PMS portal.
2.Navigate to Authentication Services.
3. Navigate to API Key tab.
4. Navigate to Tabular view records.
5. Click on any Active record.
6. Navigate to Partner ID</t>
  </si>
  <si>
    <t>Correct Partner ID should be visible beside "Partner ID"</t>
  </si>
  <si>
    <t>Verify Partner type value corresponding to Partner ID</t>
  </si>
  <si>
    <t>1. Login to PMS portal.
2.Navigate to Authentication Services.
3. Navigate to API Key tab.
4. Navigate to Tabular view records.
5. Click on any Active record.
6. Navigate to Partner Type</t>
  </si>
  <si>
    <t>"Authentication Partner" should be displayed beside Partner Type.</t>
  </si>
  <si>
    <t>Verify Policy Group name corresponding to Partner ID</t>
  </si>
  <si>
    <t>1. Login to PMS portal.
2.Navigate to Authentication Services.
3. Navigate to API Key tab.
4. Navigate to Tabular view records.
5. Click on any Active record.
6. Navigate to Policy Group.</t>
  </si>
  <si>
    <t>Correct Policy Group name corresponding to Partner ID should be displayed beside Policy Group.</t>
  </si>
  <si>
    <t>Verify Policy Group description  value corresponding to Policy group</t>
  </si>
  <si>
    <t>1. Login to PMS portal.
2.Navigate to Authentication Services.
3. Navigate to API Key tab.
4. Navigate to Tabular view records.
5. Click on any Active record.
6. Navigate to Policy Group description.</t>
  </si>
  <si>
    <t>Correct Policy Group description value corresponding to Policy group should be displayed beside Policy Group description.</t>
  </si>
  <si>
    <t>Verify Policy Name in "View API Key Details" page</t>
  </si>
  <si>
    <t>1. Login to PMS portal.
2.Navigate to Authentication Services.
3. Navigate to API Key tab.
4. Navigate to Tabular view records.
5. Click on any Active record.
6. Navigate to Policy Name.</t>
  </si>
  <si>
    <t>User should be able to view the correct Policy Name submitted during Generating API.</t>
  </si>
  <si>
    <t>Verify Policy Name description  value corresponding to Policy name</t>
  </si>
  <si>
    <t>1. Login to PMS portal.
2.Navigate to Authentication Services.
3. Navigate to API Key tab.
4. Navigate to Tabular view records.
5. Click on any Active record.
6. Navigate to Policy Name description.</t>
  </si>
  <si>
    <t>Correct Policy Name description value corresponding to Policy Name should be displayed beside Policy name description.</t>
  </si>
  <si>
    <t>Verify Name in "View API Key Details" page</t>
  </si>
  <si>
    <t>1. Login to PMS portal.
2.Navigate to Authentication Services.
3. Navigate to API Key tab.
4. Navigate to Tabular view records.
5. Click on any Active record.
6. Navigate to Name description.</t>
  </si>
  <si>
    <t>User should be able to view the correct "Name" submitted during Generating API.</t>
  </si>
  <si>
    <t>Verify "Back" button in "View API Key Details" page</t>
  </si>
  <si>
    <t>1. Login to PMS portal.
2.Navigate to Authentication Services.
3. Navigate to API Key tab.
4. Navigate to Tabular view records.
5. Click on any Active record.
6. Navigate to back button.</t>
  </si>
  <si>
    <t>"Back" button should be available in "View API Key Details" page.</t>
  </si>
  <si>
    <t>Verify "Back" button functionality in "View API Key Details" page</t>
  </si>
  <si>
    <t>Upon clicking on "Back" button, user should be navigated to "Tabular view" of API Key requests page.</t>
  </si>
  <si>
    <t>Verify "View API Key Details" and corresponding values for Deactivated API key record</t>
  </si>
  <si>
    <t>User should be able to view all the corresponding details for Deactivated API Key record.</t>
  </si>
  <si>
    <t>Verify all the fields in the "View API Key Details" are read only</t>
  </si>
  <si>
    <t>All the fields in the "View API Key Details" should be read only.</t>
  </si>
  <si>
    <t>Verify the Date and time format in "View API Key Details"</t>
  </si>
  <si>
    <t>Date and time format should be same as system date and time.</t>
  </si>
  <si>
    <t>API Key request should be submitted atleast once and its available in table records</t>
  </si>
  <si>
    <t xml:space="preserve">Verify the Date and time format in DB </t>
  </si>
  <si>
    <t>1. Login to PMS portal.
2.Navigate to Authentication Services.
3. Navigate to API Key tab.
4. Navigate to Tabular view records.
5. Click on any Active record.
6. Open DB for IDA and PMS</t>
  </si>
  <si>
    <t>In DB, Date and time format should be in UTC format)</t>
  </si>
  <si>
    <t>Verify the "Back" functionality button beside title.</t>
  </si>
  <si>
    <t>1. Login to PMS portal.
2.Navigate to Authentication Services.
3. Navigate to API Key tab.
4. Navigate to Tabular view records.
5. Click on any Active record.
6. Click on back button beside title.</t>
  </si>
  <si>
    <t>1. "Back" button be accessible.
2. Upon clicking on "Back" button, user should be navigated to "Tabular view" of API Key requests page.</t>
  </si>
  <si>
    <t>Verify "Home" breadcrumb functionality</t>
  </si>
  <si>
    <t>1. Login to PMS portal.
2.Navigate to Authentication Services.
3. Navigate to API Key tab.
4. Navigate to Tabular view records.
5. Click on any Active record.
6. Click on Home breadcrumb.</t>
  </si>
  <si>
    <t>Upon clicking on "Home" breadcrumb, user should be navigated to dashboard.</t>
  </si>
  <si>
    <t>Verify "Authentication Services" breadcrumb functionality</t>
  </si>
  <si>
    <t>1. Login to PMS portal.
2.Navigate to Authentication Services.
3. Navigate to API Key tab.
4. Navigate to Tabular view records.
5. Click on any Active record.
6. Click on Authentication Services breadcrumb.</t>
  </si>
  <si>
    <t>Upon clicking on "Authentication Services" breadcrumb, user should be navigated to Tabular view of API Key requests.</t>
  </si>
  <si>
    <t>1. Login to PMS portal.
2.Navigate to Authentication Services.
3. Navigate to API Key tab.
4. Navigate to Tabular view records.
5. Log out from application.</t>
  </si>
  <si>
    <t>Verify the "View API Key Details" page keys in French language</t>
  </si>
  <si>
    <t>1. Login to PMS portal in French language.
2.Navigate to Authentication Services.
3. Navigate to API Key tab.
4. Navigate to Tabular view records.
5. Click on any Active record.</t>
  </si>
  <si>
    <t>Verify the "View API Key Details" page keys in Arabic language</t>
  </si>
  <si>
    <t>1. Login to PMS portal in Arabic language.
2.Navigate to Authentication Services.
3. Navigate to API Key tab.
4. Navigate to Tabular view records.
5. Click on any Active record.</t>
  </si>
  <si>
    <t>Verify by editing the fields from "View API Key Details"</t>
  </si>
  <si>
    <t>1. Login to PMS portal in Arabic language.
2.Navigate to Authentication Services.
3. Navigate to API Key tab.
4. Navigate to Tabular view records.
5. Click on any Active record.
6. Navigate to View page.</t>
  </si>
  <si>
    <t>User should not be able to edit any fields from View API Key details page.</t>
  </si>
  <si>
    <t>Verify by filtering the data and navigationg to view page from Action menu</t>
  </si>
  <si>
    <t>1. Login to PMS portal in Arabic language.
2.Navigate to Authentication Services.
3. Navigate to API Key tab.
4. Navigate to Tabular view records.
5. Filter the records available.
6. Click View button in Action menu.
7. Navigate to View page.</t>
  </si>
  <si>
    <t>1. "View" button in Action menu should be accessible after filter result.
2. User should be navigated to View page.</t>
  </si>
  <si>
    <t>Verify by filtering the data and navigating to view page from clicking on table.</t>
  </si>
  <si>
    <t>1. Login to PMS portal in Arabic language.
2.Navigate to Authentication Services.
3. Navigate to API Key tab.
4. Navigate to Tabular view records.
5. Filter the records available.
6. Click in the table for Active records.</t>
  </si>
  <si>
    <t>1. User should be able to click on table.
2. User should be navigated to View page.</t>
  </si>
  <si>
    <t>Verify by comparing date and time format in tabular and view page</t>
  </si>
  <si>
    <t>1. Login to PMS portal in Arabic language.
2.Navigate to Authentication Services.
3. Navigate to API Key tab.
4. Navigate to Tabular view records.
5. Compare created date for record.</t>
  </si>
  <si>
    <t>Date and time format should be same for tabular and view page for record.</t>
  </si>
  <si>
    <t>Verify the View API Key page text is not congusted</t>
  </si>
  <si>
    <t>1. Login to PMS portal in Arabic language.
2.Navigate to Authentication Services.
3. Navigate to API Key tab page.</t>
  </si>
  <si>
    <t>All the content is View API Key page should not be congusted.</t>
  </si>
  <si>
    <t>MOSIP-33288</t>
  </si>
  <si>
    <t>Deactivate an active API key</t>
  </si>
  <si>
    <t>1. API Key request should be submitted at least once and its available in table records.
2. The API Key record in the tabular view should be in Activated status.</t>
  </si>
  <si>
    <t>As a user (partner), on clicking deactivate option of API Key which is in Activated status in the tabular view screen- I should be able to deactivate the API Key so that it cannot used anymore for authentication.</t>
  </si>
  <si>
    <t>Verify the "Deactivate" option in Action menu for Active API Key record</t>
  </si>
  <si>
    <t>1. Login to PMS portal.
2. Navigate to Authentication Services.
3. Navigate to API Key tab.
4. Navigate to Tabular view records.
5. Navigate to Active API Key and navigate to Action menu.</t>
  </si>
  <si>
    <t>"Deactivate" option should be available in Action menu for Active API Key record</t>
  </si>
  <si>
    <t>1. API Key request should be submitted at least once and its available in table records.
2. The API Key record in the tabular view should be in Deactivated status.</t>
  </si>
  <si>
    <t>Verify the "Deactivate" option in Action menu for Deactivated  API Key record</t>
  </si>
  <si>
    <t>1. Login to PMS portal.
2. Navigate to Authentication Services.
3. Navigate to API Key tab.
4. Navigate to Tabular view records.
5. Navigate to Deactivated API Key and navigate to Action menu.</t>
  </si>
  <si>
    <t>"Deactivate" option should not be present in Action menu for Deactivated API Key record.</t>
  </si>
  <si>
    <t>Verify the "Deactivate" option in Action menu for Deactivated  API Key record is accessible</t>
  </si>
  <si>
    <t>Verify the "Deactivate" option in Action menu for Active API Key record is accessible</t>
  </si>
  <si>
    <t>1. Login to PMS portal.
2. Navigate to Authentication Services.
3. Navigate to API Key tab.
4. Navigate to Tabular view records.
5. Navigate to Active API Key and navigate to Action menu.
6. Click on Deactivate option.</t>
  </si>
  <si>
    <t>1. "Deactivate" option should be accessible.</t>
  </si>
  <si>
    <t>Verify popup is displayed upon clicking Deactivate option</t>
  </si>
  <si>
    <t>Upon clicking on Deactivate option popup should be displayed.</t>
  </si>
  <si>
    <t>1. API Key request should be submittted atleast once and its available in table records.
2. The API Key record in the tabular view should be in Activated status.</t>
  </si>
  <si>
    <t>Verify Deactivate API Key popup title</t>
  </si>
  <si>
    <t>Below title should be displayed for users -"Do you want to Deactivate API Key - &lt;API Key name appears here&gt;?"</t>
  </si>
  <si>
    <t>Verify Deactivate API Key popup sub title</t>
  </si>
  <si>
    <t>1. Login to PMS portal.
2. Navigate to Authentication Services.
3. Navigate to  API Key tab.
4. Navigate to Tabular view records.
5. Navigate to Active API Key and navigate to Action menu.
6. Click on Deactivate option.</t>
  </si>
  <si>
    <t>Below title should be displayed for users - "On clicking Confirm, you will not be able to use the API Key for authentication anymore."</t>
  </si>
  <si>
    <t>Verify Deactivate API Key popup API Key name is aligned properly</t>
  </si>
  <si>
    <t>API Key name should be aligned properly in deactivate API Key popup.</t>
  </si>
  <si>
    <t>Verify "Confirm and Cancel" buttons are available in popup</t>
  </si>
  <si>
    <t>"Confirm &amp; Cancel" button should be available in popup.</t>
  </si>
  <si>
    <t>Verify "Confirm" button in popup</t>
  </si>
  <si>
    <t>1. Login to PMS portal.
2. Navigate to Authentication Services.
3. Navigate to API Key tab.
4. Navigate to Tabular view records.
5. Navigate to Active API Key and navigate to Action menu.
6. Click on Deactivate option.
7. Click on Confirm button.</t>
  </si>
  <si>
    <t>1. "Confirm" button should be accessible.</t>
  </si>
  <si>
    <t>Verify upon clicking on confirm button</t>
  </si>
  <si>
    <t>1. Upon clicking on confirm button the tabular for the deactivated API Key should be greyed out.
2. Visually the record (row) should be in disabled state (grey color)</t>
  </si>
  <si>
    <t>Verify "Cancel" button in popup</t>
  </si>
  <si>
    <t>1. Login to PMS portal.
2. Navigate to Authentication Services.
3. Navigate to API Key tab.
4. Navigate to Tabular view records.
5. Navigate to Active API Key and navigate to Action menu.
6. Click on Deactivate option.
7. Click on Cancel button.</t>
  </si>
  <si>
    <t>1. "Cancel" button should be accessible.</t>
  </si>
  <si>
    <t>Verify upon clicking on cancel button</t>
  </si>
  <si>
    <t>Upon clicking on the cancel button tabular view screen for particular API Key record should be with no changes made.</t>
  </si>
  <si>
    <t>Verify the deactivated API Key will not be valid anymore for authentication.</t>
  </si>
  <si>
    <t>1. Login to PMS portal.
2. Navigate to Authentication Services.
3. Navigate to API Key tab.
4. Navigate to Tabular view records.
5. Navigate to Active API Key and navigate to Action menu.
6. Click on Deactivate option.
7. Click on confirm button.</t>
  </si>
  <si>
    <t>"Deactivated API Key" should not be valid anymore for authentication.</t>
  </si>
  <si>
    <t>Verify the "Deactivated" status in View API Key details page.</t>
  </si>
  <si>
    <t>1. Login to PMS portal.
2. Navigate to Authentication Services.
3. Navigate to API Key tab.
4. Navigate to Tabular view records.
5. Navigate to Active API Key and navigate to Action menu.
6. Click on Deactivate option.
7. Click on confirm button.
8. Open View option in Action menu.</t>
  </si>
  <si>
    <t>The status should be displayed as "Deactivated" in View API details page.</t>
  </si>
  <si>
    <t>Verify the action menu for deactivated record.</t>
  </si>
  <si>
    <t>1. The action menu for deactivated record should be having only View option.</t>
  </si>
  <si>
    <t>Verify by providing lengthy API Key name</t>
  </si>
  <si>
    <t>1. Login to PMS portal.
2. Navigate to Authentication Services.
3. Navigate to API Key tab.
4. Provide lengthy API Key name.
5. Navigate to Tabular view records.
6. Navigate to Active API Key and navigate to Action menu.
7. Click on Deactivate option in Action menu.</t>
  </si>
  <si>
    <t>Lengthy API Key name should be aligned properly in Deactivation API Key popup.</t>
  </si>
  <si>
    <t>1. API Key request should be submitted at least once and its available in table records.</t>
  </si>
  <si>
    <t>Verify by deactivating API key in one browser and in other browser try to deactivate the same API Key</t>
  </si>
  <si>
    <t>1. Login to PMS portal.
2. Navigate to Authentication Services.
3. Navigate to API Key tab.
4. Navigate to Tabular view records.
6. Navigate to Active API Key and navigate to Action menu.
7. Deactivate the API key.
8. Open another browser and deactivate the same API key.</t>
  </si>
  <si>
    <t>Error message should be displayed for deactivating the same API key in another browser.</t>
  </si>
  <si>
    <t xml:space="preserve">Verify by deactivating API key in one browser and in other browser navigate to the same API Key and refresh the browser where first time API key was deactivated </t>
  </si>
  <si>
    <t>1. Login to PMS portal.
2. Navigate to Authentication Services.
3. Navigate to API Key tab.
4. Navigate to Tabular view records.
6. Navigate to Active API Key and navigate to Action menu.
7. Deactivate the API key.
8. Open another browser and deactivate the same API key.
9. Refresh the browser where first time API key was deactivated</t>
  </si>
  <si>
    <t>1. After browser is refreshed the API Key record should be disabled (greyed out).
2. Deactivated option in context menu should be disabled.</t>
  </si>
  <si>
    <t>Verify by clicking confirm button in popup and then click browser back and then click forward browser button</t>
  </si>
  <si>
    <t>1. Login to PMS portal.
2. Navigate to Authentication Services.
3. Navigate to API Key tab.
4. Navigate to Tabular view records.
6. Navigate to Active API Key and navigate to Action menu.
7. Click on confirm button.
8. Click browser back button and then click forward browser button.</t>
  </si>
  <si>
    <t>Once user clicks on forward browser button, the deactivated API Key should be disabled (greyed out).</t>
  </si>
  <si>
    <t>Verify by disconnecting internet while deactivating API key</t>
  </si>
  <si>
    <t>1. Login to PMS portal.
2. Navigate to Authentication Services.
3. Navigate to API Key tab.
4. Navigate to Tabular view records.
6. Navigate to Active API Key and navigate to Action menu.
7. Navigate to popup.
8. Disconnect internet
9. Click on confirm button.</t>
  </si>
  <si>
    <t>Verify the popup is aligned properly on the page</t>
  </si>
  <si>
    <t>1. Login to PMS portal.
2. Navigate to Authentication Services.
3. Navigate to API Key tab.
4. Navigate to Tabular view records.
6. Navigate to Active API Key and navigate to Action menu.
7. Navigate to popup.</t>
  </si>
  <si>
    <t>Deactivate API Key popup should be aligned properly on the page.</t>
  </si>
  <si>
    <t>Verify the background content of the popup.</t>
  </si>
  <si>
    <t>Background controls of the Deactivation API Key popup should not be accessible.</t>
  </si>
  <si>
    <t>Verify Deactivate an active API key functionality in French language.</t>
  </si>
  <si>
    <t>1. Login to PMS portal in French language.
2. Navigate to Authentication Services.
3. Navigate to API Key tab.
4. Navigate to Tabular view records.
6. Navigate to Active API Key and navigate to Action menu.
7. Navigate to popup.</t>
  </si>
  <si>
    <t>User should be able to perform deactivation of API key functionality in French language.</t>
  </si>
  <si>
    <t>Verify Deactivate an active API key functionality in Arabic language.</t>
  </si>
  <si>
    <t>1. Login to PMS portal in Arabic language.
2. Navigate to Authentication Services.
3. Navigate to API Key tab.
4. Navigate to Tabular view records.
6. Navigate to Active API Key and navigate to Action menu.
7. Navigate to popup.</t>
  </si>
  <si>
    <t>User should be able to perform deactivation of API key functionality in Arabic language along with RTL format.</t>
  </si>
  <si>
    <t>Verify by filtering for only deactivated records</t>
  </si>
  <si>
    <t>User should be able to filter only deactivated records.</t>
  </si>
  <si>
    <t>Verify by deactivating the Api and check in DB</t>
  </si>
  <si>
    <t>1. Login to PMS portal.
2.Navigate to Authentication Services.
3.Navigate to API Key tab.
4. Navigate to Tabular view.
5. Deactivate the API key.
6. Open DB.</t>
  </si>
  <si>
    <t>In DB status should be deactivated.</t>
  </si>
  <si>
    <t>Verify time for decativation of API Key in view page</t>
  </si>
  <si>
    <t>1. Login to PMS portal.
2.Navigate to Authentication Services.
3.Navigate to API Key tab.
4. Navigate to Tabular view.
5. Deactivate the partner.</t>
  </si>
  <si>
    <t>User should be able to view the correct time of deactiavtion of API Key in View Page.</t>
  </si>
  <si>
    <t>Verify the time for deactivation of API Key in DB</t>
  </si>
  <si>
    <t>User should be able to view the correct time of deactivation of API Key in DB.</t>
  </si>
  <si>
    <t>Verify API Key view page by navigation using keyboard</t>
  </si>
  <si>
    <t>1. Login to PMS portal using Keyboard.
2. Navigate to Authentication Services.
3. Navigate to API Key tab.
4. Navigate to Tabular view records.
6. Navigate to Active API Key and navigate to Action menu.</t>
  </si>
  <si>
    <t>User should be able to perform API Key functionality using keyboard.</t>
  </si>
  <si>
    <t>MOSIP-32977</t>
  </si>
  <si>
    <t>Exception Handling- Framework level</t>
  </si>
  <si>
    <t>32977_01</t>
  </si>
  <si>
    <t>Launch PMS portal in a browser</t>
  </si>
  <si>
    <t>To ensure that browser specific error messages or actions taken at browser level such as Browser Back, Reload and user inactivity/idleness are handled appropriately.</t>
  </si>
  <si>
    <t>Login to PMP Portal.
2.Navigate to Authentication Services.
3.Select create "OIDC" client
4.Enter mandatory fields
5.Click "Back" on the browser</t>
  </si>
  <si>
    <t>System to prompt a message as below:
Are you sure you want to Leave ?
Proceed or Cancel</t>
  </si>
  <si>
    <t>32977_02</t>
  </si>
  <si>
    <t>Verify "Proceed" on the browser once "Back" is selected</t>
  </si>
  <si>
    <t>Login to PMP Portal.
2.Navigate to Authentication Services.
3.Select create "OIDC" client
4.Enter mandatory fields
5.5.Select "Auth" policy in the "Policy Name" field
6.Click "Back" on the browser
7. User gets a warning to Proceed/Cancel
8.Select "Proceed"</t>
  </si>
  <si>
    <t>User will lose all the entered data</t>
  </si>
  <si>
    <t xml:space="preserve">Login to PMP Portal.
2.Navigate to Authentication Services.
3.Select create "OIDC" client
4.Enter mandatory fields
5.Select "Data Share" policy in the "Policy Name" field
6.Click "Back" on the browser
7. User gets a warning to Proceed/Cancel
</t>
  </si>
  <si>
    <t>32977_03</t>
  </si>
  <si>
    <t>Verify "Cancel" on the browser one "Back" is selected</t>
  </si>
  <si>
    <t>Login to PMP Portal.
2.Navigate to Authentication Services.
3.Select create "OIDC" client
4.Enter mandatory fields
5.5.Select "Auth" policy in the "Policy Name" field
6.Click "Back" on the browser
7. User gets a warning to Proceed/Cancel
8.Select "Cancel"</t>
  </si>
  <si>
    <t>User Stays on the same page with updates/changes in tact.</t>
  </si>
  <si>
    <t>Verify "Reload" or"Back"feature of the browser</t>
  </si>
  <si>
    <t xml:space="preserve">Login to PMP Portal.
2.Navigate to Authentication Services.
3.Select create "OIDC" client
4.Enter mandatory fields
5.Click "Back"on the browser
</t>
  </si>
  <si>
    <t>Pop up to be displayed as below:
Reload ? or Back ?
Changes made will be lost</t>
  </si>
  <si>
    <t>32977_04</t>
  </si>
  <si>
    <t xml:space="preserve">Login to PMP Portal.
2.Navigate to Authentication Services.
3.Select create ""OIDC"" client
4.Enter mandatory fields
5.Click "Reload" on the browser"
</t>
  </si>
  <si>
    <t>32977_05</t>
  </si>
  <si>
    <t>Verify "Proceed" on the system prompt of the browser</t>
  </si>
  <si>
    <t xml:space="preserve">Login to PMP Portal.
2.Navigate to Authentication Services.
3.Select create ""OIDC"" client
4.Enter mandatory fields
5.Click "Reload" on the browser"
6. Prompt/Warning confirming Proceed/Cancel
7.Select Proceed
</t>
  </si>
  <si>
    <t>User will loose all the entered data</t>
  </si>
  <si>
    <t>32977_06</t>
  </si>
  <si>
    <t>Verify "Cancel" on the system prompt of the browser</t>
  </si>
  <si>
    <t xml:space="preserve">Login to PMP Portal.
2.Navigate to Authentication Services.
3.Select create ""OIDC"" client
4.Enter mandatory fields
5.Click "Reload" on the browser"
6.Prompt confirming Proceed/Cancel
7.Select "Cancel"
</t>
  </si>
  <si>
    <t>32977_07</t>
  </si>
  <si>
    <t>Verify "Close" feature of the browser</t>
  </si>
  <si>
    <t xml:space="preserve">Login to PMP Portal.
2.Navigate to Authentication Services.
3.Select create ""OIDC"" client
4.Enter mandatory fields
5.Click "close"" on the browser
</t>
  </si>
  <si>
    <t>32977_08</t>
  </si>
  <si>
    <t>Verify "Proceed" post the prompt when "Close" is selected</t>
  </si>
  <si>
    <t xml:space="preserve">Login to PMP Portal.
2.Navigate to Authentication Services.
3.Select create ""OIDC"" client
4.Enter mandatory fields
5.Click "close"" on the browser
6. Prompt confirming Proceed/Cancel
7.Select "Proceed"
</t>
  </si>
  <si>
    <t>32977_09</t>
  </si>
  <si>
    <t>Verify "Cancel" post the prompt when "Close" is selected</t>
  </si>
  <si>
    <t xml:space="preserve">Login to PMP Portal.
2.Navigate to Authentication Services.
3.Select create ""OIDC"" client
4.Enter mandatory fields
5.Click "close"" on the browser
6. Prompt confirming Proceed/Cancel
7.Select "Cancel"
</t>
  </si>
  <si>
    <t>32977_10</t>
  </si>
  <si>
    <t xml:space="preserve">Verify "submit" button is disabled until all mandatory fields are filled. </t>
  </si>
  <si>
    <t xml:space="preserve">Login to PMP Portal.
2.Navigate to "Policies"
3.Select Request a Policy
4.Provide all mandator fields.
5.Click "Submit"
</t>
  </si>
  <si>
    <t xml:space="preserve"> "Submit" Button should be enabled</t>
  </si>
  <si>
    <t>32977_11</t>
  </si>
  <si>
    <t xml:space="preserve">Verify "submit" button is disabled leaving mandatory field blank. </t>
  </si>
  <si>
    <t xml:space="preserve">Login to PMP Portal.
2.Navigate to "Policies"
3.Select Request a Policy
4.Leave at least one mandatory field blank
5.Click "Submit"
</t>
  </si>
  <si>
    <t>Submit button should be disabled</t>
  </si>
  <si>
    <t>32977_12</t>
  </si>
  <si>
    <t>Verify User being Inactive/idle</t>
  </si>
  <si>
    <t>Launch/Login to PMS portal.
2.Leave the page idle/Inactive for time needs to be confirmed.
3. Wait period is 25 minutes(26th minute)
(Testing purpose we can configure less than 5 minutes)</t>
  </si>
  <si>
    <t>Message to be prompted as follows:
"you will be logged out due to inactivity".</t>
  </si>
  <si>
    <t>32977_13</t>
  </si>
  <si>
    <t>Verify the configurable time of the prompt ""you will be logged out due to inactivity"</t>
  </si>
  <si>
    <t>Launch/Login to PMS portal.
2.Leave the page idle/Inactive for ex:30 min(time needs to be confirmed.)
3.Prompt Message as follows"You will be logged out due to inactivity"
4.The threshold time has lapsed due to inactivity(Configurable Time)</t>
  </si>
  <si>
    <t>1.User should be logged out
2.Navigates to Login Page</t>
  </si>
  <si>
    <t>32977_14</t>
  </si>
  <si>
    <t>Verify on the click of "X" icon of the message prompt</t>
  </si>
  <si>
    <t>1.Login to PMS portal
2.Select Partner Certificate
3.Select "Upload"
4.Upload a partner certificate
5.On successful upload of the partner certificate
6.Message prompt to Pop Up, confirming the successful upload with a "X' icon.
7.Click on "X" icon</t>
  </si>
  <si>
    <t>1.Message to be prompted as below:
"Partner Certificate for partner type is uploaded successfully" with a "X" icon.
2.Messages to be removed</t>
  </si>
  <si>
    <t>32977_16</t>
  </si>
  <si>
    <t>Verify on the click of a "Submit "button,
no response or action due to server issue.</t>
  </si>
  <si>
    <t xml:space="preserve">Login to PMP Portal.
2.Navigate to Authentication Services.
3.Select create ""OIDC"" client
4.Enter mandatory fields
5.Restart the Partner Management Service pod
5.Click "Submit"
</t>
  </si>
  <si>
    <t xml:space="preserve"> Appropriate message to be prompted</t>
  </si>
  <si>
    <t>32977_17</t>
  </si>
  <si>
    <t>Login to PMS portal</t>
  </si>
  <si>
    <t xml:space="preserve">Verify Login when there is an internet issue </t>
  </si>
  <si>
    <t>Login to PMS portal. 
2.Soon after  login
2.Internet down</t>
  </si>
  <si>
    <t>Appropriate error message should be displayed</t>
  </si>
  <si>
    <t>32977_20</t>
  </si>
  <si>
    <t>Verify ''503" error(Service Unavailable)</t>
  </si>
  <si>
    <t>Login to PMS portal
2.Click "Policies" card.
3.By staying on "Policies " page
4.Restart the "Policy Management service" pod
5.Refresh the policies page</t>
  </si>
  <si>
    <t>Appropriate error message to be displayed</t>
  </si>
  <si>
    <t>32977_26</t>
  </si>
  <si>
    <t>User is logged into PMS portal</t>
  </si>
  <si>
    <t>Verify Error Code 403 error</t>
  </si>
  <si>
    <t>Login to PMS Portal
2.Stay on the user dashboard page
4.Login to Key cloak Admin
5.Select Users
6.Remove AUTH_PARTNER from assigned roles
7.Logout from PMS screen
8.Login to PMS portal</t>
  </si>
  <si>
    <t xml:space="preserve">Message to be displayed:
403 Forbidden
You do not have privilege to access this page
</t>
  </si>
  <si>
    <t>32977_27</t>
  </si>
  <si>
    <t>Verify Error Code 401(Unable to validate the token)</t>
  </si>
  <si>
    <t>1.Login to PMS portal
2.Navigate to "Policies"
3.Copy the URL on the Policies page
4. Close the policies browser
5.Open a new browser and clear cookies from cache.
6.Open a browser and paste the URL copied earlier.
7.select Enter</t>
  </si>
  <si>
    <t>1.Should be redirected to Login Page</t>
  </si>
  <si>
    <t>32977_28</t>
  </si>
  <si>
    <t xml:space="preserve">Login to PMS Portal
2.Select Partner Certificate.
3.Partner certificate is uploaded at least once
</t>
  </si>
  <si>
    <t>Verify UI Side validation- on Partner Certificate Card view-reupload Certificate</t>
  </si>
  <si>
    <t xml:space="preserve">Login to PMS Portal
2.Select Partner Certificate
3.Click on Re-upload
4.Click on please tap to select a certificate 
5.Select a certificate where Organization Name does not match
6.Click Submit
</t>
  </si>
  <si>
    <t>Error message to pop up as follows "Partner Organization Name not matched" with a cross(X) icon.</t>
  </si>
  <si>
    <t>32977_29</t>
  </si>
  <si>
    <t xml:space="preserve">Login to PMS Portal
2.Select "Authentication Services"
</t>
  </si>
  <si>
    <t>Verify UI Side validation- on  Authentication Services card View</t>
  </si>
  <si>
    <t>Login in as authpartner
2.Login to PMS portal 
3.Navigate to Authentication Services.
4.Navigate to create OIDC client page
5.Navigate to List of OIDC client requests
6.Click "Deactivate" under "Action" Menu</t>
  </si>
  <si>
    <t xml:space="preserve"> Message to Pop-up " Do you want to Deactivate OIDC Client ?
On clicking Confirm, you will not be able to use the OIDC Client ID for authentication anymore"</t>
  </si>
  <si>
    <t>32977_30</t>
  </si>
  <si>
    <t>Verify UI Side validation- on  Generate API Key feature</t>
  </si>
  <si>
    <t>Login in as Auth partner
2.Login to PMS portal 
3.Navigate to Authentication Services.
4.Navigate to "API" key
5.Click on "Generate API KEY"
6.Navigate to "Name" field 
7.Provide a Name that has a length more than 36 characters</t>
  </si>
  <si>
    <t>Inline message to prompt as follows "Name should not allow more than 36 characters."</t>
  </si>
  <si>
    <t>32977_31</t>
  </si>
  <si>
    <t xml:space="preserve">Login to PMS Portal
2.Select "Policies"
</t>
  </si>
  <si>
    <t>Verify UI Side validation- on  Policies feature</t>
  </si>
  <si>
    <t xml:space="preserve">Login in as Auth partner
2.Login to PMS portal 
3.Navigate to "policies" card
4.Click "Request Policy"
5.Navigate to "Comments" Text Box
6.Enter special characters in the Text Box.
</t>
  </si>
  <si>
    <t>Inline message to prompt as follows "Special characters are not allowed.
"</t>
  </si>
  <si>
    <t>32977_32</t>
  </si>
  <si>
    <t>1.The user is in OIDC Client tab of Authentication services screen.
2.The user clicks on Create OIDC Client button located in the Centre of the screen</t>
  </si>
  <si>
    <t>Verify Submit button , with slow internet</t>
  </si>
  <si>
    <t>Verify "Submit" button with slow internet</t>
  </si>
  <si>
    <t>1.Login to PMS portal 
2.Navigate to Authentication Services.
3.Navigate to create OIDC client page
client in the home  page
4.Connect to poor network
5.Enter all  the  Mandatory fields  and submit</t>
  </si>
  <si>
    <t xml:space="preserve">Appropriate message from server 'something went wrong please try again later' should be displayed </t>
  </si>
  <si>
    <t>MOSIP-33617</t>
  </si>
  <si>
    <t>Partner Certificate: Revoke previously uploaded certificate after new partner certificate uploaded successfully</t>
  </si>
  <si>
    <t xml:space="preserve">MOSIP-33617_01 </t>
  </si>
  <si>
    <t>User already have been uploaded root certificates  and partner certificate once</t>
  </si>
  <si>
    <t>After new partner certificate uploaded successfully , previously uploaded certificate should get revoked</t>
  </si>
  <si>
    <t>Verify to upload partner certificate for the first time</t>
  </si>
  <si>
    <t>1. Open to PMS portal.
2. Navigate to Partner Certificate option.
3. Navigate to "Re-upload " section.</t>
  </si>
  <si>
    <t>User should be able to upload the new certificate successfully</t>
  </si>
  <si>
    <t>MOSIP-33617_02</t>
  </si>
  <si>
    <t xml:space="preserve">Verify the success message on uploading  partner certificate </t>
  </si>
  <si>
    <t>‘We have successfully fetched the certificate from local system’ message should display</t>
  </si>
  <si>
    <t>MOSIP-33617_03</t>
  </si>
  <si>
    <t>Verify  status of uploaded certificate services are running from DB</t>
  </si>
  <si>
    <t>1. Open to PMS portal.
2. Navigate to Partner Certificate option.
3. Navigate to "Re-upload " section.
4.Check the Previously uploaded certificate status in DB&gt;keymanager&gt;key _alias</t>
  </si>
  <si>
    <t>Status should be active</t>
  </si>
  <si>
    <t>MOSIP-33617_04</t>
  </si>
  <si>
    <t xml:space="preserve">Verify  deleting the previous uploaded certificate  from the database   </t>
  </si>
  <si>
    <t xml:space="preserve">1. Open to PMS portal.
2. Navigate to Partner Certificate option.
3. Navigate to "Re-upload " section.
4.Check the Previously uploaded certificate status in DB </t>
  </si>
  <si>
    <t>certifcate details shouldnt be found in UI</t>
  </si>
  <si>
    <t>MOSIP-33617_05</t>
  </si>
  <si>
    <t>Verfiy the status of the existing certificate before uploading new certificate</t>
  </si>
  <si>
    <t>1. Open to PMS portal.
2. Navigate to Partner Certificate option.
3. Navigate to "Re-upload " section.
4.Check the   certificate status in DB&gt;keymanager&gt;partner_cert_store</t>
  </si>
  <si>
    <t>The status of the certificate in the keymanager should be proper</t>
  </si>
  <si>
    <t>MOSIP-33617_06</t>
  </si>
  <si>
    <t>Verfiy the status of the existing certificate after  uploading new certificate</t>
  </si>
  <si>
    <t>1. Open to PMS portal.
2. Navigate to Partner Certificate option.
3. Navigate to "Re-upload " section.
4.Check the   certificate status in DB&gt;keymanager&gt;key _alias</t>
  </si>
  <si>
    <t>The status of the   existing certificate should  be marked as invalid, after mosip signed certificate is generated</t>
  </si>
  <si>
    <t>MOSIP-33617_07</t>
  </si>
  <si>
    <t xml:space="preserve">Verfiy user is able to upload   partner certificate before uploading Root certificates </t>
  </si>
  <si>
    <t xml:space="preserve">1. Open to PMS portal.
2. Navigate to Partner Certificate option.
3. Navigate to "Re-upload " section.
4.Upload new partner certificate </t>
  </si>
  <si>
    <t>Error message should pop up "Root certificates not found"</t>
  </si>
  <si>
    <t>MOSIP-33617_08</t>
  </si>
  <si>
    <t>Verify the time format in the DB for the existing partner certificates</t>
  </si>
  <si>
    <t>1. Open to PMS portal.
2. Navigate to Partner Certificate option.
3. Navigate to "Re-upload " section.
4.Check the   certificate Time format  in DB&gt;keymanager&gt;key _alias</t>
  </si>
  <si>
    <t>Time Format should be in UTC</t>
  </si>
  <si>
    <t>MOSIP-33617_09</t>
  </si>
  <si>
    <t>Verify the time format in the DB for the new partner certificates</t>
  </si>
  <si>
    <t>1. Open to PMS portal.
2. Navigate to Partner Certificate option.
3. Navigate to "Re-upload " section.
4.Check the time format in DB&gt;keymanager&gt;key _alias</t>
  </si>
  <si>
    <t>MOSIP-33617_10</t>
  </si>
  <si>
    <t>Verify the time format in the UI for the new partner certificates</t>
  </si>
  <si>
    <t>1. Open to PMS portal.
2. Navigate to Partner Certificate option.
3. Navigate to "Re-upload " section.
4.Check the time format in UI</t>
  </si>
  <si>
    <t>Time Format should be as per the system</t>
  </si>
  <si>
    <t>MOSIP-33617_11</t>
  </si>
  <si>
    <t>Verify the time format in the UI for the reuploaded partner certificates</t>
  </si>
  <si>
    <t>MOSIP-33617_12</t>
  </si>
  <si>
    <t>Verify User able to delete the new partner certificate from UI</t>
  </si>
  <si>
    <t xml:space="preserve">1. Open to PMS portal.
2. Navigate to Partner Certificate option.
3. Navigate to "Re-upload " section.
4.Delete the newly uploaded certificate </t>
  </si>
  <si>
    <t>User should not be able to delete the new partner certificate</t>
  </si>
  <si>
    <t>MOSIP-33617_13</t>
  </si>
  <si>
    <t>Verify User able to delete the existinf  partner certificate from UI</t>
  </si>
  <si>
    <t>1. Open to PMS portal.
2. Navigate to Partner Certificate option.
3. Navigate to "Re-upload " section.
4.Delete the existing uploaded certificate</t>
  </si>
  <si>
    <t>User should not be able to delete the existing  certificate</t>
  </si>
  <si>
    <t>MOSIP-33346</t>
  </si>
  <si>
    <t>As a partner user , I should be able to click download dropdown- button of each enrolled partner type so that I can download originally uploaded CA signed certificate on my local system</t>
  </si>
  <si>
    <t>1.The registered user has already navigated to Partner Certificate screen
2.The user should have already uploaded a CA signed certificate</t>
  </si>
  <si>
    <t>Partner Certificate: Download originally uploaded CA signed certificate</t>
  </si>
  <si>
    <t>Verify the download button enabled after partner certificate upload</t>
  </si>
  <si>
    <t>1. Navigate to PMS portal as Authentication Partner.
2. Navigate to Partner Certificate option displayed
3. Partner Certificate screen should  display download button
4. Click on the download dropdown</t>
  </si>
  <si>
    <t>Download button should be enabled only after successful partner certificate upload.
Original certificate and should be visible in the dropdown</t>
  </si>
  <si>
    <t>Verify the download button enabled before partner certificate upload</t>
  </si>
  <si>
    <t>1. Navigate to PMS portal as Authentication Partner.
2. Navigate to Partner Certificate option displayed
3. Click on the download dropdown without uploading partner certificate</t>
  </si>
  <si>
    <t>Download button should not be enabled  before  partner certificate upload</t>
  </si>
  <si>
    <t>Verify Original (CA signed) certificate  download icon</t>
  </si>
  <si>
    <t xml:space="preserve">1. Navigate to PMS portal as Authentication Partner.
2. Navigate to Partner Certificate option displayed
3. Partner Certificate screen should  display download button
4. Check  the download icon </t>
  </si>
  <si>
    <t>Download icon drop down should have (orginical certificate download option)</t>
  </si>
  <si>
    <t>Verify on Clicking  orginal certificate option leads to the file getting saved in local system</t>
  </si>
  <si>
    <t xml:space="preserve">1. Navigate to PMS portal as Authentication Partner.
2. Navigate to Partner Certificate option displayed
3. Partner Certificate screen should  display download button
4. Click on  the original certificate download icon </t>
  </si>
  <si>
    <t>Clicking on original  certificate  file should get saved in local system</t>
  </si>
  <si>
    <t>Verify downloaded file can be opened and viewed as expected.</t>
  </si>
  <si>
    <t>1. Navigate to PMS portal as Authentication Partner.
2. Navigate to Partner Certificate option displayed
3. Partner Certificate screen should  display download button
4. Click on  the original certificate download icon
5.Open the downloaded certificate.</t>
  </si>
  <si>
    <t>Downloaded file should  be opened with a security warning message.</t>
  </si>
  <si>
    <t>Verify the success message on Clicking  original  certificate download icon</t>
  </si>
  <si>
    <t>Success Message  should  be  displayed on top-- 'Originally uploaded CA signed certificate downloaded successfully.</t>
  </si>
  <si>
    <t>Verify on Clicking  original certificate option leads to the file getting saved in local system without internet</t>
  </si>
  <si>
    <t xml:space="preserve">1. Navigate to PMS portal as Authentication Partner.
2. Navigate to Partner Certificate option displayed
3. Partner Certificate screen should  display download button
4.Turn off the internet
5. Click on  the original certificate download icon </t>
  </si>
  <si>
    <t xml:space="preserve">Appropriate Error message should pop up and user should  not be able to download the certificate </t>
  </si>
  <si>
    <t>Verify user is able to view the original certificate without internet</t>
  </si>
  <si>
    <t xml:space="preserve">user should  be able to view the certificate </t>
  </si>
  <si>
    <t>Verify the download button Once the Original certificate expires</t>
  </si>
  <si>
    <t>1. Navigate to PMS portal as Authentication Partner.
2. Navigate to Partner Certificate option displayed
3. Partner Certificate screen should  display download button
4. Click on  the original certificate download icon once the original certificate expires</t>
  </si>
  <si>
    <t>On downloading the Original certificate which has expired should display- an error message- ‘Certificate has expired. Please upload a valid certificate’ is displayed on clicking Original Certificate dropdown item of Download button</t>
  </si>
  <si>
    <t>Cannot Test as Mosip does not allow to upload certificate less than one year</t>
  </si>
  <si>
    <t>Verify the  re-upload  button is enabled  before another certificate is uploaded</t>
  </si>
  <si>
    <t>1. Navigate to PMS portal as Authentication Partner.
2. Navigate to Partner Certificate option displayed
3. Partner Certificate screen should  display download button and reupload button
4. Click on  the re-upload button</t>
  </si>
  <si>
    <t>Re-upload button should be enabled by default even before another certificate is uploaded(current Certificate is expired)</t>
  </si>
  <si>
    <t xml:space="preserve">Verify on clicking  the re-upload button </t>
  </si>
  <si>
    <t>The user should view fields : 
1.Re-upload partner certificate here’.
2.Partner type
3.Partner domain -type dropdown
4. Subtitle - 'Only .cer or .pem certificate formats signed by authorized Certificate Authority are allowed for upload’ is displayed below title.
5.Cancel button
6. Upload button</t>
  </si>
  <si>
    <t>Verify submit/cancel button enabled before uploading partner certificate</t>
  </si>
  <si>
    <t>1.Submit button should not be enabled before uploading partner certificate
2.Should return to partner certificate page on clicking cncel button.</t>
  </si>
  <si>
    <t>1.The registered user has already navigated to Partner Certificate screen without uploading certificates</t>
  </si>
  <si>
    <t>Verify download option option is available before uploading certificates</t>
  </si>
  <si>
    <t>1.Register as an auth partner 
2. Navigate to PMS portal as Authentication Partner.
3. Navigate to Partner Certificate option displayed</t>
  </si>
  <si>
    <t>Only upload button should be visible on the screen</t>
  </si>
  <si>
    <t>Verify the Information after downloading  certificate to local system</t>
  </si>
  <si>
    <t>1.Register as an auth partner 
2. Navigate to PMS portal as Authentication Partner.
3. Navigate to Partner Certificate option displayed
4.Download the certificate and view from the local system</t>
  </si>
  <si>
    <t>General details,certification details and Issued to Issued from and valid from date should be proper</t>
  </si>
  <si>
    <t>Mosip-32535</t>
  </si>
  <si>
    <t>User Dashboard/ Home Page (for Authentication Partner type)</t>
  </si>
  <si>
    <t>32535_01</t>
  </si>
  <si>
    <t xml:space="preserve">1.The user is successfully registered as a user in PMS as an Auth partner
2.User should have selected a policy group(only first time login) 
3.User should have provided his consent in the consent form (only first time login).
</t>
  </si>
  <si>
    <t>As a partner user, I should be able to land into the home page after completing the login process, so that I can access the related operations/ activities of the partner types that I am enrolled to.</t>
  </si>
  <si>
    <t>Verify First time User</t>
  </si>
  <si>
    <t>1.LaunchPMS Portal
2.User enters UserName/Email ID
3.User enters Password</t>
  </si>
  <si>
    <t>User Navigates to the Dashboard Page</t>
  </si>
  <si>
    <t>yes</t>
  </si>
  <si>
    <t>32535_02</t>
  </si>
  <si>
    <t>Verify Welcome Text</t>
  </si>
  <si>
    <t>A welcome text on the screen- ‘&lt;First name&gt;&lt;last name&gt;!’</t>
  </si>
  <si>
    <t>32535_03</t>
  </si>
  <si>
    <t>Verify Placing of the Welcome Text</t>
  </si>
  <si>
    <t>1.Welcome &lt;First name&gt;&lt;last name&gt;! to be displayed on the top left hand side of the Dashboard below the Hamburger Menu</t>
  </si>
  <si>
    <t>32535_04</t>
  </si>
  <si>
    <t>Verify Options listed in the form of cards</t>
  </si>
  <si>
    <t>The below cards should be displayed
1.Partner Certificate
2.Policies
3.Authentication Services</t>
  </si>
  <si>
    <t>32535_05</t>
  </si>
  <si>
    <t>Verify "Partner Certificate" Title with 'info text' below the title and ICON</t>
  </si>
  <si>
    <t>1.Card with Title "Partner Certificate"
2. Info Text below the Title
3.Info Text Message- "Certificate upload, re- upload, download, view certificate details"
4. Icon above the "Partner Certificate" title</t>
  </si>
  <si>
    <t>32535_06</t>
  </si>
  <si>
    <t>Verify "Policies" Title with 'info text' below the title and ICON</t>
  </si>
  <si>
    <t>1.Card with Title "Policies"
2. Info Text below the Title
3.Info Text Message- "Request and view your policies"
4. Icon above the "Policies" title</t>
  </si>
  <si>
    <t>32535_07</t>
  </si>
  <si>
    <t>Verify "Authentication Services" Title with 'info text' below the title and ICON</t>
  </si>
  <si>
    <t>1.Card with Title "Authentication Services"
2. Info Text below the Title
3.Info Text Message -"Request OIDC Client creation / API key generation for eSignet and API key based authentications"
3. Icon above the "Authentication Services" title</t>
  </si>
  <si>
    <t>32535_08</t>
  </si>
  <si>
    <t>1.The user is successfully registered as a user in PMS as an Auth partner
2.User should have selected a policy group(Only first time login)
3.User should have provided his consent in the consent form (only first time login).
4. User selects language as "Arabic"</t>
  </si>
  <si>
    <t>Verify "Partner Certificate" Title with 'info text' below the title , ICON in Arabic and RTL format</t>
  </si>
  <si>
    <t>1.LaunchPMS Portal
2.Select language as "Arabic"
3.User enters UserName/Email ID
4.User enters Password</t>
  </si>
  <si>
    <t>In RTL format:
1.Card with Title "Partner Certificate"
2. Info Text in Arabic below the Title
3. Icon above the "Partner Certificate" title</t>
  </si>
  <si>
    <t>32535_09</t>
  </si>
  <si>
    <t>Verify "Policies" Title with 'info text' below the title , ICON in Arabic and RTL format</t>
  </si>
  <si>
    <t>1.LaunchPMS Portal
2.Select language as "Arabic"
3.User enters Username/Email ID
4.User enters Password</t>
  </si>
  <si>
    <t>Display In RTL Format:
1.Card with Title "Policies"
2. Info Text in Arabic below the "Title"
3. The policy "Icon" should be displayed in RTL.</t>
  </si>
  <si>
    <t>32535_10</t>
  </si>
  <si>
    <t>Verify "Authentication Services" Title with 'info text' below the title ,ICON in Arabic and RTL format</t>
  </si>
  <si>
    <t>In RTL Format:
1.Card with Title "Authentication Services"
2. Info Text in Arabic below the Title
3. Icon above the "Authentication Services" title should be displayed</t>
  </si>
  <si>
    <t>32535_11</t>
  </si>
  <si>
    <t>Verify "Partner Certificate" card is clickable</t>
  </si>
  <si>
    <t>1.LaunchPMS Portal
2.User enters UserName/Email ID
3.User enters Password
4.User clicks "Partner Certificate" Card option</t>
  </si>
  <si>
    <t>Navigates to "Partner Certificate" Page</t>
  </si>
  <si>
    <t>32535_12</t>
  </si>
  <si>
    <t>Verify "Policies" card is clickable</t>
  </si>
  <si>
    <t>1.LaunchPMS Portal
2.User enters UserName/Email ID
3.User enters Password
4.User clicks "Policies" Card option</t>
  </si>
  <si>
    <t>Navigates to "Policies" Page</t>
  </si>
  <si>
    <t>32535_13</t>
  </si>
  <si>
    <t>Verify "Authentication Services" card is clickable</t>
  </si>
  <si>
    <t>1.LaunchPMS Portal
2.User enters UserName/Email ID
3.User enters Password
4.User clicks "Authentication Services" Card option</t>
  </si>
  <si>
    <t>Navigates to "Authentication Services" Page</t>
  </si>
  <si>
    <t>32535_14</t>
  </si>
  <si>
    <t>Verify "Hamburger Menu" placement</t>
  </si>
  <si>
    <t xml:space="preserve">Hamburger Menu to be displayed towards the top left corner </t>
  </si>
  <si>
    <t>32535_15</t>
  </si>
  <si>
    <t>Verify Hamburger Icon and Menu options</t>
  </si>
  <si>
    <t>1.LaunchPMS Portal
2.User enters UserName/Email ID
3.User enters Password
4.Click "Hamburger" Icon</t>
  </si>
  <si>
    <t>1.Below Hamburger Menu Options to be displayed:
1.Home
2.Partner Certificate
3.Policies
4.Authentication Services</t>
  </si>
  <si>
    <t>32535_16</t>
  </si>
  <si>
    <t>Verify Hamburger Icon is Hidden by default</t>
  </si>
  <si>
    <t>1.Hamburger options should be enabled only on the click of the Hamburger Icon</t>
  </si>
  <si>
    <t>32535_17</t>
  </si>
  <si>
    <t>Verify from the ,Hamburger ICON "Partner Certificate" card is clickable</t>
  </si>
  <si>
    <t>1.LaunchPMS Portal
2.User enters UserName/Email ID
3.User enters Password
4.Click "Hamburger" Icon
5.Click "Partner Certificate" Option</t>
  </si>
  <si>
    <t>32535_18</t>
  </si>
  <si>
    <t xml:space="preserve">1.The user is successfully registered as a user in PMS as an Auth partner
2.User should have selected a policy group(only first time login) 
3.User should have provided his consent in the consent form (only first time login).
</t>
  </si>
  <si>
    <t>Verify from the ,Hamburger ICON "home" icon is clickable</t>
  </si>
  <si>
    <t>1.LaunchPMS Portal
2.User enters UserName/Email ID
3.User enters Password
4.Click "Hamburger" Icon
5.Click "home" Option</t>
  </si>
  <si>
    <t>Navigates to "home" Page</t>
  </si>
  <si>
    <t>32535_19</t>
  </si>
  <si>
    <t>Verify from the ,Hamburger ICON "Policies" card is clickable</t>
  </si>
  <si>
    <t>1.LaunchPMS Portal
2.User enters UserName/Email ID
3.User enters Password
4.Click "Hamburger" Icon
5.Click "Policies" Option</t>
  </si>
  <si>
    <t>32535_20</t>
  </si>
  <si>
    <t>Verify from the ,Hamburger ICON "Authentication Services" card is clickable</t>
  </si>
  <si>
    <t>1.LaunchPMS Portal
2.User enters UserName/Email ID
3.User enters Password
4.Click "Hamburger" Icon
5.Click "Authentication Services" Option</t>
  </si>
  <si>
    <t>32535_21</t>
  </si>
  <si>
    <t>Verify Hamburger Icon and Menu options in RTL</t>
  </si>
  <si>
    <t>1.LaunchPMS Portal
2.User Selects language "Arabic"
3.User enters UserName/Email ID
4.User enters Password
5.Click "Hamburger" Icon</t>
  </si>
  <si>
    <t>1.Hamburger options should appear in RTL and in Arabic language</t>
  </si>
  <si>
    <t>32535_22</t>
  </si>
  <si>
    <t>Verify Hamburger Icon is Collapsible &amp; Expandable</t>
  </si>
  <si>
    <t xml:space="preserve">1.Click on the Hamburger Icon displays the list of card options.(which overlaps the main body due to which contents get hidden)
2. The list is collapsible on the click on the Hamburger Icon
</t>
  </si>
  <si>
    <t>32535_23</t>
  </si>
  <si>
    <t>Verify Hamburger Icon is Collapsible on clicking anywhere on the screen</t>
  </si>
  <si>
    <t xml:space="preserve">1.LaunchPMS Portal
2.User enters UserName/Email ID
3.User enters Password
4.Click "Hamburger" Icon
5.Click anywhere apart form the menu </t>
  </si>
  <si>
    <t>Hamburger Menu should collpase only on clicking the menu</t>
  </si>
  <si>
    <t>32535_24</t>
  </si>
  <si>
    <t>Verify "Organization name" should be displayed on top right in the header across all screens of PMP</t>
  </si>
  <si>
    <t>1.LaunchPMS Portal
2.User enters Username/Email ID
3.User enters Password</t>
  </si>
  <si>
    <t>1.Displays Organization Name on the top right in the header on all screens of the PMP</t>
  </si>
  <si>
    <t>32535_25</t>
  </si>
  <si>
    <t>Verify "Documentation" Footer across all pages of PMP</t>
  </si>
  <si>
    <t>1.Documention Footer should be displayed towards the bottom right</t>
  </si>
  <si>
    <t>32535_26</t>
  </si>
  <si>
    <t>Verify "Documentation" Footer is clickable on all pages of PMP</t>
  </si>
  <si>
    <t xml:space="preserve">1.LaunchPMS Portal
2.User enters Username/Email ID
3.User enters Password
4.Click "Documentation" footer </t>
  </si>
  <si>
    <t>User is Navigated to the Documentation page(mosip docs)</t>
  </si>
  <si>
    <t>32535_27</t>
  </si>
  <si>
    <t>Verify "Contact Us" Footer across all pages of PMP</t>
  </si>
  <si>
    <t>1."Contact Us" Footer towards the bottom right beside "Documentation"</t>
  </si>
  <si>
    <t>32535_28</t>
  </si>
  <si>
    <t>Verify "Contact Us" Footer is clickable on all pages of PMP</t>
  </si>
  <si>
    <t xml:space="preserve">1.LaunchPMS Portal
2.User enters UserName/Email ID
3.User enters Password
4.Click "Contact Us" footer </t>
  </si>
  <si>
    <t>1.Navigates to "Contact Us" page(mosip community page)</t>
  </si>
  <si>
    <t>32535_29</t>
  </si>
  <si>
    <t>Verify "2024 © MOSIP - All rights reserved. Footer is available towards the bottom left on all pages of PMP</t>
  </si>
  <si>
    <t>1.LaunchPMS Portal
2.User enters Username/Email ID
3.User enters Password
4.Check "2024 © MOSIP - All rights reserved" on all pages</t>
  </si>
  <si>
    <t>2024 © MOSIP - All rights reserved should be available on all pages of PMP</t>
  </si>
  <si>
    <t>32535_30</t>
  </si>
  <si>
    <t>Verify Organization Name , Documentation, Footer on all pages of PMP</t>
  </si>
  <si>
    <t>1.Organisation Name should be displayed on all pages of PMP.
2.Documentation footer to be displayed on all page of PMP
3.Contact US footer to be displayed on all pages of the PMP</t>
  </si>
  <si>
    <t>32535_31</t>
  </si>
  <si>
    <t xml:space="preserve">Verify language selected during login remains the same </t>
  </si>
  <si>
    <t>1.LaunchPMS Portal
2.User selects language
3.User enters Username/Email ID
4.User enters Password</t>
  </si>
  <si>
    <t>Language selected should be same on all pages of PMS</t>
  </si>
  <si>
    <t>32535_32</t>
  </si>
  <si>
    <t>1.The user is successfully registered as a user in PMS as an Auth partner on "EDGE" browser.
2.User should have selected a policy group(only first time login) 
3.User should have provided his consent in the consent form (only first time login).</t>
  </si>
  <si>
    <t>Verify browser compatibility of Labels, Text Box, Icons in different browsers</t>
  </si>
  <si>
    <t xml:space="preserve">1.Launch PMS Page on different browsers("Edge","Chrome","Firefox","Safari" browsers)
2.All the labels, text boxes, icons are aligned properly
</t>
  </si>
  <si>
    <t>On the different browsers(Edge","Chrome","Firefox","Safari" browsers)labels, text boxes, icons should be aligned with proper placements.</t>
  </si>
  <si>
    <t>32535_33</t>
  </si>
  <si>
    <t>Verify placing of the welcome Text when lengthy &lt;First Name&gt; is provided</t>
  </si>
  <si>
    <t>1.LaunchPMS Portal
2.Register with Lengthy First Name
3.User enters Username/Email ID
4.User enters Password</t>
  </si>
  <si>
    <t>1.Welcome Text to display with proper alignment of the First Name</t>
  </si>
  <si>
    <t>32535_34</t>
  </si>
  <si>
    <t>Verify placing of the welcome Text when lengthy &lt;Last Name&gt; is provided</t>
  </si>
  <si>
    <t>1.LaunchPMS Portal
2.Register with Lengthy Last Name
3.User enters UserName/Email ID
4.User enters Password</t>
  </si>
  <si>
    <t>1.Welcome Text to display with proper alignment of the Last Name</t>
  </si>
  <si>
    <t>32535_35</t>
  </si>
  <si>
    <t>Verify placing of the welcome Text when lengthy &lt;First Name&gt; &amp; &lt;Last Name&gt; is provided</t>
  </si>
  <si>
    <t>1.LaunchPMS Portal
2.Register with Lengthy First Name
3.User enters UserName/Email ID
4.User enters Password</t>
  </si>
  <si>
    <t>1.Welcome Text to display with proper alignment of the First Name &amp; Last Name</t>
  </si>
  <si>
    <t>32535_36</t>
  </si>
  <si>
    <t>1.The user is successfully registered as a user in PMS as an Auth partner
2.Try navigating by not providing a consent.</t>
  </si>
  <si>
    <t>Verify User not providing the consent at the very first time login</t>
  </si>
  <si>
    <t>1.LaunchPMS Portal
2.User enters UserName/Email ID
3.User enters Password
4. User gets a pop up to acknowledge the consent with a "check" button.
5.User does not select the check button that is displayed on pop-up</t>
  </si>
  <si>
    <t>1.User should not be able to navigate to the next screen(dashboard)</t>
  </si>
  <si>
    <t>32535_37</t>
  </si>
  <si>
    <t>1.The user is successfully registered as a user in PMS as an Auth partner
2.Try navigating by not providing a "Policy Group"</t>
  </si>
  <si>
    <t>Verify user navigating to next page when policy group is not selected</t>
  </si>
  <si>
    <t>1.LaunchPMS Portal
2.User enters Username/Email ID
3.User enters Password
4.User get a pop-up to select Policy Group
5.Navigate to Field Name "Policy Group" drop down 
6.Do not select any value from "Policy Group" drop down</t>
  </si>
  <si>
    <t>1.User should not be able to navigate to the next screen(consent page)</t>
  </si>
  <si>
    <t>32535_38</t>
  </si>
  <si>
    <t>Verify User not providing "Policy Group" at the very first time login</t>
  </si>
  <si>
    <t>1.User will continue to see the pop up until the Policy Group is selected at every login</t>
  </si>
  <si>
    <t>32535_39</t>
  </si>
  <si>
    <t>Verify username is displayed alongside organization name on the top right</t>
  </si>
  <si>
    <t>1.Username is displayed towards the top right beside Organization Name</t>
  </si>
  <si>
    <t>32535_40</t>
  </si>
  <si>
    <t>Verify username displayed alongside organization name is a Dropbox</t>
  </si>
  <si>
    <t>1.LaunchPMS Portal
2.User enters Username/Email ID
3.User enters Password
4.Click on the username drop down</t>
  </si>
  <si>
    <t xml:space="preserve">1.username is displayed towards the top right beside Organization Name is a drop down </t>
  </si>
  <si>
    <t>32535_41</t>
  </si>
  <si>
    <t>Verify username displayed alongside organization name is a Dropbox with two options</t>
  </si>
  <si>
    <t>1.username is displayed towards the top right beside Organization Name, username is a drop down  with two options.
2)My Profile
3) Logout</t>
  </si>
  <si>
    <t>32535_42</t>
  </si>
  <si>
    <t>Verify "user Profile" is clickable of the dropdown of user Name drop down</t>
  </si>
  <si>
    <t>1.LaunchPMS Portal
2.User enters Username/Email ID
3.User enters Password
4.Click on the username drop down
5.Click "user Profile"</t>
  </si>
  <si>
    <t>1.User Navigates to "user Profile" screen</t>
  </si>
  <si>
    <t>32535_43</t>
  </si>
  <si>
    <t>Verify Footer "Documentation" in French/Arabic</t>
  </si>
  <si>
    <t>1.LaunchPMS Portal
2.Select Language French/Arabic
2.User enters Username/Email ID
3.User enters Password</t>
  </si>
  <si>
    <t xml:space="preserve">1.Footer to appear in the selected language </t>
  </si>
  <si>
    <t>32535_44</t>
  </si>
  <si>
    <t>Verify Footer "Contact Us" in French/Arabic</t>
  </si>
  <si>
    <t>1.LaunchPMS Portal
2.Select Language French/Arabic
2.User enters UserName/Email ID
3.User enters Password</t>
  </si>
  <si>
    <t>32535_45</t>
  </si>
  <si>
    <t>Check for logout option from the dropdown next to organization name</t>
  </si>
  <si>
    <t>1.LaunchPMS Portal
2.User enters Username/Email ID
3.User enters Password
4.Click on the username drop down
5.Click "user Profile"
6.Check the logout option</t>
  </si>
  <si>
    <t>1.Logout option should be available in the dropdown
2.On clicking user should be logged out</t>
  </si>
  <si>
    <t>32535_46</t>
  </si>
  <si>
    <t>check for side panel and hamburger option available and clickable across pages</t>
  </si>
  <si>
    <t>1.LaunchPMS Portal
2.User enters Username/Email ID
3.User enters Password
4.Click on the username drop down
5.Check the side panel and hamburger option across pages</t>
  </si>
  <si>
    <t>side panel and hamburger option should be available and clickable across pages</t>
  </si>
  <si>
    <t>MOSIP-32130</t>
  </si>
  <si>
    <t>View User Profile</t>
  </si>
  <si>
    <t>32130_01</t>
  </si>
  <si>
    <t>The details captured during registration and partner certificate details should appear in user profile screen</t>
  </si>
  <si>
    <t>As a user (partner), I should be able to view my profile details so that my organisation and partner type details which were entered at the time of registration or otherwise is available to me at any given time</t>
  </si>
  <si>
    <t xml:space="preserve">Verify the User Profile </t>
  </si>
  <si>
    <t xml:space="preserve">1.Register and Login to PMS portal
2.View the User profile </t>
  </si>
  <si>
    <t>User Profile option in User Icon Menu should be present on the top right of the screen</t>
  </si>
  <si>
    <t>32130_02</t>
  </si>
  <si>
    <t>The details captured during registration  should appear in user profile screen</t>
  </si>
  <si>
    <t>Verify the fileds when User views  the profile</t>
  </si>
  <si>
    <t>Field should have the  following sequence
1.'My Profile' title
card view should  display:
2.Title : Profile Information
3.First Name, Last Name
4.Organisation Name, Address
5.Phone Number, Email Address, Partner type ,username</t>
  </si>
  <si>
    <t>32130_03</t>
  </si>
  <si>
    <t>Verify the Profile card is editable</t>
  </si>
  <si>
    <t>User  should not be able to edit the card</t>
  </si>
  <si>
    <t>32130_04</t>
  </si>
  <si>
    <t>The details captured during registration should appear in user profile screen</t>
  </si>
  <si>
    <t xml:space="preserve">Verify on clicking back button </t>
  </si>
  <si>
    <t>1.Register and Login to PMS portal
2.View the User profile
3.Click on the back button</t>
  </si>
  <si>
    <t>User should be navigated to the dashboard</t>
  </si>
  <si>
    <t>32130_05</t>
  </si>
  <si>
    <t>Verify  view profile when user logged in french/arabic language</t>
  </si>
  <si>
    <t>1.Register and Login to PMS portal in french/arabic language
2.View the User profile</t>
  </si>
  <si>
    <t>User Profile Language should be viewed in the language selected at the time of login</t>
  </si>
  <si>
    <t>32130_06</t>
  </si>
  <si>
    <t>Verify  view profile is editable when user logged in french/arabic language</t>
  </si>
  <si>
    <t xml:space="preserve">1.Register and Login to PMS portal in french/arabic language
2.View the User profile </t>
  </si>
  <si>
    <t>User Profile should not be  able to  edit in the language selected at the time of login</t>
  </si>
  <si>
    <t>32130_07</t>
  </si>
  <si>
    <t>Verify view profile is in RTL format when user logged in arabic language</t>
  </si>
  <si>
    <t xml:space="preserve">1.Register and Login to PMS portal in arabic language
2.View the User profile </t>
  </si>
  <si>
    <t>Should be in  RTL format</t>
  </si>
  <si>
    <t>32130_08</t>
  </si>
  <si>
    <t>Verify the Information viewed are editable when logged in french/arabic language</t>
  </si>
  <si>
    <t xml:space="preserve">User Profile should not be  able to  edit </t>
  </si>
  <si>
    <t>32130_09</t>
  </si>
  <si>
    <t>Verify the user profile skipping the mandatory fields while registration</t>
  </si>
  <si>
    <t xml:space="preserve">1.Register skipping any mandatory fields and Login to PMS portal
2.View the User profile </t>
  </si>
  <si>
    <t>User should not be able to register without specifying phoneNumber,organizationName, address
username,email, password.</t>
  </si>
  <si>
    <t>32130_10</t>
  </si>
  <si>
    <t>Verify the user profile skipping the non-mandatory fields while registration</t>
  </si>
  <si>
    <t xml:space="preserve">1.Register skipping any non mandatory fields and Login to PMS portal
2.View the User profile </t>
  </si>
  <si>
    <t xml:space="preserve">User should be able to view the field empty if registered without adding any fields </t>
  </si>
  <si>
    <t>32130_11</t>
  </si>
  <si>
    <t>Verify adding Digits and special characters in the name fileds during registration</t>
  </si>
  <si>
    <t xml:space="preserve">1.Register adding digits and special characcters in the fileds and login to PMS portal
2.View the User profile </t>
  </si>
  <si>
    <t>Should give proper error response on entering invalid values for the appropriate fields</t>
  </si>
  <si>
    <t>The current version of Keycloak does not display error messages, but the registration page will be different in future versions.</t>
  </si>
  <si>
    <t>32130_12</t>
  </si>
  <si>
    <t>Verify the User Profile adding the fields with lengthy values for First name last name,email Id,address,organisation name,password</t>
  </si>
  <si>
    <t xml:space="preserve">1.Register adding the fields with lengthy values for First name last name,email-Id,address,organisation name,password login to PMS portal
2.View the User profile </t>
  </si>
  <si>
    <t>32130_13</t>
  </si>
  <si>
    <t xml:space="preserve">Verify the User profile dropdowns </t>
  </si>
  <si>
    <t>1.Register and Login to PMS portal
2.View the User profile dropdown</t>
  </si>
  <si>
    <t>Dropdowns getting enabled on clicking the profile in user profile</t>
  </si>
  <si>
    <t>32130_14</t>
  </si>
  <si>
    <t>Verify the User profile and logout buttons</t>
  </si>
  <si>
    <t xml:space="preserve">1.Register and Login to PMS portal
2.View the User profile and logout buttons </t>
  </si>
  <si>
    <t>Should either navigate to the user profile or logout on clicking outside within the field</t>
  </si>
  <si>
    <t>MOSIP-32132</t>
  </si>
  <si>
    <t>Accept Terms &amp; Conditions/ Consent (after first time login)</t>
  </si>
  <si>
    <t>32132_01</t>
  </si>
  <si>
    <t>User has registered and navigated to Terms and conditon</t>
  </si>
  <si>
    <t>As a partner user, I want to understand if any of my sensitive information is used by the portal so that I can provide consent to use my data based on the terms and conditions specified and be able to access Partner Management Portal</t>
  </si>
  <si>
    <t>Verify the terms and conditions on logging in first time</t>
  </si>
  <si>
    <t xml:space="preserve">1.Open PMS portal
2.Enter the Required fileds in the Register form
3.Navigate to Terms and Conditions popup </t>
  </si>
  <si>
    <t>Consent form should appear on first time login only</t>
  </si>
  <si>
    <t>32132_02</t>
  </si>
  <si>
    <t>Verify the terms and conditions on logging in second time</t>
  </si>
  <si>
    <t>Consent form should not appear on second  time login (when consent is provided in first login)</t>
  </si>
  <si>
    <t>32132_03</t>
  </si>
  <si>
    <t>Verify Terms &amp; Conditions popup window</t>
  </si>
  <si>
    <t xml:space="preserve">
Terms and conditions should popup should include
1.Terms and conditions in bold
2.Should have checkbox with description
3.Proceed button
4.Logout button</t>
  </si>
  <si>
    <t>32132_04</t>
  </si>
  <si>
    <t xml:space="preserve">Verify the Description </t>
  </si>
  <si>
    <t>The data provided during registration, including your Name, Phone Number, Email Address, Organisation Name, and Address, will be used by the Partner Management Portal (PMP). Your email address will also be used for password resets, email verification, and notifications in the event of Partner Certificate expiration or similar situations.
This information will be used solely to create your credentials, facilitating your use of MOSIP.
By ticking the box below, you consent to submitting your data to be stored and processed for the above purpose.</t>
  </si>
  <si>
    <t>32132_05</t>
  </si>
  <si>
    <t>Verify the terms and conditions  have  grammatical errors</t>
  </si>
  <si>
    <t>Terms and conditions  should not have  any grammatical errors</t>
  </si>
  <si>
    <t>32132_06</t>
  </si>
  <si>
    <t>Verify logout link is clickable</t>
  </si>
  <si>
    <t>Logout link should be clickable</t>
  </si>
  <si>
    <t>32132_07</t>
  </si>
  <si>
    <t>Verify on clicking logout link is logging out the user</t>
  </si>
  <si>
    <t>User should be navigated to login page when  clicked  the logout link</t>
  </si>
  <si>
    <t>32132_08</t>
  </si>
  <si>
    <t xml:space="preserve">Verify the Terms and condition has a check box </t>
  </si>
  <si>
    <t>Terms and condition should have a check box</t>
  </si>
  <si>
    <t>32132_09</t>
  </si>
  <si>
    <t>Verify the proceed button in Terms and condition  popup without selecting check box</t>
  </si>
  <si>
    <t>Proceed Button should  be enabled only when the checkbox is selected</t>
  </si>
  <si>
    <t>32132_10</t>
  </si>
  <si>
    <t>Verify the logout link description</t>
  </si>
  <si>
    <t>Logout button description should have msg - 'Incase you do not wish to proceed further, you can Logout'</t>
  </si>
  <si>
    <t>32132_11</t>
  </si>
  <si>
    <t>Verify  if user does not provide consent during the first login process</t>
  </si>
  <si>
    <t>Terms and Conditions page should be displayed after all the subsequent logins, until the user provides consent to proceed</t>
  </si>
  <si>
    <t>32132_12</t>
  </si>
  <si>
    <t>Verify  user  providing consent during the first login process</t>
  </si>
  <si>
    <t xml:space="preserve">1.Policy group selection should be selected before the consent page
2.After consent is provided, user should be directly navigated to Partner Dashboard immediately after login.
</t>
  </si>
  <si>
    <t>32132_13</t>
  </si>
  <si>
    <t>Verify user able to proceed without selecting the consent</t>
  </si>
  <si>
    <t xml:space="preserve">Proceed Button should not  be enabled </t>
  </si>
  <si>
    <t>32132_14</t>
  </si>
  <si>
    <t>Verify the Terms and conditions are configurable</t>
  </si>
  <si>
    <t xml:space="preserve">Edit the terms and condition in the partner management default config file 1.Open PMS portal
2.Enter the Required fileds in the Register form
3.Navigate to Terms and Conditions popup </t>
  </si>
  <si>
    <t>Terms and conditionss are currently not configurable</t>
  </si>
  <si>
    <t>32132_15</t>
  </si>
  <si>
    <t xml:space="preserve">Verify the logout link is working after selecting the check box </t>
  </si>
  <si>
    <t>1.Open PMS portal
2.Enter the Required fileds in the Register form
3.Navigate to Terms and Conditions popup 
4.Select the check box and click on logout</t>
  </si>
  <si>
    <t>1.Logout link should be clickable
2.User should be logged out</t>
  </si>
  <si>
    <t>32132_16</t>
  </si>
  <si>
    <t>Verify the logout link after keeping the screen Idle for some time(30 mins)</t>
  </si>
  <si>
    <t>1.Open PMS portal
2.Enter the Required fileds in the Register form
3.Navigate to Terms and Conditions popup 
4.Keep the screen Idle and  click on logout</t>
  </si>
  <si>
    <t>User should be navigated to Login page automatically</t>
  </si>
  <si>
    <t>32132_17</t>
  </si>
  <si>
    <t>Verify the check box button</t>
  </si>
  <si>
    <t xml:space="preserve">1.Open PMS portal
2.Enter the Required fileds in the Register form
3.Navigate to Terms and Conditions popup 
4.Select the check box </t>
  </si>
  <si>
    <t>Check box should get activated only on clicking th check box</t>
  </si>
  <si>
    <t>MOSIP-32407</t>
  </si>
  <si>
    <t>As a partner user, I should be able to navigate to Policies screen on clicking Policies option in home page so that I can request for a policy to be assigned to enrolled partner type/partner ID, view list of policies requested and statuses of each and view submitted policy details along with admin comments.</t>
  </si>
  <si>
    <t>Verify that "Policies" button is available and accessible from "Left navigation" and "Home page"</t>
  </si>
  <si>
    <t>1. "Policies" button from Left navigation should be accessible and user should be navigated to "Policy" screen.
2. "Policies" button from Home should be accessible and user should be navigated to "Request Policy" screen.</t>
  </si>
  <si>
    <t>Verify that "Policies" button is disabled before uploading "Partner Certificate"</t>
  </si>
  <si>
    <t>1. "Policies" button should be disabled.
2. Visually the "Policies" option should be in disabled state.</t>
  </si>
  <si>
    <t>1. Navigate to PMS portal.
2. Navigate to "Policies" options in Home page.
3. Click on Request Policy.</t>
  </si>
  <si>
    <t>1. "Request Policy" button should be accessible.
2. Upon once clicking the "Request Policy" user should be able to view "Request a Policy" screen.
3. User should be create a Policy request.</t>
  </si>
  <si>
    <t>1. Navigate to PMS portal.
2. Navigate to "Policies" options in Home page.
3. Click on "Policies" options.</t>
  </si>
  <si>
    <t>1. Request Policy button should be located in the centre of the screen.</t>
  </si>
  <si>
    <t>Verify that user is able to view the "Tabular View of previously requested policies"</t>
  </si>
  <si>
    <t>1. Navigate to PMS portal.
2. Navigate to "Policies" options in Home page.</t>
  </si>
  <si>
    <t>1. User should be able to view the "Tabular View of previously requested policies".</t>
  </si>
  <si>
    <t>Verify the Policies icon, Title and sub title.</t>
  </si>
  <si>
    <t>1. "Policies icon" should be properly aligned and as per the design.
2. Proper sub titile is defined for "Policies".</t>
  </si>
  <si>
    <t>1. Navigate to PMS portal.
2. Navigate to "Policies" options in Home page.
3. Navigate to create request, tabular view.</t>
  </si>
  <si>
    <t>Verify navigating to "Policies" screen by diconnecting the internet.</t>
  </si>
  <si>
    <t>Proper error message should be displayed for users.</t>
  </si>
  <si>
    <t>TC_PO_9</t>
  </si>
  <si>
    <t>Verify the "Policies" functionality in different browsers.</t>
  </si>
  <si>
    <t>Below functionality should be working in different browsers.
1. User should be able to navigate to "Request Policy" screen from Home page and left navigation.
2. Policies icon, Title and sub title should be proplerly aligned in different browsers.</t>
  </si>
  <si>
    <t xml:space="preserve">Verify the policies created in the DB </t>
  </si>
  <si>
    <t>1. Navigate to PMS portal.
2. Navigate to "Policies" options in Home page.
3.Select a policy name 
4.Check the policy status in the Auth policy table in DB</t>
  </si>
  <si>
    <t xml:space="preserve">Status should be Active </t>
  </si>
  <si>
    <t>Verify the policy group when deactivated</t>
  </si>
  <si>
    <t>1.Policy group should be created 
2.Policy should be inactive</t>
  </si>
  <si>
    <t>1. Open PMP admin portal
2. Navigate to "Policies" 
3.Create a policy group
4.Deactivate the policy group created 
5.Check the policy group status in the policy group table in DB</t>
  </si>
  <si>
    <t xml:space="preserve">Status should be Inactive </t>
  </si>
  <si>
    <t>Verfiy the downloaded certificate in DB</t>
  </si>
  <si>
    <t>1.Open DB
2.Go to PMS &gt; partner 
3.Go to Keymanager&gt;ca_cert_store
4.IDA&gt;ca_cert_store</t>
  </si>
  <si>
    <t>Certificate details should be available</t>
  </si>
  <si>
    <t>MOSIP-32133</t>
  </si>
  <si>
    <t>Authentication Services</t>
  </si>
  <si>
    <t>The registered user has already navigated to home page of PMP</t>
  </si>
  <si>
    <t>As a partner user , I should be able to navigate to a screen having OIDC Client and API key tabs on clicking Authentication Services option in home page so that I can perform eSignet (OIDC) based or API key based authentication.</t>
  </si>
  <si>
    <t>Verify in Home page Authentication Services option is available.</t>
  </si>
  <si>
    <t>1. Login to PMS portal.
2. Navigate to Home page.</t>
  </si>
  <si>
    <t>Authentication Services' option should be available in Home page.</t>
  </si>
  <si>
    <t>Verify in overlay menu Authentication Services option is available.</t>
  </si>
  <si>
    <t>1. Login to PMS portal.
2. Navigate to Home page.
3. Navigate to overlay menu.</t>
  </si>
  <si>
    <t>Authentication Services' option should be available in overlay menu.</t>
  </si>
  <si>
    <t>Verify in Home page Authentication Services option is accessible</t>
  </si>
  <si>
    <t>1. Login to PMS portal.
2. Navigate to Home page.
3. Navigate to Authentication Services.</t>
  </si>
  <si>
    <t>Authentication Services' option should be accessible in Home page.</t>
  </si>
  <si>
    <t>Verify in overlay menu Authentication Services option is accessible.</t>
  </si>
  <si>
    <t>Authentication Services' option should be accessible in overlay menu.</t>
  </si>
  <si>
    <t>Verify OIDC client and API Key tabs are avialble after clicking Authentication service</t>
  </si>
  <si>
    <t>1. Login to PMS portal.
2. Navigate to Home page.
3. Navigate to Authentication Services option and click.</t>
  </si>
  <si>
    <t>User should be able to view OIDC and API Key tabs.</t>
  </si>
  <si>
    <t>create OIDC client button should be accessible</t>
  </si>
  <si>
    <t xml:space="preserve">1.Partner Id should not display in the dropdown
2.Partner type should not get changed
3.Policy name should not be available either on search or in the dropdown
4.Partner should not be able to create OIDC client
5.Hence should not  avail in the list </t>
  </si>
  <si>
    <t>Create OIDC Client button and Filter button should be positioned towards the extreme right alongside the title.
{After altleast one client has to be created }</t>
  </si>
  <si>
    <t>1. Login to PMS portal.
2.Navigate to Authentication Services
3.Collapse the Filter button</t>
  </si>
  <si>
    <t>1. Login  to PMS portal.
2..Navigate to Authentication Services
3.Collapse the Filter button</t>
  </si>
  <si>
    <t>User should be able to Multifilter</t>
  </si>
  <si>
    <t>"1. Navigate to PMS portal.
2. Navigate ""Authentication Services""
3. Create "OIDC" client.
4.Post "OIDC" request submission.
5.Click "Go Back"
6.Navigate to List of "OIDC" client requests.</t>
  </si>
  <si>
    <t xml:space="preserve">
1.User should be able to navigate to  View "OIDC" page.
 </t>
  </si>
  <si>
    <t>"1. Navigate to PMS portal.
2. Navigate ""Authentication Services""
3. Create "OIDC" client.
4.Post "OIDC" request submission.
5.Click "Go Back"
6.User should be in tabular view screen</t>
  </si>
  <si>
    <t>Verify the  edit option in the Action menu of OIDC Client record in tabular view on clicking multiple times</t>
  </si>
  <si>
    <t>Verify user is able to Generate API Key</t>
  </si>
  <si>
    <t>User should be able to generate API Key</t>
  </si>
  <si>
    <t>TC_58</t>
  </si>
  <si>
    <t>TC_59</t>
  </si>
  <si>
    <t>TC_60</t>
  </si>
  <si>
    <t>TC_61</t>
  </si>
  <si>
    <t>TC_62</t>
  </si>
  <si>
    <t>TC_63</t>
  </si>
  <si>
    <t>TC_64</t>
  </si>
  <si>
    <t>TC_65</t>
  </si>
  <si>
    <t>TC_66</t>
  </si>
  <si>
    <t>TC_67</t>
  </si>
  <si>
    <t>TC_68</t>
  </si>
  <si>
    <t>TC_69</t>
  </si>
  <si>
    <t>TC_70</t>
  </si>
  <si>
    <t>TC_71</t>
  </si>
  <si>
    <t>TC_72</t>
  </si>
  <si>
    <t>TC_73</t>
  </si>
  <si>
    <t>TC_74</t>
  </si>
  <si>
    <t>TC_75</t>
  </si>
  <si>
    <t>TC_76</t>
  </si>
  <si>
    <t>TC_77</t>
  </si>
  <si>
    <t>TC_78</t>
  </si>
  <si>
    <t>MOSIP-32150</t>
  </si>
  <si>
    <t>As a partner user , I should be able to navigate to Partner Certificate screen on clicking Partner certificate option in home page so that I can view list of certificates based on enrolled partner type to perform upload/ re-upload .</t>
  </si>
  <si>
    <t>Partner Certificate</t>
  </si>
  <si>
    <t>Verify that user should be able to view "Partner Certificate" option in dashboard.</t>
  </si>
  <si>
    <t>1. Navigate to PMS portal as Partner.
2. Navigate to Partner Certificate option displayed either in dashboard.</t>
  </si>
  <si>
    <t>1. User should be able to view Partner certificate" option present in dashboard.</t>
  </si>
  <si>
    <t>Verify that user should be able to view "Partner Certificate" option in overlay menu</t>
  </si>
  <si>
    <t>1. Navigate to PMS portal as Partner.
2. Navigate to Partner Certificate option displayed in overlay menu.</t>
  </si>
  <si>
    <t>1. User should be able to view Partner certificate" option present in overlay menu.</t>
  </si>
  <si>
    <t>1. The registered user has already navigated to home page of PMP.</t>
  </si>
  <si>
    <t>Verify Partner Certificate button is accessible in Home Page.</t>
  </si>
  <si>
    <t>1. Navigate to PMS portal as Partner.
2. Navigate to Partner Certificate option displayed in dashboard.</t>
  </si>
  <si>
    <t>1. User should be able to click "Partner Certificate" option present on dashboard.
2. User should be navigated to Partner certificate screen.</t>
  </si>
  <si>
    <t>Verify Partner Certificate button is accessible in overlay menu.</t>
  </si>
  <si>
    <t>1. Navigate to PMS portal as Partner.
2. Navigate to Partner Certificate option displayed either in overlay menu.</t>
  </si>
  <si>
    <t>1. User should be able to click "Partner Certificate" option present in overlay menu.
2. User should be navigated to Partner certificate screen.</t>
  </si>
  <si>
    <t>1. The registered user has already navigated to home page of PMP.
2. The user has to click on Partner Certificate option displayed either in dashboard or overlay menu.</t>
  </si>
  <si>
    <t>Verify that user should be able to view the "Partner Certificate" screen content as per design.</t>
  </si>
  <si>
    <t>1. Navigate to PMS portal as Partner.
2. Navigate to Partner Certificate option displayed either in dashboard or overlay menu.
3. Partner Certificate screen should be displayed.
4. Observe all the content is displayed as per design requirements.</t>
  </si>
  <si>
    <t>1. Navigate to PMS portal as Partner.
2. Navigate to Partner Certificate option displayed either in dashboard or overlay menu.
3. Partner Certificate screen should be displayed.</t>
  </si>
  <si>
    <t>The user views a  layout for list view of certificate based on partner type with the following displayed:
1. Title- Uploaded/ current certificate name appears here
2. Subtitle - 'Only .cer or .pem certificate formats signed by authorized Certificate Authority are allowed for upload’ is displayed below title.
3. Partner type- The enrolled partner type name appears here.
4. Expiry date- Current certificate expiry date in the format MM-DD-YYYY
5. Time of upload- Current certificate time of upload in the format MM-DD-YYYY hh:mm:ss
6. Download button (in the form of a drop down) has options i) CA Signed certificate ii) MOSIP signed certificate, both with download icons.
7. Re- Upload button.</t>
  </si>
  <si>
    <t>Verify "Back" button is accessible in Partner certificate screen.</t>
  </si>
  <si>
    <t>1. "Back" button should be accessible.
2. User should be able to view the dashboard after clicking back button.</t>
  </si>
  <si>
    <t>1. Navigate to PMS portal.
2. Navigate to Partner Certificate option displayed either in dashboard or overlay menu.
3. Partner Certificate screen should be displayed.
4. For the first time upload CA Signed certificate.
5. Navigate and click on upload button.
6. Navigate to ""Upload Partner Certificate"" dropdown.</t>
  </si>
  <si>
    <t>1. User should be able to expand/collapse the ""Partner domain type"" dropdown.
2. Proper placeholder text as ""Enter Partner Domain Type"" should be defined for ""Partner domain type"" dropdown.
3. User should be able to select the options from dropdown and selected dropdown option (i.e., Authentication option) is selected by default.
4. ""Partner domain type"" dropdown should be enabled for user to modify.
5.User should not be able to select multiple dropdown options.</t>
  </si>
  <si>
    <t>1. ""Submit"" button should be disabled by default.
2. Visually ""Submit"" button should be disabled.</t>
  </si>
  <si>
    <t>1. Navigate to PMS portal.
2. Navigate to Partner Certificate option.
3. Partner Certificate screen should be displayed.
4. For the first time upload CA Signed certificate.
5. Navigate  to ""Upload certificate"" section  and select certificate to upload.</t>
  </si>
  <si>
    <t>1. Clicking on upload section, user should be displayed local system screen to upload certificate.
2. User should be displayed only "".cer or .pem"" format files from local system by default.
3. User should be able to upload certificate.
4. Upon selecting a certificate from local system, certificate starts getting uploaded and user should be displayed uploading icon and message ""We’re uploading your certificate"".</t>
  </si>
  <si>
    <t>1. User should be displayed uploaded certificate name.
2. ""Remove"" button should be accessible and available in the upload section of popup window.
3. Success message should be displayed in green ""We have successfully uploaded the certificate"".</t>
  </si>
  <si>
    <t>1. After selecting the certificate from local system ""Submit"" button should be enabled.
2. After submitting the certificate user should be navigated to list view certificates screens.
3. Success message should be displayed ""We successfully submitted the partner certificate"".
4. In certificate list view certificate name should be correct.</t>
  </si>
  <si>
    <t>1. Navigate to PMS portal.
2. Navigate to Partner Certificate option.
3. Partner Certificate screen should be displayed.
4. For the first time upload CA Signed certificate.
5. Navigate  to ""Upload certificate"" section  and select different format certificate to upload.</t>
  </si>
  <si>
    <t>1. Navigate to PMS portal.
2. Navigate to Partner Certificate option.
3. Partner Certificate screen should be displayed.
4. For the first time upload CA Signed certificate.
5. Navigate  to ""Upload certificate"" section  and select  certificate to upload.</t>
  </si>
  <si>
    <t>1. User should not be able to upload certificate.
2. Error message should be displayed- "Root CA/Intermediate CA Certificates not found Please upload and then try again"".</t>
  </si>
  <si>
    <t>1. Navigate to PMS portal.
2. Navigate to Partner Certificate option.
3. Partner Certificate screen should be displayed.
4. For the first time upload CA Signed certificate.
5. Navigate to ""Upload certificate"" section and select certificate and upload.
6. List view certificates screen get displayed.</t>
  </si>
  <si>
    <t>Verify the Reupload Pop Up</t>
  </si>
  <si>
    <t>1. Navigate to PMS portal.
2. Navigate to Partner Certificate option.
3. Navigate to ""Re-upload "" button.</t>
  </si>
  <si>
    <t>Verify user is able to able to reupload the certifcate</t>
  </si>
  <si>
    <t>1. Navigate to PMS portal.
2. Navigate to Partner Certificate option.
3. Navigate to ""Re-upload "" button.
4. Upload certificate</t>
  </si>
  <si>
    <t>User should be to re upload the certicate.</t>
  </si>
  <si>
    <t>Verify by re uploading different format certicate.</t>
  </si>
  <si>
    <t>1. User should not be ablet re upload the certicate.
2. Error message should display.</t>
  </si>
  <si>
    <t>Verify the download button before uploading a certificate</t>
  </si>
  <si>
    <t>1. As a certificate is not uploaded, ""Download"" button should not be available in Partner certification screen.</t>
  </si>
  <si>
    <t>Verify the download button after uploading a certificate</t>
  </si>
  <si>
    <t>1. Login into partner.
2. Navigate to partner certificate screen.
3. Upload certificate.</t>
  </si>
  <si>
    <t>1. As a certificate is not uploaded, ""Download"" button should be available in Partner certification screen.</t>
  </si>
  <si>
    <t>Verify download button is accessible.</t>
  </si>
  <si>
    <t>1. Login into partner.
2. Navigate to partner certificate screen.
3. Upload certificate.
4. Navigate to download certicate button.</t>
  </si>
  <si>
    <t>1. Download button should be accessible.
2. User should be able to expand/collapse the download button.</t>
  </si>
  <si>
    <t>Verify the dropdown options</t>
  </si>
  <si>
    <t>User should be able to view two options,
1. Orginal certicate.
2. MOSIP Signed Certificate.</t>
  </si>
  <si>
    <t xml:space="preserve">Verify after dowloading orginal certificate </t>
  </si>
  <si>
    <t>1. Login into partner.
2. Navigate to partner certificate screen.
3. Upload certificate.
4. Navigate to download certicate button.
5. Download Orginial certifcate.</t>
  </si>
  <si>
    <t>Clicking on original  certificate the file should get saved in local system</t>
  </si>
  <si>
    <t xml:space="preserve">Verify after dowloading MOSIP Signed certificate </t>
  </si>
  <si>
    <t>1. Login into partner.
2. Navigate to partner certificate screen.
3. Upload certificate.
4. Navigate to download certicate button.
5. Download MOSIP Signed certifcate.</t>
  </si>
  <si>
    <t>Clicking on MOSIP Signed certificate the file should get saved in local system</t>
  </si>
  <si>
    <t>1. The registered user has already navigated to home page of PMP.
2. The user has to click on Partner Certificate option displayed either in dashboard or overlay menu.
3. Deactivate partner from Admin</t>
  </si>
  <si>
    <t>Verify by deactivating the Partner from admin and reupload certificate</t>
  </si>
  <si>
    <t>1. Login into partner.
2. Navigate to partner certificate screen.
3. Upload certificate.
4. Navigate to reupload certificate button.
5. reupload certificate for Partner.</t>
  </si>
  <si>
    <t>Partner should not be able to reupload the certificate.</t>
  </si>
  <si>
    <t>Verify the Upload and repload certificate section pointer</t>
  </si>
  <si>
    <t>1. Login into partner.
2. Navigate to partner certificate screen.
3. Upload certificate.
4. Navigate to upload and reupload certificate section.</t>
  </si>
  <si>
    <t>1. Proper pointer should be shown in upload and reupload section.
2. User should be able to select certificate when pointer is displayed.</t>
  </si>
  <si>
    <t>MOSIP-32947</t>
  </si>
  <si>
    <t>Multi Lang Support in UI</t>
  </si>
  <si>
    <t>User has selected Multi language options at login screen</t>
  </si>
  <si>
    <t>Login screen</t>
  </si>
  <si>
    <t>Verify user is able to login with the user  selected language (eng /french)</t>
  </si>
  <si>
    <t>1. Navigate to PMS portal.
2. Change the language in the dropdown
3.Select eng/fra language</t>
  </si>
  <si>
    <t xml:space="preserve">
User should be able to see the screen in user selected language after logged in</t>
  </si>
  <si>
    <t>Verify user is able to login with the user  selected language (arabic)</t>
  </si>
  <si>
    <t>1. Navigate to PMS portal.
2. Change the language in the dropdown
3.Select ara language</t>
  </si>
  <si>
    <t>User should be able to see the screen in RTL format after logged in</t>
  </si>
  <si>
    <t>Verify  all the field label/success message/failure messages selected language (eng /french)</t>
  </si>
  <si>
    <t>All the field label/success message/failure messages should be in the  selected language for (eng /french)</t>
  </si>
  <si>
    <t>Verify  all the field label/success message/failure messages selected language (arabic)</t>
  </si>
  <si>
    <t xml:space="preserve">User should be able to see the field label/success message/failure messages in RTL format </t>
  </si>
  <si>
    <t xml:space="preserve">Verify all the field label/success message/failure messages  in the user selected language </t>
  </si>
  <si>
    <t>success message/failure messages  for arabic language should be in RTL format</t>
  </si>
  <si>
    <t>User profile</t>
  </si>
  <si>
    <t>Verify User profile is displayed in eng/french language</t>
  </si>
  <si>
    <t>1. Navigate to PMS portal.
2. Change the language in the dropdown
3.Select eng/ara/fra language</t>
  </si>
  <si>
    <t>User should view the user profile in eng/fren lang</t>
  </si>
  <si>
    <t>User should view the user profile in ara lang</t>
  </si>
  <si>
    <t>Verify user is getting dropdowns in the slected language for french/eng</t>
  </si>
  <si>
    <t>User should view the dropdowns in the user profile in eng/french lang</t>
  </si>
  <si>
    <t>Verify user is getting dropdowns in the slected language in ara lang</t>
  </si>
  <si>
    <t>User should view the dropdowns in the user profile in ara lang and it should be RTL format</t>
  </si>
  <si>
    <t xml:space="preserve">Partner certificate </t>
  </si>
  <si>
    <t>Verify the partner certificate Labels/buttons/user profile/download buttons should display in the user selected language(english/french)</t>
  </si>
  <si>
    <t>1. Navigate to PMS portal.
2. Change the language in the dropdown
3.Select eng/ara/fra language
4.Navigate to Partner certificate screen</t>
  </si>
  <si>
    <t>partner certificate Labels/buttons/user profile/download buttons should display in the user selected language(english/french)</t>
  </si>
  <si>
    <t>Partner certificate  screen</t>
  </si>
  <si>
    <t>Verify the partner certificate Labels/buttons/user profile/download buttons should display in the user selected language(arabic)</t>
  </si>
  <si>
    <t>1. Navigate to PMS portal.
2. Change the language in the dropdown
3.Select ara language
4.Navigate to Partner certificate screen</t>
  </si>
  <si>
    <t>partner certificate Labels/buttons/user profile/download buttons should display in RTL format</t>
  </si>
  <si>
    <t>Partner certificate screen</t>
  </si>
  <si>
    <t>Verify when user is uploading the certifcate all the details are displaying in user selected language(english/french)</t>
  </si>
  <si>
    <t>1. Navigate to PMS portal.
2. Change the language in the dropdown
3.Select eng/fra language
4.Navigate to Partner certificate screen</t>
  </si>
  <si>
    <t>All the details should display in user selected language(eng/french)</t>
  </si>
  <si>
    <t>Verify when user is uploading the certifcate all the details are displaying in user selected language(arabic)</t>
  </si>
  <si>
    <t>All the details should display in RTL format for arabic language</t>
  </si>
  <si>
    <t xml:space="preserve">Policy screen </t>
  </si>
  <si>
    <t>Verify all the field labels fields /Information messages/buttons/page layout in the user selected language for policy request home page in eng/french</t>
  </si>
  <si>
    <t>1. Navigate to PMS portal.
2. Change the language in the dropdown
3.Select eng/ara/fra language
4.Navigate to policy request homepage</t>
  </si>
  <si>
    <t>All the details should display in user seleted language language (eng/french)</t>
  </si>
  <si>
    <t>Verify all the field labels fields /Information messages/buttons/page layout in the user selected language for policy request home page in arabic language</t>
  </si>
  <si>
    <t>1. Navigate to PMS portal.
2. Change the language in the dropdown
3.Select ara language
4.Navigate to policy request homepage</t>
  </si>
  <si>
    <t>Request Policy screen</t>
  </si>
  <si>
    <t>Verify on clicking verify request policy screen all the labels/information messages/success messgages/failure messages/buttons should display in the user selected eng/french</t>
  </si>
  <si>
    <t xml:space="preserve">1. Navigate to PMS portal.
2. Change the language in the dropdown
3.Select eng/fra language
4.Navigate to policy request </t>
  </si>
  <si>
    <t xml:space="preserve"> All the labels/information messages/success messgages/failure messages/buttons should display in eng/french lang</t>
  </si>
  <si>
    <t>Verify on clicking verify request policy screen all the labels/information messages/success messgages/failure messages/buttons should display in the user selected language(ara)</t>
  </si>
  <si>
    <t xml:space="preserve">1. Navigate to PMS portal.
2. Change the language in the dropdown
3.Select ara language
4.Navigate to policy request </t>
  </si>
  <si>
    <t xml:space="preserve"> All the labels/information messages/success messgages/failure messages/buttons should display RTL format</t>
  </si>
  <si>
    <t>Verify on entering comments in the user selected language(eng/fra)</t>
  </si>
  <si>
    <t>Comments should be accepted in french language</t>
  </si>
  <si>
    <t>Verify on entering comments in the user selected language(ara)</t>
  </si>
  <si>
    <t>Comments should be accepted in arabic language</t>
  </si>
  <si>
    <t>Verify the edit screen is displayed in eng/french</t>
  </si>
  <si>
    <t>1. Navigate to PMS portal.
2. Change the language in the dropdown
3.Select eng/fra language
4.Navigate to policy request
5.Edit any field and click on bacl button</t>
  </si>
  <si>
    <t>Warning message should display in eng/french lang</t>
  </si>
  <si>
    <t>Verify the edit screen is displayed inara</t>
  </si>
  <si>
    <t>1. Navigate to PMS portal.
2. Change the language in the dropdown
3.Select ara language
4.Navigate to policy request
5.Edit any field and click on bacl button</t>
  </si>
  <si>
    <t>Warning message should display in ara lang in RTL format</t>
  </si>
  <si>
    <t>Verfiy on clicking the sort button</t>
  </si>
  <si>
    <t xml:space="preserve">1. Navigate to PMS portal.
2. Change the language in the dropdown
3.Select eng/fra language
4.Navigate to policy request
5.Select the sort button </t>
  </si>
  <si>
    <t>All the dropdowns /default field names should display in eng/fre lang</t>
  </si>
  <si>
    <t>Verfiy on clicking the sort button in arabic lang</t>
  </si>
  <si>
    <t xml:space="preserve">1. Navigate to PMS portal.
2. Change the language in the dropdown
3.Select ara language
4.Navigate to policy request
5.Select the sort button </t>
  </si>
  <si>
    <t>All the dropdowns /default field names should display in ara lang</t>
  </si>
  <si>
    <t>Authentication service screen</t>
  </si>
  <si>
    <t>Verify the authentication service screen in user selected language(eng/french)</t>
  </si>
  <si>
    <t xml:space="preserve">1. Navigate to PMS portal.
2. Change the language in the dropdown
3.Select eng/fra language
4.Navigate Authentication service screen </t>
  </si>
  <si>
    <t>Verify the authentication service screen in user selected language(ara)</t>
  </si>
  <si>
    <t xml:space="preserve">1. Navigate to PMS portal.
2. Change the language in the dropdown
3.Select ara language
4.Navigate Authentication service screen </t>
  </si>
  <si>
    <t>All the field label/success message/failure messages/information messages should be in RTL format</t>
  </si>
  <si>
    <t>Verify the allignments of the labels/buttons/text fields in french/eng</t>
  </si>
  <si>
    <t>Allignments of the labels/buttons/text fields should be in french/eng</t>
  </si>
  <si>
    <t>Verify the allignments of the labels/buttons/text fields in ara</t>
  </si>
  <si>
    <t>Allignments of the labels/buttons/text fields should be RTL format</t>
  </si>
  <si>
    <t>OIDC client screen</t>
  </si>
  <si>
    <t>Verify the information messages/labesl/success messages/error messages are displayed in eng/fra lang</t>
  </si>
  <si>
    <t xml:space="preserve">1. Navigate to PMS portal.
2. Change the language in the dropdown
3.Select eng/fra language
4.Navigate to OIDC client page in authentication service screen </t>
  </si>
  <si>
    <t xml:space="preserve"> Information messages/labesl/success messages/error messages should display in eng/fra lang</t>
  </si>
  <si>
    <t>Verify the information messages/labesl/success messages/error messages are displayed in ara lang</t>
  </si>
  <si>
    <t xml:space="preserve">1. Navigate to PMS portal.
2. Change the language in the dropdown
3.Select ara language
4.Navigate to OIDC client page in authentication service screen </t>
  </si>
  <si>
    <t xml:space="preserve"> Information messages/labesl/success messages/error messages should display in RTL format</t>
  </si>
  <si>
    <t>API  key screen</t>
  </si>
  <si>
    <t xml:space="preserve">1. Navigate to PMS portal.
2. Change the language in the dropdown
3.Select eng/fra language
4.Navigate to API key in authentication service screen </t>
  </si>
  <si>
    <t>information messages/labesl/success messages/error messages should displayed in eng/fra lang</t>
  </si>
  <si>
    <t xml:space="preserve">1. Navigate to PMS portal.
2. Change the language in the dropdown
3.Select ara language
4.Navigate to API key in authentication service screen </t>
  </si>
  <si>
    <t>Verify user is able to add API key name in eng.french langusge</t>
  </si>
  <si>
    <t>User should be able to add the API key name in eng/frnch lang</t>
  </si>
  <si>
    <t>MOSIP-32979</t>
  </si>
  <si>
    <t>Verify user is able to add API key name in ara langusge</t>
  </si>
  <si>
    <t>User should be able to add the API key name in ara lang</t>
  </si>
  <si>
    <t>MOSIP-34615</t>
  </si>
  <si>
    <t>Device Provider Services: Add devices associated to newly created SBI</t>
  </si>
  <si>
    <t>TC_34615_01</t>
  </si>
  <si>
    <t>1. Partner Type should be Device Provider
2.Partner should have uploaded the certificates
3.The user should create an SBI in Add SBI page by clicking on ‘Submit &amp; Add Device’ button to proceed to Add Devices screen.</t>
  </si>
  <si>
    <t>As a user (partner), on clicking ‘Submit &amp; Add Device’ button in Add SBI screen- I should be able to add one or more associated devices of the given SBI so that the request of SBI and associated devices creation is sent to Partner admin for approval</t>
  </si>
  <si>
    <t>Verify the Breadcrumb in Add device page when navigated to Add Devices by clicking add device button from List of SBI screen</t>
  </si>
  <si>
    <t>1.Register as an Device Partner
2.Login as a Device partner and click on Device Provider Services Card
3.Navigate to List of SBI  page
4.Click on Add devices button from List of SBI screen</t>
  </si>
  <si>
    <t>Breadcrumb should be based on navigation path:
If we are navigated from Add Devices button from List of SBI screen, then breadcrumb should be Home / List of SBI.</t>
  </si>
  <si>
    <t>TC_34615_02</t>
  </si>
  <si>
    <t>1. Partner Type should be Device Provider
2.Partner should have uploaded the certificates
3.The user should create an SBI in Add SBI page
4.Partner is in List of devices page</t>
  </si>
  <si>
    <t>Verify the Breadcrumb when clicked Add Devices button from List of Devices screen</t>
  </si>
  <si>
    <t>1.Register as an Device Partner
2.Login as a Device partner and click on Device Provider Services Card
3.Navigate to List of Device screen
5.Click on Add devices from list of device screen</t>
  </si>
  <si>
    <t>If we are navigated from Add Devices button of List of Devices screen, then breadcrumb displayed should be Home / List of Devices.</t>
  </si>
  <si>
    <t>TC_34615_03</t>
  </si>
  <si>
    <t>Verify the 'Add Devices'   screen in List of  devices page</t>
  </si>
  <si>
    <t>1.Register as an Device Partner
2.Login as a Device partner and click on Device Provider Services Card
3.Navigate to List of Device screen
4.Click on Add devices</t>
  </si>
  <si>
    <t>Initially user should be able to see one row entry displayed to fill details of a single device
 and page should view:
Title,Subtitle with version and status of the SBI version,Breadcrumb, Home / List of  Devices,Info Message,Device type and device subtype fields,Add device button ,Back to SBI List button,Organisation name at right top,User profile at right corner,Submit button,Delete button,Clear button,Documentation at right bottom,Contact Us as right bottom,2024@MOSIP-All rights reserved at left bottom</t>
  </si>
  <si>
    <t>TC_34615_04</t>
  </si>
  <si>
    <t>Verify the screen after adding device details in Add device</t>
  </si>
  <si>
    <t>1.Register as an Device Partner
2.Login as a Device partner and click on Device Provider Services Card
3.Navigate to List of SBIs  screen
4.Click on Add devices</t>
  </si>
  <si>
    <t>User should be able to see one row entry displayed to fill details of a single device
 and page should view:
Title,Breadcrumb, Home / List of  Devices,Subtitle with version and status of the SBI ,Info Message,Device type and device subtype fields,Organisation name at right top,User profile at right corner,Submit button,Delete button,Clear button,Documentation at right bottom,Contact Us as right bottom,2024@MOSIP-All rights reserved at left bottom</t>
  </si>
  <si>
    <t>TC_34615_05</t>
  </si>
  <si>
    <t>Verify the Title  and subtitle of the List of  devices screen from list of devices screen</t>
  </si>
  <si>
    <t>1.Register as an Device Partner
2.Login as a Device partner and click on Device Provider Services Card
3.Navigate to List of Device screen
5.Click on Add devices</t>
  </si>
  <si>
    <t>Title : ADD Devices
Sub Title : SBI version/SBI status  (should dispaly corresponding color code as green for approved,red for rejected,orange for pending for approval,grey for deactivated)</t>
  </si>
  <si>
    <t>TC_34615_06</t>
  </si>
  <si>
    <t>Verify the Information message on clicking submit button</t>
  </si>
  <si>
    <t>On clicking of ‘Submit’ button for  each device creation request should be sent to admin for approval. You can add more devices associated to this SBI by clicking on ‘Add Device’ button. Once done, you can go back to ‘List of SBIs &amp; Devices’ screen.</t>
  </si>
  <si>
    <t>TC_34615_07</t>
  </si>
  <si>
    <t>1. Partner Type should be Device Provider
2.Partner should have uploaded the certificates
3.The user should create an SBI in Add SBI page
4.Partner is in Add devices page</t>
  </si>
  <si>
    <t>Verify the Fields are marked as mandatory in the  Add device screen</t>
  </si>
  <si>
    <t>1.Register as an Device Partner
2.Login as a Device partner and click on Device Provider Services Card
3.Navigate to List of Device screen
4.Click on Add a device</t>
  </si>
  <si>
    <t>All fields should be marked with *  mandatory</t>
  </si>
  <si>
    <t>TC_34615_08</t>
  </si>
  <si>
    <t>Verify the Device Type field in Add device screen</t>
  </si>
  <si>
    <t>1.Register as an Device Partner
2.Login as a Device partner and click on Device Provider Services Card
3.Navigate to List of  Device screen
4.Click on Add devices</t>
  </si>
  <si>
    <t>Device Type  should be dropdown and a (Help text: Select Device Type) should be visible</t>
  </si>
  <si>
    <t>TC_34615_09</t>
  </si>
  <si>
    <t>1. Partner Type should be Device Provider
2.Partner should have uploaded the certificates
3.The user should create an SBI in Add SBI page
4.Partner is in Add  devices page</t>
  </si>
  <si>
    <t>Verify the  Device sub Type field from the list of device screen</t>
  </si>
  <si>
    <t>1.Register as an Device Partner
2.Login as a Device partner and click on Device Provider Services Card
3.Navigate to List of device screen
5.Click on Add devices
6.Check the device subtype field</t>
  </si>
  <si>
    <t>Device sub Type  should be dropdown and a (Help text: Select Device sub Type) should be displayed</t>
  </si>
  <si>
    <t>TC_34615_10</t>
  </si>
  <si>
    <t>Verify the Device type dropdown is able to  expand/collpase in device screen</t>
  </si>
  <si>
    <t xml:space="preserve">1.Register as an Device Partner
2.Login as a Device partner and click on Device Provider Services Card
3.Navigate to List of SBIs  screen
5.Click on Add devices
6.Expand/Collapse the dropdown </t>
  </si>
  <si>
    <t>Clicking the dropdown first time should expand and collapse on clicking again</t>
  </si>
  <si>
    <t>TC_34615_11</t>
  </si>
  <si>
    <t>Verify If Device Type in add device screen can be added/deleted manually</t>
  </si>
  <si>
    <t>1.Register as an Device Partner
2.Login as a Device partner and click on Device Provider Services Card
3.Navigate to List of SBIs  screen
5.Click on Add devices
6.Check the device subtype field
7.Add/delete Device type manually</t>
  </si>
  <si>
    <t>Device Type in add device screen should not be allowed to add/delete manually</t>
  </si>
  <si>
    <t>TC_34615_12</t>
  </si>
  <si>
    <t>Verify the Device sub type dropdwon is able to  expand/collpase</t>
  </si>
  <si>
    <t xml:space="preserve">1.Register as an Device Partner
2.Login as a Device partner and click on Device Provider Services Card
3.Navigate to List of SBIs screen
4.Click on Add devices
5.Expand/Collapse the device subtype dropdown </t>
  </si>
  <si>
    <t>Clicking the device subtype dropdown first time should expand and collapse on clicking again</t>
  </si>
  <si>
    <t>TC_34615_13</t>
  </si>
  <si>
    <t>Verify the Make- textbox in the add device screen</t>
  </si>
  <si>
    <t>1.Register as an Device Partner
2.Login as a Device partner and click on Device Provider Services Card
3.Navigate to List of Device screen
4.Click on Add devices
5.Check the Make textbox</t>
  </si>
  <si>
    <t xml:space="preserve"> Make field should be a textbox and it should have a Help text: Enter Make</t>
  </si>
  <si>
    <t>TC_34615_14</t>
  </si>
  <si>
    <t>Verify Make text box adding  within 36 characters add devices screen from list of devices</t>
  </si>
  <si>
    <t>1.Register as an Device Partner
2.Login as a Device partner and click on Device Provider Services Card
3.Navigate to List of SBIs and Device screen
4.Click on Add devices
5.Check the Make textbox</t>
  </si>
  <si>
    <t>Should allow to create device by adding  Make Values</t>
  </si>
  <si>
    <t>TC_34615_15</t>
  </si>
  <si>
    <t>Verify Make text box adding  more than 36 characters</t>
  </si>
  <si>
    <t>1.Register as an Device Partner
2.Login as a Device partner and click on Device Provider Services Card
3.Navigate to List of Device screen
4.Click on Add devices
5.Check the Make textbox adding more than 36 char</t>
  </si>
  <si>
    <t>Should not allow user to create device with make values as keyboard will be restricted</t>
  </si>
  <si>
    <t>TC_34615_16</t>
  </si>
  <si>
    <t>Verify Make text box adding  only 1 character</t>
  </si>
  <si>
    <t>1.Register as an Device Partner
2.Login as a Device partner and click on Device Provider Services Card
3.Navigate to List of Devices screen
4.Click on Add Devices button from List of Devices screen
5.Add 0-1 character in the make field</t>
  </si>
  <si>
    <t>Should allow to create device with Make value</t>
  </si>
  <si>
    <t>TC_34615_17</t>
  </si>
  <si>
    <t>Verify the submit button without adding  any value in the Make Text field</t>
  </si>
  <si>
    <t>1.Register as an Device Partner
2.Login as a Device partner and click on Device Provider Services Card
3.Navigate to List of Devices screen
4.Click on Add Devices button from List of Devices screen
5.Click on submit button without adding the Make Text field</t>
  </si>
  <si>
    <t xml:space="preserve">Submit button should not be enabled </t>
  </si>
  <si>
    <t>TC_34615_18</t>
  </si>
  <si>
    <t xml:space="preserve">Verify Make and Model text box by adding alphanumeric characters and  symbols </t>
  </si>
  <si>
    <t>1.Register as an Device Partner
2.Login as a Device partner and click on Device Provider Services Card
3.Navigate to List of SBIs and Device screen on clicking save and Add Device in Add SBI page
4.Check the Make textbox adding symobols other than &amp; - _ : . ,</t>
  </si>
  <si>
    <t>Alphanumeric characters, and symbols only &amp; ,- ,_ ,:, ., , should be  allowed</t>
  </si>
  <si>
    <t>TC_34615_19</t>
  </si>
  <si>
    <t>Verify Make text box adding only alphanumeric characters in add device screen</t>
  </si>
  <si>
    <t xml:space="preserve">1.Register as an Device Partner
2.Login as a Device partner and click on Device Provider Services Card
3.Navigate to List of SBIs screen
4.Add  only alphanumeric characters in the Make textbox </t>
  </si>
  <si>
    <t>Should allow to create device adding only alphanumeric characters in the  Make Field</t>
  </si>
  <si>
    <t>TC_34615_20</t>
  </si>
  <si>
    <t>Verify Make text box adding only  digits in add device screen</t>
  </si>
  <si>
    <t xml:space="preserve">1.Register as an Device Partner
2.Login as a Device partner and click on Device Provider Services Card
3.Navigate to List of Devices screen
4.Click on Add Devices button from List of Devices screen
5.Add  only digits in the Make textbox </t>
  </si>
  <si>
    <t>Should allow to create devices adding only digits in the Make Field</t>
  </si>
  <si>
    <t>TC_34615_21</t>
  </si>
  <si>
    <t>Verify Make text box adding only Uppercase</t>
  </si>
  <si>
    <t xml:space="preserve">1.Register as an Device Partner
2.Login as a Device partner and click on Device Provider Services Card
3.Navigate to List of Devices screen
4.Click on Add Devices button from List of Devices screen
5.Add  only uppercase in the Make textbox </t>
  </si>
  <si>
    <t>Should allow to create device with addding uppercase in the Make textbox</t>
  </si>
  <si>
    <t>TC_34615_22</t>
  </si>
  <si>
    <t>Verify Make text box adding only Lowercase</t>
  </si>
  <si>
    <t xml:space="preserve">1.Register as an Device Partner
2.Login as a Device partner and click on Device Provider Services Card
3.Navigate to List of Devices screen
4.Click on Add Devices button from List of Devices screen 
5.Add  only Lowercase in the Make textbox </t>
  </si>
  <si>
    <t>Should allow to create device with adding Lowercase in the Make Textbox</t>
  </si>
  <si>
    <t>TC_34615_23</t>
  </si>
  <si>
    <t>Verify Make text box adding only symbols &amp; - _ : . ,</t>
  </si>
  <si>
    <t xml:space="preserve">1.Register as an Device Partner
2.Login as a Device partner and click on Device Provider Services Card
3.Navigate to List of Devices screen
4.Click on Add Devices button from List of Devices screen
5.Add  only '@' char in the Make textbox </t>
  </si>
  <si>
    <t>Should allow to create devices adding Make text box with symbols &amp; - _ : . ,</t>
  </si>
  <si>
    <t>TC_34615_24</t>
  </si>
  <si>
    <t>Verify Device type dropdowns</t>
  </si>
  <si>
    <t>1.Register as an Device Partner
2.Login as a Device partner and click on Device Provider Services Card
3.Navigate to List of Devices screen
4.Click on Add Devices button from List of Devices screen 
5.Click on Device subtype dropdwon</t>
  </si>
  <si>
    <t>Dropdown Values  should display :
i) Finger
ii) Face
iii) Iris</t>
  </si>
  <si>
    <t>TC_34615_25</t>
  </si>
  <si>
    <t>Verify Device subtype dropdowns when user selected device type Finger</t>
  </si>
  <si>
    <t>1.Register as an Device Partner
2.Login as a Device partner and click on Device Provider Services Card
3.Navigate to List of Devices screen
4.Click on Add Devices button from List of Devices screen
5.Select  Device type Finger</t>
  </si>
  <si>
    <t>When selected Finger automatically the subtype should display
1) Slap
2)Single</t>
  </si>
  <si>
    <t>TC_34615_26</t>
  </si>
  <si>
    <t>Verify Device subtype dropdowns when user selected device type Face</t>
  </si>
  <si>
    <t>1.Register as an Device Partner
2.Login as a Device partner and click on Device Provider Services Card
3.Navigate to List of Devices screen
4.Click on Add Devices button from List of Devices screen
5.Select  Device subtyp Face</t>
  </si>
  <si>
    <t>When selected Face automatically the subtype should display
1) Full Face</t>
  </si>
  <si>
    <t>TC_34615_27</t>
  </si>
  <si>
    <t>Verify Device subtype dropdowns when user selected type Iris</t>
  </si>
  <si>
    <t>1.Register as an Device Partner
2.Login as a Device partner and click on Device Provider Services Card
3.Navigate to List of Devices screen
4.Click on Add Devices button from List of Devices screen 
5.Select  Device subtyp Iris</t>
  </si>
  <si>
    <t>When selected Iris automatically the subtype should display
1) Single
2)Double</t>
  </si>
  <si>
    <t>TC_34615_28</t>
  </si>
  <si>
    <t>Verfiy Device subtype is configurabe</t>
  </si>
  <si>
    <t>1.Register as an Device Partner
2.Login as a Device partner and click on Device Provider Services Card
3.Navigate to List of SBIs
5.Click on Add devices</t>
  </si>
  <si>
    <t>Device subtype should not be configurable as it is coming from the Database</t>
  </si>
  <si>
    <t>TC_34615_29</t>
  </si>
  <si>
    <t>Verify user is able to proceed without selcting any subtype</t>
  </si>
  <si>
    <t xml:space="preserve">1.Register as an Device Partner
2.Login as a Device partner and click on Device Provider Services Card
3.Navigate to List of Devices screen
4.Click on Add Devices button from List of Devices screen 
5.Proceed w/o selecting Device subtyp </t>
  </si>
  <si>
    <t>TC_34615_30</t>
  </si>
  <si>
    <t>Verify the submit button after adding all the mandatory fields</t>
  </si>
  <si>
    <t xml:space="preserve">1.Register as an Device Partner
2.Login as a Device partner and click on Device Provider Services Card
3.Navigate to List of Devices screen
4.Click on Add Devices button from List of Devices screen
5.Click on submit button </t>
  </si>
  <si>
    <t>clicking on submit button should display a success message on the top right of the particular entry</t>
  </si>
  <si>
    <t>TC_34615_31</t>
  </si>
  <si>
    <t>Verify the success message on clicking submit button after adding all the mandatory fields</t>
  </si>
  <si>
    <t xml:space="preserve">1.Register as an Device Partner
2.Login as a Device partner and click on Device Provider Services Card
3.Navigate to List of Devices screen
4.Click on Add Devices button from List of Devices screen s
5.Click on submit button </t>
  </si>
  <si>
    <t>Message should be - 'Device has been successfully submitted and is pending with admin for approval'.</t>
  </si>
  <si>
    <t>TC_34615_32</t>
  </si>
  <si>
    <t>Verify the Clear  button without adding any values in the add device screen</t>
  </si>
  <si>
    <t xml:space="preserve">1.Register as an Device Partner
2.Login as a Device partner and click on Device Provider Services Card
3.Navigate to List of Devices screen
4.Click on Add Devices button from List of Devices screen 
6.Click on clear button </t>
  </si>
  <si>
    <t xml:space="preserve">On Clicking clear button should  not make any changes </t>
  </si>
  <si>
    <t>TC_34615_33</t>
  </si>
  <si>
    <t xml:space="preserve">Verify the Clear  button after  adding all the  values </t>
  </si>
  <si>
    <t xml:space="preserve">1.Register as an Device Partner
2.Login as a Device partner and click on Device Provider Services Card
3.Navigate to List of Devices screen
4.Click on Add Devices button from List of Devices screen
5.Click on clear button </t>
  </si>
  <si>
    <t>On Clicking clear button should  clear the device entries</t>
  </si>
  <si>
    <t>TC_34615_34</t>
  </si>
  <si>
    <t>1. Partner Type should be Device Provider
2.Partner should have uploaded the certificates
3.The user should create an SBI in Add SBI page
4.Partner is in List of  devices page</t>
  </si>
  <si>
    <t xml:space="preserve">Verify the add device button after  adding one device details </t>
  </si>
  <si>
    <t xml:space="preserve">1.Register as an Device Partner
2.Login as a Device partner and click on Device Provider Services Card
3.Navigate to List of Devices screen
4.Click on Add Devices button from List of Devices screen </t>
  </si>
  <si>
    <t>After adding one device, new table should dispaly with the  Device type/device subtype/Make/Model fields marked as mandatory and delete button should not be enabled first time</t>
  </si>
  <si>
    <t>TC_34615_35</t>
  </si>
  <si>
    <t xml:space="preserve">Verify the delete button function before adding one device details </t>
  </si>
  <si>
    <t>1.Register as an Device Partner
2.Login as a Device partner and click on Device Provider Services Card
3.Navigate to List of Devices screen
4.Click on Add Devices button from List of Devices screen and click on delete button</t>
  </si>
  <si>
    <t>Delete button should be enabled after adding one device detail</t>
  </si>
  <si>
    <t>TC_34615_36</t>
  </si>
  <si>
    <t xml:space="preserve">Verify the Add device button function before adding one device details </t>
  </si>
  <si>
    <t xml:space="preserve">1.Register as an Device Partner
2.Login as a Device partner and click on Device Provider Services Card
3.Navigate to List of Devices screen
4.Click on Add Devices button from List of Devices screen and click on add device button </t>
  </si>
  <si>
    <t>Add device button should not get enabled until we submit  device detail</t>
  </si>
  <si>
    <t>TC_34615_37</t>
  </si>
  <si>
    <t>Verify the Add Device screen when Atleast one device has been submitted successfully</t>
  </si>
  <si>
    <t>1.Register as an Device Partner
2.Login as a Device partner and click on Device Provider Services Card
3.Navigate to List of Devices screen
4.Click on Add Devices button from List of Devices screen
 after submitting one device</t>
  </si>
  <si>
    <t>Add device details with the following fields should get displayed  before and after submitting the device details with Sub Title,Device Type ,Device Sub Type ,Make,Model,Submit button,Clear button,Delete button</t>
  </si>
  <si>
    <t>TC_34615_38</t>
  </si>
  <si>
    <t>1. Partner Type should be Device Provider
2.Partner should have uploaded the certificates
3.The user should create an SBI in Add SBI page
4.Partner is in List of SBI page</t>
  </si>
  <si>
    <t>Verify the  Add Device button in List of SBIs screen</t>
  </si>
  <si>
    <t xml:space="preserve">1.Register as an Device Partner
2.Login as a Device partner and click on Device Provider Services Card
3.Navigate to List of Devices screen
4.Click on Add Devices button from List of Devices screen  </t>
  </si>
  <si>
    <t>‘Add Device’ button should be present corresponding to the SBI and it  should be disabled until the SBI is approved.</t>
  </si>
  <si>
    <t>TC_34615_39</t>
  </si>
  <si>
    <t>Verify adding multiple devices from list of Devices screen</t>
  </si>
  <si>
    <t>1.Register as an Device Partner
2.Login as a Device partner and click on Device Provider Services Card
3.Navigate to List of Devices screen
4.Click on Add Devices button from List of Devices screen
5.Create Multiple Devices</t>
  </si>
  <si>
    <t xml:space="preserve">User shoul dbe able to add multiple devices </t>
  </si>
  <si>
    <t>TC_34615_40</t>
  </si>
  <si>
    <t>Verify user able to edit the device details before submission</t>
  </si>
  <si>
    <t>1.Register as an Device Partner
2.Login as a Device partner and click on Device Provider Services Card
3.Navigate to Add SBI page
4.Navigate to List of Device screen
5.Click on Add devices</t>
  </si>
  <si>
    <t>Before  each submission of a device, the row detail (textbox and dropdown) should be enabled for edit.</t>
  </si>
  <si>
    <t>TC_34615_41</t>
  </si>
  <si>
    <t>Verify user is able to make changes in the device details after  submission</t>
  </si>
  <si>
    <t>1.Register as an Device Partner
2.Login as a Device partner and click on Device Provider Services Card
3.Navigate to Add SBI page
4.Navigate to List of  Device screen
5.Click on Add devices</t>
  </si>
  <si>
    <t>After each submission of a device, the row detail (textbox and dropdown) should be disabled for edit.</t>
  </si>
  <si>
    <t>TC_34615_42</t>
  </si>
  <si>
    <t>Verify the screen on refreshing the browser at the time of entering device details</t>
  </si>
  <si>
    <t xml:space="preserve">1.Register as an Device Partner
2.Login as a Device partner and click on Device Provider Services Card
3.Navigate to List ofDevice screen
4.Click on Add devices
5.Add details and refresh the browser before submitting </t>
  </si>
  <si>
    <t>Browser message should pop up : The changes you entered may not be saved</t>
  </si>
  <si>
    <t>TC_34615_43</t>
  </si>
  <si>
    <t>Verify the details that are moved to pending for approval status can be deleted  in the List of SBI and devices screen</t>
  </si>
  <si>
    <t>1.Register as an Device Partner
2.Login as a Device partner and click on Device Provider Services Card
3.Navigate to List of Device screen
4.Click on Add devices
5.Delete the device details which are in pending for approvall status</t>
  </si>
  <si>
    <t>User should be able to delete the device in the Add device screen but Deleted device before submission should not be found in List of SBI screen and List of device screen</t>
  </si>
  <si>
    <t>TC_34615_44</t>
  </si>
  <si>
    <t>Verify user able to  create 2 devices with same make and different model details</t>
  </si>
  <si>
    <t>1.Register as an Device Partner
2.Login as a Device partner and click on Device Provider Services Card
3.Navigate to List of Device screen
4.Click on Add devices
5.Enter same make and diff model details for  a device</t>
  </si>
  <si>
    <t>Should be able to create device with same make and different model details</t>
  </si>
  <si>
    <t>TC_34615_45</t>
  </si>
  <si>
    <t>Verify user able to  create 2 devices with same model and differnet make details</t>
  </si>
  <si>
    <t>1.Register as an Device Partner
2.Login as a Device partner and click on Device Provider Services Card
3.Navigate to List of Device screen
4.Click on Add devices
5.Enter same model and diff make  details for  a device</t>
  </si>
  <si>
    <t>Should be able to create device with same model and different make details</t>
  </si>
  <si>
    <t>TC_34615_46</t>
  </si>
  <si>
    <t>Verify user can create multiple devices at a time</t>
  </si>
  <si>
    <t>Maximum of 25 devices can be added at a time in this screen</t>
  </si>
  <si>
    <t>TC_34615_47</t>
  </si>
  <si>
    <t>Verify On clicking Add Device button after submitting 25 devices</t>
  </si>
  <si>
    <t>A warning popup should display upon clicking add device for 26th entry</t>
  </si>
  <si>
    <t>TC_34615_48</t>
  </si>
  <si>
    <t>Verfiy the warning message upon adding 26th device in Add device screen</t>
  </si>
  <si>
    <t>1.Register as an Device Partner
2.Login as a Device partner and click on Device Provider Services Card
3.Navigate to List of  Device screen
4.Click on Add devices
  and add 26th device</t>
  </si>
  <si>
    <t>Warning mesage  should include Info text- Maximum of 25 devices can be added at a time. Click Confirm to refresh this page and add more devices. Please note that all the previously submitted devices will not be visible upon refreshing but can be viewed in List of Devices Page</t>
  </si>
  <si>
    <t>TC_34615_49</t>
  </si>
  <si>
    <t>Verify the cancel button in the popup message</t>
  </si>
  <si>
    <t>On clicking cancel should view the Add Devices page without any changes in the screen</t>
  </si>
  <si>
    <t>TC_34615_50</t>
  </si>
  <si>
    <t>Verify the Date and time  in Database</t>
  </si>
  <si>
    <t>1.Register as an Device Partner
2.Login as a Device partner and click on Device Provider Services Card
3.Navigate to List of  Device screen
4.Click on Add devices
5.Check the date and time in Device details under PMS table</t>
  </si>
  <si>
    <t>The date and time should be stored in DB in UTC format under Device details</t>
  </si>
  <si>
    <t>TC_34615_51</t>
  </si>
  <si>
    <t>Verify the  new device entry on submission in the List of  devices screen</t>
  </si>
  <si>
    <t>New Device should appear as the latest record in the ‘Tabular view of Devices’  with Status : Pending for approval.</t>
  </si>
  <si>
    <t>TC_34615_52</t>
  </si>
  <si>
    <t>1. Partner Type should be Device Provider
2.Partner should have uploaded the certificates
3.The user should create an SBI in Add SBI page
4.Partner is in List of Devices page</t>
  </si>
  <si>
    <t>Verify the no of devices submitted in the Device screen</t>
  </si>
  <si>
    <t>1.Register as an Device Partner
2.Login as a Device partner and click on Device Provider Services Card
3.Navigate to List of Device screen</t>
  </si>
  <si>
    <t>The number of devices submitted should reflect in the total count of associated devices in ‘List of SBI’ screen</t>
  </si>
  <si>
    <t>TC_34615_53</t>
  </si>
  <si>
    <t>Verify the entries made are stored in data base</t>
  </si>
  <si>
    <t>1.Register as an Device Partner
2.Login as a Device partner and click on Device Provider Services Card
3.Navigate to List of Device screen
4.Click on Add devices
5.Create a Device details and check the device_detail table under PMS table</t>
  </si>
  <si>
    <t>On submission of each device, 2 entries should be  made in database:
 i) device_detail
 ii) device_detail_SBI tables</t>
  </si>
  <si>
    <t>TC_34615_54</t>
  </si>
  <si>
    <t>Verfiy when user logged in multi language</t>
  </si>
  <si>
    <t>1.Register as an Device Partner in multi language
2.Login as a Device partner and click on Device Provider Services Card
3.Navigate to List of  Device screen
4.Click on Add devices</t>
  </si>
  <si>
    <t>TC_34615_55</t>
  </si>
  <si>
    <t>Verify when user registered  and logged  in Arabic language</t>
  </si>
  <si>
    <t xml:space="preserve">1.Register as an Device Partner in arabic language
2.Login as a Device partner and click on Device Provider Services Card
3.Navigate to  Add Device screen </t>
  </si>
  <si>
    <t>The language selected at the time of Registration and login should continue to remain same across all screens and it should be in RTL format</t>
  </si>
  <si>
    <t>TC_34615_56</t>
  </si>
  <si>
    <t>Verfiy the Information messages/success messsages/error messages/Table fields/Device details/time/Preview messages when user logged in  eng/french language</t>
  </si>
  <si>
    <t>1.Register as an Device Partner
2.Login as a Device partner in eng/french language and click on Device Provider Services Card
3.Navigate to List of Device screen
4.Click on Add devices</t>
  </si>
  <si>
    <t>Information messages/success messsages/error messages/Table fields/Device details/time/Preview messages should be viewed in eng/french language</t>
  </si>
  <si>
    <t>TC_34615_57</t>
  </si>
  <si>
    <t>Verfiy the Information messages/success messsages/error messages/Table fields/Device details/time/Preview messages/ when user logged in  arabic language</t>
  </si>
  <si>
    <t>1.Register as an Device Partner in arbic language
2.Login as a Device partner and click on Device Provider Services Card
3.Navigate to List of SBIs and Device screen
4.Click on Add devices</t>
  </si>
  <si>
    <t>Information messages/success messsages/error messages/Table fields/Device details/time/Preview messages/user profile should be in RTL format</t>
  </si>
  <si>
    <t>TC_34615_58</t>
  </si>
  <si>
    <t>Verfiy the Allignments and dropdowns of the Device fields are proper when user logged in  multi language</t>
  </si>
  <si>
    <t>1.Register as an Device Partner in multi language
2.Login as a Device partner in multi language and click on Device Provider Services Card
3.Navigate to List of  Device screen
4.Click on Add devices</t>
  </si>
  <si>
    <t xml:space="preserve">Alignments and dropdowns should be in arabic language and in RTL format </t>
  </si>
  <si>
    <t>TC_34615_59</t>
  </si>
  <si>
    <t>Verfiy the delete button when user delete the Device  when logged in  multi  language</t>
  </si>
  <si>
    <t>1.Register as an Device Partner
2.Login as a Device partner in english/french and click on Device Provider Services Card
3.Navigate to List of Device screen
5.Delete  device details</t>
  </si>
  <si>
    <t xml:space="preserve">User should be able to delete the device </t>
  </si>
  <si>
    <t>TC_34615_60</t>
  </si>
  <si>
    <t>Verify the helptext messages  for make and model textbox in add device screen</t>
  </si>
  <si>
    <t>1.Register as an Device Partner
2.Login as a Device partner and click on Device Provider Services Card
3.Navigate to List of Device screen
5.Click on Add devices
6.Check the help text for make and model</t>
  </si>
  <si>
    <t>Make Text box should display :
Enter Make
Model Text box should dispaly : Enter Model</t>
  </si>
  <si>
    <t>TC_34615_61</t>
  </si>
  <si>
    <t>Verify add device using  same make and model  for 2 differnt SBIs</t>
  </si>
  <si>
    <t>1.Register as an Device Partner
2.Login as a Device partner and click on Device Provider Services Card
3.Navigate to List of  Device screen
5.Click on Add devices
6.Check adding duplicate make and model for a different SBI</t>
  </si>
  <si>
    <t xml:space="preserve">Should be able to create device with same make and model for a different SBI </t>
  </si>
  <si>
    <t>MOSIP-35343</t>
  </si>
  <si>
    <t>TC_34615_62</t>
  </si>
  <si>
    <t>Verify rejecting device and create new device with same make and model</t>
  </si>
  <si>
    <t>1.Register as an Device Partner
2.Login as a Device partner and click on Device Provider Services Card
3.Navigate to List of  Device screen
5.Reject the SBI as an admin</t>
  </si>
  <si>
    <t>Should not be able to create device after rejecting device with same make and model devices irrespective of the status (be it same for device type,device subtype,make ,model )</t>
  </si>
  <si>
    <t>TC_34615_63</t>
  </si>
  <si>
    <t>1. Partner Type should be Device Provider
2.Partner should have uploaded the certificates
3.The user should create an SBI in Add SBI page
4.Partner is in List of   devices page</t>
  </si>
  <si>
    <t>Verify Add device before SBI is approved</t>
  </si>
  <si>
    <t>1.Register as an Device Partner
2.Login as a Device partner and click on Device Provider Services Card
3.Navigate to List of device  screen without SBI approval</t>
  </si>
  <si>
    <t xml:space="preserve">Add Device button should be disabled </t>
  </si>
  <si>
    <t>TC_34615_64</t>
  </si>
  <si>
    <t>Verify Add device when SBI is rejected</t>
  </si>
  <si>
    <t xml:space="preserve">1.Register as an Device Partner
2.Login as a Device partner and click on Device Provider Services Card
3.Navigate to List of Device screen
5.Reject the SBI </t>
  </si>
  <si>
    <t>Add device should be disabled</t>
  </si>
  <si>
    <t>TC_34615_65</t>
  </si>
  <si>
    <t>Verify Add device when SBI is decativated</t>
  </si>
  <si>
    <t xml:space="preserve">1.Register as an Device Partner
2.Login as a Device partner and click on Device Provider Services Card
3.Navigate to Add SBI page
4.Navigate to List of SBIs and Device screen </t>
  </si>
  <si>
    <t>User should not be able to create the device and  Add device should be disabled</t>
  </si>
  <si>
    <t>TC_34615_66</t>
  </si>
  <si>
    <t>Add device without uploading certificates</t>
  </si>
  <si>
    <t xml:space="preserve">1.Register as an Device Partner
2.Login as a Device partner and click on Device Provider Services Card
3.Navigate to List of Device </t>
  </si>
  <si>
    <t xml:space="preserve"> user should not be able to find the partner id in the dropdown</t>
  </si>
  <si>
    <t>TC_34615_67</t>
  </si>
  <si>
    <t xml:space="preserve">Verify '401' error code </t>
  </si>
  <si>
    <t>1.Login to PMP UI and Copy the URL from the Home page
2. Login as a Device partner and click on Device Provider Services Card
3.Open a new browser and clear cookies from cache.
4.Open a browser and paste the URL copied earlier.
5.select Enter</t>
  </si>
  <si>
    <t>Should be redirected to Login Page</t>
  </si>
  <si>
    <t>TC_34615_68</t>
  </si>
  <si>
    <t>Verify '403' error code</t>
  </si>
  <si>
    <t>1.Register as an Device partner
2.Remove Device_Provider from assigned roles
3.Login with the same credentials</t>
  </si>
  <si>
    <t>Message to be displayed:403 Forbidden
You do not have privilege to access this page</t>
  </si>
  <si>
    <t>TC_34615_69</t>
  </si>
  <si>
    <t>1. Partner Type should be Device Provider
2.Partner should have uploaded the certificates
3.The user should create an SBI in Add SBI page
4.User in List of Devices screen</t>
  </si>
  <si>
    <t xml:space="preserve">Verify '503 (service unavailable)'error code </t>
  </si>
  <si>
    <t xml:space="preserve">
1.Login to PMP UI
2.Restart the partner management services
3.Navigate to Add Device page</t>
  </si>
  <si>
    <t>Appropriate error message to be displayed
Service Unavailable</t>
  </si>
  <si>
    <t>TC_34615_70</t>
  </si>
  <si>
    <t xml:space="preserve">Verify the screen Idle time  </t>
  </si>
  <si>
    <t>1.Register as an Device Partner
2.Login as a Device partner and click on Device Provider Services Card
3.Navigate to List of Device screen and keep screen Idle as per the time in the configurtaion</t>
  </si>
  <si>
    <t>Error messgage should popup : 'U will be logged out Due to Inactivity '</t>
  </si>
  <si>
    <t>TC_34615_71</t>
  </si>
  <si>
    <t>Verify the screen Idle time  after the config time exceeds</t>
  </si>
  <si>
    <t xml:space="preserve"> User should be logged out automatically after the config time exceeds</t>
  </si>
  <si>
    <t>TC_34615_72</t>
  </si>
  <si>
    <t>Verify adding devices when SBI is expired from the List of devices screen</t>
  </si>
  <si>
    <t xml:space="preserve">1.Register as an Device Partner
2.Login as a Device partner and click on Device Provider Services Card
3.Navigate to List of Devices screen
4.Click on Add Devices button for expired SBI from List of Devices screen </t>
  </si>
  <si>
    <t>TC_34615_73</t>
  </si>
  <si>
    <t>Verify add device when partner is inactive state</t>
  </si>
  <si>
    <t>1.Register as an Device Partner
2.Login as a Device partner and click on Device Provider Services Card and Deactivate the partner
3.Navigate to List of Devices screen
4.Click on Add Devices button from List of Devices screen for inactive partner</t>
  </si>
  <si>
    <t>User should get a error message as : Device provider id not found from the partners list</t>
  </si>
  <si>
    <t>TC_34615_74</t>
  </si>
  <si>
    <t>Verify add device for pending approval status SBI</t>
  </si>
  <si>
    <t>1.Register as an Device Partner
2.Login as a Device partner and click on Device Provider Services Card
3.Navigate to List of Devices screen
4.Click on Add Devices button from List of Devices screen for the status of SBI in pending for approval status</t>
  </si>
  <si>
    <t>TC_34615_75</t>
  </si>
  <si>
    <t>Verify add device with internet issue</t>
  </si>
  <si>
    <t>1.Register as an Device Partner
2.Login as a Device partner and click on Device Provider Services Card
3.Navigate to List of Devices screen
4.Click on Add Devices button from List of Devices screen with Internet off</t>
  </si>
  <si>
    <t>User should not be able to create the device with error message: Something went wrong,please try again later</t>
  </si>
  <si>
    <t>TC_34615_76</t>
  </si>
  <si>
    <t>1. Partner Type should be Device Provider
2.Partner should have uploaded the certificates
3.The user should create an SBI in Add SBI page
4.User in Add  Devices screen</t>
  </si>
  <si>
    <t>Verify adding same details device in different browsers</t>
  </si>
  <si>
    <t>1.Register as an Device Partner
2.Login as a Device partner and click on Device Provider Services Card
3.Navigate to List of Devices screen
4.Click on Add Devices button from List of Devices screen in different browsers</t>
  </si>
  <si>
    <t>User should not be able to create the device with Same details as long as it is same device type,subtype,make and model</t>
  </si>
  <si>
    <t>TC_34615_77</t>
  </si>
  <si>
    <t xml:space="preserve">Verify if partner can create 2 devices with same device type ,make and model </t>
  </si>
  <si>
    <t xml:space="preserve">User should not be able to create devices with with same device type ,make and model </t>
  </si>
  <si>
    <t>TC_34615_78</t>
  </si>
  <si>
    <t xml:space="preserve">Verify if partner can create 2 devices with same make and model values </t>
  </si>
  <si>
    <t>Device should be able to create if the make and model is case insensitive</t>
  </si>
  <si>
    <t>TC_34615_79</t>
  </si>
  <si>
    <t>Verify the entries made for the Deactivated partner after partner navigated to add device screen are stored in the data base</t>
  </si>
  <si>
    <t>1.Register as an Device Partner
2.Login as a Device partner and click on Device Provider Services Card
3.Navigate to List of Device screen
4.Click on Add devices
5.Deactivate the partner in admin portal
6.Create a Device details and check the device_detail table under PMS table</t>
  </si>
  <si>
    <t>On submission of the device entries should be  made only in
device_detail and not avilable in the device_detail_SBI tables</t>
  </si>
  <si>
    <t>TC_34615_80</t>
  </si>
  <si>
    <t>Verify the Sort button in the List of Devices page</t>
  </si>
  <si>
    <t>1.Register as an Device Partner
2.Login as a Device partner and click on Device Provider Services Card
3.Navigate to List of Device screen
4.Click on sort button  in  each row in the list of devices page</t>
  </si>
  <si>
    <t>Devices should be sorted Accordingly as per the particular page</t>
  </si>
  <si>
    <t>TC_34615_81</t>
  </si>
  <si>
    <t xml:space="preserve">Verfiy the warning message on adding more than 36 characters for make and model </t>
  </si>
  <si>
    <t>1.Register as an Device Partner
2.Login as a Device partner and click on Device Provider Services Card
3.Navigate to List of Device screen
4.Create Devices entering more than 36 characters for make and model in list of devices page</t>
  </si>
  <si>
    <t>warning message should pop up -‘Maximim character allowed is 36'</t>
  </si>
  <si>
    <t>TC_34615_82</t>
  </si>
  <si>
    <t>Verfiy creating same model  and make adding spaces in between the make and model characters in the list of devices page</t>
  </si>
  <si>
    <t>1.Register as an Device Partner
2.Login as a Device partner and click on Device Provider Services Card
3.Navigate to List of Device screen
4.Create Devices entering spacial characters for make and model in list of devices page</t>
  </si>
  <si>
    <t>Should not be able to create the device</t>
  </si>
  <si>
    <t>MOSIP-34635</t>
  </si>
  <si>
    <t>Device Provider Services: View submitted device details</t>
  </si>
  <si>
    <t>TC_1</t>
  </si>
  <si>
    <t>As a user (partner), I should be able to click on each device record/ view option of each record in the tabular view of submitted devices, so that I can view the device request details individually.</t>
  </si>
  <si>
    <t>Verify that each row is clickable so that it navigates to the "View submitted device details" screen.</t>
  </si>
  <si>
    <t>User should be in device tabular view screen</t>
  </si>
  <si>
    <t>1.Login to PMS Portal as Device partner
2.Click on Device Provider Services Card.
3.Navigate to List of SBIs
4.Click on "View Device " of the the Associated Approved SBI
5.Click on the row item of the List of the Devices in the tabular view</t>
  </si>
  <si>
    <t>Row item should be clickable and navigates to "View device details" page</t>
  </si>
  <si>
    <t>TC_2</t>
  </si>
  <si>
    <t>Verify "Title" of View Device details Screen</t>
  </si>
  <si>
    <t>User should be in View device details screen</t>
  </si>
  <si>
    <t>1.Login to PMS Portal Device partner
2.Click on Device Provider Services Card.
3.Navigate to List of SBIs
4.Click on "View Devices " of the the Associated Approved SBI
5.Click on the row item of the List of the  Devices in the tabular view</t>
  </si>
  <si>
    <t>Title should be - View Device Details</t>
  </si>
  <si>
    <t>TC_3</t>
  </si>
  <si>
    <t>Verify " Sub-Title" of View Device Details screen</t>
  </si>
  <si>
    <t>1.Login to PMS Portal Device partner
2.Click on Device Provider Services Card.
3.Navigate to List of  SBIs
4.Click on "View Devices " of the the Associated Approved SBI
5.Click on the row item of the List of the  Devices in the tabular view</t>
  </si>
  <si>
    <t>Sub Title should be - Make and Model should  be displayed in the screen</t>
  </si>
  <si>
    <t>TC_4</t>
  </si>
  <si>
    <t>Verify the breadcrumb in View Device details Screen</t>
  </si>
  <si>
    <t>Breadcrumb should be     Home / List of SBI / List of Devices</t>
  </si>
  <si>
    <t>TC_5</t>
  </si>
  <si>
    <t>Verify the information below Sub-Title in View Device details Screen</t>
  </si>
  <si>
    <t>Status- Approved/Rejected/Pending for approval along with color coding.
Created On - Date and time</t>
  </si>
  <si>
    <t>TC_6</t>
  </si>
  <si>
    <t>Verify Partner ID and partner type in View Device details Screen</t>
  </si>
  <si>
    <t>Partner ID and Partner type should be displayed in the view page</t>
  </si>
  <si>
    <t>TC_7</t>
  </si>
  <si>
    <t>Verify Device Type in View Device details Screen</t>
  </si>
  <si>
    <t>1.Login to PMS Portal Device partner
2.Click on Device Provider Services Card.
3.Navigate to List of SBIs
4.Click on "View Devices " of the the Associated Approved SBI
5.Click on the row item of the List of the Devices in the tabular view</t>
  </si>
  <si>
    <t>Device Type  should be the submitted input as per the tabular view</t>
  </si>
  <si>
    <t>TC_8</t>
  </si>
  <si>
    <t>Verify Device Sub Type in View Device details Screen</t>
  </si>
  <si>
    <t>1.Login to PMS Portal Device partner
2.Click on Device Provider Services Card.
3.Navigate to List of  SBIs
4.Click on "View Devices " of the the Associated Approved SBI
5.Click on the row item of the List of the Devices in the tabular view</t>
  </si>
  <si>
    <t>Device Sub-Type  should be the submitted input as per the tabular view</t>
  </si>
  <si>
    <t>TC_9</t>
  </si>
  <si>
    <t>Verify "Make" in View Device details Screen</t>
  </si>
  <si>
    <t>"Make" should be the submitted input as per the tabular view</t>
  </si>
  <si>
    <t>Verify "Model" in View Device details Screen</t>
  </si>
  <si>
    <t>"Model" should be the submitted input as per the tabular view</t>
  </si>
  <si>
    <t>Verify "Back" Button in View Device details Screen</t>
  </si>
  <si>
    <t>1.Login to PMS Portal Device partner
2.Click on Device Provider Services Card.
3.Navigate to List of  SBIs
4.Click on "View Devices " of the the Associated Approved SBI
5.Click on the row item of the List of the Devices in the tabular view
6.Click On "Back" button</t>
  </si>
  <si>
    <t>Should Navigate to previous tabular view of submitted devices</t>
  </si>
  <si>
    <t>Verify colour coding of the status Approved/ Pending for Approval / Rejected/Deactivated</t>
  </si>
  <si>
    <t>1.Login to PMS Portal Device partner
2.Click on Device Provider Services Card.
3.Navigate to List of  SBIs
4.Click on "View Devices " of the Associated Approved SBI
5.Click on the row item of the List of the Devices in the tabular view</t>
  </si>
  <si>
    <t>The color coding of the "Status" should be  green for approved status,red for rejected status, light orange for pending for approval status and grey for deactivated status</t>
  </si>
  <si>
    <t>Verify all fields of the page are "Read Only"</t>
  </si>
  <si>
    <t xml:space="preserve">All fields should be "Read Only" </t>
  </si>
  <si>
    <t>Verify "Date and Time"  format</t>
  </si>
  <si>
    <t>Date and time format should be as per the browser setting</t>
  </si>
  <si>
    <t>Verify the keyboard navigation in View Device details Screen</t>
  </si>
  <si>
    <t>1.Login to PMS Portal Device partner
2.Click on Device Provider Services Card.
3.Navigate to List of  SBIs
4.Click on "View Devices " of the the Associated Approved SBI
5.Click on the row item of the List of the  Devices in the tabular view
6.Click on the row item of the List of the  Devices in the tabular view using keyboard navigation</t>
  </si>
  <si>
    <t>User Should be allowed to navigate in View Device details Screen</t>
  </si>
  <si>
    <t>Verify  navigation on clicking home button in the breadcrumb</t>
  </si>
  <si>
    <t>User should be in view device details screen</t>
  </si>
  <si>
    <t xml:space="preserve">1.Login to PMS Portal Device partner
2.Click on Device Provider Services Card.
3.Navigate to List of  SBIs
4.Click on "View Devices " of the the Associated Approved SBI
5.Click on the row item of the List of the  Devices in the tabular view
6.Click on the breadcrumb home </t>
  </si>
  <si>
    <t>On clicking home should navigate to the home page</t>
  </si>
  <si>
    <t>Verify navigation on clicking List of SBI button in the breadcrumb</t>
  </si>
  <si>
    <t>1.Login to PMS Portal Device partner
2.Click on Device Provider Services Card.
3.Navigate to List of  SBI
4.Click on "View Devices " of the the Associated Approved SBI
5.Click on the row item of the List of the  Devices in the tabular view
6.Click on the breadcrumb List of SBIs</t>
  </si>
  <si>
    <t>On clicking List of SBI should navigate to the List of SBI page</t>
  </si>
  <si>
    <t>Verify  navigation on clicking List of Devices button in the breadcrumb</t>
  </si>
  <si>
    <t>1.Login to PMS Portal Device partner
2.Click on Device Provider Services Card.
3.Navigate to List of  Devices
4.Click on "View Devices " of the Associated Approved SBI
5.Click on the row item of the List of the  Devices in the tabular view
6.Click on the breadcrumb List of Devices</t>
  </si>
  <si>
    <t>On clicking List of Devices should navigate to the List of Device page</t>
  </si>
  <si>
    <t>Verify clicking on deactivated entry in the view device details screen</t>
  </si>
  <si>
    <t>1.Login to PMS Portal Device partner
2.Click on Device Provider Services Card.
3.Navigate to List of  Devices
4.Click on "View Devices " of the Associated Approved SBI
5.Click on the deactivated item in List of the  Devices in the tabular view</t>
  </si>
  <si>
    <t>Deactivated Entry Device detail should not be clickable but only view option should be available</t>
  </si>
  <si>
    <t>Verify view device entry of rejected device</t>
  </si>
  <si>
    <t>1.Login to PMS Portal Device partner
2.Click on Device Provider Services Card.
3.Navigate to List of  SBIs
4.Click on "View Devices " of the Associated Approved SBI
5.Click on the Rejected device detail</t>
  </si>
  <si>
    <t>Rejected detail list screen should display partner id,partner type,
Device type and subtype name Details,status as Rejected ,created date and time and a back button</t>
  </si>
  <si>
    <t>Verify view device entry of Expired SBI</t>
  </si>
  <si>
    <t>1.Login to PMS Portal Device partner
2.Click on Device Provider Services Card.
3.Navigate to List of  SBIs
4.Click on "View Devices " of the Expired SBI</t>
  </si>
  <si>
    <t xml:space="preserve">Expired SBI should be red only in the list of  device details and  clicking the expired SBI should display
Device type and subtype name Details,status as Expired ,created date and time, back button  </t>
  </si>
  <si>
    <t>Verify view device entry of deactivated SBI</t>
  </si>
  <si>
    <t>1.Login to PMS Portal Device partner
2.Click on Device Provider Services Card.
3.Navigate to List of  SBIs
4.Click on "View Devices " of the Deactivated SBI</t>
  </si>
  <si>
    <t>On clicking the view details Approved status should be in Deactivated status/Pending for approval should get autorejected and Rejected status as Rejected.</t>
  </si>
  <si>
    <t>Verify the Allignments/Tabular fileds/Messages/Information/ in multi language</t>
  </si>
  <si>
    <t>1.Login to PMS Portal as Device partner in multi language
2.Click on Device Provider Services Card.
3.Navigate to List of  SBIs
4.Click on "View Devices " of the Associated Approved SBI
5.Click on the device detail</t>
  </si>
  <si>
    <t>Allignments/Tabular fileds/Messages/Information should be in eng/french when logged in eng/french and Allignments/Tabular fileds/Messages/Information should be in arabic language and in RTL format when logged in arabic language</t>
  </si>
  <si>
    <t>Verify the view from action Menu in tabular page</t>
  </si>
  <si>
    <t>1.Login to PMS Portal as Device partner
2.Click on Device Provider Services Card.
3.Navigate to List of  SBIs
4.Click on "View Devices " of the Associated Approved SBI
5.Click on the view button in the list of  device screen</t>
  </si>
  <si>
    <t xml:space="preserve">On clicking view button in the list of devices should navigate to the view devices page </t>
  </si>
  <si>
    <t>Verify theview page when no devices are added</t>
  </si>
  <si>
    <t>1.Login to PMS Portal as Device partner
2.Click on Device Provider Services Card.
3.Navigate to List of  SBIs
4.Click on "View Devices " of the Associated Approved SBI when no device added</t>
  </si>
  <si>
    <t>When no devices added page should view only the field names with empty details</t>
  </si>
  <si>
    <t>Verify the view button  of the action menu from the filtered results of Approved status</t>
  </si>
  <si>
    <t>1.Login to PMS Portal as Device partner
2.Click on Device Provider Services Card.
3.Navigate to List of  SBIs
4.Click on "View Devices " of the Associated Approved SBI
5.Select Filter for approved status
6.Click on view button in the action menu</t>
  </si>
  <si>
    <t>on clicking view button should open view device details page of that particular approved device</t>
  </si>
  <si>
    <t>Verify the view button  of the action menu from the filtered results of Deactivated status</t>
  </si>
  <si>
    <t>1.Login to PMS Portal as Device partner
2.Click on Device Provider Services Card.
3.Navigate to List of  SBIs
4.Click on "View Devices " of the Associated Approved SBI
5.Select Filter for Deactivated status
6.Click on view button in the action menu</t>
  </si>
  <si>
    <t xml:space="preserve">on clicking view button in the action menu should open view device details page of that particular Deactivated device </t>
  </si>
  <si>
    <t>Verify the view button  of the action menu from the filtered results of Pending for approval status</t>
  </si>
  <si>
    <t>1.Login to PMS Portal as Device partner
2.Click on Device Provider Services Card.
3.Navigate to List of  SBIs
4.Click on "View Devices " of the Associated Approved SBI
5.Select Filter for Pending for approval status
6.Click on view button in the action menu</t>
  </si>
  <si>
    <t xml:space="preserve">on clicking view button should open view device details page of that particular Pending for approval device </t>
  </si>
  <si>
    <t>Verify the view button  of the action menu from the filtered results of Rejected  status</t>
  </si>
  <si>
    <t>1.Login to PMS Portal as Device partner
2.Click on Device Provider Services Card.
3.Navigate to List of  SBIs
4.Click on "View Devices " of the Associated Approved SBI
5.Select Filter for Rejected status
6.Click on view button in the action menu</t>
  </si>
  <si>
    <t xml:space="preserve">on clicking view button should open view device details page of that particular Rejected device </t>
  </si>
  <si>
    <t>Verify the view button  of the action menu from the List of Devices Row of Rejected  status</t>
  </si>
  <si>
    <t>1.Login to PMS Portal as Device partner in multi language
2.Click on Device Provider Services Card.
3.Navigate to List of  SBIs
4.Click on "View Devices " of the Associated Approved SBI
5.Click on the view button from the List of Devices Row of Rejected  device</t>
  </si>
  <si>
    <t>Verify the view button  of the action menu from the List of Devices Row of Approved status</t>
  </si>
  <si>
    <t>1.Login to PMS Portal as Device partner in multi language
2.Click on Device Provider Services Card.
3.Navigate to List of  SBIs
4.Click on "View Devices " of the Associated Approved SBI
5.Click on the view button from the action menu for approved device</t>
  </si>
  <si>
    <t xml:space="preserve">on clicking view button should open view device details page of that particular Approved device </t>
  </si>
  <si>
    <t>Verify the view button  of the action menu from the List of Devices Row of  pending for approval status</t>
  </si>
  <si>
    <t>1.Login to PMS Portal as Device partner in multi language
2.Click on Device Provider Services Card.
3.Navigate to List of  SBIs
4.Click on "View Devices " of the Associated Approved SBI
5.Click on the view button from the List of Devices Row of pending for approval device</t>
  </si>
  <si>
    <t xml:space="preserve">on clicking view button should open view device details page of that particular Pending for Approval device </t>
  </si>
  <si>
    <t>Verify the view button  of the action menu from the List of Devices Row of  Deactivated l status</t>
  </si>
  <si>
    <t>1.Login to PMS Portal as Device partner in multi language
2.Click on Device Provider Services Card.
3.Navigate to List of  SBIs
4.Click on "View Devices " of the Associated Approved SBI
5.Click on the view button from the List of Devices Row of Deactivated device</t>
  </si>
  <si>
    <t xml:space="preserve">on clicking view button should open view device details page of that particular Deactivated device </t>
  </si>
  <si>
    <t>Verify the version in view page</t>
  </si>
  <si>
    <t>1.Login to PMS Portal as Device partner in multi language
2.Click on Device Provider Services Card.
3.Navigate to List of  SBIs
4.Click on "View Devices " of the Associated Approved SBI
5.Check for the version in the List of Devices page</t>
  </si>
  <si>
    <t>Version should display in the top left of the List of Devices page and it should be corresponding to that SBI</t>
  </si>
  <si>
    <t>Verify the  server Issue</t>
  </si>
  <si>
    <t xml:space="preserve">1.Login to PMS Portal as Device partner in multi language
2.Click on Device Provider Services Card.
3.Navigate to List of  SBIs
4.Click on "View Devices " of the Associated Approved SBI
5.Turn the Internet off </t>
  </si>
  <si>
    <t>Error message should dispaly - Site cant be reached</t>
  </si>
  <si>
    <t>Verify the screen when the Idle time is near to exceed as per the configuration time</t>
  </si>
  <si>
    <t>1.Login to PMS Portal as Device partner in multi language
2.Click on Device Provider Services Card.
3.Navigate to List of  SBIs
4.Click on "View Devices " of the Associated Approved SBI
5.keep the screen idle as per the congigured time</t>
  </si>
  <si>
    <t>Warning message should display- 'You will be logged out due to Inactivity'</t>
  </si>
  <si>
    <t>Verify the screen after the idle  time exceeds</t>
  </si>
  <si>
    <t>1.Login to PMS Portal as Device partner in multi language
2.Click on Device Provider Services Card.
3.Navigate to List of  SBIs
4.Click on "View Devices " of the Associated Approved SBI
5.wait until the config time exceeds</t>
  </si>
  <si>
    <t>User should be automatically logged out after the time exceeds</t>
  </si>
  <si>
    <t>Verify '503' error code</t>
  </si>
  <si>
    <t>User should be in device  screen</t>
  </si>
  <si>
    <t>1.Login to PMP UI as device partner
2.Restart the partner management services
3.Navigate to the list of View devices page</t>
  </si>
  <si>
    <t>User should not be able to login with Appropriate error message to be displayed
Service unavailable
SOmething went wrong please try again later</t>
  </si>
  <si>
    <t xml:space="preserve">Verify user is able to edit the device details </t>
  </si>
  <si>
    <t>User should be in device  details screen</t>
  </si>
  <si>
    <t>1.Login to PMS Portal as Device partner in multi language
2.Click on Device Provider Services Card.
3.Navigate to List of  SBIs
4.Click on "View Devices " of the Associated Approved SBI</t>
  </si>
  <si>
    <t>User should not be able to edit the page as it is readable</t>
  </si>
  <si>
    <t>Verify the date and time in DB</t>
  </si>
  <si>
    <t>1.Login to PMS Portal as Device partner in multi language
2.Click on Device Provider Services Card.
3.Open Device details table in PMS table
4.Check the date and time</t>
  </si>
  <si>
    <t>Time should be in UTC Format</t>
  </si>
  <si>
    <t>Verfiy clicking Device Type/Device subtype/Make/Model/Created Date/status fields is navigating to view device details screen from List of Devices page</t>
  </si>
  <si>
    <t>User should be in List of devices screen</t>
  </si>
  <si>
    <t xml:space="preserve">1.Login to PMS Portal as Device partner multi language
2.Click on Device Provider Services Card.
3.Navigate to List of  SBIs
4.Click on "View Devices " of the Approved SBI
5.Click on the rows of List of devices page for Device Type/Device subtype/Make/Model/Created Date/status fields </t>
  </si>
  <si>
    <t>User should be navigated to View Device Detaisl screen</t>
  </si>
  <si>
    <t>Verify User is able to click the back button when navigated to View Device Details screen from clicking  the rows of List of devices screen</t>
  </si>
  <si>
    <t>User should be in List of view Device details screen</t>
  </si>
  <si>
    <t xml:space="preserve">1.Login to PMS Portal as Device partner multi language
2.Click on Device Provider Services Card.
3.Navigate to List of  SBIs
4.Click on "View Devices " of the Approved SBI
5.Click on the rows of List of devices page for Device Type/Device subtype/Make/Model/Created Date/status fields
6.User should be navigated to View Device detaisl screen
7.Click on the back button </t>
  </si>
  <si>
    <t>User should be navigated to List of Devices screen</t>
  </si>
  <si>
    <t xml:space="preserve">Verify the Sort button in List of Devices screen for Device Type/Device subtype/Make/Model/Created Date/status fields </t>
  </si>
  <si>
    <t>1.Login to PMS Portal as Device partner multi language
2.Click on Device Provider Services Card.
3.Navigate to List of  SBIs
4.Click on "View Devices " of the Approved SBI
5.Click on the sort buttons in the  List of devices page for Device Type/Device subtype/Make/Model/Created Date/status fields</t>
  </si>
  <si>
    <t>On clicking sort button should Dispaly the Fields in Ascending and Descending order wrt all the devices</t>
  </si>
  <si>
    <t>Verify the Time format  is same in partner certificate page and device view page</t>
  </si>
  <si>
    <t>1.Login to UI as device provider
2.In partner certificate page, upload/reupload certificate.
3.In device provider create SBI and create device under SBI
4.Go to create device view page</t>
  </si>
  <si>
    <t>Time format should be same across UI</t>
  </si>
  <si>
    <t>MOSIP-34645</t>
  </si>
  <si>
    <t>Device Provider Services: Deactivate SBI along with associated devices</t>
  </si>
  <si>
    <t>TC_34645_01</t>
  </si>
  <si>
    <t>1.User should have uploaded the certificates
2.User should have created the SBI details
3.User should click on Deactivate SBI option in 3 dots/ meatball menu (…) of an SBI record in ‘List of SBIs .</t>
  </si>
  <si>
    <t>As a device Provider user (partner), on clicking Deactivate SBI option of each SBI record in List of SBI screen - I should be able to deactivate the SBI along with its associated devices so that I can view in UI anytime that the SBI and associated devices are not in use anymore</t>
  </si>
  <si>
    <t>Verify On clicking Deactivate SBI option in 3 dots/ meatball menu (…) of an SBI record in ‘List of SBI’ screen</t>
  </si>
  <si>
    <t>1.Register as an Device Partner
2.Login as a Device partner
3.Navigate to List of SBIs
4.click on the three dots</t>
  </si>
  <si>
    <t>Deactivate option should  be enabled only for the SBI which is in approved status</t>
  </si>
  <si>
    <t>TC_34645_02</t>
  </si>
  <si>
    <t>Verify pop up displays  on clicking Deactivate SBI option in 3 dots/ meatball menu (…) of an SBI record in ‘List of SBI’ screen</t>
  </si>
  <si>
    <t>1.Register as an Device Partner
2.Login as a Device partner
3.Navigate to List of SBI screen
4.click on the three dots and click on deactivate SBI</t>
  </si>
  <si>
    <t>On clicking deactivate for the approved SBI- Deactivate SBI popup should display</t>
  </si>
  <si>
    <t>TC_34645_03</t>
  </si>
  <si>
    <t>Verify the Popup Window on clicking deactivate SBI button</t>
  </si>
  <si>
    <t>1.Register as an Device Partner
2.Login as a Device partner
3.Navigate to List of SBIs
4.Click on the three dots and click on the deactivate SBI</t>
  </si>
  <si>
    <t>Pop up Window should include :
Title,SubTitle,Message,confirm button,cancel button</t>
  </si>
  <si>
    <t>TC_34645_04</t>
  </si>
  <si>
    <t xml:space="preserve">Verify the Title in the pop up Window </t>
  </si>
  <si>
    <t xml:space="preserve">1.Register as an Device Partner
2.Login as a Device partner
3.Navigate to List of SBIs
4.Click on the three dots  and click on the deactivate  </t>
  </si>
  <si>
    <t>Title should be- ‘Do you want to deactivate SBI Version - SBI name
&lt;SBI Version appears on the deactivate SBI screen pop up window&gt; ?’</t>
  </si>
  <si>
    <t>TC_34645_05</t>
  </si>
  <si>
    <t xml:space="preserve">Verify the Sub Title in the Popup Window </t>
  </si>
  <si>
    <t xml:space="preserve">1.Register as an Device Partner
2.Login as a Device partner
3.Navigate to List of SBIs
4.Click on the three dots  and click on the deactivate </t>
  </si>
  <si>
    <t>Sub title should be -'On clicking Confirm, your SBI details and the approved devices mapped to it will be deactivated. Pending for approval devices will be auto- rejected'</t>
  </si>
  <si>
    <t>TC_34645_06</t>
  </si>
  <si>
    <t xml:space="preserve">Verify the Message in the Popup Window </t>
  </si>
  <si>
    <t>TC_34645_07</t>
  </si>
  <si>
    <t xml:space="preserve">Verify the confirm button  in the Popup Window </t>
  </si>
  <si>
    <t xml:space="preserve">1.Register as an Device Partner
2.Login as a Device partner
3.Navigate to List of SBIs
4.Click on the three dots and click on the deactivate </t>
  </si>
  <si>
    <t>TC_34645_08</t>
  </si>
  <si>
    <t xml:space="preserve">Verify the cancel button  in the Popup Window </t>
  </si>
  <si>
    <t>Clicking on cancel button-should  lead to ‘List of SBIs ’ screen with no changes made</t>
  </si>
  <si>
    <t>TC_34645_09</t>
  </si>
  <si>
    <t>Verify the Popup Window Title is configurable</t>
  </si>
  <si>
    <t>1.Register as an Device Partner
2.Login as a Device partner
3.Navigate to List of SBIs
4.Edit the config file
5.Click on the three dots and deactivate</t>
  </si>
  <si>
    <t>Pop up message should not be configurable</t>
  </si>
  <si>
    <t>TC_34645_10</t>
  </si>
  <si>
    <t>Verify the Allignment of the pop up window</t>
  </si>
  <si>
    <t>1.Register as an Device Partner
2.Login as a Device partner
3.Navigate to List of SBIs
4.Click on the three dots and deactivate</t>
  </si>
  <si>
    <t>Pop up window should display at the center</t>
  </si>
  <si>
    <t>TC_34645_11</t>
  </si>
  <si>
    <t>Verify the confirm button  in the pop screen</t>
  </si>
  <si>
    <t>1.Register as an Device Partner
2.Login as a Device partner
3.Navigate to List of SBIs
4.Click on the three dots and  deactivate</t>
  </si>
  <si>
    <t xml:space="preserve">Confirm button should be highlighted  </t>
  </si>
  <si>
    <t>TC_34645_12</t>
  </si>
  <si>
    <t>Verify if the pop up disappears clicking anywhere outside  the window</t>
  </si>
  <si>
    <t xml:space="preserve">1.Register as an Device Partner
2.Login as a Device partner
3.Navigate to List of SBI
4.click on the and click on the deactivate </t>
  </si>
  <si>
    <t xml:space="preserve">Deactivate Pop up should not respond </t>
  </si>
  <si>
    <t>TC_34645_13</t>
  </si>
  <si>
    <t xml:space="preserve">Verify the List view of SBIs and Devices on deactivating the SBI </t>
  </si>
  <si>
    <t>1.Register as an Device Partner
2.Login as a Device partner
3.Navigate to List of SBIs
4.click on the deactivate SBI</t>
  </si>
  <si>
    <t>After  Deactivation, the respective SBI record in the list view should display SBI Title,Status,Add Devices button,Collapse/expand button/View device button</t>
  </si>
  <si>
    <t>TC_34645_14</t>
  </si>
  <si>
    <t>Verify the Title and subtitle after deactivaton in the List of SBIs  screen</t>
  </si>
  <si>
    <t>1.Register as an Device Partner
2.Login as a Device partner
3.Navigate to List of SBIs
4.click on the deactivate
5.View the List of SBIs screen after deactivation</t>
  </si>
  <si>
    <t>Title and Sub title should be greyed out</t>
  </si>
  <si>
    <t>TC_34645_15</t>
  </si>
  <si>
    <t>Verify the status after deactivation in the List of SBIs  screen</t>
  </si>
  <si>
    <t>1.Register as an Device Partner
2.Login as a Device partner
3.Navigate to List of SBIs
4.click on the deactivate
5.View the List of SBIs and details screen after deactivation</t>
  </si>
  <si>
    <t>Status should  display as ‘Deactivated’.</t>
  </si>
  <si>
    <t>TC_34645_16</t>
  </si>
  <si>
    <t>Verify the Add Device button  after deactivation in the List of SBIs  screen</t>
  </si>
  <si>
    <t>1.Register as an Device Partner
2.Login as a Device partner
3.Navigate to List of SBIs
4.click on the deactivate
5.View the List of SBIs  screen after deactivation</t>
  </si>
  <si>
    <t>‘Add Devices’ button should be disabled.</t>
  </si>
  <si>
    <t>TC_34645_17</t>
  </si>
  <si>
    <t>Verify the expand/collapse button after deactivaation in the List of SBIs screen</t>
  </si>
  <si>
    <t>Collapse/expand button should be still working to view the SBI details even after deactivation</t>
  </si>
  <si>
    <t>TC_34645_18</t>
  </si>
  <si>
    <t>Verify the view button after deactivation in the List of SBIs  screen</t>
  </si>
  <si>
    <t>View Devices button should be enabled to navigate user to tabular view of associated devices</t>
  </si>
  <si>
    <t>TC_34645_19</t>
  </si>
  <si>
    <t>Verify the view devices  in the List of SBIs  screen after SBI is deactivated</t>
  </si>
  <si>
    <t>TC_34645_20</t>
  </si>
  <si>
    <t>Verify All the screens when user logged in Multi language</t>
  </si>
  <si>
    <t>1.Register as an Device Partner in multi language
2.Login as a Device partner in multi languages
3.Navigate to List of SBIs
4.Click on the deactivate</t>
  </si>
  <si>
    <t xml:space="preserve">The language selected at the time of login should continue to remain same across all screens and in arabic language it should be in RTL format </t>
  </si>
  <si>
    <t>TC_34645_21</t>
  </si>
  <si>
    <t>Verfiy the Information messages/success messsages/error messages/Table fields/Device details/popup messages/time/Preview messages when user logged in  multi  language</t>
  </si>
  <si>
    <t xml:space="preserve">1.Register as an Device Partner in multi language
2.Login as a Device partner in multi languages
3.Navigate to List of SBIs
4.Check the Information messages/success messsages/error messages/Table fields/Device details/popup messages/time/Preview messages </t>
  </si>
  <si>
    <t>Information messages/success messsages/error messages/Table fields/Device details/popup messages/time/Preview messages  should be in english/french and RTL format when user selected Arabic language</t>
  </si>
  <si>
    <t>TC_34645_22</t>
  </si>
  <si>
    <t>Verfiy the Allignments and dropdowns of the Deactivated Device fields are proper when user logged in  multi  language</t>
  </si>
  <si>
    <t xml:space="preserve">Allignments and dropdowns of the Deactivated Device fields should be proper and RTL format  when user logged in Arabic </t>
  </si>
  <si>
    <t>TC_34645_23</t>
  </si>
  <si>
    <t>Verify the Device Details before and after Deactivating the SBI details in DB</t>
  </si>
  <si>
    <t>1.Register as an Device Partner in multi language
2.Login as a Device partner in multi languages
3.Navigate to List of SBIs
4.Click on the deactivate
5.Check the details in PMS table
 i) device_detail
 ii) device_detail_SBI tables</t>
  </si>
  <si>
    <t>Device details should be active before deactivating and change to Deactivate after deactivating</t>
  </si>
  <si>
    <t>TC_34645_24</t>
  </si>
  <si>
    <t>Verify the Date and Time of the Device Details before and after Deactivating the SBI details in DB</t>
  </si>
  <si>
    <t>1.Register as an Device Partner
2.Login as a Device partner in multi languages
3.Navigate to List of SBIs
4.Click on the deactivate
5.Check the details in PMS table
 i) device_detail
 ii) device_detail_SBI tables</t>
  </si>
  <si>
    <t>Date and Time should be in UTC format</t>
  </si>
  <si>
    <t>TC_34645_25</t>
  </si>
  <si>
    <t>Verify add device for deactivatied SBI</t>
  </si>
  <si>
    <t>1.Register as an Device Partner
2.Login as a Device partner
3.Navigate to List of SBIs
4.Click on the deactivate
5.Click on Add device after deactivating SBI</t>
  </si>
  <si>
    <t>Add device button should be disabled</t>
  </si>
  <si>
    <t>TC_34645_26</t>
  </si>
  <si>
    <t>Verify click on cancel from deactivate popup of SBI</t>
  </si>
  <si>
    <t>1.Register as an Device Partner
2.Login as a Device partner
3.Navigate to List of SBIs
4.Click on the deactivate</t>
  </si>
  <si>
    <t>On clicking cancel should return to the list of SBIs page</t>
  </si>
  <si>
    <t>TC_34645_27</t>
  </si>
  <si>
    <t>Verify user is able to Re-activate the Deactivated SBI details</t>
  </si>
  <si>
    <t>1.Register as an Device Partner
2.Login as a Device partner
3.Navigate to List of SBIs
4.Click on the deactivate
5.Try to Re-activate</t>
  </si>
  <si>
    <t>Shouldnt be able to Reactivate the Deactivated SBI details</t>
  </si>
  <si>
    <t>TC_34645_28</t>
  </si>
  <si>
    <t>Verify the Reload browser function</t>
  </si>
  <si>
    <t>1.Register as an Device Partner
2.Login as a Device partner
3.Navigate to List of SBIs
4.Click on the deactivate
5.Re-load the browser</t>
  </si>
  <si>
    <t>Page should re-load but no changes should be made</t>
  </si>
  <si>
    <t>TC_34645_29</t>
  </si>
  <si>
    <t xml:space="preserve">Verify Close feature of the browser </t>
  </si>
  <si>
    <t>1.Register as an Device Partner
2.Login as a Device partner
3.Navigate to List of SBIs
4.Click on the deactivate
5.Close the browser</t>
  </si>
  <si>
    <t>A warning message should pop up : ' Changes you made may not be saved.'</t>
  </si>
  <si>
    <t>TC_34645_30</t>
  </si>
  <si>
    <t>Verify proceed post prompt when close is selected in the browser</t>
  </si>
  <si>
    <t xml:space="preserve">1.Register as an Device Partner
2.Login as a Device partner
3.Navigate to List of SBIs
4.Click on the deactivate
5.Close the browser
6.CLick on cancel </t>
  </si>
  <si>
    <t>The broswer should get closed</t>
  </si>
  <si>
    <t>TC_34645_31</t>
  </si>
  <si>
    <t>Verify cancel post prompt when close is selected in the browser</t>
  </si>
  <si>
    <t>1.Register as an Device Partner
2.Login as a Device partner
3.Navigate to List of SBIs
4.Click on the deactivate
5.Close the browser
6.CLick on close</t>
  </si>
  <si>
    <t>The warning message should get closed</t>
  </si>
  <si>
    <t>TC_34645_32</t>
  </si>
  <si>
    <t>Verify the screen  inactivity as per the configured time</t>
  </si>
  <si>
    <t>1.Register as an Device Partner
2.Login as a Device partner
3.Navigate to List of SBIs
4.Click on the deactivate
5.Keep the screen Idle</t>
  </si>
  <si>
    <t xml:space="preserve">A warning message should pop up : 'You will be logged out to inactivity' </t>
  </si>
  <si>
    <t>TC_34645_33</t>
  </si>
  <si>
    <t>Verify the Deactivating pop up window when there is no internet</t>
  </si>
  <si>
    <t>1.Register as an Device Partner
2.Login as a Device partner
3.Navigate to List of SBIs
4.Click on the deactivate
5.Turn the Internet off</t>
  </si>
  <si>
    <t>Error message should pop up- 'Something went wrong,please try again later'</t>
  </si>
  <si>
    <t>TC_34645_34</t>
  </si>
  <si>
    <t xml:space="preserve">
1.Login to PMP UI
2.Restart the "partner Management service" pod
3.Add Device details</t>
  </si>
  <si>
    <t>Appropriate error message to be displayed
503 Service unavailable
SOmething went wrong please try again later</t>
  </si>
  <si>
    <t>TC_34645_35</t>
  </si>
  <si>
    <t>1.Register as an Device partner
2.Remove Partner_admin from assigned roles
3.Login with the same credentials</t>
  </si>
  <si>
    <t>Message to be displayed:403 Forbidden
You do not have privilege to access this page
Please contact your administrator</t>
  </si>
  <si>
    <t>TC_34645_36</t>
  </si>
  <si>
    <t>1.Login to PMP UI and Copy the URL from the Home page
2.Open a new browser or clear cookies from cache or open incognito mode
4.paste the URL copied earlier.
5.select Enter</t>
  </si>
  <si>
    <t>Should be redirected to Login Page with 401 error</t>
  </si>
  <si>
    <t>TC_34645_37</t>
  </si>
  <si>
    <t>Verify deactivate functionality for  rejected SBI</t>
  </si>
  <si>
    <t>1.Register as an Device Partner
2.Login as a Device partner
3.Navigate to List of SBIs
4.Click on the deactivate button for the rejected SBI</t>
  </si>
  <si>
    <t>User should not be able to deactivate for rejected SBI</t>
  </si>
  <si>
    <t>TC_34645_38</t>
  </si>
  <si>
    <t>Verfiy deactivate functionality for  the SBI which is in pending for approval status</t>
  </si>
  <si>
    <t>1.Register as an Device Partner
2.Login as a Device partner
3.Navigate to List of SBIs
4.Click on the deactivate button for the SBI in pending for approval status</t>
  </si>
  <si>
    <t>User should not be able to deactivate SBI</t>
  </si>
  <si>
    <t>TC_34645_39</t>
  </si>
  <si>
    <t>Verify deactivate functionality for  Inactive partner associated to that SBI</t>
  </si>
  <si>
    <t xml:space="preserve">1.Register as an Device Partner
2.Login as a Device partner
3.Navigate to List of SBIs
4.Click on the deactivate button for the Inactive partner </t>
  </si>
  <si>
    <t>TC_34645_40</t>
  </si>
  <si>
    <t>Verify the deactivate functionality for the approved SBI</t>
  </si>
  <si>
    <t>1.Register as an Device Partner
2.Login as a Device partner
3.Navigate to List of SBIs
4.Click on the deactivate for approved SBI</t>
  </si>
  <si>
    <t>User should be able to deactivate SBI</t>
  </si>
  <si>
    <t>TC_34645_41</t>
  </si>
  <si>
    <t>Verfiy the status of the Approved/Rejected/Pending for Approval status/Deactivated SBIs in the DB</t>
  </si>
  <si>
    <t>1.Register as an Device Partner
2.Check the status of the SBIs in the SBI row in PMS table</t>
  </si>
  <si>
    <t>Status should be false   for pending_approval/Rejected and Deactivated SBIs and True for Approved SBI</t>
  </si>
  <si>
    <t>TC_34645_42</t>
  </si>
  <si>
    <t>Verify user can deactivate Multiple Approved SBIs at a time</t>
  </si>
  <si>
    <t>User should not be able to Deactivate multiple Approved SBIs at a time</t>
  </si>
  <si>
    <t>TC_34645_43</t>
  </si>
  <si>
    <t>Verify the count of the devices in list of SBIs when an device is deactivated for the approved  SBI</t>
  </si>
  <si>
    <t>1.Register as an Device Partner
2.Login as a Device partner
3.Navigate to List of SBIs
4.Click on the deactivate device for approved SBI from view devices screen</t>
  </si>
  <si>
    <t>Count for the approved device should reduce</t>
  </si>
  <si>
    <t>TC_34645_44</t>
  </si>
  <si>
    <t>Verify the deactivate pop up for the sbi which is in approved and expired status</t>
  </si>
  <si>
    <t xml:space="preserve">1.Register as an Device Partner
2.Login as a Device partner
3.Navigate to List of SBIs
4.Create an SBI and approve and wait for the SBI to expire
5.Click on the deactivate </t>
  </si>
  <si>
    <t>Deactivate popup should be enabled and deactivated successfuly</t>
  </si>
  <si>
    <t>MOSIP-34605</t>
  </si>
  <si>
    <t>Device Provider Services: Add new SBI</t>
  </si>
  <si>
    <t>TC_34605_01</t>
  </si>
  <si>
    <t>1. User should be registered as Device Provider.
2. Partner certificate should be uploaded for Partner.</t>
  </si>
  <si>
    <t>As a user (partner), on clicking ‘Add SBI’ button in Device Provider Services screen- I should be able to add and request for a new SBI so that on approval from Partner Admin, I can add devices associated to it.</t>
  </si>
  <si>
    <t>1. Login to PMS portal as Device Provider Partner.
2. Navigate to Home page/Dashboard.</t>
  </si>
  <si>
    <t xml:space="preserve">1. Device Provider services option should be available in dashboard/home page.
2. Device Provider services option should be accessible.
 </t>
  </si>
  <si>
    <t>TC_34605_02</t>
  </si>
  <si>
    <t>Verify Device Provider option is accessible in Hamburger icon.</t>
  </si>
  <si>
    <t>1. Login to PMS portal as Device Provider Partner.
2. Navigate to Hamburger icon.</t>
  </si>
  <si>
    <t xml:space="preserve">1. Device Provider services option should be available in Hamburger icon.
2. Device Provider services option should be accessible.
 </t>
  </si>
  <si>
    <t>TC_34605_03</t>
  </si>
  <si>
    <t>Verify Device Provider option is accessible from sidepanel.</t>
  </si>
  <si>
    <t>1. Login to PMS portal as Device Provider Partner.
2. Navigate to left navigation (sidepanel).</t>
  </si>
  <si>
    <t xml:space="preserve">1. Device Provider services option should be available in left navigation.
2. Device Provider services option should be accessible.
 </t>
  </si>
  <si>
    <t>TC_34605_04</t>
  </si>
  <si>
    <t>Verify when no submitted SBI  requests are present</t>
  </si>
  <si>
    <t>1. Login to PMS portal as Device Provider Partner.
2. Click on Device Provider option in  Home page/Dashboard.</t>
  </si>
  <si>
    <t>"Add SBI" button should be located in the centre of "List of SBIs and Devices" screen.</t>
  </si>
  <si>
    <t>TC_34605_05</t>
  </si>
  <si>
    <t>Verify 'Add SBI' button when SBI are submitted.</t>
  </si>
  <si>
    <t>1. Login to PMS portal as Device Provider Partner.
2. Click on Device Provider option in  Home page/Dashboard.
3. Create an SBI.</t>
  </si>
  <si>
    <t>"Add SBI" button present in the top right of this screen when SBIs are already submitted.</t>
  </si>
  <si>
    <t>TC_34605_06</t>
  </si>
  <si>
    <t>1. User should be registered as Device Provider.
2. Partner certificate should not be uploaded for Partner.</t>
  </si>
  <si>
    <t xml:space="preserve">Verify by adding SBI without uploading Partner certificate </t>
  </si>
  <si>
    <t>1. Login to PMS portal as Device Provider Partner.
2. Click on Device Provider option in  Home page/Dashboard.
3. Navigate to Add SBI button and click on it.
4. Navigate to Add SBI screen.</t>
  </si>
  <si>
    <t>1. User should not be able to request SBI.
2. User should not get Partner ID in Partner ID dropdown.</t>
  </si>
  <si>
    <t>TC_34605_07</t>
  </si>
  <si>
    <t>1. User should be registered as Device Provider.
2. Upload CA and Root CA cert
3. Partner certificate should not be uploaded for Partner.</t>
  </si>
  <si>
    <t>Verify by adding SBI by uploading only CA and Root CA certificate</t>
  </si>
  <si>
    <t>TC_34605_08</t>
  </si>
  <si>
    <t>Verify user is navigated to"Add SBI details" after clicking Add SBI button.</t>
  </si>
  <si>
    <t>1. Login to PMS portal as Device Provider Partner.
2. Click on Device Provider option in  Home page/Dashboard.
3. Navigate to Add SBI button and click on it.
4. Navigate to Add SBI details.</t>
  </si>
  <si>
    <t>1. User should be navigated to "Add SBI details" after clicking Add SBI button.</t>
  </si>
  <si>
    <t>TC_34605_09</t>
  </si>
  <si>
    <t>Verify proper title &amp; sub title is displayed on Add SBI details page.</t>
  </si>
  <si>
    <t>1. Proper title should be displayed - "Add SBI details".
2. Sub title should be - "All fields marked with * are mandatory".</t>
  </si>
  <si>
    <t>TC_34605_10</t>
  </si>
  <si>
    <t>Verify the breadcrumbs are accessible.</t>
  </si>
  <si>
    <t>1. Login to PMS portal as Device Provider Partner.
2. Click on Device Provider option in  Home page/Dashboard.
3. Navigate to Add SBI button and click on it.
4. Navigate to Add SBI details.
5. Navigate to breadcrumbs in Add SBI details page.</t>
  </si>
  <si>
    <t>1. "Home / List of SBI" should be displayed.</t>
  </si>
  <si>
    <t>TC_34605_11</t>
  </si>
  <si>
    <t xml:space="preserve">Verify the Info message (in yellow) below subtitle. </t>
  </si>
  <si>
    <t>Info message (in yellow) should be provided - "After the below details are successfully submitted, the SBI request will be sent to admin for approval."</t>
  </si>
  <si>
    <t>TC_34605_12</t>
  </si>
  <si>
    <t>Verify "Partner ID" dropdown is accessible.</t>
  </si>
  <si>
    <t>1. Login to PMS portal as Device Provider Partner.
2. Click on Device Provider option in  Home page/Dashboard.
3. Navigate to Add SBI button and click on it.
4. Navigate to Add SBI details.
5. Navigate to "Partner ID" dropdown.</t>
  </si>
  <si>
    <t>"Partner ID" dropdown should be accessible.
2. User should be able to expand/collapse dropdown.</t>
  </si>
  <si>
    <t>TC_34605_13</t>
  </si>
  <si>
    <t>Verify the placeholder text for Partner ID dropdown.</t>
  </si>
  <si>
    <t>Proper placeholder text should be provided for Partner ID dropdown - "Select partner ID".</t>
  </si>
  <si>
    <t>TC_34605_14</t>
  </si>
  <si>
    <t>1. User should be registered as Device Provider.
2. Partner certificate should be not uploaded for Partner.</t>
  </si>
  <si>
    <t>Verify Partner ID dropdown when Partner certificate is not uploaded.</t>
  </si>
  <si>
    <t>"No Data available"-message should be displayed in Partner ID dropdown.</t>
  </si>
  <si>
    <t>TC_34605_15</t>
  </si>
  <si>
    <t>Verify info message is displayed and accessible beside Partner ID dropdown.</t>
  </si>
  <si>
    <t>1. info icon should be accessible.
2. info (i) icon should provide the specific details - "Only those partner IDs of Device Provider whose partner certificate is uploaded is available in the dropdown. If you don't find your partner ID, please upload partner certificate first".</t>
  </si>
  <si>
    <t>TC_34605_16</t>
  </si>
  <si>
    <t>Verify Partner Type gets autopopulated once Partner Id is selected</t>
  </si>
  <si>
    <t>1. Login to PMS portal as Device Provider Partner.
2. Click on Device Provider option in  Home page/Dashboard.
3. Navigate to Add SBI button and click on it.
4. Navigate to Add SBI details.
5. Navigate to "Partner ID" dropdown and select Partner ID.</t>
  </si>
  <si>
    <t>Once Partner ID is selected "Device Provider" should get autopopulated in Partner Type text field.</t>
  </si>
  <si>
    <t>TC_34605_17</t>
  </si>
  <si>
    <t>Verify Partner Type text field is disabled.</t>
  </si>
  <si>
    <t>1. Login to PMS portal as Device Provider Partner.
2. Click on Device Provider option in  Home page/Dashboard.
3. Navigate to Add SBI button and click on it.
4. Navigate to Add SBI details.
5. Navigate to "Partner ID" dropdown and select Partner ID.
6. Navigate to Partner Type.</t>
  </si>
  <si>
    <t>"Partner Type" should be disabled for edit.</t>
  </si>
  <si>
    <t>TC_34605_18</t>
  </si>
  <si>
    <t>Verify by entering only alphabets into SBI version text field.</t>
  </si>
  <si>
    <t>1. Login to PMS portal as Device Provider Partner.
2. Click on Device Provider option in  Home page/Dashboard.
3. Navigate to Add SBI button and click on it.
4. Navigate to Add SBI details.
5. Navigate to "Partner ID" dropdown and select Partner ID.
6. Navigate to SBI Version text field.
7. Enter only alphabets into SBI version text field.</t>
  </si>
  <si>
    <t>1. User should be able to enter only alphabets into SBI Version.
2. User should be able to Create Add SBI using only alphabets.</t>
  </si>
  <si>
    <t>TC_34605_19</t>
  </si>
  <si>
    <t>Verify by entering only alphanumeric values into SBI version text field.</t>
  </si>
  <si>
    <t>1. Login to PMS portal as Device Provider Partner.
2. Click on Device Provider option in  Home page/Dashboard.
3. Navigate to Add SBI button and click on it.
4. Navigate to Add SBI details.
5. Navigate to "Partner ID" dropdown and select Partner ID.
6. Navigate to SBI Version text field.
7. Enter only alphanumeric values into SBI version text field.</t>
  </si>
  <si>
    <t>1. User should be able to enter only alphanmeric into SBI Version.
2. User should be able to Create Add SBI using alphanumeric values.</t>
  </si>
  <si>
    <t>TC_34605_20</t>
  </si>
  <si>
    <t>Verify by entering only special character values into SBI version text field.</t>
  </si>
  <si>
    <t>1. Login to PMS portal as Device Provider Partner.
2. Click on Device Provider option in  Home page/Dashboard.
3. Navigate to Add SBI button and click on it.
4. Navigate to Add SBI details.
5. Navigate to "Partner ID" dropdown and select Partner ID.
6. Navigate to SBI Version text field.
7. Enter only special characters values into SBI version text field.</t>
  </si>
  <si>
    <t>1. User should be able to enter special characters (a-zA-Z0-9-_ ,.&amp;:) into SBI Version.
2. User should be able to Create Add SBI using special characters (a-zA-Z0-9-_ ,.&amp;:)  values.</t>
  </si>
  <si>
    <t>TC_34605_21</t>
  </si>
  <si>
    <t>Verify by entering only numeric values into SBI version text field.</t>
  </si>
  <si>
    <t>1. Login to PMS portal as Device Provider Partner.
2. Click on Device Provider option in  Home page/Dashboard.
3. Navigate to Add SBI button and click on it.
4. Navigate to Add SBI details.
5. Navigate to "Partner ID" dropdown and select Partner ID.
6. Navigate to SBI Version text field.
7. Enter only numeric values into SBI version text field.</t>
  </si>
  <si>
    <t>1. User should be able to enter only numeric values into SBI Version.
2. User should be able to Create Add SBI using numeric values.</t>
  </si>
  <si>
    <t>TC_34605_22</t>
  </si>
  <si>
    <t>Verify by entering more than expected values into SBI Version text field.</t>
  </si>
  <si>
    <t>1. Login to PMS portal as Device Provider Partner.
2. Click on Device Provider option in  Home page/Dashboard.
3. Navigate to Add SBI button and click on it.
4. Navigate to Add SBI details.
5. Navigate to "Partner ID" dropdown and select Partner ID.
6. Navigate to SBI Version text field.
7. Enter more than expected values into SBI version text field.</t>
  </si>
  <si>
    <t>1. User should not be able to enter more than 64 values into SBI Version text field.
2. Keyboard should restrict users from entering more than 64 values.</t>
  </si>
  <si>
    <t>TC_34605_23</t>
  </si>
  <si>
    <t>Verify by entering only alphabets into SBI Binary Hash text field.</t>
  </si>
  <si>
    <t>1. Login to PMS portal as Device Provider Partner.
2. Click on Device Provider option in  Home page/Dashboard.
3. Navigate to Add SBI button and click on it.
4. Navigate to Add SBI details.
5. Navigate to "Partner ID" dropdown and select Partner ID.
6. Navigate to SBI Binary Hash text field.
7. Enter only alphabets into SBI Binary Hash text field.</t>
  </si>
  <si>
    <t>1. User should be able to enter only alphabets into SBI Binary Hash text field.
2. User should be able to Create Add SBI using only alphabets.</t>
  </si>
  <si>
    <t>TC_34605_24</t>
  </si>
  <si>
    <t>Verify by entering only alphanumeric values into SBI Binary Hash text field.</t>
  </si>
  <si>
    <t>1. Login to PMS portal as Device Provider Partner.
2. Click on Device Provider option in  Home page/Dashboard.
3. Navigate to Add SBI button and click on it.
4. Navigate to Add SBI details.
5. Navigate to "Partner ID" dropdown and select Partner ID.
6. Navigate to SBI Binary Hash text field.
7. Enter alphanumeric values into SBI Binary Hash text field.</t>
  </si>
  <si>
    <t>1. User should be able to enter only alphanumeric values into SBI Binary text field.
2. User should be able to Create Add SBI using alphanumeric values.</t>
  </si>
  <si>
    <t>TC_34605_25</t>
  </si>
  <si>
    <t>Verify by entering only special character values into SBI Binary Hash text field.</t>
  </si>
  <si>
    <t>1. Login to PMS portal as Device Provider Partner.
2. Click on Device Provider option in  Home page/Dashboard.
3. Navigate to Add SBI button and click on it.
4. Navigate to Add SBI details.
5. Navigate to "Partner ID" dropdown and select Partner ID.
6. Navigate to SBI Binary Hash text field.
7. Enter speacial characters values into SBI Binary Hash text field.</t>
  </si>
  <si>
    <t>1. User should be able to enter only special characters into SBI Binary Hash.
2. User should be able to Create Add SBI using special character values.</t>
  </si>
  <si>
    <t>TC_34605_26</t>
  </si>
  <si>
    <t>Verify by entering only numeric  values into SBI Binary Hash text field.</t>
  </si>
  <si>
    <t>1. Login to PMS portal as Device Provider Partner.
2. Click on Device Provider option in  Home page/Dashboard.
3. Navigate to Add SBI button and click on it.
4. Navigate to Add SBI details.
5. Navigate to "Partner ID" dropdown and select Partner ID.
6. Navigate to SBI Binary Hash text field.
7. Enter numerics values into SBI Binary Hash text field.</t>
  </si>
  <si>
    <t>1. User should be able to enter only numeric values into SBI Binary Hash.
2. User should be able to Create Add SBI using numeric values.</t>
  </si>
  <si>
    <t>TC_34605_27</t>
  </si>
  <si>
    <t>Verify by entering more than expected values into SBI Binary Hash text field.</t>
  </si>
  <si>
    <t>1. Login to PMS portal as Device Provider Partner.
2. Click on Device Provider option in  Home page/Dashboard.
3. Navigate to Add SBI button and click on it.
4. Navigate to Add SBI details.
5. Navigate to "Partner ID" dropdown and select Partner ID.
6. Navigate to SBI Binary Hash text field.
7. Enter more than expected values into SBI Binary Hash text field..</t>
  </si>
  <si>
    <t>1. User should not be able to enter more than 26 values into SBI Binary Hash text field.
2. Keyboard should restrict users from entering more than 26 values.</t>
  </si>
  <si>
    <t>TC_34605_28</t>
  </si>
  <si>
    <t>Verify the SBI Binary Hash value in DB</t>
  </si>
  <si>
    <t>1. Login to PMS portal as Device Provider Partner.
2. Click on Device Provider option in  Home page/Dashboard.
3. Navigate to Add SBI button and click on it.
4. Navigate to Add SBI details.
5. Navigate to "Partner ID" dropdown and select Partner ID.
6. Navigate to SBI Binary Hash text field.
7. Enter values into SBI Binary Hash text field.
8. Click submit.</t>
  </si>
  <si>
    <t>SBI Binary Hash values should be stored as bytes (binary data) in DB</t>
  </si>
  <si>
    <t>TC_34605_29</t>
  </si>
  <si>
    <t>Verify by default current date is visible on Created Date text box.</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</si>
  <si>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t>
  </si>
  <si>
    <t>1. By default current date should be visible on created date text box.</t>
  </si>
  <si>
    <t>TC_34605_30</t>
  </si>
  <si>
    <t xml:space="preserve">Verify when clicking the 'SBI Created Date' text box </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</si>
  <si>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click on text box.</t>
  </si>
  <si>
    <t>Upon clicking on the textbox, calendar should be displayed to select year,month,date.</t>
  </si>
  <si>
    <t>TC_34605_31</t>
  </si>
  <si>
    <t>Verify by entering date manually into SBI Created text box for first time.</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</si>
  <si>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enter date into text box.</t>
  </si>
  <si>
    <t>User should be able to enter dates manually into SBI Created text box for the first time.</t>
  </si>
  <si>
    <t>TC_34605_32</t>
  </si>
  <si>
    <t>Verify that once date is selected from calendar user is able to enter dates manually.</t>
  </si>
  <si>
    <t>User should be able to enter dates manually into SBI Created text box after dates are selected from calendar.</t>
  </si>
  <si>
    <t>TC_34605_33</t>
  </si>
  <si>
    <t>Verify SBI created date format after date selection.</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</si>
  <si>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select date.</t>
  </si>
  <si>
    <t>Selected date should be displayed only in mm/dd/yyyy format.</t>
  </si>
  <si>
    <t>TC_34605_34</t>
  </si>
  <si>
    <t>Verify by entering different format date.
Ex: 2024/01/31</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</si>
  <si>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enter different format date.</t>
  </si>
  <si>
    <t>On tab date format should get changed to "dd/mm/yyyy" format.</t>
  </si>
  <si>
    <t>TC_34605_35</t>
  </si>
  <si>
    <t>Verify by manually entering date in text format.
Ex: 15-Aug-2024</t>
  </si>
  <si>
    <t>TC_34605_36</t>
  </si>
  <si>
    <t>Verify by manually entering date as per below format.
Ex: 15.08.2024</t>
  </si>
  <si>
    <t>TC_34605_37</t>
  </si>
  <si>
    <t>Verify by manually entering date as per below format.
Ex: 15-08-2024</t>
  </si>
  <si>
    <t>TC_34605_38</t>
  </si>
  <si>
    <t>Verify entering invalid data into created date text box.</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</si>
  <si>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enter invalid date into text box.</t>
  </si>
  <si>
    <t>Once user tabs out, auomaticalliy last selected date should be appearing into created date text box.</t>
  </si>
  <si>
    <t>TC_34605_39</t>
  </si>
  <si>
    <t>Verify that the user can select a date in the calendar and after selecting the date the same gets displayed in the date field.</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</si>
  <si>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click on calendar icon.</t>
  </si>
  <si>
    <t>1. User should be able to select date from calendar.
2. Correct selected date should be visible in SBI Created text box.</t>
  </si>
  <si>
    <t>TC_34605_40</t>
  </si>
  <si>
    <t>Verify that by default the current month’s calendar should be displayed.</t>
  </si>
  <si>
    <t>Upon clicking on calendar icon, the default current month’s calendar should be displayed in datapicker.</t>
  </si>
  <si>
    <t>TC_34605_41</t>
  </si>
  <si>
    <t>Verify that by default the current date should be displayed in calendar.</t>
  </si>
  <si>
    <t>Upon clicking on calendar icon, the default current date should be displayed in datapicker.</t>
  </si>
  <si>
    <t>TC_34605_42</t>
  </si>
  <si>
    <t xml:space="preserve">Verify that the user can move to the previous and next month’s calendars. </t>
  </si>
  <si>
    <t>1. User should be able to select previous and next month dates.</t>
  </si>
  <si>
    <t>TC_34605_43</t>
  </si>
  <si>
    <t>Verify that the user can move to the Previous and next years calendars</t>
  </si>
  <si>
    <t>1. User should be able to select previous and next years in datepicker</t>
  </si>
  <si>
    <t>TC_34605_44</t>
  </si>
  <si>
    <t>Verify by creating SBI by selecting previous dates</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</si>
  <si>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select previous date.</t>
  </si>
  <si>
    <t xml:space="preserve">1. User should be able to create SBI by selecting previous dates. </t>
  </si>
  <si>
    <t>TC_34605_45</t>
  </si>
  <si>
    <t>Verify by creating SBI by selecting present date</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</si>
  <si>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select present date.</t>
  </si>
  <si>
    <t xml:space="preserve">1. User should be able to create SBI by selecting present date. </t>
  </si>
  <si>
    <t>TC_34605_46</t>
  </si>
  <si>
    <t>Verify by creating SBI by selecting future date</t>
  </si>
  <si>
    <t>1. Login to PMS portal as Device Provider Partner.
2. Click on Device Provider option in  Home page/Dashboard.
3. Navigate to Add SBI button and click on it.
4. Navigate to Add SBI details.
5. Navigate to "Partner ID" dropdown and select Partner ID.
6. Navigate to Created Date text field and select future date.</t>
  </si>
  <si>
    <t xml:space="preserve">1. User should be able to create SBI by selecting future date. </t>
  </si>
  <si>
    <t>TC_34605_47</t>
  </si>
  <si>
    <t>Verify by default current default date is visible on Expiry Date text box.</t>
  </si>
  <si>
    <t>1. Login to PMS portal as Device Provider Partner.
2. Click on Device Provider option in  Home page/Dashboard.
3. Navigate to Add SBI button and click on it.
4. Navigate to Add SBI details.
5. Navigate to "Partner ID" dropdown and select Partner ID.
6. Navigate to Expiry date text field.</t>
  </si>
  <si>
    <t>1. By default current date should be visible on expiry date text box.</t>
  </si>
  <si>
    <t>TC_34605_48</t>
  </si>
  <si>
    <t xml:space="preserve">Verify when clicking the 'SBI Expiry Date' text box </t>
  </si>
  <si>
    <t>1. Login to PMS portal as Device Provider Partner.
2. Click on Device Provider option in  Home page/Dashboard.
3. Navigate to Add SBI button and click on it.
4. Navigate to Add SBI details.
5. Navigate to "Partner ID" dropdown and select Partner ID.
6. Navigate to Expiry date text field and click on SBI Expiry text box.</t>
  </si>
  <si>
    <t>TC_34605_49</t>
  </si>
  <si>
    <t>Verify by entering date manually into SBI Expiry text box for first time.</t>
  </si>
  <si>
    <t>User should be able to enter dates manually into SBI Expiry text box for the first time.</t>
  </si>
  <si>
    <t>TC_34605_50</t>
  </si>
  <si>
    <t>Verify that once Expiry date is selected from calendar user is able to enter dates manually.</t>
  </si>
  <si>
    <t>User should be able to enter dates manually into SBI Expiry date text box after dates are selected from calendar.</t>
  </si>
  <si>
    <t>TC_34605_51</t>
  </si>
  <si>
    <t>TC_34605_52</t>
  </si>
  <si>
    <t>TC_34605_53</t>
  </si>
  <si>
    <t>TC_34605_54</t>
  </si>
  <si>
    <t>Verify entering invalid date into created date text box.</t>
  </si>
  <si>
    <t>TC_34605_55</t>
  </si>
  <si>
    <t>Verify by keeping default Create date and default Expiry date.</t>
  </si>
  <si>
    <t xml:space="preserve">1. Login to PMS portal as Device Provider Partner.
2. Click on Device Provider option in  Home page/Dashboard.
3. Navigate to Add SBI button and click on it.
4. Navigate to Add SBI details.
5. Navigate to "Partner ID" dropdown and select Partner ID.
6. Navigate to create and expiry date text and keep the dates as it is.
7. Click on submit button. </t>
  </si>
  <si>
    <t>1. User should get error message for keeping current create and expiry date.
2. User should not be able to Add SBI.</t>
  </si>
  <si>
    <t>TC_34605_56</t>
  </si>
  <si>
    <t>Verify by selecting created date as future date and keep expiry date as default date.</t>
  </si>
  <si>
    <t xml:space="preserve">1. Login to PMS portal as Device Provider Partner.
2. Click on Device Provider option in  Home page/Dashboard.
3. Navigate to Add SBI button and click on it.
4. Navigate to Add SBI details.
5. Navigate to "Partner ID" dropdown and select Partner ID.
6. Navigate to create and select future date.
8. Keep default Expiry date as it is.
9.Click on submit button. </t>
  </si>
  <si>
    <t>TC_34605_57</t>
  </si>
  <si>
    <t>Verify info message is displayed and accessible beside Expiry Date text box.</t>
  </si>
  <si>
    <t>1. info icon should be accessible.
2. info (i) icon should provide the specific details - "SBI Expiry date should be atleast one year greater than the SBI created date".</t>
  </si>
  <si>
    <t>TC_34605_58</t>
  </si>
  <si>
    <t>Verify creating SBI by providing past date into Expiry date text field.</t>
  </si>
  <si>
    <t>1. Login to PMS portal as Device Provider Partner.
2. Click on Device Provider option in  Home page/Dashboard.
3. Navigate to Add SBI button and click on it.
4. Navigate to Add SBI details.
5. Navigate to "Partner ID" dropdown and select Partner ID.
6. Navigate to Expiry date text field.
7. provide past date into Exipry date text field.</t>
  </si>
  <si>
    <t>1. User should not be able to create SBI by providing past date in Expiry date text box.
2. Proper error message should be displayed for selecting past date.</t>
  </si>
  <si>
    <t>TC_34605_59</t>
  </si>
  <si>
    <t>Verify creating SBI by providing current date into both Create and Expiry SBI date text field.</t>
  </si>
  <si>
    <t>1. Login to PMS portal as Device Provider Partner.
2. Click on Device Provider option in  Home page/Dashboard.
3. Navigate to Add SBI button and click on it.
4. Navigate to Add SBI details.
5. Navigate to "Partner ID" dropdown and select Partner ID.
6. Select current date into Create and Expiry SBI text field.</t>
  </si>
  <si>
    <t>1. User should not be able to create SBI by providing current date into create and expiry date text box.
2. Proper error message should be displayed for selecting current date.</t>
  </si>
  <si>
    <t>TC_34605_60</t>
  </si>
  <si>
    <t>Verify creating SBI by providing past date into both Create and Expiry SBI date text field.</t>
  </si>
  <si>
    <t>1. Login to PMS portal as Device Provider Partner.
2. Click on Device Provider option in  Home page/Dashboard.
3. Navigate to Add SBI button and click on it.
4. Navigate to Add SBI details.
5. Navigate to "Partner ID" dropdown and select Partner ID.
6. Select past date into Create and Expiry SBI text field.</t>
  </si>
  <si>
    <t>1. User should not be able to create SBI by providing past date into create and expiry date text box.
2. Proper error message should be displayed for selecting past date.</t>
  </si>
  <si>
    <t>TC_34605_61</t>
  </si>
  <si>
    <t>Verify creating SBI by providing same future date into both Create and Expiry SBI date text field.</t>
  </si>
  <si>
    <t>1. Login to PMS portal as Device Provider Partner.
2. Click on Device Provider option in  Home page/Dashboard.
3. Navigate to Add SBI button and click on it.
4. Navigate to Add SBI details.
5. Navigate to "Partner ID" dropdown and select Partner ID.
6. Select future date into Create and Expiry SBI text field.</t>
  </si>
  <si>
    <t>1. User should not be able to create SBI by providing same future date into both Create and Expiry SBI date text field.
2. Proper error message should be displayed for selecting same future date.</t>
  </si>
  <si>
    <t>TC_34605_62</t>
  </si>
  <si>
    <t>Verify creating SBI by providing current date into Create SBI and future date into Expiry SBI date text field.</t>
  </si>
  <si>
    <t>1. Login to PMS portal as Device Provider Partner.
2. Click on Device Provider option in  Home page/Dashboard.
3. Navigate to Add SBI button and click on it.
4. Navigate to Add SBI details.
5. Navigate to "Partner ID" dropdown and select Partner ID.
6. Select current date into Create and future date into Expiry SBI text field.</t>
  </si>
  <si>
    <t>User should be able to create SBI by providing current date into Create SBI and future date into Expiry SBI date text field.</t>
  </si>
  <si>
    <t>TC_34605_63</t>
  </si>
  <si>
    <t>Verify "Submit" button is disabled by default in Add SBI details page.</t>
  </si>
  <si>
    <t>1. Login to PMS portal as Device Provider Partner.
2. Click on Device Provider option in  Home page/Dashboard.
3. Navigate to Add SBI button and click on it.
4. Navigate to Add SBI details.
5. Navigate to Submit button.</t>
  </si>
  <si>
    <t>1. "Submit" should be disabled by default.
2. Visually also Submit button should be in disabled state.</t>
  </si>
  <si>
    <t>TC_34605_64</t>
  </si>
  <si>
    <t>Verify submit button after entering all the mandatory fields.</t>
  </si>
  <si>
    <t>1. Login to PMS portal as Device Provider Partner.
2. Click on Device Provider option in  Home page/Dashboard.
3. Navigate to Add SBI button and click on it.
4. Navigate to Add SBI details.
5. Enter all mandatory fields in Add SBI page.
5. Navigate to Submit button.</t>
  </si>
  <si>
    <t>"Submit" should get enabled after mandatory fields are filled.</t>
  </si>
  <si>
    <t>TC_34605_65</t>
  </si>
  <si>
    <t>Verify by removing already entered text from text box and check submit button</t>
  </si>
  <si>
    <t>1. Login to PMS portal as Device Provider Partner.
2. Click on Device Provider option in  Home page/Dashboard.
3. Navigate to Add SBI button and click on it.
4. Navigate to Add SBI details.
5. Enter all mandatory fields in Add SBI page.
6. Remove entered text
5. Navigate to Submit button.</t>
  </si>
  <si>
    <t>1. Once the entered text is removed from text box, submit should get disabled.</t>
  </si>
  <si>
    <t>TC_34605_66</t>
  </si>
  <si>
    <t>Verify after submitting Add SBI.</t>
  </si>
  <si>
    <t>1. Login to PMS portal as Device Provider Partner.
2. Click on Device Provider option in  Home page/Dashboard.
3. Navigate to Add SBI button and click on it.
4. Navigate to Add SBI details.
5. Enter all mandatory fields in Add SBI page and click submit button.</t>
  </si>
  <si>
    <t>User should be redirected to List of SBI page.</t>
  </si>
  <si>
    <t>TC_34605_67</t>
  </si>
  <si>
    <t>Verify the status of SBI post creation of SBI.</t>
  </si>
  <si>
    <t>1. Login to PMS portal as Device Provider Partner.
2. Click on Device Provider option in  Home page/Dashboard.
3. Navigate to Add SBI button and click on it.
4. Navigate to Add SBI details.
5. Enter all mandatory fields in Add SBI page and click submit button.
6. Navigate to List of List of SBIs and devices.</t>
  </si>
  <si>
    <t>Once SBI is created status should be "Pending for Approval"</t>
  </si>
  <si>
    <t>TC_34605_68</t>
  </si>
  <si>
    <t>Verify "cancel" button is accessible.</t>
  </si>
  <si>
    <t>1. Login to PMS portal as Device Provider Partner.
2. Click on Device Provider option in  Home page/Dashboard.
3. Navigate to Add SBI button and click on it.
4. Navigate to Add SBI details.
5. Navigate to cancel button.</t>
  </si>
  <si>
    <t>1. "Cancel" button should be accessible.
2. Uplon clicking on it , user should be navigated to "List of SBI" screen.</t>
  </si>
  <si>
    <t>TC_34605_69</t>
  </si>
  <si>
    <t>Verify the clear form button is accessible.</t>
  </si>
  <si>
    <t>1. Login to PMS portal as Device Provider Partner.
2. Click on Device Provider option in  Home page/Dashboard.
3. Navigate to Add SBI button and click on it.
4. Navigate to Add SBI details.
5. Navigate to clear form  button.</t>
  </si>
  <si>
    <t>1. "Clear form" button should be accessible.
2. Upon clicking on clear button, all the entered input fields should get clear.</t>
  </si>
  <si>
    <t>TC_34605_70</t>
  </si>
  <si>
    <t>Verify by resubmitting an already exisiting SBI record which is in Approved state.</t>
  </si>
  <si>
    <t>1. Login to PMS portal as Device Provider Partner.
2. Click on Device Provider option in  Home page/Dashboard.
3. Navigate to Add SBI button and click on it.
4. Navigate to Add SBI details.
5. Enter already exisiting SBI version record.
6. Click on submit button.</t>
  </si>
  <si>
    <t>Error message should be displayed for resubmitting an already existing SBI record which is in Approved state - "SBI details already exist".</t>
  </si>
  <si>
    <t>TC_34605_71</t>
  </si>
  <si>
    <t>Verify by resubmitting an already existing SBI record which is pending for approval state.</t>
  </si>
  <si>
    <t>1. Login to PMS portal as Device Provider Partner.
2. Click on Device Provider option in  Home page/Dashboard.
3. Navigate to Add SBI button and click on it.
4. Navigate to Add SBI details.
5. Enter already exisiting SBI version record which is pending for approval state.
6. Click on submit button.</t>
  </si>
  <si>
    <t>Error message should be displayed for resubmitting an already existing SBI record which is pending for approval state - "SBI details already exist".</t>
  </si>
  <si>
    <t>TC_34605_72</t>
  </si>
  <si>
    <t>Verify by resubmitting an already existing SBI record which is in Rejected state.</t>
  </si>
  <si>
    <t>1. Login to PMS portal as Device Provider Partner.
2. Click on Device Provider option in  Home page/Dashboard.
3. Navigate to Add SBI button and click on it.
4. Navigate to Add SBI details.
5. Enter already exisiting SBI record which is in Rejected state.
6. Click on submit button.</t>
  </si>
  <si>
    <t>User should not be able to create already existing SBI record which is in Rejected state.</t>
  </si>
  <si>
    <t>TC_34605_73</t>
  </si>
  <si>
    <t>Verify by providing already exisiting SBI version and different SBI Binary Hash</t>
  </si>
  <si>
    <t>1. Login to PMS portal as Device Provider Partner.
2. Click on Device Provider option in  Home page/Dashboard.
3. Navigate to Add SBI button and click on it.
4. Navigate to Add SBI details.
5. Enter already exisiting SBI version and different Binary Hash.
6. Click on submit button.</t>
  </si>
  <si>
    <t xml:space="preserve">1. User should not be able to create SBI. </t>
  </si>
  <si>
    <t>TC_34605_74</t>
  </si>
  <si>
    <t>Verify by providing unique SBI version for already exisiting SBI record.</t>
  </si>
  <si>
    <t>1. Login to PMS portal as Device Provider Partner.
2. Click on Device Provider option in  Home page/Dashboard.
3. Navigate to Add SBI button and click on it.
4. Navigate to Add SBI details.
5. Enter already exisiting records same as it is.
6. Enter unique SBI version.
7. Click on submit button.</t>
  </si>
  <si>
    <t>1. User should be able to create SBI as SBI version is unique.</t>
  </si>
  <si>
    <t>TC_34605_75</t>
  </si>
  <si>
    <t>Verify date selection can be changed multiple times by clicking on textbox  before submission.</t>
  </si>
  <si>
    <t>1. Login to PMS portal as Device Provider Partner.
2. Click on Device Provider option in  Home page/Dashboard.
3. Navigate to Add SBI button and click on it.
4. Navigate to Add SBI details.
5.Navigate Create and Expiry date text box.</t>
  </si>
  <si>
    <t xml:space="preserve">User should be able to change date multiple times by clicking on textbox before submission. </t>
  </si>
  <si>
    <t>TC_34605_76</t>
  </si>
  <si>
    <t>Verify the Add SBI functionality in Arabic language.</t>
  </si>
  <si>
    <t>1. Login to PMS portal as Device Provider Partner in Arabic language.
2. Click on Device Provider option in  Home page/Dashboard.
3. Navigate to Add SBI button and click on it.
4. Navigate to Add SBI details.
5. Enter all details.
6. Click on submit button.</t>
  </si>
  <si>
    <t>1. User should be able to create SBI in Arabic language.
2. All the controls and content should be available in Arabic langauge.</t>
  </si>
  <si>
    <t>TC_34605_77</t>
  </si>
  <si>
    <t>Verify Add SBI details page is in Arabic rtl format.</t>
  </si>
  <si>
    <t>All the functionality in Arabic language should be in RTL format.</t>
  </si>
  <si>
    <t>TC_34605_78</t>
  </si>
  <si>
    <t>Verify the Add SBI functionality in French language.</t>
  </si>
  <si>
    <t>1. Login to PMS portal as Device Provider Partner in French language.
2. Click on Device Provider option in  Home page/Dashboard.
3. Navigate to Add SBI button and click on it.
4. Navigate to Add SBI details.
5. Enter all details.
6. Click on submit button.</t>
  </si>
  <si>
    <t>1. User should be able to create SBI in French language.
2. All the controls and content should be available in French langauge.</t>
  </si>
  <si>
    <t>TC_34605_79</t>
  </si>
  <si>
    <t>Verify Date Picker/ Calendar is not multi-lingual</t>
  </si>
  <si>
    <t xml:space="preserve">1. Login to PMS portal as Device Provider Partner in French language and Arabic langauge.
2. Click on Device Provider option in  Home page/Dashboard.
3. Navigate to Add SBI button and click on it.
4. Navigate to Add SBI details.
6.Navigate to datepicker. </t>
  </si>
  <si>
    <t>Datepicker should be displayed in English language only.</t>
  </si>
  <si>
    <t>TC_34605_80</t>
  </si>
  <si>
    <t>Verify creating SBI without entering mandatory fields.</t>
  </si>
  <si>
    <t xml:space="preserve">1. Login to PMS portal as Device Provider Partner.
2. Click on Device Provider option in  Home page/Dashboard.
3. Navigate to Add SBI button and click on it.
4. Navigate to Add SBI details.
6. Do not enter mandatory fields. </t>
  </si>
  <si>
    <t>1.User should not be able to submit SBI.
2. Submit button should be in disbaled state.</t>
  </si>
  <si>
    <t>TC_34605_81</t>
  </si>
  <si>
    <t>1. User should be registered as Device Provider.
2. Partner certificate should be uploaded for Partner.
3. Deactivate Partner from admin</t>
  </si>
  <si>
    <t>Verify by creating SBI when Partner is inactive.</t>
  </si>
  <si>
    <t>1. Login to PMS portal as Device Provider Partner.
2. Click on Device Provider option in  Home page/Dashboard.
3. Navigate to Add SBI button and click on it.
4. Navigate to Add SBI details.
6. Enter mandatory fields.
7. Click on submit button.</t>
  </si>
  <si>
    <t>1. Partner should not be able to create SBI when Partner is inactive.
2. "Partner is not active" error message should be displayed.</t>
  </si>
  <si>
    <t>TC_34605_82</t>
  </si>
  <si>
    <t>Verify by entering all the field and click browser back, reload and closed tab button</t>
  </si>
  <si>
    <t>1. Login to PMS portal as Device Provider Partner.
2. Click on Device Provider option in  Home page/Dashboard.
3. Navigate to Add SBI button and click on it.
4. Navigate to Add SBI details.
6. Enter mandatory fields.
7. Click browser back, reload and close tab.</t>
  </si>
  <si>
    <t>1. Prompt message should be displayed for users - "Your changes will be lost, are you sure you want to proceed?"</t>
  </si>
  <si>
    <t>TC_34605_83</t>
  </si>
  <si>
    <t>verify by entering all the field and side panel/hamburger menu buttons</t>
  </si>
  <si>
    <t>1. Login to PMS portal as Device Provider Partner.
2. Click on Device Provider option in  Home page/Dashboard.
3. Navigate to Add SBI button and click on it.
4. Navigate to Add SBI details.
6. Enter mandatory fields.
7. Click left navigation buttons.</t>
  </si>
  <si>
    <t>TC_34605_84</t>
  </si>
  <si>
    <t>Verify the List of SBI and Devices page when adding lenthy SBI verison and SBI Binary Hash</t>
  </si>
  <si>
    <t>1. Login to PMS portal as Device Provider Partner.
2. Click on Device Provider option in  Home page/Dashboard.
3. Navigate to Add SBI button and click on it.
4. Navigate to Add SBI details.
6. Enter lengthy names into SBI version and Binary Hash.
7. Click on submit button.
8. Navigate to List of SBI and Devices page.</t>
  </si>
  <si>
    <t>"List of SBI" should be aligned properly when adding lenthy SBI verison and SBI Binary Hash</t>
  </si>
  <si>
    <t>TC_34605_85</t>
  </si>
  <si>
    <t>Verify creating SBI in one browser and in another browser try to create same SBI</t>
  </si>
  <si>
    <t>1. Login to PMS portal as Device Provider Partner.
2. Click on Device Provider option in  Home page/Dashboard.
3. Navigate to Add SBI button and click on it.
4. Navigate to Add SBI details.
6. Enter all details.
7. Click on submit button.
8. Open another browser and try to create same SBI.</t>
  </si>
  <si>
    <t>1. User should not be able to create same SBI in another browser.
2. Error message should be displayed - "SBI details already exist".</t>
  </si>
  <si>
    <t>TC_34605_86</t>
  </si>
  <si>
    <t>Verify while creating SBI turn off the internet.</t>
  </si>
  <si>
    <t>1. Login to PMS portal as Device Provider Partner.
2. Click on Device Provider option in  Home page/Dashboard.
3. Navigate to Add SBI button and click on it.
4. Navigate to Add SBI details.
6. Enter all details.
7. Turn on off the internet.
8. Click on submit button.</t>
  </si>
  <si>
    <t>1. User should not be able to create SBI.
2. Proper error message should be displayed.</t>
  </si>
  <si>
    <t>TC_34605_87</t>
  </si>
  <si>
    <t>Verify proper placeholder text is displayed for all the fields.</t>
  </si>
  <si>
    <t>1. Login to PMS portal as Device Provider Partner.
2. Click on Device Provider option in  Home page/Dashboard.
3. Navigate to Add SBI button and click on it.
4. Navigate to Add SBI details.
5. Navigate to Partner ID, Partner Type, SBI Version, SBI Binary Hash, SBI Created Date, SBI Expiry Date.</t>
  </si>
  <si>
    <t>Below placeholder should be displayed,
Partner ID-&gt; Select partner ID
Partner Type-&gt; Partner Type
SBI Version-&gt;Enter version of SBI
SBI Binary Hash-&gt;Enter binary hash of SBI
SBI Created Date-&gt;Select date on which SBI is created
SBI Expiry Date-&gt;Select expiry date of SBI</t>
  </si>
  <si>
    <t>TC_34605_88</t>
  </si>
  <si>
    <t>Verify proper label is defined for all the fields.</t>
  </si>
  <si>
    <t>Proper label should be defined for all the fields in Add SBI details page.</t>
  </si>
  <si>
    <t>TC_34605_89</t>
  </si>
  <si>
    <t xml:space="preserve">Verify SBI created date and expiry date stored in DB </t>
  </si>
  <si>
    <t>1. Login to PMS portal as Device Provider Partner.
2. Click on Device Provider option in  Home page/Dashboard.
3. Navigate to Add SBI button and click on it.
4. Navigate to Add SBI details.
5. Create SBI.
6. Open DB.</t>
  </si>
  <si>
    <t>The SBI created date and expiry should be stored in DB in UTC format.</t>
  </si>
  <si>
    <t>TC_34605_90</t>
  </si>
  <si>
    <t>1. Login to PMS portal as Device Provider Partner.
2. Click on Device Provider option in  Home page/Dashboard.
3. Navigate to Add SBI button and click on it.
4. Navigate to Add SBI details.
5. Create SBI details.</t>
  </si>
  <si>
    <t>1TC_34605_91</t>
  </si>
  <si>
    <t>Verify by entering only spaces into the fields and try to submit SBI</t>
  </si>
  <si>
    <t>1. Login to PMS portal as Device Provider Partner.
2. Click on Device Provider option in  Home page/Dashboard.
3. Navigate to Add SBI button and click on it.
4. Navigate to Add SBI details.
5. Enter only spaces into the SBI details page.</t>
  </si>
  <si>
    <t>User should not be able to submit SBI with only spaces.</t>
  </si>
  <si>
    <t>MOSIP-34665</t>
  </si>
  <si>
    <t>Device Provider Services: List of SBIs along with associated devices</t>
  </si>
  <si>
    <t>TC_34665_01</t>
  </si>
  <si>
    <t>As a partner user , I should be able to view list of SBIs based on each SBI version created so that I can view SBI details along with status of admin approval, view number of associated devices of a given SBI and options to Add new devices, view devices and deactivate SBI.</t>
  </si>
  <si>
    <t>Verify when no SBIs are created.</t>
  </si>
  <si>
    <t>"Add SBI" button should be located in the centre of "List of SBI" screen.</t>
  </si>
  <si>
    <t>TC_34665_02</t>
  </si>
  <si>
    <t>Verify when at least one SBI is created</t>
  </si>
  <si>
    <t>1. Login to PMS portal as Device Provider Partner.
2. Click on Device Provider option in  Home page/Dashboard.
3. Create SBI.
4. Navigate to List of SBI.</t>
  </si>
  <si>
    <t>The user views a layout for list view of SBIs created so far.</t>
  </si>
  <si>
    <t>TC_34665_03</t>
  </si>
  <si>
    <t>Verify title for ‘List of SBI page.</t>
  </si>
  <si>
    <t>1. Login to PMS portal as Device Provider Partner.
2. Click on Device Provider option in  Home page/Dashboard.
3. Create SBI.
4. Navigate to List of SBI page</t>
  </si>
  <si>
    <t>User should be able to view below title,
Title- ‘List of SBI</t>
  </si>
  <si>
    <t>TC_34665_04</t>
  </si>
  <si>
    <t>Verify the "Home" breadcrumb.</t>
  </si>
  <si>
    <t>1. "Home" breadcrumb should be available.
2. Home breadcrumb should be accessible.</t>
  </si>
  <si>
    <t>TC_34665_05</t>
  </si>
  <si>
    <t>Verify the message in List of SBI page.</t>
  </si>
  <si>
    <t>1. Message should be displayed- ‘Note: 1. User can add devices only after the SBI is approved by Partner Admin. 2. User cannot add devices anymore after the SBI is expired'</t>
  </si>
  <si>
    <t>TC_34665_06</t>
  </si>
  <si>
    <t>Verify the title for created SBI in List of SBI page.</t>
  </si>
  <si>
    <t>1. Login to PMS portal as Device Provider Partner.
2. Click on Device Provider option in  Home page/Dashboard.
3. Create SBI.
4. Navigate to List of SBI page.
5. Navigate to created SBI.</t>
  </si>
  <si>
    <t>TC_34665_07</t>
  </si>
  <si>
    <t>Verify the sub title for created SBI in List of SBI page.</t>
  </si>
  <si>
    <t>1. 'Status of Approval' with the respective color coding should be as per UI design for approved,  Pending for approval, Rejected status</t>
  </si>
  <si>
    <t>TC_34665_08</t>
  </si>
  <si>
    <t>Verify count is displayed below title for approved and pending for approval SBI in List of SBI page.</t>
  </si>
  <si>
    <t>1. &lt;count of approved devices&gt; devices approved.
2. &lt;count of pending devices&gt; devices pending for approval under SBI' should be displayed below title.</t>
  </si>
  <si>
    <t>TC_34665_09</t>
  </si>
  <si>
    <t>Verify the SBI card background for Approved, Pending for Approval &amp; Rejected</t>
  </si>
  <si>
    <t>1. SBI Card should be with white background color.
2. icon color should be blue.</t>
  </si>
  <si>
    <t>TC_34665_10</t>
  </si>
  <si>
    <t>Verify the SBI card background for Expired SBI</t>
  </si>
  <si>
    <t>1. SBI Card status should be with greyed out.
2. icon color should be red.</t>
  </si>
  <si>
    <t>TC_34665_11</t>
  </si>
  <si>
    <t>Verify 'Add Devices' button under SBI for approved SBI</t>
  </si>
  <si>
    <t>1. 'Add Devices' button should be available and accessible.
2. Upon clicking on 'Add Devices', user should be navigated to Add devices screen for only approved SBIs</t>
  </si>
  <si>
    <t>TC_34665_12</t>
  </si>
  <si>
    <t>Verify 'View Devices' button under SBI Approved SBI</t>
  </si>
  <si>
    <t>1. 'View Devices' button should be available and accessible.
2. Upon clicking on 'View Devices', user should be navigated to Tablular view of devices screen.</t>
  </si>
  <si>
    <t>TC_34665_13</t>
  </si>
  <si>
    <t>Verify '3 dots/ Meatball menu' button under SBI approved SBI</t>
  </si>
  <si>
    <t>1. '3 dots/ Meatball menu' button should be available and accessible.
2. Upon clicking on '3 dots/ Meatball menu', Deactivate option should be available.</t>
  </si>
  <si>
    <t>TC_34665_14</t>
  </si>
  <si>
    <t>Verify Deactivate option in 3 dots/ Meatball menu under Approved SBI</t>
  </si>
  <si>
    <t>1. Login to PMS portal as Device Provider Partner.
2. Click on Device Provider option in  Home page/Dashboard.
3. Create SBI.
4. Navigate to List of SBI page.
5. Navigate to created SBI.
6. Navigate to 3 dots/Meatball menu.</t>
  </si>
  <si>
    <t>Upon clicking on it, 'Deactivate' popup window should be displayed.</t>
  </si>
  <si>
    <t>TC_34665_15</t>
  </si>
  <si>
    <t>Verify '3 dots/ Meatball menu for approved SBI</t>
  </si>
  <si>
    <t>3 dots/ Meatball menu' should be enabled only for approved SBI.</t>
  </si>
  <si>
    <t>TC_34665_16</t>
  </si>
  <si>
    <t>Verify Deactivating SBI from List of SBI screen under Approved SBI.</t>
  </si>
  <si>
    <t>1. User should be able to Deactivate SBI.</t>
  </si>
  <si>
    <t>TC_34665_17</t>
  </si>
  <si>
    <t>Verify each SBI card is in collapsed state.</t>
  </si>
  <si>
    <t>Each SBI card should be initally in collapsed state.</t>
  </si>
  <si>
    <t>TC_34665_18</t>
  </si>
  <si>
    <t>Verify after expanding each SBI card.</t>
  </si>
  <si>
    <t>1. Login to PMS portal as Device Provider Partner.
2. Click on Device Provider option in  Home page/Dashboard.
3. Create SBI.
4. Navigate to List of SBI page.
5. Navigate to created SBI.
6. Expand the SBI card.</t>
  </si>
  <si>
    <t>1. Upon expanding the SBI, below details are displayed,
Partner ID, Partner type, Submitted On, SBI Created Date and Time, SBI Expiry Date and Time.</t>
  </si>
  <si>
    <t>TC_34665_19</t>
  </si>
  <si>
    <t>Verify Partner ID corresponding to SBI for Approved SBI</t>
  </si>
  <si>
    <t>Correct Partner ID of Device Provider who had created the SBI should be visible beside "Partner ID" in SBI card.</t>
  </si>
  <si>
    <t>TC_34665_20</t>
  </si>
  <si>
    <t>Verify Partner Type corresponding to SBI for Approved SBI.</t>
  </si>
  <si>
    <t>The name of enrolled partner type (Device Provider) should be appearing.</t>
  </si>
  <si>
    <t>TC_34665_21</t>
  </si>
  <si>
    <t>Verify Submitted on corresponding to SBI for Approved SBI</t>
  </si>
  <si>
    <t xml:space="preserve">1. Correct Date on when the details was submitted for admin approval should be appearing.
2. Date should be displayed as per browser language format. </t>
  </si>
  <si>
    <t>TC_34665_22</t>
  </si>
  <si>
    <t xml:space="preserve">Verfiy Submitted on date in DB </t>
  </si>
  <si>
    <t>Date value should be in UTC format in DB.</t>
  </si>
  <si>
    <t>TC_34665_23</t>
  </si>
  <si>
    <t>Verify SBI Created Date corresponding to SBI</t>
  </si>
  <si>
    <t>1. Correct SBI Created Data should be displayed.
2. Created date of SBI to be displayed as per ISO format timestamp.
3. ISO 8601 with the format yyyy-mm-ddTHH:MM:ssZ (Example: 2020-12-08T09:39:37Z)</t>
  </si>
  <si>
    <t>TC_34665_24</t>
  </si>
  <si>
    <t>Verify SBI Created Date and Time in DB</t>
  </si>
  <si>
    <t>TC_34665_25</t>
  </si>
  <si>
    <t>Verify SBI Expiry Date and Time corresponding to SBI</t>
  </si>
  <si>
    <t>1. Correct SBI Expiry Data should be displayed.
2. Expiry date of SBI to be displayed as per ISO format timestamp.
3. ISO 8601 with the format yyyy-mm-ddTHH:MM:ssZ (Example: 2020-12-08T09:39:37Z)</t>
  </si>
  <si>
    <t>TC_34665_26</t>
  </si>
  <si>
    <t>Verify SBI Expiry Date and Time in DB</t>
  </si>
  <si>
    <t>TC_34665_27</t>
  </si>
  <si>
    <t>Verify on clicking collapse (upward arrow icon).</t>
  </si>
  <si>
    <t>Upon clicking on upward arrow icon, the SBI details should get hidden.</t>
  </si>
  <si>
    <t>TC_34665_28</t>
  </si>
  <si>
    <t>Verify 'Add SBI' button is placed on the top right of the screen atleast one SBI is created</t>
  </si>
  <si>
    <t>1. 'Add SBI' button should be placed on the top right of the screen.
2. 'Add SBI' button should be accessible.
3. Upon clicking on it user should be navigated to Add SBI page.</t>
  </si>
  <si>
    <t>TC_34665_29</t>
  </si>
  <si>
    <t>Verify navigating to deactivated SBI</t>
  </si>
  <si>
    <t>1. Login to PMS portal as Device Provider Partner.
2. Click on Device Provider option in  Home page/Dashboard.
3. Create SBI.
4. Navigate to List of SBI page.
5. Navigate to Deactivated SBI.</t>
  </si>
  <si>
    <t>Below components shouldbe greyed out,
1. SBI title and subtitle should be greyed out.
2. Card header background , icon color and the SBI status are also greyed out.</t>
  </si>
  <si>
    <t>TC_34665_30</t>
  </si>
  <si>
    <t>Verify the status for Deactivated SBI in List of SBI page.</t>
  </si>
  <si>
    <t>Status should be displayed as 'Deactivated' for Deactivated SBI in List of SBI page.</t>
  </si>
  <si>
    <t>TC_34665_31</t>
  </si>
  <si>
    <t>Verif number of devices approved and pending for approval are greyed out in Deactivated SBI.</t>
  </si>
  <si>
    <t>The number of devices approved and pending for approval should be greyed out in Deactivated SBI.</t>
  </si>
  <si>
    <t>TC_34665_32</t>
  </si>
  <si>
    <t>Verify 'Add Devices' button and 3 dots/ meatball menu are for Deactivated SBI.</t>
  </si>
  <si>
    <t>1. 'Add Devices' &amp; 3 dots/ meatball menu button should be disabled.
2. Visually also buttons should be greyed out.</t>
  </si>
  <si>
    <t>TC_34665_33</t>
  </si>
  <si>
    <t>Verify adding devices to Deactivated SBI</t>
  </si>
  <si>
    <t>1. User should not be able to add devices to Deactivated SBI.</t>
  </si>
  <si>
    <t>TC_34665_34</t>
  </si>
  <si>
    <t>Verify expand/collapse button for Deactivated SBI details.</t>
  </si>
  <si>
    <t>1. User should be able to expand/collapse the Deactivated SBI details.
2. All the content corresponding to SBI should be visible.</t>
  </si>
  <si>
    <t>TC_34665_35</t>
  </si>
  <si>
    <t>Verify 'View Devices' button for Deactivated SBI.</t>
  </si>
  <si>
    <t>1. 'View Device' button should be enabled for Deactivated SBI.</t>
  </si>
  <si>
    <t>TC_34665_36</t>
  </si>
  <si>
    <t>Verify upon clicking on 'View Devices' button for Deactivated SBI.</t>
  </si>
  <si>
    <t>1. Login to PMS portal as Device Provider Partner.
2. Click on Device Provider option in  Home page/Dashboard.
3. Create SBI.
4. Navigate to List of SBI page.
5. Navigate to Deactivated SBI.
6. Click on View Devices.</t>
  </si>
  <si>
    <t>1. Upon clicking on View Devices, user should be navigated to tabular view of devices.</t>
  </si>
  <si>
    <t>TC_34665_37</t>
  </si>
  <si>
    <t>Verify upon clicking on 'View Devices' button for Deactivated SBI and observe apporved device status in list of devices page.</t>
  </si>
  <si>
    <t>1. All approved device records should be displayed in ‘Deactivated' status.
2. Row items should be greyed out.
3. The action menu should be enabled with only View option. (Deactivate in action menu is disabled)</t>
  </si>
  <si>
    <t>TC_34665_38</t>
  </si>
  <si>
    <t>Verify upon clicking on 'View Devices' button for Deactivated SBI and observe pending for approval device status in list of devices page.</t>
  </si>
  <si>
    <t>The devices whose status was ‘Pending for Approval’ before SBI deactivation should be displayed with ‘Rejected’ status.</t>
  </si>
  <si>
    <t>TC_34665_39</t>
  </si>
  <si>
    <t>Verify upon clicking on 'View Devices' button for Deactivated SBI and observe Rejected device status in list of devices page.</t>
  </si>
  <si>
    <t>Rejected devices should continue to remain in the same status even after SBI deactivation.</t>
  </si>
  <si>
    <t>TC_34665_40</t>
  </si>
  <si>
    <t>Verify action menu for Deactivated SBI in Devices tabular view.</t>
  </si>
  <si>
    <t>1. The action menu should be enabled with only View option.</t>
  </si>
  <si>
    <t>TC_34665_41</t>
  </si>
  <si>
    <t>Verify upon clicking on 'View Devices' button from action menu for Deactivated SBI when there are no devices associated to SBI.</t>
  </si>
  <si>
    <t>1. When no devices are present, the tabular view should be empty with ‘Add Device’ button in the centre of the screen.
2. Add Devices' button should be disabled.
3. Below message should be displayed, Note: 1. User can add devices only after the SBI is approved by Partner Admin. 2. User cannot add devices anymore after the SBI is expired</t>
  </si>
  <si>
    <t>TC_34665_42</t>
  </si>
  <si>
    <t>Verify by adding Devices to Pending for Approval SBI.</t>
  </si>
  <si>
    <t>1. Login to PMS portal as Device Provider Partner.
2. Click on Device Provider option in  Home page/Dashboard.
3. Create SBI.
4. Navigate to List of SBI page.
5. Navigate to Pending for Approval SBI.</t>
  </si>
  <si>
    <t>1. Add Devices button should be disabled.
2. User should not be able to add Devices until SBI is approved.</t>
  </si>
  <si>
    <t>TC_34665_43</t>
  </si>
  <si>
    <t>Verify navigating to Pending for Approval SBI</t>
  </si>
  <si>
    <t>Status displayed should be as 'Pending for approval' with appropriate color coding.</t>
  </si>
  <si>
    <t>TC_34665_44</t>
  </si>
  <si>
    <t>Verify Add Devices button for Pending for Approval SBI.</t>
  </si>
  <si>
    <t>Add Devices button should be disabled until SBI is approved.</t>
  </si>
  <si>
    <t>TC_34665_45</t>
  </si>
  <si>
    <t>Verify status for Pending for Approval devices.</t>
  </si>
  <si>
    <t>TC_34665_46</t>
  </si>
  <si>
    <t>Verify 'View Devices' button for Pending for Approval SBI.</t>
  </si>
  <si>
    <t>View Devices' button should be enabled for Pending for Approval SBI.</t>
  </si>
  <si>
    <t>TC_34665_47</t>
  </si>
  <si>
    <t>Verify upon clicking on View Devices for Pending for Approval SBI.</t>
  </si>
  <si>
    <t>1. Upon clicking on View Devcies, user should be navigated to tabular view of Devcies.
2. The tabular view should be empty with ‘Add Device’ button in the centre of the screen.
3. ‘Add Device’ button should be disabled.
4. Below message should be displayed, Note: 1. User can add devices only after the SBI is approved by Partner Admin. 2. User cannot add devices anymore after the SBI is expired</t>
  </si>
  <si>
    <t>TC_34665_48</t>
  </si>
  <si>
    <t>Verify 3 dots/ meatball menu in Pending for Approval SBI.</t>
  </si>
  <si>
    <t>3 dots/ meatball menu should be enabled for Pending for Approval SBI.</t>
  </si>
  <si>
    <t>TC_34665_49</t>
  </si>
  <si>
    <t>Verify Deactivate option in 3 dots/ Meatball menu for Pending for Approval SBI</t>
  </si>
  <si>
    <t>Deactivate option in 3 dots/ meatball menu should be disabled.</t>
  </si>
  <si>
    <t>TC_34665_50</t>
  </si>
  <si>
    <t>Verify Deactivating the Pending for Approval SBI.</t>
  </si>
  <si>
    <t>1. Login to PMS portal as Device Provider Partner.
2. Click on Device Provider option in  Home page/Dashboard.
3. Create SBI.
4. Navigate to List of SBI page.
5. Navigate to Pending for Approval SBI.
6. Navigate to deactivate option in metaball menu.</t>
  </si>
  <si>
    <t>TC_34665_51</t>
  </si>
  <si>
    <t>Verify expand/collapse button for Pending for Approval SBI details.</t>
  </si>
  <si>
    <t>1. User should be able to expand/collapse the Pending for Approval SBI details.
2. All the content corresponding to SBI should be visible.</t>
  </si>
  <si>
    <t>TC_34665_52</t>
  </si>
  <si>
    <t>Verify navigating to Rejected SBI.</t>
  </si>
  <si>
    <t>1. Login to PMS portal as Device Provider Partner.
2. Click on Device Provider option in  Home page/Dashboard.
3. Create SBI.
4. Navigate to List of SBI page.
5. Navigate to Rejected SBI.</t>
  </si>
  <si>
    <t xml:space="preserve">Status should be displayed as ‘Rejected’ with appropriate color coding for Rejected SBI. </t>
  </si>
  <si>
    <t>TC_34665_53</t>
  </si>
  <si>
    <t>Verify by adding Devices to Rejected SBI.</t>
  </si>
  <si>
    <t>1. Add Devices button should be disabled.
2. User should not be able to add Devices for Rejected SBI.</t>
  </si>
  <si>
    <t>TC_34665_54</t>
  </si>
  <si>
    <t>Verify status for Rejected SBI.</t>
  </si>
  <si>
    <t>TC_34665_55</t>
  </si>
  <si>
    <t>Verify 'View Devices' button for Rejected SBI.</t>
  </si>
  <si>
    <t>View Devices' button should be enabled for Rejected SBI.</t>
  </si>
  <si>
    <t>TC_34665_56</t>
  </si>
  <si>
    <t>Verify upon clicking on View Devices for Rejected SBI.</t>
  </si>
  <si>
    <t>1. Upon clicking on View Devcies, user should be navigated to tabular view of Devcies.
2. The tabular view should be empty with ‘Add Device’ button in the centre of the screen.
3. ‘Add Device’ button should be disabled.</t>
  </si>
  <si>
    <t>TC_34665_57</t>
  </si>
  <si>
    <t>Verify 3 dots/ meatball menu in Rejected SBI.</t>
  </si>
  <si>
    <t>3 dots/ meatball menu should be enabled for Rejected SBI.</t>
  </si>
  <si>
    <t>TC_34665_58</t>
  </si>
  <si>
    <t>Verify Deactivate option in 3 dots/ Meatball menu Rejected SBI</t>
  </si>
  <si>
    <t>TC_34665_59</t>
  </si>
  <si>
    <t>Verify Deactivating the Rejected SBI.</t>
  </si>
  <si>
    <t>1. Login to PMS portal as Device Provider Partner.
2. Click on Device Provider option in  Home page/Dashboard.
3. Create SBI.
4. Navigate to List of SBI page.
5. Navigate to Rejected SBI.
6. Navigate to deactivate option in metaball menu.</t>
  </si>
  <si>
    <t>TC_34665_60</t>
  </si>
  <si>
    <t>Verify expand/collapse button for Rejected SBI details.</t>
  </si>
  <si>
    <t>TC_34665_61</t>
  </si>
  <si>
    <t>Verify Expired SBI</t>
  </si>
  <si>
    <t>1. Login to PMS portal as Device Provider Partner.
2. Click on Device Provider option in  Home page/Dashboard.
3. Create SBI.
4. Navigate to List of SBI page.
5. Navigate to Expired SBI.</t>
  </si>
  <si>
    <t>1. The card view should be highlighted in red for Expired SBI.
2. Icon should be in red.</t>
  </si>
  <si>
    <t>TC_34665_62</t>
  </si>
  <si>
    <t>Verify adding devices to Expired SBI</t>
  </si>
  <si>
    <t>1. User should not be able to add devices to Expired SBI.</t>
  </si>
  <si>
    <t>TC_34665_63</t>
  </si>
  <si>
    <t>Verify Add Devices button for Expired SBI.</t>
  </si>
  <si>
    <t>Add Devices button should be disabled for Expired SBI.</t>
  </si>
  <si>
    <t>TC_34665_64</t>
  </si>
  <si>
    <t>Verify there are no changes in SBI status or associated devices' status displayed for Expired SBI</t>
  </si>
  <si>
    <t>1. Correct status should be displayed irrespective of approved/rejected/pending for approval with appropriate color.
2. Status should be in greyed out.
Ex: If Pending for Approval SBI is expired, it should display Pending for Approval only.</t>
  </si>
  <si>
    <t>TC_34665_65</t>
  </si>
  <si>
    <t>Verify SBI Expiry date Date and Time’ label Expired SBI.</t>
  </si>
  <si>
    <t>‘SBI Expiry date Date and Time’ label should in red color along with its value should be in black bold.</t>
  </si>
  <si>
    <t>TC_34665_66</t>
  </si>
  <si>
    <t>Verify 'View devices' button and meatball menu for Expired SBI.</t>
  </si>
  <si>
    <t>View devices button and meatball menu should be in enabled state.</t>
  </si>
  <si>
    <t>TC_34665_67</t>
  </si>
  <si>
    <t>Verify by deactivating the Approved expired SBI.</t>
  </si>
  <si>
    <t>1. Deactivate option in meatball menu should be working.
2. User should be able to deactivate the Expired SBI.</t>
  </si>
  <si>
    <t>TC_34665_68</t>
  </si>
  <si>
    <t>Verify expand/collapse button for Expired SBI details.</t>
  </si>
  <si>
    <t>1. User should be able to expand/collapse the Expired SBI details.
2. All the content corresponding to SBI should be visible.</t>
  </si>
  <si>
    <t>TC_34665_69</t>
  </si>
  <si>
    <t>Verify the Expired SBI from Partner admin.</t>
  </si>
  <si>
    <t>1. Login to PMS portal as Device Provider Partner.
2. Click on Device Provider option in  Home page/Dashboard.
3. Create SBI.
4. Navigate to List of SBI page.
5. Navigate to Expired SBI.
6. Open Partner admin for Device Partner.</t>
  </si>
  <si>
    <t>Partner Admin should be able to view approval/rejection of SBI.</t>
  </si>
  <si>
    <t>TC_34665_70</t>
  </si>
  <si>
    <t>Verify the SBI version is both deactivated and expired.</t>
  </si>
  <si>
    <t>1. Deactivation of SBI should take more precedence and the respective SBI card should be as per Deactivated SBI.</t>
  </si>
  <si>
    <t>TC_34665_71</t>
  </si>
  <si>
    <t>Verify the multi browser functionality of deactivating the SBI from List of SBI page. (Try for Approved/Rejected/Pending for Approval/Expired)</t>
  </si>
  <si>
    <t>1. Login to PMS portal as Device Provider Partner.
2. Click on Device Provider option in  Home page/Dashboard.
3. Create SBI.
4. Navigate to List of SBI page.</t>
  </si>
  <si>
    <t>User should not be able to deactivate the same SBI in multiple browsers.</t>
  </si>
  <si>
    <t>TC_34665_72</t>
  </si>
  <si>
    <t>Verify SBI creation and SBI expiry date is converted to ISO format in UI screen.(Check for Approved/Rejected/Pending for Approval/Expired</t>
  </si>
  <si>
    <t>1. Login to PMS portal as Device Provider Partner.
2. Click on Device Provider option in  Home page/Dashboard.
3. Create SBI.
4. Navigate to List of SBI page.
5. Navigate to Created &amp; Expired date.</t>
  </si>
  <si>
    <t>SBI creation and SBI expiry date selected by user should be converted to ISO format and displayed in UI screen.</t>
  </si>
  <si>
    <t>TC_34665_73</t>
  </si>
  <si>
    <t>Verify SBI creation and SBI expiry date is converted to UTC in DB. (Check for Approved/Rejected/Pending for Approval/Expired</t>
  </si>
  <si>
    <t xml:space="preserve">1. Login to PMS portal as Device Provider Partner.
2. Click on Device Provider option in  Home page/Dashboard.
3. Create SBI.
4. Navigate to List of SBI page. </t>
  </si>
  <si>
    <t>SBI creation and SBI expiry date selected by user should be displayed in UTC Time zone.</t>
  </si>
  <si>
    <t>TC_34665_74</t>
  </si>
  <si>
    <t>Verify each SBI detail submitted by user is appearing card view</t>
  </si>
  <si>
    <t>Each SBI detail submitted by user should appear in the screen as each card view.</t>
  </si>
  <si>
    <t>TC_34665_75</t>
  </si>
  <si>
    <t>Verify List of SBI page in French language</t>
  </si>
  <si>
    <t>1. Login to PMS portal as Device Provider Partner in French language.
2. Click on Device Provider option in  Home page/Dashboard.
3. Create SBI.
4. Navigate to List of SBI page.</t>
  </si>
  <si>
    <t>All the elements and content should be French langauge.</t>
  </si>
  <si>
    <t>TC_34665_76</t>
  </si>
  <si>
    <t>Verify List of SBI page in Arabic language</t>
  </si>
  <si>
    <t>1. Login to PMS portal as Device Provider Partner in Arabic language.
2. Click on Device Provider option in  Home page/Dashboard.
3. Create SBI.
4. Navigate to List of SBI page.</t>
  </si>
  <si>
    <t>1. All the elements and content should be Arabic langauge.
2. All controls should be in RTL format.</t>
  </si>
  <si>
    <t>TC_34665_77</t>
  </si>
  <si>
    <t>TC_34665_78</t>
  </si>
  <si>
    <t>Verify Keyboard functionality in List of SBI.</t>
  </si>
  <si>
    <t>User should be able to navigate using keyboard in List of SBI page.</t>
  </si>
  <si>
    <t>MOSIP-34625</t>
  </si>
  <si>
    <t>Device Provider Services: Tabular View of submitted Devices</t>
  </si>
  <si>
    <t>TC_34625_01</t>
  </si>
  <si>
    <t>1. SBI should be created.
2. Devices should not be created for SBI.</t>
  </si>
  <si>
    <t>As a user (partner), I should be able to view the tabular list of submitted devices of a given SBI along with its details and status so that I can view the devices requested for that respective SBI in a sequential order and also know the status of approval, all in one screen.</t>
  </si>
  <si>
    <t>Verify the title of Tabular view of Devices.</t>
  </si>
  <si>
    <t>1. Login to PMS portal as Device Provider Partner.
2. Click on Device Provider option in  Home page
3. Create SBI.
4. Navigate to List of Devices.</t>
  </si>
  <si>
    <t>Title should be 'List of Devices'.</t>
  </si>
  <si>
    <t>TC_34625_02</t>
  </si>
  <si>
    <t>Verify the subtitle of Tabular view of Devices.</t>
  </si>
  <si>
    <t>1. Subtitle : ‘&lt; SBI version &gt; | &lt; SBI Status&gt; (approved/pending for approval/ rejected)’ should be displayed in corresponding color coding.</t>
  </si>
  <si>
    <t>TC_34625_03</t>
  </si>
  <si>
    <t>Verify the message in List of Device page.</t>
  </si>
  <si>
    <t>Below message should be displayed,
‘Note: 1. User can add devices only after the SBI is approved by Partner Admin. 2. User cannot add devices anymore after the SBI is expired'</t>
  </si>
  <si>
    <t>TC_34625_04</t>
  </si>
  <si>
    <t>Verify the "Home" breadcrumb in List of Devices page.</t>
  </si>
  <si>
    <t>TC_34625_05</t>
  </si>
  <si>
    <t>Verify the "List of SBI" breadcrumb in List of Devices page.</t>
  </si>
  <si>
    <t>1. "List of SBI breadcrumb should be available.
2. List of SBI breadcrumb should be accessible.</t>
  </si>
  <si>
    <t>TC_34625_06</t>
  </si>
  <si>
    <t>Verify when no Devices are submitted.</t>
  </si>
  <si>
    <t>1. Add Devices' button placed should be in centre of the screen.
2. Columns headers : Device Type, Device Sub Type, Make, Model, Created Date, Status, Action should be displayed.</t>
  </si>
  <si>
    <t>TC_34625_07</t>
  </si>
  <si>
    <t>Verify 'Add Device' button when no Devices are submitted.</t>
  </si>
  <si>
    <t>1. Upon clicking on 'Add Device' user should be navigated to 'Add Devices’ page</t>
  </si>
  <si>
    <t>TC_34625_08</t>
  </si>
  <si>
    <t xml:space="preserve"> Verify List of Device page when device details are submitted atleast once.</t>
  </si>
  <si>
    <t>1. Login to PMS portal as Device Provider Partner.
2. Click on Device Provider option in  Home page
3. Create SBI.
4. Add Device to SBI.
5. Navigate to List of Devices.</t>
  </si>
  <si>
    <t>TC_34625_09</t>
  </si>
  <si>
    <t>1. SBI should be created.</t>
  </si>
  <si>
    <t>Verify by adding devices for Pending for Approval SBI.</t>
  </si>
  <si>
    <t>User should not be able to Add devices to pending for Approval SBI.</t>
  </si>
  <si>
    <t>TC_34625_10</t>
  </si>
  <si>
    <t xml:space="preserve">Verify by adding only one Device </t>
  </si>
  <si>
    <t>1. User should be able to view only one count beside "List of Devices"</t>
  </si>
  <si>
    <t>TC_34625_11</t>
  </si>
  <si>
    <t xml:space="preserve">Verify by adding multiple Device </t>
  </si>
  <si>
    <t>1. User should be able to view correct count beside "List of Devices"</t>
  </si>
  <si>
    <t>TC_34625_12</t>
  </si>
  <si>
    <t>Verify the "Add Devices" button in the tabular view</t>
  </si>
  <si>
    <t>1. Login to PMS portal as Device Provider Partner.
2. Click on Device Provider option in  Home page
3. Create SBI.
4. Add Device to SBI.
5. Navigate to List of Devices.
6. Navigate to Add Devices.</t>
  </si>
  <si>
    <t>1. "Add Devices" button should be available at top right of the page.
2. "Add Devices" button should be accessible."</t>
  </si>
  <si>
    <t>TC_34625_13</t>
  </si>
  <si>
    <t>1. Login to PMS portal as Device Provider Partner.
2. Click on Device Provider option in  Home page
3. Create SBI.
4. Add Device to SBI.
5. Navigate to List of Devices.
6. Navigate to Filter.</t>
  </si>
  <si>
    <t>1. "Filter" button should be available at top right of the page.
2. "Filter" button should be accessible."</t>
  </si>
  <si>
    <t>TC_34625_14</t>
  </si>
  <si>
    <t>Verify that user is able to expand "Filter" button</t>
  </si>
  <si>
    <t>User should be able to expand the "Filter" button.</t>
  </si>
  <si>
    <t>TC_34625_15</t>
  </si>
  <si>
    <t>Upon expanding the "Filter" dropdown, the expandable section should display filters for the column headers: Device Type, Device Sub Type, Make, Model, Status</t>
  </si>
  <si>
    <t>TC_34625_16</t>
  </si>
  <si>
    <t>Each Filter "Device Type, Device Sub Type, Make, Model, Status" should be Filter dropdown</t>
  </si>
  <si>
    <t>TC_34625_17</t>
  </si>
  <si>
    <t>1. The tabular results should dynamically update based on the dropdown item selected.
2. Correct count should be displayed in "List of Devices".</t>
  </si>
  <si>
    <t>TC_34625_18</t>
  </si>
  <si>
    <t>Verify multi filter search is from Filters.</t>
  </si>
  <si>
    <t>1. Login to PMS portal as Device Provider Partner.
2. Click on Device Provider option in  Home page
3. Create SBI.
4. Add Device to SBI.
5. Navigate to List of Devices.
6. Navigate to the filter dropdown and select the multiple item from different dropdown.</t>
  </si>
  <si>
    <t>1. User should be able to multi filter using different filters.
2. Correct count should be displayed in "List of Devices".</t>
  </si>
  <si>
    <t>TC_34625_19</t>
  </si>
  <si>
    <t>Verify Make and Model dropdown has a search bar</t>
  </si>
  <si>
    <t>1. Login to PMS portal as Device Provider Partner.
2. Click on Device Provider option in  Home page
3. Create SBI.
4. Add Device to SBI.
5. Navigate to List of Devices.
6. Navigate to the Filter and expand it.
7. Navigate to Make and Model.</t>
  </si>
  <si>
    <t>1. Search bar should be available in Make and Model dropdown.
2. User should get the expected Make and Model based on the input provided in the text box, filtered search results appear in the dropdown.
3. Correct count should be displayed in "List of Devices"</t>
  </si>
  <si>
    <t>TC_34625_20</t>
  </si>
  <si>
    <t>TC_34625_21</t>
  </si>
  <si>
    <t>Verify that Filter button gets disabled upon expanding.</t>
  </si>
  <si>
    <t>1. Login to PMS portal as Device Provider Partner.
2. Click on Device Provider option in  Home page
3. Create SBI.
4. Add Device to SBI.
5. Navigate to List of Devices.
6. Navigate to the Filter and expand it..</t>
  </si>
  <si>
    <t xml:space="preserve">Upon expanding the Filter button, Filter button should get disabled. </t>
  </si>
  <si>
    <t>TC_34625_22</t>
  </si>
  <si>
    <t>Verify upon applying Filter.</t>
  </si>
  <si>
    <t>1. Login to PMS portal as Device Provider Partner.
2. Click on Device Provider option in  Home page
3. Create SBI.
4. Add Device to SBI.
5. Navigate to List of Devices.
6. Navigate to the Filter and expand it.
7. Apply some filter.</t>
  </si>
  <si>
    <t>The ( ) beside ‘List of Devices’ title should display the total number of filtered results.</t>
  </si>
  <si>
    <t>TC_34625_23</t>
  </si>
  <si>
    <t>1. Login to PMS portal as Device Provider Partner.
2. Click on Device Provider option in  Home page
3. Create SBI.
4. Add Device to SBI.
5. Navigate to List of Devices.
6. Navigate to the Filter and expand it.</t>
  </si>
  <si>
    <t>Filter dropdowns should have proper label and placeholder text.</t>
  </si>
  <si>
    <t>TC_34625_24</t>
  </si>
  <si>
    <t>1. Login to PMS portal as Device Provider Partner.
2. Click on Device Provider option in  Home page
3. Create SBI.
4. Add Device to SBI.
5. Navigate to List of Devices.
6. Navigate to the Filter.</t>
  </si>
  <si>
    <t>TC_34625_25</t>
  </si>
  <si>
    <t>TC_34625_26</t>
  </si>
  <si>
    <t>1. Reset Filter link should be accessible.
2.  On clicking it, page should get reload and the entire results should be displayed in the tabular view, instead of filtered results.
3. Count for "List of Devices" should come to default.</t>
  </si>
  <si>
    <t>TC_34625_27</t>
  </si>
  <si>
    <t>1. Login to PMS portal as Device Provider Partner.
2. Click on Device Provider option in  Home page
3. Create SBI.
4. Add Device to SBI.
5. Navigate to List of Devices.
6. Navigate to the Filter and expand it.
7. Collapse the filter.</t>
  </si>
  <si>
    <t>1. User should not be able to collapse the filter button.
2. Filter button should be disabled.</t>
  </si>
  <si>
    <t>TC_34625_28</t>
  </si>
  <si>
    <t>Filter button should be disabled.</t>
  </si>
  <si>
    <t>TC_34625_29</t>
  </si>
  <si>
    <t>1. User should be able to apply filters from different filter dropdowns.
2. The count ( ) beside ‘List of Devices’ title should display the total number of filtered results.</t>
  </si>
  <si>
    <t>TC_34625_30</t>
  </si>
  <si>
    <t>User should be displayed with below columns,
i. Device Type
ii. Device Sub Type
iii. Make
iv. Model
v. Created Date
vi. Status
vii. Action</t>
  </si>
  <si>
    <t>TC_34625_31</t>
  </si>
  <si>
    <t>Verify after submitting the device, correct details are appearing in the tabular.</t>
  </si>
  <si>
    <t>1. Login to PMS portal as Device Provider Partner.
2. Click on Device Provider option in  Home page
3. Create SBI.
4. Add Device to SBI.
5. Navigate to List of Devices.
6. Navigate to table.</t>
  </si>
  <si>
    <t>Below points should be checked once creating Device,
i. Correct Device Type should be displayed in Device Type column.
ii. Correct Device Sub Type should be displayed in Device Sub Type column.
iii. Correct Make &amp; Mode should be displayed in Make &amp; Model column.</t>
  </si>
  <si>
    <t>TC_34625_32</t>
  </si>
  <si>
    <t>1. Login to PMS portal as Device Provider Partner.
2. Click on Device Provider option in  Home page
3. Create SBI.
4. Add Device to SBI.
5. Navigate to List of Devices.
6. Navigate to table.
7. Navigate to created date column.</t>
  </si>
  <si>
    <t>Created Date should  bebrowser date format.</t>
  </si>
  <si>
    <t>TC_34625_33</t>
  </si>
  <si>
    <t>Verify the status column</t>
  </si>
  <si>
    <t>1. Login to PMS portal as Device Provider Partner.
2. Click on Device Provider option in  Home page
3. Create SBI.
4. Add Device to SBI.
5. Navigate to List of Devices.
6. Navigate to table.
7. Navigate to status column.</t>
  </si>
  <si>
    <t>1. Status column should display options "Approved/ Pending for Approval/ Rejected/ Deactivated"</t>
  </si>
  <si>
    <t>TC_34625_34</t>
  </si>
  <si>
    <t>Verify Approved/ Pending for Approval/ Rejected row items are clickable.</t>
  </si>
  <si>
    <t>Approved/ Pending for Approval/ Rejected row items should be clickable.</t>
  </si>
  <si>
    <t>TC_34625_35</t>
  </si>
  <si>
    <t>Verify Records in Deactivated status is greyed out.</t>
  </si>
  <si>
    <t>Records in Deactivated status should be greyed out.</t>
  </si>
  <si>
    <t>TC_34625_36</t>
  </si>
  <si>
    <t>Verify the Action column for Approved devices.</t>
  </si>
  <si>
    <t>1. Login to PMS portal as Device Provider Partner.
2. Click on Device Provider option in  Home page
3. Create SBI.
4. Add Device to SBI.
5. Navigate to List of Devices.
6. Navigate to table.
7. Navigate to Action menu.</t>
  </si>
  <si>
    <t>TC_34625_37</t>
  </si>
  <si>
    <t>Verify the Action column for Pending for Approval/Rejected/Deactivated Device.</t>
  </si>
  <si>
    <t>1. Action menu should be enabled with View option.
2. Deactivate option should be disabled state.</t>
  </si>
  <si>
    <t>TC_34625_38</t>
  </si>
  <si>
    <t>1. Login to PMS portal as Device Provider Partner.
2. Click on Device Provider option in  Home page
3. Create SBI.
4. Add Device to SBI.
5. Navigate to List of Devices.
6. Navigate to table.
7. Navigate to Pagination.</t>
  </si>
  <si>
    <t>TC_34625_39</t>
  </si>
  <si>
    <t>TC_34625_40</t>
  </si>
  <si>
    <t>TC_34625_41</t>
  </si>
  <si>
    <t>1. Login to PMS portal as Device Provider Partner.
2. Click on Device Provider option in  Home page
3. Create SBI.
4. Add Device to SBI.
5. Navigate to List of Devices.
6. Navigate to table.
7. Navigate to Created date column.</t>
  </si>
  <si>
    <t>TC_34625_42</t>
  </si>
  <si>
    <t>1. Login to PMS portal as Device Provider Partner.
2. Click on Device Provider option in  Home page
3. Create SBI.
4. Add Device to SBI.
5. Navigate to List of Devices.
6. Navigate to table.
7. Navigate to table columns.</t>
  </si>
  <si>
    <t>TC_34625_43</t>
  </si>
  <si>
    <t>TC_34625_44</t>
  </si>
  <si>
    <t>TC_34625_45</t>
  </si>
  <si>
    <t>1. Login to PMS portal as Device Provider Partner.
2. Click on Device Provider option in  Home page
3. Create SBI.
4. Add Device to SBI.
5. Navigate to List of Devices.
6. Navigate to table.
7. Navigate to Action column.</t>
  </si>
  <si>
    <t>TC_34625_46</t>
  </si>
  <si>
    <t>1. Each row item in the table should be clickable.
2. Deactivated row should not be clickable.</t>
  </si>
  <si>
    <t>TC_34625_47</t>
  </si>
  <si>
    <t>Verify upon clicking row in table for non deactivated devices.</t>
  </si>
  <si>
    <t>Upon clicking on the row user should be navigated to view Device details.</t>
  </si>
  <si>
    <t>TC_34625_48</t>
  </si>
  <si>
    <t>Verify by deactivating the SBI.</t>
  </si>
  <si>
    <t>Once SBI is deactivated below functionality should be appearing,
1. All records should be greyed out and displayed as ‘Deactivated’ status.
2. Action Menu should be having only view option in enabled state (Deactivate option is disabled).
3. Add Devices button should be disabled.
4. Filter section, Pagination, sorting should be working as expected.</t>
  </si>
  <si>
    <t>TC_34625_49</t>
  </si>
  <si>
    <t xml:space="preserve">Verify by adding devices  from List of Devices page for Rejected SBI </t>
  </si>
  <si>
    <t>1. Login to PMS portal as Device Provider Partner.
2. Click on Device Provider option in  Home page
3. Create SBI.
4. Reject the SBI.
5. Navigate to List of Devices.
6. Navigate to Add Device button at right side.</t>
  </si>
  <si>
    <t>1. 'Add Devices' button should be disabled.
2. User should not be able to Add devices to Rejected SBI.</t>
  </si>
  <si>
    <t>TC_34625_50</t>
  </si>
  <si>
    <t xml:space="preserve">Verify by adding devices  from List of Devices page for Deactivated SBI </t>
  </si>
  <si>
    <t>1. Login to PMS portal as Device Provider Partner.
2. Click on Device Provider option in  Home page
3. Create SBI.
4. Deactivate the SBI.
5. Navigate to List of Devices.
6. Navigate to Add Device button at right side.</t>
  </si>
  <si>
    <t>1. 'Add Devices' button should be disabled.
2. User should not be able to Add devices to Deactivated SBI.</t>
  </si>
  <si>
    <t>TC_34625_51</t>
  </si>
  <si>
    <t xml:space="preserve">Verify by adding devices  from List of Devices page for Expired SBI </t>
  </si>
  <si>
    <t>1. Login to PMS portal as Device Provider Partner.
2. Click on Device Provider option in  Home page
3. Create SBI.
4. Expired the SBI.
5. Navigate to List of Devices.
6. Navigate to Add Device button at right side.</t>
  </si>
  <si>
    <t>1. 'Add Devices' button should be disabled.
2. User should not be able to Add devices to Expired SBI.</t>
  </si>
  <si>
    <t>TC_34625_52</t>
  </si>
  <si>
    <t xml:space="preserve">Verify by adding devices  from List of Devices page for Approved SBI </t>
  </si>
  <si>
    <t>1. Login to PMS portal as Device Provider Partner.
2. Click on Device Provider option in  Home page
3. Create SBI.
4. Approve the SBI.
5. Navigate to List of Devices.
6. Navigate to Add Device button at right side.</t>
  </si>
  <si>
    <t>Add Device' button should be enabled for Approved SBI.
2. User should be able to add Devcies for Approved SBI.</t>
  </si>
  <si>
    <t>TC_34625_53</t>
  </si>
  <si>
    <t xml:space="preserve">Verify by adding devices  from List of Devices page for Pending for Approval SBI </t>
  </si>
  <si>
    <t>Add Device' button should be disabled for Pending for Approval SBI.
2. User should be able to add Devcies for Approved SBI.</t>
  </si>
  <si>
    <t>TC_34625_54</t>
  </si>
  <si>
    <t>Verify the Approved/ Pending for Approval / Rejected/ Deactivatedy color coding</t>
  </si>
  <si>
    <t>Color coding for status: Approved/ Pending for Approval / Rejected/ Deactivated should be given as per design requirement.</t>
  </si>
  <si>
    <t>no</t>
  </si>
  <si>
    <t>TC_34625_55</t>
  </si>
  <si>
    <t>1. Login to PMS portal as Device Provider Partner.
2. Click on Device Provider option in  Home page
3. Create SBI.
4. Add Device to SBI.
5. Navigate to List of Devices.
6. Navigate to table.
7. Navigate to Deactivate Device record.</t>
  </si>
  <si>
    <t>1. Deactivated status row should not be clickable.
2. Deactivate should be disabled in Action menu.</t>
  </si>
  <si>
    <t>TC_34625_56</t>
  </si>
  <si>
    <t>Verify deactivated status row</t>
  </si>
  <si>
    <t>1. User should be able to differentiate between Approved/ Pending for Approval / Rejected/ Deactivated status row.
2. Visually the deactivated status row should be greyed</t>
  </si>
  <si>
    <t>TC_34625_57</t>
  </si>
  <si>
    <t>Verify soon after submitting a device.</t>
  </si>
  <si>
    <t>1. Login to PMS portal as Device Provider Partner.
2. Click on Device Provider option in  Home page
3. Create SBI.
4. Add Device to SBI.</t>
  </si>
  <si>
    <t>Submitted Device should appear in table screen whose status should be ‘Pending for Approval’.</t>
  </si>
  <si>
    <t>TC_34625_58</t>
  </si>
  <si>
    <t>TC_34625_59</t>
  </si>
  <si>
    <t>Verify the Tabular view of submitted Devices in French language</t>
  </si>
  <si>
    <t>1. Login to PMS portal as Device Provider Partner in French language.
2. Click on Device Provider option in  Home page
3. Create SBI.
4. Add Device to SBI.
5. Navigate to List of Devices.
6. Navigate to table.</t>
  </si>
  <si>
    <t>TC_34625_60</t>
  </si>
  <si>
    <t>Verify the Tabular view of submitted Devices in Arabic language</t>
  </si>
  <si>
    <t>1. Login to PMS portal as Device Provider Partner in Arabic language.
2. Click on Device Provider option in  Home page
3. Create SBI.
4. Add Device to SBI.
5. Navigate to List of Devices.
6. Navigate to table.</t>
  </si>
  <si>
    <t>TC_34625_61</t>
  </si>
  <si>
    <t>Verify by providing lenghty Make and Model names</t>
  </si>
  <si>
    <t>Lenghty Make and Model names should be aligned properly in Table.</t>
  </si>
  <si>
    <t>TC_34625_62</t>
  </si>
  <si>
    <t>Verify 'Back' (arrow) button in List of Devices page.</t>
  </si>
  <si>
    <t>1. Login to PMS portal as Device Provider Partner.
2. Click on Device Provider option in  Home page
3. Create SBI.
4. Add Device to SBI.
5. Navigate to List of Devices.
6. Navigate to table.
7. Navigate to back button.</t>
  </si>
  <si>
    <t>"Back" (arrow) button should be accessible.</t>
  </si>
  <si>
    <t>TC_34625_63</t>
  </si>
  <si>
    <t>Verify 'Deactivate' popup is aligned properly in table.</t>
  </si>
  <si>
    <t>1. Login to PMS portal as Device Provider Partner.
2. Click on Device Provider option in  Home page
3. Create SBI.
4. Add Device to SBI.
5. Navigate to List of Devices.
6. Navigate to table.
7. Navigate to Deactivate popup.</t>
  </si>
  <si>
    <t>Deactivate Device popup should be aligned properly.</t>
  </si>
  <si>
    <t>TC_34625_64</t>
  </si>
  <si>
    <t>1. Login to PMS portal as Device Provider Partner.
2. Click on Device Provider option in  Home page
3. Create SBI.
4. Add Device to SBI.
5. Navigate to List of Devices.
6. Navigate to table.
7. Navigate to pagination.</t>
  </si>
  <si>
    <t>TC_34625_65</t>
  </si>
  <si>
    <t>Verify by deactivating the Partner from Admin and Add Device from List of Device page.</t>
  </si>
  <si>
    <t>1. Login to PMS portal as Device Provider Partner.
2. Click on Device Provider option in  Home page
3. Create SBI.
4. Navigate to List of Devices.
5. Navigate to table.
6. Deactivate the Partner from Admin.
7. Navigate to Add device in List of Device page.
8. Click on Add Device.</t>
  </si>
  <si>
    <t>1.ADD device button should be disabled</t>
  </si>
  <si>
    <t>TC_34625_66</t>
  </si>
  <si>
    <t>Verify by deactivating Device and check in DB</t>
  </si>
  <si>
    <t>TC_34625_67</t>
  </si>
  <si>
    <t>Verfy by navigating to List of Devices using keyboard</t>
  </si>
  <si>
    <t>User should be able to navigate using keyboard to List of devices page.</t>
  </si>
  <si>
    <t>TC_34625_68</t>
  </si>
  <si>
    <t>Verify different ways to navigate List of devices page.</t>
  </si>
  <si>
    <t>User should be able to navigate from breadcrumbs, left panel.</t>
  </si>
  <si>
    <t>TC_34625_69</t>
  </si>
  <si>
    <t>Verify the List of Device functionality by disconnecting the internet.</t>
  </si>
  <si>
    <t>Proper error message should be displayed for internet issue.</t>
  </si>
  <si>
    <t>TC_34625_70</t>
  </si>
  <si>
    <t>Verify browser back, reload, close window functionality in List of Devices page.</t>
  </si>
  <si>
    <t>Proper error message should be displayed.</t>
  </si>
  <si>
    <t>TC_34625_71</t>
  </si>
  <si>
    <t>Verify SBI version below title.</t>
  </si>
  <si>
    <t>SBI version should be aligned properly below List of Devices title.</t>
  </si>
  <si>
    <t>TC_34625_72</t>
  </si>
  <si>
    <t>Verify by providing lenghty SBI version.</t>
  </si>
  <si>
    <t>Lenghty SBI version should be aligned properly in table.</t>
  </si>
  <si>
    <t>MOSIP-34655</t>
  </si>
  <si>
    <t>Device Provider Services: Deactivate device</t>
  </si>
  <si>
    <t>TC_34655_01</t>
  </si>
  <si>
    <t>1. User should be registered as Device Provider.
2. SBI should be created and Device should be created to SBI.</t>
  </si>
  <si>
    <t>As a device Provider user (partner), on clicking Deactivate option of each Device record in List of Devices screen - I should be able to deactivate the selected device so that I can view in UI anytime that the selected device is not in use anymore.</t>
  </si>
  <si>
    <t>Verify Device is available in "List of Device" table.</t>
  </si>
  <si>
    <t>1. Login to PMS portal as Device Provider Partner.
2. Click on Device Provider option in  Home page/Dashboard.
3. Create SBI and add device
4. Navigate to "List of Devices" table.</t>
  </si>
  <si>
    <t>1. Device should be available into "List of Device".</t>
  </si>
  <si>
    <t>TC_34655_02</t>
  </si>
  <si>
    <t>Verify the "Deactivate" option in Action menu for Approved Device.</t>
  </si>
  <si>
    <t>1. Login to PMS portal as Device Provider Partner.
2. Click on Device Provider option in  Home page/Dashboard.
3. Create SBI and add device
4. Navigate to "List of Devices" table.
5. Navigate to Approved Device action menu.</t>
  </si>
  <si>
    <t>"Deactivate" option should be available in Action menu for only Approved device.</t>
  </si>
  <si>
    <t>TC_34655_03</t>
  </si>
  <si>
    <t>Verify the "Deactivate" option in Action menu for Pending for Approval Device.</t>
  </si>
  <si>
    <t>1. Login to PMS portal as Device Provider Partner.
2. Click on Device Provider option in  Home page/Dashboard.
3. Create SBI and add device
4. Navigate to "List of Devices" table.
5. Navigate to Pending for approval Device action menu.</t>
  </si>
  <si>
    <t>"Deactivate" option should be in disabled state and not accessible in Action menu for Pending for Approval device.</t>
  </si>
  <si>
    <t>TC_34655_04</t>
  </si>
  <si>
    <t>Verify the "Deactivate" option in Action menu for Rejected Device.</t>
  </si>
  <si>
    <t>1. Login to PMS portal as Device Provider Partner.
2. Click on Device Provider option in  Home page/Dashboard.
3. Create SBI and add device
4. Navigate to "List of Devices" table.
5. Navigate to Rejected Device action menu.</t>
  </si>
  <si>
    <t>"Deactivate" option should be in disabled state and not accessible in Action menu for Rejected devices</t>
  </si>
  <si>
    <t>TC_34655_05</t>
  </si>
  <si>
    <t>Verify the "Deactivate" option in Action menu for Approved Device is accessible.</t>
  </si>
  <si>
    <t>"Deactivate" option should be accessible in Action menu for Approved device.</t>
  </si>
  <si>
    <t>TC_34655_06</t>
  </si>
  <si>
    <t>Verify the "Deactivate" option in Action menu for Deactivated Device is accessible.</t>
  </si>
  <si>
    <t>1. Login to PMS portal as Device Provider Partner.
2. Click on Device Provider option in  Home page/Dashboard.
3. Create SBI and add device
4. Navigate to "List of Devices" table.
5. Navigate to Deactivated Device action menu.</t>
  </si>
  <si>
    <t>1. "Deactivate" option should be in Deactivated state.
2. The action menu should be enabled with only View option.</t>
  </si>
  <si>
    <t>TC_34655_07</t>
  </si>
  <si>
    <t>1. Login to PMS portal as Device Provider Partner.
2. Click on Device Provider option in  Home page/Dashboard.
3. Create SBI and add device
4. Navigate to "List of Devices" table.
5. Navigate to Approved Device action menu.
6. Click on Deactivate option.</t>
  </si>
  <si>
    <t>TC_34655_08</t>
  </si>
  <si>
    <t>Verify Deactivate Device popup title</t>
  </si>
  <si>
    <t>Below title should be displayed for users -" Do you want to deactivate Device - with make and model details</t>
  </si>
  <si>
    <t>TC_34655_09</t>
  </si>
  <si>
    <t>Verify Deactivate Device popup subtitle</t>
  </si>
  <si>
    <t>Below subtitle should be displayed for users - "On clicking Confirm, your device details will be deactivated."</t>
  </si>
  <si>
    <t>TC_34655_10</t>
  </si>
  <si>
    <t>Verify Deactivate Device popup "Make and Model" is aligned properly</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</si>
  <si>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t>
  </si>
  <si>
    <t>TC_34655_11</t>
  </si>
  <si>
    <t>TC_34655_12</t>
  </si>
  <si>
    <t>1. Login to PMS portal as Device Provider Partner.
2. Click on Device Provider option in  Home page/Dashboard.
3. Create SBI and add device
4. Navigate to "List of Devices" table.
5. Navigate to Approved Device action menu.
6. Click on Deactivate option.
7. Navigate to Confirm button in Deactivate device popup.</t>
  </si>
  <si>
    <t>TC_34655_13</t>
  </si>
  <si>
    <t>1. Upon clicking on confirm button, leads to ‘List of Devices’ screen with the details being greyed out and status changed to Deactivated.
2. Visually the record (row) should be in disabled state (grey color)"</t>
  </si>
  <si>
    <t>TC_34655_14</t>
  </si>
  <si>
    <t>1. Login to PMS portal as Device Provider Partner.
2. Click on Device Provider option in  Home page/Dashboard.
3. Create SBI and add device
4. Navigate to "List of Devices" table.
5. Navigate to Approved Device action menu.
6. Click on Deactivate option.
7. Navigate to Cancel button in Deactivate device popup.</t>
  </si>
  <si>
    <t>TC_34655_15</t>
  </si>
  <si>
    <t>Upon clicking on the cancel button tabular view screen for particular Device record should be with no changes made.</t>
  </si>
  <si>
    <t>TC_34655_16</t>
  </si>
  <si>
    <t>Verify the "Deactivated" status in "List of Devices" details page.</t>
  </si>
  <si>
    <t>1. Login to PMS portal as Device Provider Partner.
2. Click on Device Provider option in  Home page/Dashboard.
3. Create SBI and add device
4. Navigate to "List of Devices" table.
5. Navigate to Approved Device action menu.
6. Click on Deactivate option.
7. Deactivate the device.
8. Navigate to table.</t>
  </si>
  <si>
    <t>The status should be displayed as "Deactivated" in List of Devices details page.</t>
  </si>
  <si>
    <t>TC_34655_17</t>
  </si>
  <si>
    <t>1. Login to PMS portal as Device Provider Partner.
2. Click on Device Provider option in  Home page/Dashboard.
3. Create SBI and add device
4. Navigate to "List of Devices" table.
5. Navigate to Approved Device action menu.
6. Click on Deactivate option.
7. Deactivate the device.
8. Navigate to table action menu.</t>
  </si>
  <si>
    <t>1. The action menu for deactivated record should be having only View option.
2. Deactivate option should be in disabled state.</t>
  </si>
  <si>
    <t>TC_34655_18</t>
  </si>
  <si>
    <t>1. User should be registered as Device Provider.
2. SBI should be created and Device should be created to SBI.
3. Deactivate SBI</t>
  </si>
  <si>
    <t>Verify deactivating device whose SBI is already deactivated</t>
  </si>
  <si>
    <t>1. User should not be able to deactivate device. Whos SBI is already deactivated.
2. List of Device should be greyed out for Deactivated records should be greyed out.</t>
  </si>
  <si>
    <t>TC_34655_19</t>
  </si>
  <si>
    <t>Verify deactivate row item is clickable.</t>
  </si>
  <si>
    <t>1. Login to PMS portal as Device Provider Partner.
2. Click on Device Provider option in  Home page/Dashboard.
3. Create SBI and add device
4. Navigate to "List of Devices" table.
5. Navigate to Approved Device action menu.
6. Click on Deactivate option.
7. Navigate to popup and deactivate.
8. Navigate to deactivated row.</t>
  </si>
  <si>
    <t>1. The deactivate row item should not be clickable.</t>
  </si>
  <si>
    <t>TC_34655_20</t>
  </si>
  <si>
    <t>Lengthy make and model should be aligned properly in Deactivation Device popup.</t>
  </si>
  <si>
    <t>TC_34655_21</t>
  </si>
  <si>
    <t>Verify by deactivating Device in one browser and in other browser try to deactivate the same Device.</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</si>
  <si>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
8. Open another browser and deactivate the same Device.</t>
  </si>
  <si>
    <t>Error message should be displayed for deactivating the same Device in another browser.</t>
  </si>
  <si>
    <t>TC_34655_22</t>
  </si>
  <si>
    <t xml:space="preserve">Verify by deactivating Device in one browser and in other browser navigate to the same Device and refresh the browser. </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</si>
  <si>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
8. Click on confirm button.
9. Click browser back button and then click forward browser button.</t>
  </si>
  <si>
    <t>1. After browser is refreshed the Device record should be disabled (greyed out).
2. Deactivated option in context menu should be disabled.</t>
  </si>
  <si>
    <t>TC_34655_23</t>
  </si>
  <si>
    <t>Once user clicks on forward browser button, the deactivated Device should be disabled (greyed out).</t>
  </si>
  <si>
    <t>TC_34655_24</t>
  </si>
  <si>
    <t>Verify deactivating device when Partner is Inactive</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</si>
  <si>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
8. Click on confirm button.</t>
  </si>
  <si>
    <t>1. Error message should be displayed "Partner is Inactive"</t>
  </si>
  <si>
    <t>TC_34655_25</t>
  </si>
  <si>
    <t>Verify by disconnecting internet while deactivating Device</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</si>
  <si>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
8. Disconnect internet.
9. Click on confirm button.</t>
  </si>
  <si>
    <t>TC_34655_26</t>
  </si>
  <si>
    <t>Verify Deactivate popup is aligned properly on the page</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</si>
  <si>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
8. Navigate to popup.</t>
  </si>
  <si>
    <t>Deactivate Device popup should be aligned properly on the page.</t>
  </si>
  <si>
    <t>TC_34655_27</t>
  </si>
  <si>
    <t>Background controls of the Deactivate Device popup should not be accessible.</t>
  </si>
  <si>
    <t>TC_34655_28</t>
  </si>
  <si>
    <t>Verify Deactivate an active Device functionality in French language.</t>
  </si>
  <si>
    <t>1. Login to PMS portal as Device Provider Partner in French language
2. Click on Device Provider option in  Home page/Dashboard.
3. Create SBI and add device
4. Navigate to "List of Devices" table.
5. Navigate to Approved Device action menu.
6. Click on Deactivate option.
7. Navigate to Deactivate device popup.
8. Navigate to popup.</t>
  </si>
  <si>
    <t>User should be able to perform deactivation of Device functionality in French language.</t>
  </si>
  <si>
    <t>TC_34655_29</t>
  </si>
  <si>
    <t>Verify Deactivate an active Device functionality in Arabic language.</t>
  </si>
  <si>
    <t>1. Login to PMS portal as Device Provider Partner in Arabic language
2. Click on Device Provider option in  Home page/Dashboard.
3. Create SBI and add device
4. Navigate to "List of Devices" table.
5. Navigate to Approved Device action menu.
6. Click on Deactivate option.
7. Navigate to Deactivate device popup.
8. Navigate to popup.</t>
  </si>
  <si>
    <t>TC_34655_30</t>
  </si>
  <si>
    <t>Verify Deactivate Device functionality is in Arabic RTL format.</t>
  </si>
  <si>
    <t>Deactivate Device popup should be aligned properly in RTL format.</t>
  </si>
  <si>
    <t>TC_34655_31</t>
  </si>
  <si>
    <t>TC_34655_32</t>
  </si>
  <si>
    <t>TC_34655_33</t>
  </si>
  <si>
    <t>Verify by deactivating the Device and check in DB</t>
  </si>
  <si>
    <t>TC_34655_34</t>
  </si>
  <si>
    <t>Verify Deactivate Device using keyboard</t>
  </si>
  <si>
    <t>1. Login to PMS portal as Device Provider Partner.
2. Click on Device Provider option in  Home page/Dashboard.
3. Create SBI and add device
4. Navigate to "List of Devices" table.
5. Navigate to Approved Device action menu.
6. Click on Deactivate option.
7. Navigate to Deactivate device popup and deactivate the device using keyboard.</t>
  </si>
  <si>
    <t> User should be able to deacivate device using keyboard keys.</t>
  </si>
  <si>
    <t>TC_34655_35</t>
  </si>
  <si>
    <t>Verify by deactiving the Device from filtered records</t>
  </si>
  <si>
    <t>1. Login to PMS portal as Device Provider Partner.
2. Click on Device Provider option in  Home page/Dashboard.
3. Create SBI and add device
4. Navigate to "List of Devices" table.
5. Navigate to filter.
6. Navigate to Approved Device action menu.
7. Click on Deactivate option.</t>
  </si>
  <si>
    <t>User should be able to deactivate the deviced from filtered records.</t>
  </si>
  <si>
    <t>TC_34655_36</t>
  </si>
  <si>
    <t>Verify by deactivating the device SBI</t>
  </si>
  <si>
    <t>1. Login to PMS portal as Device Provider Partner.
2. Click on Device Provider option in  Home page/Dashboard.
3. Create SBI and add device
4. Deactivate the SBI.</t>
  </si>
  <si>
    <t>1. Only approved devices associated to SBI should be deactivated.
2. 'Pending for approval' devices should be auto-rejected. (status will be Rejected)</t>
  </si>
  <si>
    <t>TC_34655_37</t>
  </si>
  <si>
    <t>Verify once SBI is deactivated.</t>
  </si>
  <si>
    <t>1. All approved device records should be displayed in ‘Deactivated' status and those row items should be greyed out.
2. The action menu in records should be enabled with only View option. (Deactivate in action menu is disabled).</t>
  </si>
  <si>
    <t>TC_34655_38</t>
  </si>
  <si>
    <t>Verify the Pending for Approval Devices once SBI is Deactivated.</t>
  </si>
  <si>
    <t>1. The devices whose status was ‘Pending for Approval’ before SBI deactivation should be now be displayed with ‘Rejected’ status.</t>
  </si>
  <si>
    <t>TC_34655_39</t>
  </si>
  <si>
    <t>Verify the Rejected Devices once SBI is Deactivated.</t>
  </si>
  <si>
    <t>Rejected devices should remain in the same status even after SBI deactivation.</t>
  </si>
  <si>
    <t>TC_34655_40</t>
  </si>
  <si>
    <t>Verify by deativating the SBI in one browser and try to Add device to SBI from another browser.</t>
  </si>
  <si>
    <t>User should not be able to add devices for deactivated SBI.</t>
  </si>
  <si>
    <t>MOSIP-34957</t>
  </si>
  <si>
    <t>FTM Chip Provider Services: Add FTM Chip Details</t>
  </si>
  <si>
    <t>TC_34957_01</t>
  </si>
  <si>
    <t>1. User should be registered as FTM Chip Provider.
2. Partner certificate should be uploaded for Partner.</t>
  </si>
  <si>
    <t>As a user (FTM Chip Provider), on clicking ‘Add FTM Chip’ button in ‘List of FTM Chip details’ screen- I should be able to add a new FTM detail so that it is sent to partner admin for approval/rejection.</t>
  </si>
  <si>
    <t>Verify FTM Chip Provider card is accessible on Dashboard/Home page.</t>
  </si>
  <si>
    <t>1. Login to PMS portal as FTM Chip Provider Partner.
2. Navigate to Home page/Dashboard.</t>
  </si>
  <si>
    <t>1. FTM Chip Provider services option should be available in dashboard/home page.
2. FTM Chip Provider services option should be accessible.</t>
  </si>
  <si>
    <t>TC_34957_02</t>
  </si>
  <si>
    <t>Verify FTM Chip Provider option is accessible in Hamburger icon.</t>
  </si>
  <si>
    <t>1. Login to PMS portal as FTM Chip Provider Partner.
2. Navigate to Hamburger icon.</t>
  </si>
  <si>
    <t>1. FTM Chip Provider services option should be available in Hamburger icon.
2. FTM Chip Provider services option should be accessible.</t>
  </si>
  <si>
    <t>TC_34957_03</t>
  </si>
  <si>
    <t>Verify FTM Chip Provider option is accessible from sidepanel.</t>
  </si>
  <si>
    <t>1. Login to PMS portal as FTM Chip Provider Partner.
2. Navigate to left navigation (sidepanel).</t>
  </si>
  <si>
    <t>1. FTM Chip Provider services option should be available in left navigation.
2. FTM Chip Provider services option should be accessible.</t>
  </si>
  <si>
    <t>TC_34957_04</t>
  </si>
  <si>
    <t>Verify the description of FTM Chip Provider option in Home page.</t>
  </si>
  <si>
    <t>Description of this card should be- ‘Add, Deactivate FTM (Foundational Trust Module) , Upload, Reupload, Download FTM Chip Certificate’</t>
  </si>
  <si>
    <t>TC_34957_05</t>
  </si>
  <si>
    <t>Verify when no submitted FTM requests are present.</t>
  </si>
  <si>
    <t>1. Login to PMS portal as FTM Provider Partner.
2. Click on FTM Chip Provider option in Home page/Dashboard.</t>
  </si>
  <si>
    <t>"Add FTM" button located in the centre of ‘List of FTM Chip details</t>
  </si>
  <si>
    <t>TC_34957_06</t>
  </si>
  <si>
    <t>Verify 'Add FTM' button when FTMs are submitted.</t>
  </si>
  <si>
    <t>1. Login to PMS portal as FTM Provider Partner.
2. Click on FTM Chip Provider option in Home page/Dashboard.
3. Create FTM.</t>
  </si>
  <si>
    <t xml:space="preserve"> "Add FTM" button should be present on top right of list view of submitted FTM requests screen.</t>
  </si>
  <si>
    <t>TC_34957_07</t>
  </si>
  <si>
    <t>1. User should be registered as FTM Chip Provider.
2. Do not upload CA and Sub CA certificate.</t>
  </si>
  <si>
    <t>Verify by adding FTM by without uploading CA and Sub CA certificate.</t>
  </si>
  <si>
    <t>1. Login to PMS portal as FTM Provider Partner.
2. Click on FTM Chip Provider option in Home page/Dashboard.
3. Navigate to Add FTM screen.</t>
  </si>
  <si>
    <t>1. User should not be able to Add FTM.
2. User should not get Partner ID in Partner ID dropdown.</t>
  </si>
  <si>
    <t>TC_34957_08</t>
  </si>
  <si>
    <t>1. User should be registered as FTM Chip Provider.
2. Partner certificate should not be uploaded for Partner.</t>
  </si>
  <si>
    <t xml:space="preserve">Verify by adding FTM without uploading Partner certificate </t>
  </si>
  <si>
    <t>TC_34957_09</t>
  </si>
  <si>
    <t xml:space="preserve">Verify by adding FTM when Partner certificates are uploaded. </t>
  </si>
  <si>
    <t>1. User should be able to Add FTM.
2. User should get Partner ID in Partner ID dropdown.</t>
  </si>
  <si>
    <t>TC_34957_10</t>
  </si>
  <si>
    <t>Verify the Title of Add FTM details page.</t>
  </si>
  <si>
    <t>Title: Add FTM Chip details should be displayed.</t>
  </si>
  <si>
    <t>TC_34957_11</t>
  </si>
  <si>
    <t>Verify the Sub title of Add FTM details page.</t>
  </si>
  <si>
    <t>Sub Title: All fields marked with * are mandatory should be displayed.</t>
  </si>
  <si>
    <t>TC_34957_12</t>
  </si>
  <si>
    <t>1. Login to PMS portal as FTM Provider Partner.
2. Click on FTM Chip Provider option in Home page/Dashboard.
3. Navigate to Add FTM screen.
4. Navigate to Breadcrumbs.</t>
  </si>
  <si>
    <t>"Home / List of FTM Chip details" breadcrumbs should be accessible.</t>
  </si>
  <si>
    <t>TC_34957_13</t>
  </si>
  <si>
    <t>1. Login to PMS portal as FTM Provider Partner.
2. Click on FTM Chip Provider option in Home page/Dashboard.
3. Navigate to Add FTM screen.
4. Navigate to PartnerID text field.</t>
  </si>
  <si>
    <t>1. "Partner ID" dropdown should be accessible.
2. User should be able to expand/collapse dropdown."</t>
  </si>
  <si>
    <t>TC_34957_14</t>
  </si>
  <si>
    <t>TC_34957_15</t>
  </si>
  <si>
    <t>Verify on clicking Partner ID dropdown when Partner certificate is uploaded.</t>
  </si>
  <si>
    <t>Clicking on the dropdown should display only the list of partner ID of partner type: FTM Chip Provider whose partner certificate is successfully uploaded.</t>
  </si>
  <si>
    <t>TC_34957_16</t>
  </si>
  <si>
    <t>TC_34957_17</t>
  </si>
  <si>
    <t>1. info icon should be accessible.
2. info (i) icon should provide the specific details - "Only those partner IDs of FTM Chip Provider whose partner certificate is uploaded is available in the dropdown. If you don't find your partner ID, please upload partner certificate first".</t>
  </si>
  <si>
    <t>TC_34957_18</t>
  </si>
  <si>
    <t>Verify placeholder for Partner Type before selecting partner ID</t>
  </si>
  <si>
    <t>1. Login to PMS portal as FTM Provider Partner.
2. Click on FTM Chip Provider option in Home page/Dashboard.
3. Navigate to Add FTM screen.
4. Navigate to Partner Type text field.</t>
  </si>
  <si>
    <t>"Auto-populated based on Partner ID selected" should get displayed.</t>
  </si>
  <si>
    <t>TC_34957_19</t>
  </si>
  <si>
    <t>Verify Partner Type gets autopopulated once Partner Id is selected.</t>
  </si>
  <si>
    <t>1. Login to PMS portal as FTM Provider Partner.
2. Click on FTM Chip Provider option in Home page/Dashboard.
3. Navigate to Add FTM screen.
4. Navigate to PartnerID text field and select.
5.Navigate to Partner Type text field.</t>
  </si>
  <si>
    <t>Once Partner ID is selected "FTM Chip Provider" should get autopopulated in Partner Type text field.</t>
  </si>
  <si>
    <t>TC_34957_20</t>
  </si>
  <si>
    <t>TC_34957_21</t>
  </si>
  <si>
    <t>Verify the placeholder for Make text field.</t>
  </si>
  <si>
    <t>1. Login to PMS portal as FTM Provider Partner.
2. Click on FTM Chip Provider option in Home page/Dashboard.
3. Navigate to Add FTM screen.
4. Navigate to PartnerID text field and select.
5.Navigate to Make textbox.</t>
  </si>
  <si>
    <t>"Enter Make" placeholder should be displayed in Make textbox.</t>
  </si>
  <si>
    <t>TC_34957_22</t>
  </si>
  <si>
    <t>Verify by entering only alphabets into Make textbox.</t>
  </si>
  <si>
    <t>1. Login to PMS portal as FTM Provider Partner.
2. Click on FTM Chip Provider option in Home page/Dashboard.
3. Navigate to Add FTM screen.
4. Navigate to PartnerID text field and select.
5.Navigate to Make textbox.
6. Enter alphabets into Make textbox.</t>
  </si>
  <si>
    <t>1. User should be able to enter only alphabets into Make textbox.
2. User should be able to Create Add FTM using only alphabets.</t>
  </si>
  <si>
    <t>TC_34957_23</t>
  </si>
  <si>
    <t>Verify by entering only alphanumeric values into Make textbox.</t>
  </si>
  <si>
    <t>1. Login to PMS portal as FTM Provider Partner.
2. Click on FTM Chip Provider option in Home page/Dashboard.
3. Navigate to Add FTM screen.
4. Navigate to PartnerID text field and select.
5.Navigate to Make textbox.
6. Enter alphanumeric values into Make textbox.</t>
  </si>
  <si>
    <t>1. User should be able to enter only alphanumeric values into Make textbox.
2. User should be able to Create Add FTM using only alphanumric values.</t>
  </si>
  <si>
    <t>TC_34957_24</t>
  </si>
  <si>
    <t>Verify by entering only numeric values into Make textbox.</t>
  </si>
  <si>
    <t>1. Login to PMS portal as FTM Provider Partner.
2. Click on FTM Chip Provider option in Home page/Dashboard.
3. Navigate to Add FTM screen.
4. Navigate to PartnerID text field and select.
5.Navigate to Make textbox.
6. Enter numeric values into Make textbox.</t>
  </si>
  <si>
    <t>1. User should be able to enter only numeric values into Make textbox.
2. User should be able to Create Add FTM using only numeric values.</t>
  </si>
  <si>
    <t>TC_34957_25</t>
  </si>
  <si>
    <t>Verify by entering only symbols/speacial characters into Make textbox.</t>
  </si>
  <si>
    <t>1. Login to PMS portal as FTM Provider Partner.
2. Click on FTM Chip Provider option in Home page/Dashboard.
3. Navigate to Add FTM screen.
4. Navigate to PartnerID text field and select.
5.Navigate to Make textbox.
6. Enter symbols into Make textbox.</t>
  </si>
  <si>
    <t>TC_34957_26</t>
  </si>
  <si>
    <t>Verify entering more than 36 characters into Make text box.</t>
  </si>
  <si>
    <t>1. Login to PMS portal as FTM Provider Partner.
2. Click on FTM Chip Provider option in Home page/Dashboard.
3. Navigate to Add FTM screen.
4. Navigate to PartnerID text field and select.
5.Navigate to Make textbox.
6. Enter more than 36 characters into Make textbox.</t>
  </si>
  <si>
    <t>1. User should not be able to enter more than 36 characters into Make text box.
2. User should get restricted at 36 character.</t>
  </si>
  <si>
    <t>TC_34957_27</t>
  </si>
  <si>
    <t>Verify by entering only spaces into Make textbox.</t>
  </si>
  <si>
    <t>1. Login to PMS portal as FTM Provider Partner.
2. Click on FTM Chip Provider option in Home page/Dashboard.
3. Navigate to Add FTM screen.
4. Navigate to PartnerID text field and select.
5.Navigate to Make textbox.
6. Enter only spaces into Make text box.</t>
  </si>
  <si>
    <t>1. User should get error message for entering only spaces into Make textbox.
2. User should not be able to submit FTM request.</t>
  </si>
  <si>
    <t>TC_34957_28</t>
  </si>
  <si>
    <t>Verify the placeholder for Model text field.</t>
  </si>
  <si>
    <t>1. Login to PMS portal as FTM Provider Partner.
2. Click on FTM Chip Provider option in Home page/Dashboard.
3. Navigate to Add FTM screen.
4. Navigate to PartnerID text field and select.
5.Navigate to Model textbox.</t>
  </si>
  <si>
    <t>"Enter Model" placeholder should be displayed.</t>
  </si>
  <si>
    <t>TC_34957_29</t>
  </si>
  <si>
    <t>Verify by entering only alphabets into Model textbox.</t>
  </si>
  <si>
    <t>1. Login to PMS portal as FTM Provider Partner.
2. Click on FTM Chip Provider option in Home page/Dashboard.
3. Navigate to Add FTM screen.
4. Navigate to PartnerID text field and select.
5.Navigate to Model textbox.
6. Enter alphabets into Model textbox.</t>
  </si>
  <si>
    <t>1. User should be able to enter only alphabets into Model textbox.
2. User should be able to Create Add FTM using only alphabets.</t>
  </si>
  <si>
    <t>TC_34957_30</t>
  </si>
  <si>
    <t>Verify by entering only alphanumeric values into Model textbox.</t>
  </si>
  <si>
    <t>1. Login to PMS portal as FTM Provider Partner.
2. Click on FTM Chip Provider option in Home page/Dashboard.
3. Navigate to Add FTM screen.
4. Navigate to PartnerID text field and select.
5.Navigate to Model textbox.
6. Enter alphanumeric values into Model textbox.</t>
  </si>
  <si>
    <t>1. User should be able to enter only alphanumeric values into Model textbox.
2. User should be able to Create Add FTM using only alphanumric values.</t>
  </si>
  <si>
    <t>TC_34957_31</t>
  </si>
  <si>
    <t>Verify by entering only numeric values into Model textbox.</t>
  </si>
  <si>
    <t>1. Login to PMS portal as FTM Provider Partner.
2. Click on FTM Chip Provider option in Home page/Dashboard.
3. Navigate to Add FTM screen.
4. Navigate to PartnerID text field and select.
5.Navigate to Model textbox.
6. Enter numeric values into Model textbox.</t>
  </si>
  <si>
    <t>1. User should be able to enter only numeric values into Model textbox.
2. User should be able to Create Add FTM using only numeric values.</t>
  </si>
  <si>
    <t>TC_34957_32</t>
  </si>
  <si>
    <t>1. Login to PMS portal as FTM Provider Partner.
2. Click on FTM Chip Provider option in Home page/Dashboard.
3. Navigate to Add FTM screen.
4. Navigate to PartnerID text field and select.
5.Navigate to Model textbox.
6. Enter symbols into Model textbox.</t>
  </si>
  <si>
    <t>TC_34957_33</t>
  </si>
  <si>
    <t>Verify by entering only spaces into Model textbox.</t>
  </si>
  <si>
    <t>1. Login to PMS portal as FTM Provider Partner.
2. Click on FTM Chip Provider option in Home page/Dashboard.
3. Navigate to Add FTM screen.
4. Navigate to PartnerID text field and select.
5.Navigate to Model textbox.
6. Enter only spaces into Model textbox.</t>
  </si>
  <si>
    <t>1. User should get error message for entering only spaces into Model textbox.
2. User should not be able to submit FTM request.</t>
  </si>
  <si>
    <t>TC_34957_34</t>
  </si>
  <si>
    <t>Verify entering more than 36 characters into Model text box.</t>
  </si>
  <si>
    <t>1. Login to PMS portal as FTM Provider Partner.
2. Click on FTM Chip Provider option in Home page/Dashboard.
3. Navigate to Add FTM screen.
4. Navigate to PartnerID text field and select.
5.Navigate to Model textbox.
6. Enter more than 36 characters into Model textbox.</t>
  </si>
  <si>
    <t>1. User should not be able to enter more than 36 characters into Model text box.
2. User should get restricted at 36 character.</t>
  </si>
  <si>
    <t>TC_34957_35</t>
  </si>
  <si>
    <t>1. Login to PMS portal as FTM Provider Partner.
2. Click on FTM Chip Provider option in Home page/Dashboard.
3. Navigate to Add FTM screen.
4. Navigate to PartnerID text field and select.
5. Navigate to cancel button.</t>
  </si>
  <si>
    <t>1. "Cancel" button should be accessible.
2. Uplon clicking on it , user should be navigated to tabular view of submitted FTM chips without the details getting saved.</t>
  </si>
  <si>
    <t>TC_34957_36</t>
  </si>
  <si>
    <t>1. Login to PMS portal as FTM Provider Partner.
2. Click on FTM Chip Provider option in Home page/Dashboard.
3. Navigate to Add FTM screen.
4. Navigate to PartnerID text field and select.
5. Navigate to clear form button.</t>
  </si>
  <si>
    <t>TC_34957_37</t>
  </si>
  <si>
    <t>Verify "Submit" button is disabled by default in Add FTM request page.</t>
  </si>
  <si>
    <t>1. Login to PMS portal as FTM Provider Partner.
2. Click on FTM Chip Provider option in Home page/Dashboard.
3. Navigate to Add FTM screen.
4. Navigate to Submit button.</t>
  </si>
  <si>
    <t>1. "Submit"should be disabled by default.
2. Visually also Submit button should be in disabled state"</t>
  </si>
  <si>
    <t>TC_34957_38</t>
  </si>
  <si>
    <t>1. Login to PMS portal as FTM Provider Partner.
2. Click on FTM Chip Provider option in Home page/Dashboard.
3. Navigate to Add FTM screen.
4. Enter all the mandatory fields.
5. Navigate to Submit button.</t>
  </si>
  <si>
    <t>TC_34957_39</t>
  </si>
  <si>
    <t>TC_34957_40</t>
  </si>
  <si>
    <t>Verify upon clicking submit button.</t>
  </si>
  <si>
    <t>1. Login to PMS portal as FTM Provider Partner.
2. Click on FTM Chip Provider option in Home page/Dashboard.
3. Navigate to Add FTM screen.
4. Enter all the mandatory fields.
5. Navigate to Submit button and click it.</t>
  </si>
  <si>
    <t>Success message should be displayed once FTM is submitted.</t>
  </si>
  <si>
    <t>TC_34957_41</t>
  </si>
  <si>
    <t>Verify the success message once FTM is submitted</t>
  </si>
  <si>
    <t>1. Login to PMS portal as FTM Provider Partner.
2. Click on FTM Chip Provider option in Home page/Dashboard.
3. Navigate to Add FTM screen.
4. Enter all the mandatory fields.
5. Navigate to Submit button and click it.
6. Navigate to success message.</t>
  </si>
  <si>
    <t>Below message should be displayed,
1. Success Green Color Tick Icon
2. Title of success message: 'FTM Chip details submitted successfully!</t>
  </si>
  <si>
    <t>TC_34957_42</t>
  </si>
  <si>
    <t>Verify Description of success message once FTM is submitted.</t>
  </si>
  <si>
    <t>Proper description should be displayed - "FTM Chip creation request has been successfully submitted and is pending with admin for approval. As a next step, upload FTM Chip Certificate to proceed further."</t>
  </si>
  <si>
    <t>TC_34957_43</t>
  </si>
  <si>
    <t>Verify "Upload FTM Chip Certificate" button.</t>
  </si>
  <si>
    <t>1. "Upload FTM Chip Certificate" button should be accessible.
2. Upon clicking on it user should be navigated to upload certificate section.</t>
  </si>
  <si>
    <t>TC_34957_44</t>
  </si>
  <si>
    <t>Verify the status of FTM post creation of FTM (Before uploading FTM certificate).</t>
  </si>
  <si>
    <t>1. Login to PMS portal as FTM Provider Partner.
2. Click on FTM Chip Provider option in Home page/Dashboard.
3. Navigate to Add FTM screen.
4. Enter all the mandatory fields.
5. Navigate to Submit button and click it.
6. Navigate to tabular view of FTM.</t>
  </si>
  <si>
    <t xml:space="preserve">Status should be "Pending for Cert upload" </t>
  </si>
  <si>
    <t>TC_34957_45</t>
  </si>
  <si>
    <t>Verify by resubmitting an already exisiting FTM record which is in Approved state.</t>
  </si>
  <si>
    <t>1. Login to PMS portal as FTM Provider Partner.
2. Click on FTM Chip Provider option in Home page/Dashboard.
3. Navigate to Add FTM screen.
4. Enter already existing make and model.
5. Navigate to Submit button and click it.</t>
  </si>
  <si>
    <t xml:space="preserve">Error message should be displayed for resubmitting an already existing FTM record which is in Approved state - "FTM Chip details already exists for the same make and model'." </t>
  </si>
  <si>
    <t>TC_34957_46</t>
  </si>
  <si>
    <t>Verify by resubmitting an already exisiting FTM record which is in Pending for Cert upload state.</t>
  </si>
  <si>
    <t xml:space="preserve">Error message should be displayed for resubmitting an already existing FTM record which is in Pending for Cert upload state - "FTM Chip details already exists for the same make and model'." </t>
  </si>
  <si>
    <t>TC_34957_47</t>
  </si>
  <si>
    <t>Verify by resubmitting an already exisiting FTM record which is in Pending for Approval state.</t>
  </si>
  <si>
    <t xml:space="preserve">Error message should be displayed for resubmitting an already existing FTM record which is in Pending for Approval state - "FTM Chip details already exists for the same make and model'." </t>
  </si>
  <si>
    <t>TC_34957_48</t>
  </si>
  <si>
    <t>Verify by resubmitting an already exisiting FTM record which is in  Rejected state.</t>
  </si>
  <si>
    <t xml:space="preserve">Error message should be displayed for resubmitting an already existing FTM record which is in Rejected state - "FTM Chip details already exists for the same make and model'." </t>
  </si>
  <si>
    <t>TC_34957_49</t>
  </si>
  <si>
    <t>Verify by resubmitting an already exisiting FTM record which is in  Deactivated state.</t>
  </si>
  <si>
    <t xml:space="preserve">Partner should be able to create  FTM which is in Deactivate state </t>
  </si>
  <si>
    <t>TC_34957_50</t>
  </si>
  <si>
    <t>Verify by providing unique make and model version for already exisiting FTM record.</t>
  </si>
  <si>
    <t>1. User should be able to create FTM as make and model are unique.</t>
  </si>
  <si>
    <t>TC_34957_51</t>
  </si>
  <si>
    <t>Verify the Add FTM functionality in Arabic language.</t>
  </si>
  <si>
    <t>1. Login to PMS portal as FTM Provider Partner in Arabic language.
2. Click on FTM Chip Provider option in Home page/Dashboard.
3. Navigate to Add FTM screen.
4. Enter already existing make and model.
5. Navigate to Submit button and click it.</t>
  </si>
  <si>
    <t>1. User should be able to create FTM in Arabic language.
2. All the controls and content should be available in Arabic langauge.
3. All the functionality in Arabic language should be in RTL format.</t>
  </si>
  <si>
    <t>TC_34957_52</t>
  </si>
  <si>
    <t>Verify the Add FTM functionality in French language.</t>
  </si>
  <si>
    <t>1. User should be able to create FTM in French language.
2. All the controls and content should be available in French langauge.</t>
  </si>
  <si>
    <t>TC_34957_53</t>
  </si>
  <si>
    <t>Verify by uploading FTM Chip Certificate when corresponding root certificates are not uploaded by Admin.</t>
  </si>
  <si>
    <t>1. Login to PMS portal as FTM Provider Partner.
2. Click on FTM Chip Provider option in Home page/Dashboard.
3. Navigate to Add FTM screen.
4. Enter all the details.
5. Navigate to Submit button and click it.
6. Navigate to upload FTM certificate.</t>
  </si>
  <si>
    <t>1. User should not be able to upload FTM Chip certificate as root certificates are not uploaded.
2. Error message should be displayed.</t>
  </si>
  <si>
    <t>TC_34957_54</t>
  </si>
  <si>
    <t>Verify by uploading FTM Chip Certificate.</t>
  </si>
  <si>
    <t>User should be able to upload FTM Chip certificate successfully.</t>
  </si>
  <si>
    <t>TC_34957_55</t>
  </si>
  <si>
    <t>Verify creating FTM without entering mandatory fields.</t>
  </si>
  <si>
    <t>1. Login to PMS portal as FTM Provider Partner.
2. Click on FTM Chip Provider option in Home page/Dashboard.
3. Navigate to Add FTM screen.
4. Do not enter mandatory fields.
5. Navigate to Submit.</t>
  </si>
  <si>
    <t>1.User should not be able to submit FTM.
2. Submit button should be in disbaled state.</t>
  </si>
  <si>
    <t>TC_34957_56</t>
  </si>
  <si>
    <t>1. User should be registered as FTM Chip Provider.
2. Partner certificate should be uploaded for Partner.
3. Keep Partner Inactive from Admin.</t>
  </si>
  <si>
    <t>Verify by creating FTM when Partner is inactive.</t>
  </si>
  <si>
    <t>1. Partner should not be able to create FTM Chip when Partner is inactive.
2. "Partner is not active" error message should be displayed.</t>
  </si>
  <si>
    <t>TC_34957_57</t>
  </si>
  <si>
    <t>Verify FTM created date stored in DB.</t>
  </si>
  <si>
    <t>1. Login to PMS portal as FTM Provider Partner.
2. Click on FTM Chip Provider option in Home page/Dashboard.
3. Navigate to Add FTM screen.
4. Enter all the details.
5. Navigate to Submit.</t>
  </si>
  <si>
    <t>FTM created date should be stored in DB in UTC format</t>
  </si>
  <si>
    <t>TC_34957_58</t>
  </si>
  <si>
    <t>Verify creating FTM in one browser and in another browser try to create same FTM</t>
  </si>
  <si>
    <t>1. Login to PMS portal as FTM Provider Partner.
2. Click on FTM Chip Provider option in Home page/Dashboard.
3. Navigate to Add FTM screen.
4. Enter all the details.
5. Navigate to Submit.
6. In another browser try to create same FTM.</t>
  </si>
  <si>
    <t>1. User should not be able to create same FTM in another browser.
2. Error message should be displayed - "FTM Chip details already exists for the same make and model".</t>
  </si>
  <si>
    <t>TC_34957_59</t>
  </si>
  <si>
    <t>Verify that submitted details appears as the latest record in the ‘List of FTM details’ screen</t>
  </si>
  <si>
    <t>1. Login to PMS portal as FTM Provider Partner.
2. Click on FTM Chip Provider option in Home page/Dashboard.
3. Navigate to Add FTM screen.
4. Enter all the details.
5. Navigate to Submit.
6. Navigate to List of FTM details.</t>
  </si>
  <si>
    <t>FTM chip submitted details should appear as the latest record in the ‘List of FTM details’ screen</t>
  </si>
  <si>
    <t>TC_34957_60</t>
  </si>
  <si>
    <t>Verify that submitted details appears as the latest record in the ‘List of FTM details’ screen when FTM Chip certificate is not uploaded.</t>
  </si>
  <si>
    <t>1. FTM chip submitted details should appear as the latest record in the ‘List of FTM details’ screen.
2. Status should be "Pending for Certificate upload".</t>
  </si>
  <si>
    <t>TC_34957_61</t>
  </si>
  <si>
    <t>Verify that submitted details appears as the latest record in the ‘List of FTM details’ screen when FTM Chip certificate is uploaded.</t>
  </si>
  <si>
    <t>1. FTM chip submitted details should appear as the latest record in the ‘List of FTM details’ screen.
2. Status should be "Pending for approval".</t>
  </si>
  <si>
    <t>TC_34957_62</t>
  </si>
  <si>
    <t>Verify by entering all the field and click browser back, reload and closed tab button.</t>
  </si>
  <si>
    <t>1. Login to PMS portal as FTM Provider Partner.
2. Click on FTM Chip Provider option in Home page/Dashboard.
3. Navigate to Add FTM screen.
4. Enter all the details.
5. Click  browser back, reload and closed tab button.</t>
  </si>
  <si>
    <t>TC_34957_63</t>
  </si>
  <si>
    <t>verify by entering all the field and click side panel/hamburger menu buttons.</t>
  </si>
  <si>
    <t>1. Login to PMS portal as FTM Provider Partner.
2. Click on FTM Chip Provider option in Home page/Dashboard.
3. Navigate to Add FTM screen.
4. Enter all the details.
5. Click side panel/hamburger menu buttons.</t>
  </si>
  <si>
    <t>TC_34957_64</t>
  </si>
  <si>
    <t>Verify the List of FTM details page when adding lenthy make and model.</t>
  </si>
  <si>
    <t>"List of FTM details" should be aligned properly when adding lenthy make and model.</t>
  </si>
  <si>
    <t>TC_34957_65</t>
  </si>
  <si>
    <t>Verify while creating FTM when internet is off.</t>
  </si>
  <si>
    <t>1. Login to PMS portal as FTM Provider Partner.
2. Click on FTM Chip Provider option in Home page/Dashboard.
3. Navigate to Add FTM screen.
4. Enter all the details.
5. Turn off internet.
6. Navigate to Submit.</t>
  </si>
  <si>
    <t>1. User should not be able to create FTM.
2. Proper error message should be displayed.</t>
  </si>
  <si>
    <t>TC_34957_66</t>
  </si>
  <si>
    <t>Verify proper field label is defined for all the fields.</t>
  </si>
  <si>
    <t>Proper field label should be defined for all the fields in Add FTM Chip details page.</t>
  </si>
  <si>
    <t>TC_34957_67</t>
  </si>
  <si>
    <t>TC_34957_68</t>
  </si>
  <si>
    <t>1. Login to PMS portal as FTM Provider Partner.
2. Click on FTM Chip Provider option in Home page/Dashboard.
3. Remove Partner_admin from assigned roles
4. Navigate to Add FTM screen.
5. Enter all the details.
6. Navigate to Submit.</t>
  </si>
  <si>
    <t>Message to be displayed:403 Forbidden
You do not have privilege to access this page
Please contact your administrator.</t>
  </si>
  <si>
    <t>TC_34957_69</t>
  </si>
  <si>
    <t>1. Login to PMS portal as FTM Provider Partner.
2. Click on FTM Chip Provider option in Home page/Dashboard.
3.Open a new browser or clear cookies from cache or open incognito mode.
4. Paste the URL copied earlier.</t>
  </si>
  <si>
    <t>TC_34957_70</t>
  </si>
  <si>
    <t>Verify "x" icon in Page level error messages.</t>
  </si>
  <si>
    <t>1. Login to PMS portal as FTM Provider Partner.
2. Click on FTM Chip Provider option in Home page/Dashboard.
3. Navigate to Add FTM screen.
4. Enter all the details.
5. Create some error.
6. Navigate to error message.</t>
  </si>
  <si>
    <t>Page level error messages (top of the page) should be removed when the user clicks on the "x" icon.</t>
  </si>
  <si>
    <t>TC_34957_71</t>
  </si>
  <si>
    <t>Verify browser prompt message "Proceed and Cancel" button.</t>
  </si>
  <si>
    <t>1. Login to PMS portal as FTM Provider Partner.
2. Click on FTM Chip Provider option in Home page/Dashboard.
3. Navigate to Add FTM screen.
4. Enter all the details.
5. Click on browser reload or back button.
6. Navigate to browser prompt message.</t>
  </si>
  <si>
    <t>1. Changes should be lost upon clicking on proceed button.
2. Upon clicking on cancel button, user should be stayed on same page without any data lost.</t>
  </si>
  <si>
    <t>TC_34957_72</t>
  </si>
  <si>
    <t>Verify when user is inactive/idle for a configurable period.</t>
  </si>
  <si>
    <t>1. Login to PMS portal as FTM Provider Partner.
2. Click on FTM Chip Provider option in Home page/Dashboard.
3. Navigate to Add FTM screen.
4. Enter all the details.</t>
  </si>
  <si>
    <t xml:space="preserve">1. User should get error message "you will be logged out due to inactivity".
2. If there is no activity even after the prompt and the configurable period has expired, then the user should be automatically logged out. </t>
  </si>
  <si>
    <t>TC_34957_73</t>
  </si>
  <si>
    <t>Verify different ways of uploading FTM Chip certificate.</t>
  </si>
  <si>
    <t>1. Login to PMS portal as FTM Provider Partner.
2. Click on FTM Chip Provider option in Home page/Dashboard.
3. Navigate to Add FTM screen.
4. Enter all the details.
5. Click on submit button.
6. Navigate to success messgae.
7. Navigate to FTM Chip Prvider services.</t>
  </si>
  <si>
    <t>We should get option in manage certificate, to uplaod cert and download button will be disabled.</t>
  </si>
  <si>
    <t>TC_34957_74</t>
  </si>
  <si>
    <t>Verify "back" and brecrumbs present in success message.</t>
  </si>
  <si>
    <t>1. Login to PMS portal as FTM Provider Partner.
2. Click on FTM Chip Provider option in Home page/Dashboard.
3. Navigate to Add FTM screen.
4. Enter all the details.
5. Click on submit button.
6. Navigate to success messgae.
7. Navigate to back and breadcrumbs button.</t>
  </si>
  <si>
    <t xml:space="preserve"> "back" button and brecrumbs should be accessible in success message.</t>
  </si>
  <si>
    <t>MOSIP-34967</t>
  </si>
  <si>
    <t>FTM Chip Provider Services: Upload FTM Chip Certificate for each chip model</t>
  </si>
  <si>
    <t>TC_34967_01</t>
  </si>
  <si>
    <t>1. Partner Type should be FTM Chip Provider.
2. Root certificates should be already uploaded in PMP by Partner Admin.
3. The registered user should have successfully submitted FTM details which is covered</t>
  </si>
  <si>
    <t>As a user (FTM Chip Provider) , I should be able to click on Upload FTM Chip Certiifcate button after FTM detail submission so that I can upload FTM Chip certificate for each FTM record submitted.</t>
  </si>
  <si>
    <t>Verify upload FTM Chip Certificate button after FTM detail submission.</t>
  </si>
  <si>
    <t>1. Login to PMS portal as FTM Provider Partner.
2. Click on FTM Chip Provider option in Home page/Dashboard.
3. Navigate to Add FTM screen.
4. Enter all the mandatory fields and Submit the FTM
5. Navigate to success message.
6. Click Upload FTM Chip certificate.</t>
  </si>
  <si>
    <t>TC_34967_02</t>
  </si>
  <si>
    <t>Verify upon clicking upload FTM Chip Certificate button.</t>
  </si>
  <si>
    <t>Upon clicking on Upload FTM Chip certificate button, popup window to upload certificate screen should get displayed.</t>
  </si>
  <si>
    <t>TC_34967_03</t>
  </si>
  <si>
    <t>Verify the certificate upload popup window title.</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</si>
  <si>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t>
  </si>
  <si>
    <t>Title- ‘Upload FTM Chip Certificate’ should be displayed.</t>
  </si>
  <si>
    <t>TC_34967_04</t>
  </si>
  <si>
    <t>Verify the certificate upload popup window sub title.</t>
  </si>
  <si>
    <t>Sub title - ‘Please select all fields and upload the certificate’</t>
  </si>
  <si>
    <t>TC_34967_05</t>
  </si>
  <si>
    <t>Verify the Partner Type text box.</t>
  </si>
  <si>
    <t>"FTM Chip Provider" should be displayed for Partner Type textbox.</t>
  </si>
  <si>
    <t>TC_34967_06</t>
  </si>
  <si>
    <t>Verify the Partner Type text box is disabled.</t>
  </si>
  <si>
    <t>Partner type textbox should be disabled for edit.</t>
  </si>
  <si>
    <t>TC_34967_07</t>
  </si>
  <si>
    <t>Verify the Domain text box</t>
  </si>
  <si>
    <t>1. Value displayed is "FTM".
2. "Domain" text box should be disbaled for edit.</t>
  </si>
  <si>
    <t>TC_34967_08</t>
  </si>
  <si>
    <t>Verify the upload icon and message in popup.</t>
  </si>
  <si>
    <t>1. Upload icon should be available in certificate upload popup.
2. Message should be displayed - "Please tap to select the certificate. Only .cer or .pem certificate formats are allowed for upload".</t>
  </si>
  <si>
    <t>TC_34967_09</t>
  </si>
  <si>
    <t>Verify Cancel button in popup.</t>
  </si>
  <si>
    <t>1. Cancel button should be accessible.
2. Upon clicking cancel button user should be redirected to ‘Add FTM Chip details’ success screen.</t>
  </si>
  <si>
    <t>TC_34967_10</t>
  </si>
  <si>
    <t>Verify Submit button is disabled by default.</t>
  </si>
  <si>
    <t>Submit button is disabled by default</t>
  </si>
  <si>
    <t>TC_34967_11</t>
  </si>
  <si>
    <t>Verify by clicking upload certificate section.</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</si>
  <si>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t>
  </si>
  <si>
    <t>1. Clicking on upload section, user should be displayed local system screen to upload certificate.
2. User should be displayed only ".cer or .pem" format files from local system by default.</t>
  </si>
  <si>
    <t>TC_34967_12</t>
  </si>
  <si>
    <t>Verify upon selecting certificate from local system.</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</si>
  <si>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select certificate.</t>
  </si>
  <si>
    <t>1. On selecting a certificate from local system, certificate starts getting fetched and a circular progress icon should appear with displaying a message- 'We're fetching your certificate'.
2.  "Cancel" button should be available inside upload section.
3. "Submit" button should be disabled.</t>
  </si>
  <si>
    <t>TC_34967_13</t>
  </si>
  <si>
    <t>Verify cancel button inside upload section while fetching certificate from local.</t>
  </si>
  <si>
    <t>1. Cancel button should be accessible.
2. Upon clicking cancel button user should be displayed with upload certificate message.</t>
  </si>
  <si>
    <t>TC_34967_14</t>
  </si>
  <si>
    <t>Verify after uploading certificate from local system.</t>
  </si>
  <si>
    <t>TC_34967_15</t>
  </si>
  <si>
    <t>Verify submit button gets enabled once certificate is uploaded.</t>
  </si>
  <si>
    <t>Once certificate is uploaded, "Submit" button should get enabled.</t>
  </si>
  <si>
    <t>TC_34967_16</t>
  </si>
  <si>
    <t>On click of Submit, a message should be displayed in green - ‘FTM Chip Certificate is uploaded successfully’.</t>
  </si>
  <si>
    <t>TC_34967_17</t>
  </si>
  <si>
    <t>Verify upon clicking close button.</t>
  </si>
  <si>
    <t>Upon clicking Close button, the user should be navigated back to "List of FTM Chip details" with the FTM and certificate details displayed as the latest entry.</t>
  </si>
  <si>
    <t>TC_34967_18</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</si>
  <si>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select different format certificate.</t>
  </si>
  <si>
    <t>1. Error message should displayed - "The certificate uploaded is not in the correct format. Only certificates having format .cer or .pem is allowed for upload".
2. User should not be able to upload certificate.</t>
  </si>
  <si>
    <t>TC_34967_19</t>
  </si>
  <si>
    <t>Verify uploading a certificate whose root certificate is not uploaded in PMP by Partner Admin.</t>
  </si>
  <si>
    <t>Error message should be displayed - "Root CA/Intermediate CA Certificates not found."</t>
  </si>
  <si>
    <t>TC_34967_20</t>
  </si>
  <si>
    <t>Verify if the certificate upload due to unsuccessful technical/ internal issue</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</si>
  <si>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create some error while uploading cert.</t>
  </si>
  <si>
    <t>Error message should be displayed - "Due to an error, we were unable to upload the certificate. Please try again."
2. User should be redirected back to upload popup window to upload certificate again.</t>
  </si>
  <si>
    <t>TC_34967_21</t>
  </si>
  <si>
    <t>Verify selecting multiple certificates and then try uploading multiple certificates.</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</si>
  <si>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select multiple certificates.</t>
  </si>
  <si>
    <t>1. User should not be able to select multiple certificates.</t>
  </si>
  <si>
    <t>TC_34967_22</t>
  </si>
  <si>
    <t>Verify uploading the FTM certificate which expiry date is less than 1 year from date of upload</t>
  </si>
  <si>
    <t>User should get error message - "Expiry date of uploaded certificate is less than 1 year. Please upload valid certificate again"</t>
  </si>
  <si>
    <t>TC_34967_23</t>
  </si>
  <si>
    <t>Verify uploading only Version 3 certificate.</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</si>
  <si>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select version 3 certificate.</t>
  </si>
  <si>
    <t>User should be able to upload successfully version 3 certificate.</t>
  </si>
  <si>
    <t>TC_34967_24</t>
  </si>
  <si>
    <t>Verify uploading certificate when Partner is Inactive.</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</si>
  <si>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upload FTM certificate.</t>
  </si>
  <si>
    <t>User should get error message -"Partner is Inactive"</t>
  </si>
  <si>
    <t>TC_34967_25</t>
  </si>
  <si>
    <t>Verify adding multiple FTM Chip details and upload certificates for multiple FTM Chip.</t>
  </si>
  <si>
    <t>User should be able to add multiple FTM Chip and user should be able to upload certificates for all FTM Chips.</t>
  </si>
  <si>
    <t>TC_34967_26</t>
  </si>
  <si>
    <t>Verify after successfully upload of certificate.</t>
  </si>
  <si>
    <t>After Successful upload, the user should be navigated back to List of FTM Chip details screen.</t>
  </si>
  <si>
    <t>TC_34967_27</t>
  </si>
  <si>
    <t xml:space="preserve">Verify "Expiry Date" &amp; "Time of upload certificate" is correct after uploading certificate. </t>
  </si>
  <si>
    <t>1. Login to PMS portal as FTM Provider Partner.
2. Click on FTM Chip Provider option in Home page/Dashboard.
3. Navigate to Add FTM screen.
4. Enter all the mandatory fields and Submit the FTM
5. Navigate to success message.
6. Click Upload FTM Chip certificate and navigate to popup window.
7. Click on Upload certificate section and upload FTM certificate.
8. Navigate to Manage FTM details page.</t>
  </si>
  <si>
    <t>Correct "Expiry Date" &amp; "Time of upload certificate" should be displayed in Manage FTM certificate.</t>
  </si>
  <si>
    <t>TC_34967_28</t>
  </si>
  <si>
    <t>Verify user is able to download the uploaded certificate.</t>
  </si>
  <si>
    <t>User should be able to download the uploaded certificate.
2. Download button should be accessible.</t>
  </si>
  <si>
    <t>TC_34967_29</t>
  </si>
  <si>
    <t>Verify user is able to reupload the certificate.</t>
  </si>
  <si>
    <t>User should be able to reupload the certificate.
2. Reupload button should be accessible.</t>
  </si>
  <si>
    <t>TC_34967_30</t>
  </si>
  <si>
    <t>Verify uploading certificate by removing Partner role for FTM partner.</t>
  </si>
  <si>
    <t>1. Login to PMS portal as FTM Provider Partner.
2. Click on FTM Chip Provider option in Home page/Dashboard.
3. Navigate to Add FTM screen.
4. Enter all the mandatory fields and Submit the FTM
5. Navigate to success message.
6. Remove partner role for FTM partner.
7. Click Upload FTM Chip certificate and navigate to popup window.
8. Click on Upload certificate section and upload FTM certificate.</t>
  </si>
  <si>
    <t>User should not be able to upload certificate and 403 error message should be displayed.</t>
  </si>
  <si>
    <t>TC_34967_31</t>
  </si>
  <si>
    <t>Verify status of FTM in List of FTM chip details page without uploading the FTM Chip certificate.</t>
  </si>
  <si>
    <t>1. Login to PMS portal as FTM Provider Partner.
2. Click on FTM Chip Provider option in Home page/Dashboard.
3. Navigate to Add FTM screen.
4. Enter all the mandatory fields and Submit the FTM
5. Navigate to success message.
6. Navigate to List of FTM Chip details page.</t>
  </si>
  <si>
    <t>In List of FTM Chip details status should be "Pending for Cert upload".</t>
  </si>
  <si>
    <t>TC_34967_32</t>
  </si>
  <si>
    <t>Verify status of FTM in List of FTM chip details page after uploading the FTM Chip certificate.</t>
  </si>
  <si>
    <t>1. Login to PMS portal as FTM Provider Partner.
2. Click on FTM Chip Provider option in Home page/Dashboard.
3. Navigate to Add FTM screen.
4. Enter all the mandatory fields and Submit the FTM
5. Navigate to success message.
6. Upload FTM certificate.
7. Navigate to List of FTM Chip details page.</t>
  </si>
  <si>
    <t>In List of FTM Chip details status should be "Pending for Approval".</t>
  </si>
  <si>
    <t>TC_34967_33</t>
  </si>
  <si>
    <t xml:space="preserve">Verify uplon clicking on upload section </t>
  </si>
  <si>
    <t>1. Login to PMS portal as FTM Provider Partner.
2. Click on FTM Chip Provider option in Home page/Dashboard.
3. Navigate to Add FTM screen.
4. Enter all the mandatory fields and Submit the FTM
5. Navigate to success message.
6. Click on upload section.</t>
  </si>
  <si>
    <t>In local file only cer and pem files should be visible.</t>
  </si>
  <si>
    <t>TC_34967_34</t>
  </si>
  <si>
    <t>1. Login to PMS portal as FTM Provider Partner.
2. Click on FTM Chip Provider option in Home page/Dashboard.
3. Navigate to Add FTM screen.
4. Enter all the mandatory fields and Submit the FTM
5. Navigate to success message.
6. Click on upload section.
7. Select certificate.
8. Turn off internet and click submit button.</t>
  </si>
  <si>
    <t>1. User should not be able to upload the certificate.
2. Error message should be displayed.</t>
  </si>
  <si>
    <t>TC_34967_35</t>
  </si>
  <si>
    <t>Verify the upload certificate backside controls are accessible.</t>
  </si>
  <si>
    <t>Upload certificate backside controls should not be scrollable and accessible.</t>
  </si>
  <si>
    <t>TC_34967_36</t>
  </si>
  <si>
    <t>Verify uploading FTM Chip certificate in Arabic langauge.</t>
  </si>
  <si>
    <t>1. Login to PMS portal as FTM Provider Partner in Arabic language.
2. Click on FTM Chip Provider option in Home page/Dashboard.
3. Navigate to Add FTM screen.
4. Enter all the mandatory fields and Submit the FTM
5. Navigate to success message.
6. Click on upload section and upload certificate.</t>
  </si>
  <si>
    <t>1. All the content and controls should be Arabic langauge.
2. All the content and controls should be in RTL format.</t>
  </si>
  <si>
    <t>TC_34967_37</t>
  </si>
  <si>
    <t>Verify uploading FTM Chip certificate in French langauge.</t>
  </si>
  <si>
    <t>1. Login to PMS portal as FTM Provider Partner in French language.
2. Click on FTM Chip Provider option in Home page/Dashboard.
3. Navigate to Add FTM screen.
4. Enter all the mandatory fields and Submit the FTM
5. Navigate to success message.
6. Click on upload section and upload certificate.</t>
  </si>
  <si>
    <t>1. All the content and controls should be in French langauge.</t>
  </si>
  <si>
    <t>TC_34967_38</t>
  </si>
  <si>
    <t>1. Login to PMS portal as FTM Provider Partner.
2. Click on FTM Chip Provider option in Home page/Dashboard.
3. Navigate to Add FTM screen.
4. Enter all the mandatory fields and Submit the FTM
5. Navigate to success message.
6. Click on upload section.
7. Navigate to success and error messages.</t>
  </si>
  <si>
    <t>TC_34967_39</t>
  </si>
  <si>
    <t>Verify the proper field label is defined for all the text box field.</t>
  </si>
  <si>
    <t>All the fields should be proper label defined.</t>
  </si>
  <si>
    <t>TC_34967_40</t>
  </si>
  <si>
    <t>Verify placeholder is defined for all the text box fields.</t>
  </si>
  <si>
    <t>All the fields should be proper placeholder defined.</t>
  </si>
  <si>
    <t>TC_34967_41</t>
  </si>
  <si>
    <t>Verify by approving the FTM Chip before uploading FTM chip certificate.</t>
  </si>
  <si>
    <t>1. Login to PMS portal as FTM Provider Partner.
2. Click on FTM Chip Provider option in Home page/Dashboard.
3. Navigate to Add FTM screen.
4. Enter all the mandatory fields and Submit the FTM
5. Navigate to success message.
6. Do not upload certificate.
7. Open Admin portal and approve the Partner.</t>
  </si>
  <si>
    <t>Error message should be displayed for approving the FTM Chip before uploading FTM chip certificate.</t>
  </si>
  <si>
    <t>TC_34967_42</t>
  </si>
  <si>
    <t>TC_34967_43</t>
  </si>
  <si>
    <t>Verify uploading different org FTM Chip certificate and make sure CA and SubCa are not uploaded for that org.</t>
  </si>
  <si>
    <t>1. Login to PMS portal as FTM Provider Partner.
2. Click on FTM Chip Provider option in Home page/Dashboard.
3. Navigate to Add FTM screen.
4. Enter all the mandatory fields and Submit the FTM
5. Navigate to success message.
6. Click on upload section.
7. Upload different org certificate but do not upload CA and SubCa uploaded for that org.</t>
  </si>
  <si>
    <t>Usershould get error message - "Root CA/Intermediate CA Certificates not found."</t>
  </si>
  <si>
    <t>TC_34967_44</t>
  </si>
  <si>
    <t>Verify uploading different org FTM Chip certificate and make sure CA and SubCA are uploaded for that org.</t>
  </si>
  <si>
    <t>1. Login to PMS portal as FTM Provider Partner.
2. Click on FTM Chip Provider option in Home page/Dashboard.
3. Navigate to Add FTM screen.
4. Enter all the mandatory fields and Submit the FTM
5. Navigate to success message.
6. Click on upload section.
7. Upload different org certificate and upload CA and SubCa uploaded for that org.</t>
  </si>
  <si>
    <t>User should be able to upload FTM Chip certificate for selected org.</t>
  </si>
  <si>
    <t>TC_34967_45</t>
  </si>
  <si>
    <t>Verfiy by not uploading certificates from Upload certificate button.</t>
  </si>
  <si>
    <t>1. Login to PMS portal as FTM Provider Partner.
2. Click on FTM Chip Provider option in Home page/Dashboard.
3. Navigate to Add FTM screen.
4. Enter all the mandatory fields and Submit the FTM
5. Navigate to success message.
6. Click on List of FTM details.
7. Navigate to Action menu and click Manage FTM
8. Navigate to Manage FTM details page.
9. Upload FTM Chip certificate.</t>
  </si>
  <si>
    <t>1. User should be upload certificate from Manage FTM screen.
2. Download button should be disabled.</t>
  </si>
  <si>
    <t>MOSIP-34998</t>
  </si>
  <si>
    <t>Manage FTM Chip Certificate</t>
  </si>
  <si>
    <t>TC_34998_01</t>
  </si>
  <si>
    <t>1. FTM Chip Certificate should not be uploaded for FTM Chip.
2. User should be in FTM Chip tabular view screen</t>
  </si>
  <si>
    <t>As a user (partner), I should be able to Manage Certificate option of each active FTM record in the tabular view of submitted FTM, so that I can upload/ reupload FTM Chip certificate and download the originally uploaded/ MOSIP Signed certificate as and when necessary.</t>
  </si>
  <si>
    <t>Verify the "Manage Certificate" option for "Pending for Certificate Upload"</t>
  </si>
  <si>
    <t>1. Login to PMS portal as FTM Provider Partner.
2. Click on FTM Chip Provider option in Home page/Dashboard.
3. Navigate to Add FTM screen and add FTM details.
4. Do not upload FTM Chip certificate.
5. Click on List of FTM Chip details.
6. Navigate to tabular view of FTM and navigate to FTM Chip.
7. Click on Action menu.</t>
  </si>
  <si>
    <t>1. "Pending for Certificate Upload" FTM Chip should have "Manage Certificate" option enabled.
2. "Manage Certificate" option should be accessible.</t>
  </si>
  <si>
    <t>TC_34998_02</t>
  </si>
  <si>
    <t>1. FTM Chip Certificate should be uploaded for FTM Chip.
2. User should be in FTM Chip tabular view screen</t>
  </si>
  <si>
    <t>Verify the "Manage Certificate" option for "Approved" FTM Chip.</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</si>
  <si>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t>
  </si>
  <si>
    <t>1. "Approved" FTM Chip should have "Manage Certificate" option enabled.
2. "Manage Certificate" option should be accessible.</t>
  </si>
  <si>
    <t>TC_34998_03</t>
  </si>
  <si>
    <t>Verify the title for "Approved and Pending for Cert upload" FTM in Manage FTM Chip Certificate page.</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</si>
  <si>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Approved and Pending for Cert upload FTM chip.
8. Navigate to Manage FTM Chip screen.</t>
  </si>
  <si>
    <t>"Manage FTM Chip Certificate" title should be displayed.</t>
  </si>
  <si>
    <t>TC_34998_04</t>
  </si>
  <si>
    <t>Verify the sub title for "Approved and Pending for Cert upload" FTM in Manage FTM Chip Certificate page.</t>
  </si>
  <si>
    <t>Sub Title: ‘&lt;Make&gt; and &lt;Model&gt; should be displayed here’ in manage FTM chip screen.</t>
  </si>
  <si>
    <t>TC_34998_05</t>
  </si>
  <si>
    <t>Verify the status below sub title for "Approved and Pending for Cert upload" FTM in Manage FTM Chip Certificate page.</t>
  </si>
  <si>
    <t>"Approved/Pending for Certificate Upload" should be displayed along with color coding.</t>
  </si>
  <si>
    <t>TC_34998_06</t>
  </si>
  <si>
    <t>Verify the Created On - Date and time below sub title for "Approved and Pending for Cert upload" FTM in Manage FTM Chip Certificate page.</t>
  </si>
  <si>
    <t>Correct "Created On - Date and time" should be displayed below sub title.</t>
  </si>
  <si>
    <t>TC_34998_07</t>
  </si>
  <si>
    <t>Verify the Partner ID submitted input for "Approved and Pending for Cert upload" FTM in Manage FTM Chip Certificate page.</t>
  </si>
  <si>
    <t>Correct Partner ID corresponding to Partner should be displayed.</t>
  </si>
  <si>
    <t>TC_34998_08</t>
  </si>
  <si>
    <t>Verify the Partner Type submitted input for "Approved and Pending for Cert upload" FTM in Manage FTM Chip Certificate page.</t>
  </si>
  <si>
    <t>Correct Partner Type corresponding to Partner should be displayed.</t>
  </si>
  <si>
    <t>TC_34998_09</t>
  </si>
  <si>
    <t>Verify the Make for "Approved and Pending for Cert upload" FTM in Manage FTM Chip Certificate page.</t>
  </si>
  <si>
    <t>Correct Make corresponding to FTM Chip should be displayed.</t>
  </si>
  <si>
    <t>TC_34998_10</t>
  </si>
  <si>
    <t>Verify the Model for "Approved and Pending for Cert upload" FTM in Manage FTM Chip Certificate page.</t>
  </si>
  <si>
    <t>Correct Model corresponding to FTM Chip should be displayed.</t>
  </si>
  <si>
    <t>TC_34998_11</t>
  </si>
  <si>
    <t>Verify FTM Chip Certificate Section after first time cert upload</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</si>
  <si>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Approved and Pending for Cert upload FTM chip.
8. Navigate to Manage FTM Chip screen.
9. Navigate to FTM Chip Certificate Section.</t>
  </si>
  <si>
    <t>1. "FTM Chip Certificate" title should be displayed.
2. Partner type- The enrolled partner type name (ie, FTM Chip Provider) should be displayed here.</t>
  </si>
  <si>
    <t>TC_34998_12</t>
  </si>
  <si>
    <t>Verify FTM Expiry date &amp; time in FTM Chip Certificate Section.</t>
  </si>
  <si>
    <t>Expiry date and time of MOSIP Signed Certificate should be displayed as per system browser format.</t>
  </si>
  <si>
    <t>TC_34998_13</t>
  </si>
  <si>
    <t>Verify FTM Chip cert Time of upload in FTM Chip Certificate Section.</t>
  </si>
  <si>
    <t>Time of uploaded certificate time should be as per system browser format.</t>
  </si>
  <si>
    <t>TC_34998_14</t>
  </si>
  <si>
    <t>Verify the Download button for Approved FTM Chip certificate</t>
  </si>
  <si>
    <t>1. Download button should be available for Approved FTM Chip certificate.</t>
  </si>
  <si>
    <t>TC_34998_15</t>
  </si>
  <si>
    <t>Verify the Download button is accessible for Approved FTM Chip certificate</t>
  </si>
  <si>
    <t>1. Download button should be accessible for Approved FTM Chip certificate.
2. User should be able to expand/collapse Download button.</t>
  </si>
  <si>
    <t>TC_34998_16</t>
  </si>
  <si>
    <t>Verify the Download button options for Approved FTM Chip certificate</t>
  </si>
  <si>
    <t>1.Download options 'Original Certificate &amp; MOSIP Signed Certificate' should be displayed.</t>
  </si>
  <si>
    <t>TC_34998_17</t>
  </si>
  <si>
    <t>Verify by downloading 'Original Certificate'.</t>
  </si>
  <si>
    <t>1. User should be able to Download Original Certificate.
2. User should get success message.</t>
  </si>
  <si>
    <t>TC_34998_18</t>
  </si>
  <si>
    <t>Verify by downloading 'MOSIP Signed Certificate'.</t>
  </si>
  <si>
    <t>1. User should be able to Download MOSIP Signed Certificate.
2. User should get success message.</t>
  </si>
  <si>
    <t>TC_34998_19</t>
  </si>
  <si>
    <t>Verify Re-Upload button for Approved FTM Chip.</t>
  </si>
  <si>
    <t>1. Re-Upload button should be available.
2. Re-Upload button should be accessible.</t>
  </si>
  <si>
    <t>TC_34998_20</t>
  </si>
  <si>
    <t>Verify by reuploading Downloaded Orginal Certificate.</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</si>
  <si>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Approved FTM chip.
8. Navigate to Manage FTM Chip screen.
9. Navigate to FTM Chip Certificate Section.</t>
  </si>
  <si>
    <t>User should be able to reupload Downloaded Orginal Certificate.</t>
  </si>
  <si>
    <t>TC_34998_21</t>
  </si>
  <si>
    <t>Verify by reuploading Downloaded MOSIP Signed Certificate.</t>
  </si>
  <si>
    <t>User should be able to reupload Downloaded MOSIP Signed Certificate.</t>
  </si>
  <si>
    <t>TC_34998_22</t>
  </si>
  <si>
    <t xml:space="preserve">Verify 'Back' button in Manage FTM Chip screen. </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</si>
  <si>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Approved and Pending for Cert upload FTM chip.
8. Navigate to Manage FTM Chip screen.
9. Navigate to FTM Chip Certificate Section.
10. Navigate to Back button.</t>
  </si>
  <si>
    <t>1. Back button should be accessible.
2. Upon clicking on it user should be navigated to previous tabular of submitted FTM Chips.</t>
  </si>
  <si>
    <t>TC_34998_23</t>
  </si>
  <si>
    <t>Verify FTM Chip Certificate Section before first time upload</t>
  </si>
  <si>
    <t>1. Login to PMS portal as FTM Provider Partner.
2. Click on FTM Chip Provider option in Home page/Dashboard.
3. Navigate to Add FTM screen and add FTM details.
4. Do not upload FTM Chip certificate.
5. Click on List of FTM Chip details.
6. Navigate to tabular view of FTM and navigate to FTM Chip.
7. Click on Action menu for Pending for Cert upload FTM chip.
8. Navigate to Manage FTM Chip screen.
9. Navigate to FTM Chip Certificate Section.</t>
  </si>
  <si>
    <t xml:space="preserve">In FTM Chip Certificate Section before first time upload 2 buttons should be present
i) Download
ii) Upload </t>
  </si>
  <si>
    <t>TC_34998_24</t>
  </si>
  <si>
    <t>Verify Download button functionality in FTM Chip Certificate Section before first time upload</t>
  </si>
  <si>
    <t>1. Download button should be disabled.</t>
  </si>
  <si>
    <t>TC_34998_25</t>
  </si>
  <si>
    <t>Verify Upload button functionality in FTM Chip Certificate Section before first time upload</t>
  </si>
  <si>
    <t>1. Upload button should be accessible.
2. User should be able to upload certificate.</t>
  </si>
  <si>
    <t>TC_34998_26</t>
  </si>
  <si>
    <t>Verify title in FTM Chip Certificate Section before first time upload</t>
  </si>
  <si>
    <t>Title- Upload FTM Chip Certificate should be displayed.</t>
  </si>
  <si>
    <t>TC_34998_27</t>
  </si>
  <si>
    <t>Verify sub title in FTM Chip Certificate Section before first time upload</t>
  </si>
  <si>
    <t>Subtitle - 'Only .cer or .pem certificate formats signed by authorised Certificate Authority are allowed for upload’ should be displayed.</t>
  </si>
  <si>
    <t>TC_34998_28</t>
  </si>
  <si>
    <t>Verify the Partner Type submitted input in FTM Chip Certificate Section before first time upload</t>
  </si>
  <si>
    <t xml:space="preserve">The enrolled partner type name(ie, FTM Chip Provider) should be displayed.. </t>
  </si>
  <si>
    <t>TC_34998_29</t>
  </si>
  <si>
    <t>Verify the Expiry date and time in FTM Chip Certificate Section before first time upload</t>
  </si>
  <si>
    <t>Expiry date and time should be &lt;blank&gt;</t>
  </si>
  <si>
    <t>TC_34998_30</t>
  </si>
  <si>
    <t>Verify the Time of Upload in FTM Chip Certificate Section before first time upload</t>
  </si>
  <si>
    <t>Time of Upload should be &lt;blank&gt;</t>
  </si>
  <si>
    <t>TC_34998_31</t>
  </si>
  <si>
    <t>Verify upon clicking on Upload button.</t>
  </si>
  <si>
    <t>1. Login to PMS portal as FTM Provider Partner.
2. Click on FTM Chip Provider option in Home page/Dashboard.
3. Navigate to Add FTM screen and add FTM details.
4. Do not upload FTM Chip certificate.
5. Click on List of FTM Chip details.
6. Navigate to tabular view of FTM and navigate to FTM Chip.
7. Click on Action menu for Pending for Cert upload FTM chip.
8. Navigate to Manage FTM Chip screen.
9. Navigate to FTM Chip Certificate Section.
10. Click on Upload button.</t>
  </si>
  <si>
    <t>1. Upon clicking on Upolad certificate window should be displayed.
2. User should be able to upload FTM Chip certificate.</t>
  </si>
  <si>
    <t>TC_34998_32</t>
  </si>
  <si>
    <t>Verify Manage  Certificate option for pending for Approval FTM</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</si>
  <si>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forPending for Approval FTM chip.</t>
  </si>
  <si>
    <t>"Manage Certificate option" should be disabled.</t>
  </si>
  <si>
    <t>TC_34998_33</t>
  </si>
  <si>
    <t>Verify Manage Certificate option for Rejected FTM</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</si>
  <si>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Rejected FTM chip.</t>
  </si>
  <si>
    <t>TC_34998_34</t>
  </si>
  <si>
    <t>Verify Manage Certificate option for Deactivated FTM</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</si>
  <si>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Feactivated  FTM chip.</t>
  </si>
  <si>
    <t>TC_34998_35</t>
  </si>
  <si>
    <t>Verify reupload button for Pending for Cert upload FTM.</t>
  </si>
  <si>
    <t>1. Re-Upload button should not be available.</t>
  </si>
  <si>
    <t>TC_34998_36</t>
  </si>
  <si>
    <t>Verify by reuploading certificate for Approved FTM Chip certificate.</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</si>
  <si>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Approved upload FTM chip.
8. Navigate to Manage FTM Chip screen.
9. Navigate to FTM Chip Certificate Section.
10. Click on reupload and reupload the certificate.</t>
  </si>
  <si>
    <t>1. User should be able to reupload the certificate.
2. Status should get changed to "Pending for Approval"</t>
  </si>
  <si>
    <t>TC_34998_37</t>
  </si>
  <si>
    <t>Verify by Approving the FTM Chip from admin before uploading FTM Chip cert.</t>
  </si>
  <si>
    <t>1. Login to PMS portal as FTM Provider Partner.
2. Click on FTM Chip Provider option in Home page/Dashboard.
3. Navigate to Add FTM screen and add FTM details.
4. Do not upload FTM Chip certificate.
5. Click on List of FTM Chip details.
6. Navigate to tabular view of FTM and navigate to FTM Chip.
7. Open Admin portal and try to Approve the FTM where cert is not uploaded.</t>
  </si>
  <si>
    <t>Certificate is not uploaded message should be displayed.</t>
  </si>
  <si>
    <t>TC_34998_38</t>
  </si>
  <si>
    <t>Verify multibrowser functionality for uploading cert for Pending for cert upload FTM manage scree.</t>
  </si>
  <si>
    <t xml:space="preserve">1. Login to PMS portal as FTM Provider Partner.
2. Click on FTM Chip Provider option in Home page/Dashboard.
3. Navigate to Add FTM screen and add FTM details.
4. Do not upload FTM Chip certificate.
5. Click on List of FTM Chip details.
6. Navigate to tabular view of FTM and navigate to FTM Chip.
7. Open another browser and try to upload multiple times. </t>
  </si>
  <si>
    <t>User should be able to Upload cert.</t>
  </si>
  <si>
    <t>TC_34998_39</t>
  </si>
  <si>
    <t xml:space="preserve">Verify by reploading certificate for deactivated FTM </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</si>
  <si>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Click on Action menu for Approved FTM.
8. Open one browser and Deactivate the FTM.
9. Try to reupload the certificate.</t>
  </si>
  <si>
    <t>User should get error message, FTM is deactivated.</t>
  </si>
  <si>
    <t>TC_34998_40</t>
  </si>
  <si>
    <t>Verify the Manage FTM Chip functionality in Arabic lanaguge.</t>
  </si>
  <si>
    <t>1. Login to PMS portal as FTM Provider Partner in Arabic language.
2. Click on FTM Chip Provider option in Home page/Dashboard.
3. Navigate to Add FTM screen and add FTM details.
4. Upload FTM Chip certificate.
5. Click on List of FTM Chip details.
6. Navigate to tabular view of FTM and navigate to FTM Chip.
7. Click on Action menu for Approved and Pending for Cert upload FTM chip.
8. Navigate to Manage FTM Chip screen.</t>
  </si>
  <si>
    <t>1. All the "Manage FTM Chip certificate" scren content should be in Arabic langauge.
2. All content should be in RTL.</t>
  </si>
  <si>
    <t>TC_34998_41</t>
  </si>
  <si>
    <t>Verify the Manage FTM Chip functionality in French lanaguge.</t>
  </si>
  <si>
    <t>1. Login to PMS portal as FTM Provider Partner in French language.
2. Click on FTM Chip Provider option in Home page/Dashboard.
3. Navigate to Add FTM screen and add FTM details.
4. Upload FTM Chip certificate.
5. Click on List of FTM Chip details.
6. Navigate to tabular view of FTM and navigate to FTM Chip.
7. Click on Action menu for Approved and Pending for Cert upload FTM chip.
8. Navigate to Manage FTM Chip screen.</t>
  </si>
  <si>
    <t>1. All the "Manage FTM Chip certificate" scren content should be in French langauge.</t>
  </si>
  <si>
    <t>TC_34998_42</t>
  </si>
  <si>
    <t>Verify Breadcrumbs- Home / List of FTM Chip details in Manage FTM Chip screen.</t>
  </si>
  <si>
    <t>Breadcrumbs- Home / List of FTM Chip details in Manage FTM Chip screen should be accessible.</t>
  </si>
  <si>
    <t>TC_34998_43</t>
  </si>
  <si>
    <t>Verify all the Fields are read only in manage FTM screen</t>
  </si>
  <si>
    <t>Partner ID, Partner Type, Make, Model, Expiry Date and Time, Time of upload fields should be read only in manage FTM screen.</t>
  </si>
  <si>
    <t>TC_34998_44</t>
  </si>
  <si>
    <t>Verify Date and time format should be same as browser language settings' date and time</t>
  </si>
  <si>
    <t>Date and time format should be same as browser language settings' date and time.</t>
  </si>
  <si>
    <t>TC_34998_45</t>
  </si>
  <si>
    <t>Verify Date and time in DB</t>
  </si>
  <si>
    <t>In DB date and time should be in UTC.</t>
  </si>
  <si>
    <t>TC_34998_46</t>
  </si>
  <si>
    <t>TC_34998_47</t>
  </si>
  <si>
    <t>Verfiy keyboard functionality in Manage FTM Chip certificate screen.</t>
  </si>
  <si>
    <t>1. Login to PMS portal as FTM Provider Partner.
2. Click on FTM Chip Provider option in Home page/Dashboard.
3. Navigate to Add FTM screen and add FTM details.
4. Upload FTM Chip certificate.
5. Click on List of FTM Chip details.
6. Navigate to tabular view of FTM and navigate to FTM Chip.
7. Naviage using keyboard to Action menu for Approved and Pending for Cert upload FTM chip.
8. Navigate to Manage FTM Chip screen.</t>
  </si>
  <si>
    <t>User should be able to navigate using keyboard to Manage FTM Chip certificate screen.</t>
  </si>
  <si>
    <t>TC_34998_48</t>
  </si>
  <si>
    <t>TC_34998_49</t>
  </si>
  <si>
    <t>MOSIP-35028</t>
  </si>
  <si>
    <t>Deactivate FTM Chip details</t>
  </si>
  <si>
    <t>TC_35028_01</t>
  </si>
  <si>
    <t>As a FTM Chip Provider, on clicking Deactivate option of each approved FTM record in List of FTM Chip details screen - I should be able to deactivate the selected FTM chip so that I can view in UI anytime that the selected FTM is not in use anymore.</t>
  </si>
  <si>
    <t>Verify the "Deactivate" option in Action menu for Approved FTM.</t>
  </si>
  <si>
    <t>1. Login to PMS portal as FTM Provider Partner.
2. Click on FTM Chip Provider option in Home page/Dashboard.
3. Navigate to Add FTM screen and add FTM details.
4. Upload FTM Chip certificate.
5. Navigate to Approved FTM in tabular view of FTM.
7. Click on Action menu.</t>
  </si>
  <si>
    <t>"Deactivate" option should be available in Action menu for only Approved FTM.</t>
  </si>
  <si>
    <t>TC_35028_02</t>
  </si>
  <si>
    <t>Verify the "Deactivate" option in Action menu for "Pending for FTM Chip certificate" FTM.</t>
  </si>
  <si>
    <t>1. Login to PMS portal as FTM Provider Partner.
2. Click on FTM Chip Provider option in Home page/Dashboard.
3. Navigate to Add FTM screen and add FTM details.
4. Do not upload FTM Chip certificate.
5. Navigate to Pending for FTM Chip certificate in tabular view of FTM.
7. Click on Action menu.</t>
  </si>
  <si>
    <t>"Deactivate" option should be disbaled for "Pending for FTM Chip certificate" FTM.</t>
  </si>
  <si>
    <t>TC_35028_03</t>
  </si>
  <si>
    <t>Verify the "Deactivate" option in Action menu for "Pending for Approval" FTM.</t>
  </si>
  <si>
    <t>1. Login to PMS portal as FTM Provider Partner.
2. Click on FTM Chip Provider option in Home page/Dashboard.
3. Navigate to Add FTM screen and add FTM details.
4. Upload FTM Chip certificate.
5. Navigate to Pending for Approval FTM in tabular view of FTM.
7. Click on Action menu.</t>
  </si>
  <si>
    <t>"Deactivate" option should be disbaled for "Pending for Approval" FTM.</t>
  </si>
  <si>
    <t>TC_35028_04</t>
  </si>
  <si>
    <t>Verify the "Deactivate" option in Action menu for "Rejected" FTM.</t>
  </si>
  <si>
    <t>1. Login to PMS portal as FTM Provider Partner.
2. Click on FTM Chip Provider option in Home page/Dashboard.
3. Navigate to Add FTM screen and add FTM details.
4. Upload FTM Chip certificate.
5. Navigate to Rejected FTM in tabular view of FTM.
7. Click on Action menu.</t>
  </si>
  <si>
    <t>"Deactivate" option should be disbaled for "Rejected" FTM.</t>
  </si>
  <si>
    <t>TC_35028_05</t>
  </si>
  <si>
    <t>Verify the "Deactivate" option in Action menu for Deactivated FTM is accessible.</t>
  </si>
  <si>
    <t>1. Login to PMS portal as FTM Provider Partner.
2. Click on FTM Chip Provider option in Home page/Dashboard.
3. Navigate to Add FTM screen and add FTM details.
4. Upload FTM Chip certificate.
5. Navigate to Deactivated FTM in tabular view of FTM.
7. Click on Action menu.</t>
  </si>
  <si>
    <t>1. "Deactivate" option should be in Disabled state.
2. The action menu should be enabled with only View option.</t>
  </si>
  <si>
    <t>TC_35028_06</t>
  </si>
  <si>
    <t>Verify the "Deactivate" option in Action menu for Approved FTM is accessible.</t>
  </si>
  <si>
    <t>"Deactivate" option should be accessible in Action menu for only Approved FTM.</t>
  </si>
  <si>
    <t>TC_35028_07</t>
  </si>
  <si>
    <t>Upon clicking on Deactivate option, popup should be displayed.</t>
  </si>
  <si>
    <t>TC_35028_08</t>
  </si>
  <si>
    <t>Verify Deactivate FTM Chip popup title.</t>
  </si>
  <si>
    <t>1. Login to PMS portal as FTM Provider Partner.
2. Click on FTM Chip Provider option in Home page/Dashboard.
3. Navigate to Add FTM screen and add FTM details.
4. Upload FTM Chip certificate.
5. Navigate to Approved FTM in tabular view of FTM.
7. Click on Action menu.
8. Navigate to Deactivate popup.</t>
  </si>
  <si>
    <t>Below title should be displayed for users -" Do you want to Deactivate FTM Chip - with make and model details.</t>
  </si>
  <si>
    <t>TC_35028_09</t>
  </si>
  <si>
    <t>Verify Deactivate FTM Chip popup sub title.</t>
  </si>
  <si>
    <t>Sub title -' On clicking Confirm, your FTM Chip details will be deactivated.' - should be displayed.</t>
  </si>
  <si>
    <t>TC_35028_10</t>
  </si>
  <si>
    <t>Verify Deactivate FTM Chip popup "Make and Model" is aligned properly</t>
  </si>
  <si>
    <t>TC_35028_11</t>
  </si>
  <si>
    <t>TC_35028_12</t>
  </si>
  <si>
    <t>1. Login to PMS portal as FTM Provider Partner.
2. Click on FTM Chip Provider option in Home page/Dashboard.
3. Navigate to Add FTM screen and add FTM details.
4. Upload FTM Chip certificate.
5. Navigate to Approved FTM in tabular view of FTM.
7. Click on Action menu.
8. Navigate to confirm button in Deactivate popup.</t>
  </si>
  <si>
    <t>TC_35028_13</t>
  </si>
  <si>
    <t>1. Upon clicking on it , leads to ‘List of FTM Chip details’ screen with the details being greyed out.
2. FTM Chip status should get changed to Deactivated.
3. Visually the record (row) should be in disabled state (grey color)"</t>
  </si>
  <si>
    <t>TC_35028_14</t>
  </si>
  <si>
    <t>1. Login to PMS portal as FTM Provider Partner.
2. Click on FTM Chip Provider option in Home page/Dashboard.
3. Navigate to Add FTM screen and add FTM details.
4. Upload FTM Chip certificate.
5. Navigate to Approved FTM in tabular view of FTM.
7. Click on Action menu.
8. Navigate to cancel button in Deactivate popup.</t>
  </si>
  <si>
    <t>TC_35028_15</t>
  </si>
  <si>
    <t>Upon clicking on the cancel button tabular view screen for particular FTM Chip record should be with no changes made.</t>
  </si>
  <si>
    <t>TC_35028_16</t>
  </si>
  <si>
    <t>Verify the Deactiavted record in FTM Chip details screen.</t>
  </si>
  <si>
    <t>1. Login to PMS portal as FTM Provider Partner.
2. Click on FTM Chip Provider option in Home page/Dashboard.
3. Navigate to Add FTM screen and add FTM details.
4. Upload FTM Chip certificate.
5. Navigate to Approved FTM in tabular view of FTM.
7. Click on Action menu.
8. Navigate to Deactivate FTM Chip.</t>
  </si>
  <si>
    <t>1. The Deactivated respective record should be greyed out in the tabular view.
2. The action menu here should be enabled with only View option. (Manage Certificate and Deactivate in action menu should be disabled)</t>
  </si>
  <si>
    <t>TC_35028_17</t>
  </si>
  <si>
    <t>TC_35028_18</t>
  </si>
  <si>
    <t>Verify by using the same make and model to create the FTM, which has already been deactivated.</t>
  </si>
  <si>
    <t>1. Login to PMS portal as FTM Provider Partner.
2. Click on FTM Chip Provider option in Home page/Dashboard.
3. Navigate to Add FTM screen and add FTM details.
4. Upload FTM Chip certificate.
5. Navigate to Approved FTM in tabular view of FTM.
7. Deactivate the FTM.
8. Use same make and model to create FTM.</t>
  </si>
  <si>
    <t>User should be able to create an FTM using the same make and model, even if the previous FTM has already been deactivated.</t>
  </si>
  <si>
    <t>TC_35028_19</t>
  </si>
  <si>
    <t>Verify the status of Deactiavted FTM in View FTM details.</t>
  </si>
  <si>
    <t>1. Login to PMS portal as FTM Provider Partner.
2. Click on FTM Chip Provider option in Home page/Dashboard.
3. Navigate to Add FTM screen and add FTM details.
4. Upload FTM Chip certificate.
5. Navigate to Approved FTM in tabular view of FTM.
7. Deactivate the FTM.
8. Navigate to View FTM details.</t>
  </si>
  <si>
    <t>In View FTM details screen for Deactiavted FTM, Status should be Deactiavted.</t>
  </si>
  <si>
    <t>TC_35028_20</t>
  </si>
  <si>
    <t>Verify the FTM Chip certification section of Deactiavted FTM in View FTM details</t>
  </si>
  <si>
    <t>1. Upload section should be greyed out.
2. Download button should be disabled.</t>
  </si>
  <si>
    <t>TC_35028_21</t>
  </si>
  <si>
    <t>Verify by providing lengthy FTM Chip make and model.</t>
  </si>
  <si>
    <t>1. Login to PMS portal as FTM Provider Partner.
2. Click on FTM Chip Provider option in Home page/Dashboard.
3. Navigate to Add FTM screen and add FTM details with lengthy make and model.
4. Upload FTM Chip certificate.
5. Navigate to Approved FTM in tabular view of FTM.
7. Click on Action menu.
8. Navigate to Deactivate popup.</t>
  </si>
  <si>
    <t>Lengthy make and model should be aligned properly in Deactivation FTM Chip popup.</t>
  </si>
  <si>
    <t>TC_35028_22</t>
  </si>
  <si>
    <t>Verify by deactivating FTM in one browser and in other browser try to deactivate the same FTM.</t>
  </si>
  <si>
    <t>1. Login to PMS portal as FTM Provider Partner.
2. Click on FTM Chip Provider option in Home page/Dashboard.
3. Navigate to Add FTM screen and add FTM details.
4. Upload FTM Chip certificate.
5. Navigate to Approved FTM in tabular view of FTM.
7. Click on Action menu.
8. Navigate to Deactivate popup.
9. Open another browser and deactivate the same FTM.</t>
  </si>
  <si>
    <t>Error message should be displayed for deactivating the same FTM in another browser.</t>
  </si>
  <si>
    <t>TC_35028_23</t>
  </si>
  <si>
    <t>1. Login to PMS portal as FTM Provider Partner.
2. Click on FTM Chip Provider option in Home page/Dashboard.
3. Navigate to Add FTM screen and add FTM details.
4. Upload FTM Chip certificate.
5. Navigate to Approved FTM in tabular view of FTM.
7. Click on Action menu.
8. Navigate to Deactivate popup.
9. Click on confirm button.
10. Click browser back button and then click forward browser button.</t>
  </si>
  <si>
    <t>Once user clicks on forward browser button, the deactivated FTM should be disabled (greyed out).</t>
  </si>
  <si>
    <t>TC_35028_24</t>
  </si>
  <si>
    <t>Verify deactivating FTM when Partner is Inactive</t>
  </si>
  <si>
    <t>1. Login to PMS portal as FTM Provider Partner.
2. Click on FTM Chip Provider option in Home page/Dashboard.
3. Navigate to Add FTM screen and add FTM details.
4. Upload FTM Chip certificate.
5. Navigate to Approved FTM in tabular view of FTM.
7. Click on Action menu.
8. Navigate to Deactivate popup.
9. Click on confirm button.</t>
  </si>
  <si>
    <t>TC_35028_25</t>
  </si>
  <si>
    <t>Verify by disconnecting internet while deactivating FTM.</t>
  </si>
  <si>
    <t>1. Login to PMS portal as FTM Provider Partner.
2. Click on FTM Chip Provider option in Home page/Dashboard.
3. Navigate to Add FTM screen and add FTM details.
4. Upload FTM Chip certificate.
5. Navigate to Approved FTM in tabular view of FTM.
7. Click on Action menu.
8. Navigate to Deactivate popup.
9. Turn off interent.
10. Click on confirm button.</t>
  </si>
  <si>
    <t>TC_35028_26</t>
  </si>
  <si>
    <t>Verify Deactivating a Approved FTM from Admin and try to re-upload cert.</t>
  </si>
  <si>
    <t>1. Login to PMS portal as FTM Provider Partner.
2. Click on FTM Chip Provider option in Home page/Dashboard.
3. Navigate to Add FTM screen and add FTM details.
4. Upload FTM Chip certificate.
5. Navigate to Approved FTM in tabular view of FTM.
7. Click on Action menu.
8. Navigate to Manage FTM Chip.
9. Deactivate FTM from ADMIN.
10. Try to re-upload cert.</t>
  </si>
  <si>
    <t>1. User should not be able to upload cert.
2. User should get error message.</t>
  </si>
  <si>
    <t>TC_35028_27</t>
  </si>
  <si>
    <t>Deactivate FTM Chip popup should be aligned properly on the page.</t>
  </si>
  <si>
    <t>TC_35028_28</t>
  </si>
  <si>
    <t>Background controls of the Deactivate FTM Chip popup should not be accessible.</t>
  </si>
  <si>
    <t>TC_35028_29</t>
  </si>
  <si>
    <t>Verify Deactivate FTM Chip functionality in Arabic language.</t>
  </si>
  <si>
    <t>1. Login to PMS portal as FTM Provider Partner in Arabic lan.
2. Click on FTM Chip Provider option in Home page/Dashboard.
3. Navigate to Add FTM screen and add FTM details.
4. Upload FTM Chip certificate.
5. Navigate to Approved FTM in tabular view of FTM.
7. Click on Action menu.
8. Navigate to Deactivate popup.</t>
  </si>
  <si>
    <t>TC_35028_30</t>
  </si>
  <si>
    <t>Verify Deactivate FTM Chip functionality in French language.</t>
  </si>
  <si>
    <t>1. Login to PMS portal as FTM Provider Partner in French lan.
2. Click on FTM Chip Provider option in Home page/Dashboard.
3. Navigate to Add FTM screen and add FTM details.
4. Upload FTM Chip certificate.
5. Navigate to Approved FTM in tabular view of FTM.
7. Click on Action menu.
8. Navigate to Deactivate popup.</t>
  </si>
  <si>
    <t>User should be able to perform deactivation of FTM Chip functionality in French language.</t>
  </si>
  <si>
    <t>TC_35028_31</t>
  </si>
  <si>
    <t>TC_35028_32</t>
  </si>
  <si>
    <t>1. Login to PMS portal as FTM Provider Partner.
2. Click on FTM Chip Provider option in Home page/Dashboard.
3. Navigate to Add FTM screen and add FTM details.
4. Upload FTM Chip certificate.
5. Navigate to Approved FTM in tabular view of FTM.
7. Filter only Deactivated records.</t>
  </si>
  <si>
    <t>TC_35028_33</t>
  </si>
  <si>
    <t>Verify by deactiving the FTM Chip from filtered records</t>
  </si>
  <si>
    <t>User should be able to deactivate the FTM Chip from filtered records.</t>
  </si>
  <si>
    <t>TC_35028_34</t>
  </si>
  <si>
    <t>Verify FTM details in DB after decativating FTM Chip</t>
  </si>
  <si>
    <t>1. Login to PMS portal as FTM Provider Partner.
2. Click on FTM Chip Provider option in Home page/Dashboard.
3. Navigate to Add FTM screen and add FTM details.
4. Upload FTM Chip certificate.
5. Navigate to Approved FTM in tabular view of FTM.
7. Deactivate the FTM.
8. Open DB.</t>
  </si>
  <si>
    <t>In DB Deactivate FTM is-active should be false.</t>
  </si>
  <si>
    <t>MOSIP-35018</t>
  </si>
  <si>
    <t>FTM Chip Provider Services: Download FTM Chip Certificate</t>
  </si>
  <si>
    <t>The registered user has already navigated to View FTM Details /Manage FTM Chip Certificate  screen
The user should have already uploaded FTM Chip certificate</t>
  </si>
  <si>
    <t>As a partner user , I should be able to click download dropdown- button in View FTM Detail/ Manage FTM Chip Certificate screens so that I can download originally uploaded FTM Chip Certificate/ MOSIP signed certificate and save it on my local system.</t>
  </si>
  <si>
    <t xml:space="preserve">Verify the Download certificate options visibility for the FTM chip provider </t>
  </si>
  <si>
    <t xml:space="preserve">1.Login to PMS as an FTM provider
2.Click on FTM chip providers services in the home page
3.Click on  the manage certificate in the action menu in the list of FTM chip details </t>
  </si>
  <si>
    <t>Download Certificate option should be available</t>
  </si>
  <si>
    <t xml:space="preserve">Verify the Download  options visibility for the FTM chip provider </t>
  </si>
  <si>
    <t>On clicking Download option should display 2 dropdowns</t>
  </si>
  <si>
    <t xml:space="preserve">Verify the dropdowns on clciking Download  options  in manage certificate </t>
  </si>
  <si>
    <t>On clicking download should display MOSIP signed certificate and Original certificate options</t>
  </si>
  <si>
    <t xml:space="preserve">Verify the feature of Download  options  in manage certificate </t>
  </si>
  <si>
    <t xml:space="preserve"> Original Certificate  should  be enabled only for Approved/ Pending for Approval Records
and   MOSIP Signed Certificate should be enabled for only Approved Records</t>
  </si>
  <si>
    <t xml:space="preserve">Verify the Original certificate with download icon   options  in manage certificate </t>
  </si>
  <si>
    <t>on clicking download Icon should  get downloaded</t>
  </si>
  <si>
    <t xml:space="preserve">Verify on Clicking the Original certificate   options  in manage certificate </t>
  </si>
  <si>
    <t>1.Login to PMS as an FTM provider
2.Click on FTM chip providers services in the home page
3.Click on  the manage certificate in the action menu in the list of FTM chip details
4.Click on the download Icon for the  original certificate</t>
  </si>
  <si>
    <t>Clicking on Original certificate option should lead to the file getting saved in local system</t>
  </si>
  <si>
    <t xml:space="preserve">Verify the success message on Clicking the Original certificate   options  in manage certificate </t>
  </si>
  <si>
    <t>A success message should display on top- ' Original Certificate downloaded successfully.'</t>
  </si>
  <si>
    <t>Verify the success message allignment on downloading the Original certificate</t>
  </si>
  <si>
    <t xml:space="preserve">Success Message should display in the Right top corner </t>
  </si>
  <si>
    <t>Verify on Clicking the Mosip Signed certificate   options  in manage certificate for the approved Records</t>
  </si>
  <si>
    <t>1.Login to PMS as an FTM provider
2.Click on FTM chip providers services in the home page
3.Click on  the manage certificate in the action menu in the list of FTM chip details
4.Click on the download Icon for the  Mosip signed certificate</t>
  </si>
  <si>
    <t>Clicking on Mosip signed certificate option should lead to the file getting saved in local system</t>
  </si>
  <si>
    <t xml:space="preserve">Verify the success message on Clicking the Mosip signed  certificate   option  in manage certificate </t>
  </si>
  <si>
    <t>A success message should display on top- ' MOSIP Signed Certificate downloaded successfully.'</t>
  </si>
  <si>
    <t>Verify the success message allignment on downloading the Mosip Signed certificate</t>
  </si>
  <si>
    <t xml:space="preserve">Verify the download option for  Rejected ,Pending for upload certificate status </t>
  </si>
  <si>
    <t xml:space="preserve">1.Login to PMS as an FTM provider
2.Click on FTM chip providers services in the home page
3.Click on  the manage certificate in the action menu in the list of FTM chip details
4.Click on the download Icon </t>
  </si>
  <si>
    <t>Download drop-down should  be disabled for the Rejected ,Pending for upload certificate status</t>
  </si>
  <si>
    <t>Verfiy the download option   before and after first time certificate upload</t>
  </si>
  <si>
    <t>Download button should not be available by default before first time upload and   should be enabled only after successful FTM Chip certificate upload. (after first time upload)</t>
  </si>
  <si>
    <t>Verify download option for  expired Certificates</t>
  </si>
  <si>
    <t xml:space="preserve">1.Login to PMS as an FTM provider
2.Click on FTM chip providers services in the home page
3.Click on  the manage certificate in the action menu in the list of FTM chip details for an expired certificate
4.Click on the download Icon </t>
  </si>
  <si>
    <t>Once the Original or MOSIP Signed certificate expires,then appropriate error message should be displayed on clicking download option</t>
  </si>
  <si>
    <t>Testing an expired certificate is not possible as it is not configurable, and we would need to wait a year for it to expire.</t>
  </si>
  <si>
    <t>Verify download option for  Re-uploaded certificate</t>
  </si>
  <si>
    <t xml:space="preserve">1.Login to PMS as an FTM provider
2.Click on FTM chip providers services in the home page
3.Click on  the manage certificate in the action menu in the list of FTM chip details for an  certificate
4.Click on the download Icon </t>
  </si>
  <si>
    <t xml:space="preserve"> Download button should be enabled by default even before another certificate is uploaded.</t>
  </si>
  <si>
    <t xml:space="preserve">Verify Download button for Deactivated FTM Records </t>
  </si>
  <si>
    <t xml:space="preserve">1.Login to PMS as an FTM provider
2.Click on FTM chip providers services in the home page
3.Click on  the manage certificate in the action menu in the list of FTM chip details for an  Deactivated FTM Record
4.Click on the download Icon </t>
  </si>
  <si>
    <t>Download should be disabled for deactivated FTM records</t>
  </si>
  <si>
    <t>Verify Downloaded certificate can be opened and viewed as expected</t>
  </si>
  <si>
    <t>1.Login to PMS as an FTM provider
2.Click on FTM chip providers services in the home page
3.Click on  the manage certificate in the action menu in the list of FTM chip details for an  FTM Record
4.Click on the download Icon and view in local folder</t>
  </si>
  <si>
    <t>The downloaded file should be able to open and view</t>
  </si>
  <si>
    <t>Verify the Langauge selected at login time</t>
  </si>
  <si>
    <t xml:space="preserve">1.Login to PMS as an FTM provider in multi language
2.Click on FTM chip providers services in the home page
3.Click on  the manage certificate in the action menu in the list of FTM chip details for an  FTM Record
4.Click on the download Icon </t>
  </si>
  <si>
    <t>Verify the Text fields/Info messages/Success messages/Error messages/Warning messages in multi language</t>
  </si>
  <si>
    <t xml:space="preserve"> Text fields/Info messages/Success messages/Error messages/Warning messages  should be in eng/french language when user selected the same and should be in RTL format when user selected Arabic language</t>
  </si>
  <si>
    <t xml:space="preserve">
1.Login to PMS as an FTM provider
2.Restart the "partner Management service" pod
3.Add FTM chip details</t>
  </si>
  <si>
    <t>1.Register as an FTM provider
2.Remove Partner_admin from assigned roles
3.Login with the same credentials</t>
  </si>
  <si>
    <t>Verify '401' error code</t>
  </si>
  <si>
    <t>Verify the error message Once the Original or MOSIP Signed certificate expires on clicking download option</t>
  </si>
  <si>
    <t xml:space="preserve">1.Login to PMS as an FTM provider
2.Click on FTM chip providers services in the home page
3.Click on  the manage certificate in the action menu in the list of FTM chip details for an  FTM Record
4.Click on the download Icon for the expired record </t>
  </si>
  <si>
    <t>Error message should display- Certificate is expired,please upload a new certificate</t>
  </si>
  <si>
    <t>MOSIP-34977</t>
  </si>
  <si>
    <t>FTM Chip Provider Services: Tabular view of previously requested FTM details</t>
  </si>
  <si>
    <t>User navigate to FTM chip tabular view screen.</t>
  </si>
  <si>
    <t>1.Login to PMS revamp appliction with valid credential.
2.Press FTM chip provider services in homepage.</t>
  </si>
  <si>
    <t>User should be navigate to FTM chip tabular view screen two ways:
1.After upload FTM chip certificate
2.Also directly clicking the FTM Provider Services option in user dashboard.</t>
  </si>
  <si>
    <t>If no FTM chips are added.</t>
  </si>
  <si>
    <t>When user navigates to FTM provider services from dashboard empty tabular screen is present along with the coloumn names.</t>
  </si>
  <si>
    <t>Verify title of FTM chip tabular view screen.</t>
  </si>
  <si>
    <t>Tabular view screen title should be ‘List of FTM Chip details’.</t>
  </si>
  <si>
    <t>Verify breadcrumb of FTM chip tabular view screen.</t>
  </si>
  <si>
    <t>Tabular view screen breadcrumb should be ‘Home’.</t>
  </si>
  <si>
    <t>Verify tabular view screen without submitting any FTM chip.</t>
  </si>
  <si>
    <t>User should got "Add FTM Chip" button on the centre of the screen.</t>
  </si>
  <si>
    <t>Press "Add FTM Chip" button.</t>
  </si>
  <si>
    <t>User should navigates to 'Add FTM Chip details’ page.</t>
  </si>
  <si>
    <t>Verify Columns headers: (Partner ID, Make, Model, Created Date, Cert Time of Upload, Cert. Expiry Date &amp; Time, Cert. Expiry Status, Status, Action) present or not.</t>
  </si>
  <si>
    <t>All column headers should be present in FTM tabular view screen.</t>
  </si>
  <si>
    <t>Verify tabular view screen after submitting FTM chip.</t>
  </si>
  <si>
    <t>Pre-requisites:
1.User should have submitted FTM Chip details atleast once.
Steps:
1.Login to PMS revamp appliction with valid credential.
2.Press FTM chip provider services in homepage.</t>
  </si>
  <si>
    <t>List of submitted FTM chips should appear in tabular view.</t>
  </si>
  <si>
    <t>Verify subtitle of tabular view screen.</t>
  </si>
  <si>
    <t>Pre-requisites:
1.User should have submitted FTM Chip details.
Steps:
1.Login to PMS revamp appliction with valid credential.
2.Press FTM chip provider services in homepage.</t>
  </si>
  <si>
    <t>In screen Sub Title should be displayed as ‘List of FTM Chip details()'.</t>
  </si>
  <si>
    <t>Number of total submitted chips are displayed.</t>
  </si>
  <si>
    <t>Total number no. of submitted chips pressent in the table should displayed in ( ) beside ‘List of FTM Chip details’.</t>
  </si>
  <si>
    <t>Verify ‘Add FTM Chip’ button in FTM chip provider screen after submitted FTM chip details.</t>
  </si>
  <si>
    <t>‘Add FTM Chip’ button should appear on the top right and should navigates to Add FTM Chip details page.</t>
  </si>
  <si>
    <t>Verify "Filter" button.</t>
  </si>
  <si>
    <t>Filter button should positioned on the extreme right of the screen.</t>
  </si>
  <si>
    <t>Verify "Filter" button clickable or not.</t>
  </si>
  <si>
    <t>Pre-requisites:
1.User should have submitted FTM Chip details.
Steps:
1.Login to PMS revamp appliction with valid credential.
2.Press FTM chip provider services in homepage.
3.Press Filter button.</t>
  </si>
  <si>
    <t>Filter button should be clickable and should displays an expandable and collapsible filter section.</t>
  </si>
  <si>
    <t>Verify expandable filter section.</t>
  </si>
  <si>
    <t>Pre-requisites:
1.User should have submitted FTM Chip details.
Steps:
1.Login to PMS revamp appliction with valid credential.
2.Press FTM chip provider services in homepage.
3.Press Filter button and navigate to expandable filter section.</t>
  </si>
  <si>
    <t>Expandable filter section should displays filters for the column headers: Partner ID, Make, Model, Certificate Expiry Status, Status</t>
  </si>
  <si>
    <t>Verify each filter box inside expandable filter section.</t>
  </si>
  <si>
    <t>Each filter box should be dropdown and clickable also the tabular results should dynamically updates based on the dropdown item selected.</t>
  </si>
  <si>
    <t>Try to search any data using multiple filter at time.</t>
  </si>
  <si>
    <t>Pre-requisites:
1.User should have submitted FTM Chip details.
Steps:
1.Login to PMS revamp appliction with valid credential.
2.Press FTM chip provider services in homepage.
3.Press Filter button.
4.Filter multiple data at time in expandable section.</t>
  </si>
  <si>
    <t>User should be able to filterize any data using multiple filter.</t>
  </si>
  <si>
    <t>Verify make and model have search bar or not.</t>
  </si>
  <si>
    <t>Search bar should be available in make and model for easy searching.</t>
  </si>
  <si>
    <t>Verify filter button after expanding filter section.</t>
  </si>
  <si>
    <t>Filter button should be disabled and reset link should be enable at that time once filter section expandable.</t>
  </si>
  <si>
    <t>Check total number after filterization.</t>
  </si>
  <si>
    <t>Pre-requisites:
1.User should have submitted FTM Chip details.
Steps:
1.Login to PMS revamp appliction with valid credential.
2.Press FTM chip provider services in homepage.
3.Press Filter button and navigate to expandable filter section.
4.Filterize any data using multiple filters.</t>
  </si>
  <si>
    <t>The ( ) beside ‘List of FTM Chip Details’ title should display the total number of filtered results.</t>
  </si>
  <si>
    <t>Verify Reset filter button.</t>
  </si>
  <si>
    <t>Pre-requisites:
1.User should have submitted FTM Chip details.
Steps:
1.Login to PMS revamp appliction with valid credential.
2.Press FTM chip provider services in homepage.
3.Press Filter button and navigate to expandable filter section.
4.Filterize any data using multiple filters.
5.Press reset filter button.</t>
  </si>
  <si>
    <t>Page will reload and the entire results are displayed in the tabular view , instead of filtered results.</t>
  </si>
  <si>
    <t>Verify columns of listed FTM chip details.</t>
  </si>
  <si>
    <t>All columns (Partner ID, Make, Model, Created Date, Cert Time of Upload, Cert. Expiry Date &amp; Time, Cert. Expiry Status, Status, Action) should be available in list.</t>
  </si>
  <si>
    <t>Verify partner ID mentioned or not in FTM chip list.</t>
  </si>
  <si>
    <t>Partner ID should be mentioned for each FTM chip.</t>
  </si>
  <si>
    <t>Verify Make and Model mentioned or not in FTM chip list.</t>
  </si>
  <si>
    <t>Make and Model should be mentioned for each FTM chip.</t>
  </si>
  <si>
    <t>Verify Created Date, Cert Time of Upload and Cert. Expiry Date &amp; Time of FTM chips.</t>
  </si>
  <si>
    <t>Created Date, Cert Time of Upload and Cert. Expiry Date &amp; Time should be mentioned as same system browser format for each FTM chip.</t>
  </si>
  <si>
    <t>Verify Cert. Expiry Status of listed FTM chips.</t>
  </si>
  <si>
    <t>For expired FTM chips, Cert. Expiry status should be mentioned as "Expired", otherwise it is empty (denoted by -) Cert. Expiry status should update once the time specified in expiry date has crossed.</t>
  </si>
  <si>
    <t>Verify Status of listed FTM chips.</t>
  </si>
  <si>
    <t>Status should be mentioned as Approved/ Pending for Certificate upload/ Pending for Approval/ Rejected/ Deactivated.</t>
  </si>
  <si>
    <t>Click any FTM chip row items.</t>
  </si>
  <si>
    <t>Pre-requisites:
1.User should have submitted FTM Chip details.
Steps:
1.Login to PMS revamp appliction with valid credential.
2.Press FTM chip provider services in homepage.
3.Click any FTM chip row items.</t>
  </si>
  <si>
    <t>Only Approved/ Pending for Certificate upload/ Pending for Approval/ Rejected row items should be clickable which navigates to View FTM details</t>
  </si>
  <si>
    <t>Verify Action ellipsis clickable or not in each FTM chips.</t>
  </si>
  <si>
    <t>Pre-requisites:
1.User should have submitted FTM Chip details.
Steps:
1.Login to PMS revamp appliction with valid credential.
2.Press FTM chip provider services in homepage.
3.Click action ellipsis of any FTM chip.</t>
  </si>
  <si>
    <t>Action menu should display a common menu item (View, Manage Certificate, Deactivate).</t>
  </si>
  <si>
    <t>Verify all menu items of action ellipsis are clickable or not.</t>
  </si>
  <si>
    <t>All menu items should be enabled for clicking based on below statuses:
Approved ? View, Manage Certificate, Deactivate
Pending for Certificate Upload ? View, Manage Certificate
Pending for Approval/ Rejected/ Deactivated ? View</t>
  </si>
  <si>
    <t>Verify Pagination and row items in FTM Chip Provider Services screen.</t>
  </si>
  <si>
    <t>Pagination should work as expected also row items should be available as per configuration.</t>
  </si>
  <si>
    <t>Verify latest record display on top or not.</t>
  </si>
  <si>
    <t>Row items should display in descending order based on created date, ie, latest records are on top and older ones at the bottom.</t>
  </si>
  <si>
    <t>Try to Sorting in listed FTM chips.</t>
  </si>
  <si>
    <t>Sort icon should provide across all column headers (except Action) and able sorting FTM chip rows on ascending or descending based on alphabetic order.</t>
  </si>
  <si>
    <t>Verify deactivated FTM row item and status.</t>
  </si>
  <si>
    <t>Deactivated FTM record row item should greyed out and status should be deactivate.</t>
  </si>
  <si>
    <t>Click deactivated FTM row item.</t>
  </si>
  <si>
    <t>Pre-requisites:
1.User should have submitted FTM Chip details.
Steps:
1.Login to PMS revamp appliction with valid credential.
2.Press FTM chip provider services in homepage.
3.Click any deactivated FTM chip row items.</t>
  </si>
  <si>
    <t>Only active FTM row item should clickable which navigates to view FTM details</t>
  </si>
  <si>
    <t>Verify Action menu of deacivated FTM.</t>
  </si>
  <si>
    <t>Pre-requisites:
1.User should have submitted FTM Chip details.
Steps:
1.Login to PMS revamp appliction with valid credential.
2.Press FTM chip provider services in homepage.
3.Click action menu of deactivated FTM chip.</t>
  </si>
  <si>
    <t>Only view option should be enabled (Manage Certificate and Deactivate option are disabled) for deactivated FTM chip.</t>
  </si>
  <si>
    <t>Verify status of FTM chip if FTM Certificate is not uploaded after submitting the FTM details</t>
  </si>
  <si>
    <t>Pre-requisites:
1.User should have submitted FTM Chip but not uploaded FTM cerificate.
Steps:
1.Login to PMS revamp appliction with valid credential.
2.Press FTM chip provider services in homepage.</t>
  </si>
  <si>
    <t>Cert. Expiry Date &amp; Time, Cert Time of Upload should empty (denoted by -) in the tabular flow also status should be ‘Pending for certificate upload’.</t>
  </si>
  <si>
    <t>Verify color coding of all statuses.</t>
  </si>
  <si>
    <t>All statuses(Approved/ Pending for Certificate Upload/ Pending for Approval / Rejected/ Deactivated) should be rightly color coded followed as in UI.</t>
  </si>
  <si>
    <t>Verify all screens display in logged language or not.</t>
  </si>
  <si>
    <t>Pre-requisites:
1.User should have submitted FTM Chip details.
Steps:
1.Select any language and login to PMS revamp appliction.
2.Press FTM chip provider services in homepage.</t>
  </si>
  <si>
    <t>All screen should be display in logged language.</t>
  </si>
  <si>
    <t>RTL format</t>
  </si>
  <si>
    <t>Pre-requisites:
1.User should have submitted FTM Chip details.
Steps:
1.Select Arabic language and login to PMS revamp appliction.
2.Press FTM chip provider services in homepage.</t>
  </si>
  <si>
    <t>All UI screens, error and success messages should be display in RTL format.</t>
  </si>
  <si>
    <t>Verify UI compatibility in different different browsers.</t>
  </si>
  <si>
    <t>Pre-requisites:
1.User should have submitted FTM Chip details.
Steps:
1.Open PMS in different browsers.
2.Select any language and login to PMS revamp appliction.
3.Press FTM chip provider services in homepage.</t>
  </si>
  <si>
    <t>PMS UI should running as expected in all browsers.</t>
  </si>
  <si>
    <t>Verify popup messages if trying to close browser/moving back to previous screen in middle of filtering/searching FTM chip details.</t>
  </si>
  <si>
    <t>Pre-requisites:
1.User should have submitted FTM Chip details.
Steps:
1.Login to PMS revamp appliction with valid credential.
2.Press FTM chip provider services in homepage.
3.Press Filter button and navigate to expandable filter section.
4.Close browser/moving back to previus scrren while searching/filtering.</t>
  </si>
  <si>
    <t>User should not get any popup message also able to close browser/moving back previus screen because FTM tabular screen is only readable format.</t>
  </si>
  <si>
    <t>Press Manage Certificate option in any FTM.</t>
  </si>
  <si>
    <t>1.Login to PMS revamp appliction with valid credential.
2.Perss FTM chip provider services in homepage.
3.Add FTM chip with valid details and Upload valid cerificates.
4.Navigate to FTM tabular view screen.
5.Press Manage certificate option.</t>
  </si>
  <si>
    <t>User should navigate to "Manage FTM chip Certificate" page.</t>
  </si>
  <si>
    <t>Verify title of manage FTM chip certificate page.</t>
  </si>
  <si>
    <t>Title should be "Manage FTM Chip Certificate"</t>
  </si>
  <si>
    <t>Verify partner type in manage certificate page.</t>
  </si>
  <si>
    <t>Partner type should display with appropriate partner type name.</t>
  </si>
  <si>
    <t>Verify Expiry date and Time of upload in manage certificate page.</t>
  </si>
  <si>
    <t>Both expiry date and time of upload should be display in system browser format.</t>
  </si>
  <si>
    <t>Press back button of manage FTM chip certificate page.</t>
  </si>
  <si>
    <t>1.Login to PMS revamp appliction with valid credential.
2.Perss FTM chip provider services in homepage.
3.Add FTM chip with valid details and Upload valid cerificates.
4.Navigate to FTM tabular view screen and open any FTM.
5.Press back button of manage FTM chip certificate page.</t>
  </si>
  <si>
    <t>User should return back to FTM tabular view screen.</t>
  </si>
  <si>
    <t>MOSIP-34987</t>
  </si>
  <si>
    <t>FTM Chip Provider Services: View FTM Details</t>
  </si>
  <si>
    <t>As a Partner (FTM Chip Provider) user , I should be able to click on FTM Chip Provider Services option in user dashboard so that I can perform various functions such as add, view, deactivate FTM details and manage FTM Chip certficate.</t>
  </si>
  <si>
    <t>Verify User navigates to FTM chip tabular view screen.</t>
  </si>
  <si>
    <t>1.Login to PMS revamp appliction with valid credential.
2.Perss FTM chip provider services in homepage.
3. Add FTM chip with valid details.
4.Upload valid cerificates for FTM chips.</t>
  </si>
  <si>
    <t>User should be navigate to FTM chip tabular view screen after FTM chip uploaded.</t>
  </si>
  <si>
    <t>Verify all added FTMs are listed or not.</t>
  </si>
  <si>
    <t>1.Login to PMS revamp appliction with valid credential.
2.Perss FTM chip provider services in homepage.
3. Add FTM chip with valid details.
4.Upload valid cerificates for FTM chips.
5.Navigate to FTM tabular view screen.</t>
  </si>
  <si>
    <t>All FTMs should be listed with appropriate status.</t>
  </si>
  <si>
    <t>Verify action menu is present in each FTM.</t>
  </si>
  <si>
    <t>Action menu should be available and clickable in each FTM.</t>
  </si>
  <si>
    <t>Verify 1.View 2.Manage certificate 3.Deactivate options displaying or not after action buttons are clicking.</t>
  </si>
  <si>
    <t>All options should be enabled for clicking based on below statuses:
Approved → View, Manage Certificate, Deactivate
Pending for Certificate Upload → View, Manage Certificate
Pending for Approval/ Rejected/ Deactivated→ View</t>
  </si>
  <si>
    <t>Press view option of any FTM.</t>
  </si>
  <si>
    <t>1.Login to PMS revamp appliction with valid credential.
2.Perss FTM chip provider services in homepage.
3.Add FTM chip with valid details and Upload valid cerificates.
4.Navigate to FTM tabular view screen.
5.Press view option.</t>
  </si>
  <si>
    <t>User should navigate to "View FTM chip details" page after pressing view option.</t>
  </si>
  <si>
    <t>Verify page title of view FTM details screen.</t>
  </si>
  <si>
    <t>Page title should be"View FTM chip details".</t>
  </si>
  <si>
    <t>Verify breadcrumb of FTM details page.</t>
  </si>
  <si>
    <t>Breadcrumb should be "Home / List of FTM Chip details".</t>
  </si>
  <si>
    <t>Verify subtitle of FTM details page.</t>
  </si>
  <si>
    <t>In subtitle both Make and Model will be present.</t>
  </si>
  <si>
    <t>"Status" and "Created on" display under subtitle.</t>
  </si>
  <si>
    <t>Both status and created on should be displayed with apprpriate value.</t>
  </si>
  <si>
    <t>Verify both Partner ID and Partner type in FTM chip details page.</t>
  </si>
  <si>
    <t>Both partner ID and partner type should be displayed with appropriate details.</t>
  </si>
  <si>
    <t>Verify Download button in view page.</t>
  </si>
  <si>
    <t>Download button should be enabled only for Approved / Pending for Approval status, for other statuses, download button should be disabled.</t>
  </si>
  <si>
    <t>Click any FTM chip row.</t>
  </si>
  <si>
    <t>1.Login to PMS revamp appliction with valid credential.
2.Perss FTM chip provider services in homepage.
3.Add FTM chip with valid details and Upload valid cerificates.
4.Navigate to FTM tabular view screen.
5.Press any FTM chip row.</t>
  </si>
  <si>
    <t>User should navigate to View FTM chip details page.</t>
  </si>
  <si>
    <t>Press back button of view FTM chip details page.</t>
  </si>
  <si>
    <t>1.Login to PMS revamp appliction with valid credential.
2.Perss FTM chip provider services in homepage.
3.Add FTM chip with valid details and Upload valid cerificates.
4.Navigate to FTM tabular view screen and open any FTM.
5.Press back button of view FTM chip details page.</t>
  </si>
  <si>
    <t>User should return to FTM tabular view screen.</t>
  </si>
  <si>
    <t>Verify all fields are read only.</t>
  </si>
  <si>
    <t>1.Login to PMS revamp appliction with valid credential.
2.Perss FTM chip provider services in homepage.
3.Add FTM chip with valid details and Upload valid cerificates.
4.Navigate to FTM tabular view screen and open any FTM.
5.Click any FTM chip.</t>
  </si>
  <si>
    <t>All fields should be read only format and user should not allow to write/edit any field.</t>
  </si>
  <si>
    <t>Verify all date and time format in FTM chip details screen.</t>
  </si>
  <si>
    <t>All date and time format should be in system browser format.</t>
  </si>
  <si>
    <t>Verify all screen translating to logged language or not.</t>
  </si>
  <si>
    <t>1.Choose any language and login to PMS revamp appliction.
2.Perss FTM chip provider services in homepage.
3.Add FTM chip with valid details and Upload valid cerificates.
4.Navigate to FTM tabular view screen and open any FTM.
5.Click any FTM chip.</t>
  </si>
  <si>
    <t>All screens should translate to logged language.</t>
  </si>
  <si>
    <t>Verify the arabic login is in RTL format</t>
  </si>
  <si>
    <t>1.Choose Arabic language and login to PMS revamp appliction.
2.Perss FTM chip provider services in homepage.
3.Add FTM chip with valid details and Upload valid cerificates.
4.Navigate to FTM tabular view screen and open any FTM.
5.Click any FTM chip.</t>
  </si>
  <si>
    <t>Verify the Status- Approved/Rejected/Pending for approval/ Pending for Certificate Upload/ Deactivated along with color coding</t>
  </si>
  <si>
    <t>1.Login to PMS revamp appliction with valid credential.
2.Perss FTM chip provider services in homepage.
3.Add FTM chip with valid details and Upload valid cerificates.
4.Navigate to FTM tabular view screen.</t>
  </si>
  <si>
    <t>View from filtered option</t>
  </si>
  <si>
    <t>1.Login to PMS revamp appliction with valid credential.
2.Perss FTM chip provider services in homepage.
3.Add FTM chip with valid details and Upload valid cerificates.
4.Navigate to FTM tabular view screen.
5.Filter any FTM chip provider.
6.Press action menu of resultant FTM chip details.</t>
  </si>
  <si>
    <t>User should get view option of resultant FTM chip.</t>
  </si>
  <si>
    <t>Verify download button of deactivated FTM chip.</t>
  </si>
  <si>
    <t>1.Login to PMS revamp appliction with valid credential.
2.Perss FTM chip provider services in homepage.
3.Add FTM chip with valid details and Upload valid cerificates.
4.Navigate to FTM tabular view screen.
5.Press view option of any deactivated FTM chip.</t>
  </si>
  <si>
    <t>Download button should be disabled for deactivated FTM chips.</t>
  </si>
  <si>
    <t>Verify color coding of deactivated FTM chip details screen.</t>
  </si>
  <si>
    <t>Status should be display in grey color for deactivated FTM chip.</t>
  </si>
  <si>
    <t>Verify the Time format is same across the UI</t>
  </si>
  <si>
    <t xml:space="preserve">1.Login to PMS revamp appliction with valid credential.
2.CLick on the partner certificate screen and see the time
3.Press FTM chip provider services in homepage.
4.Add FTM chip with valid details and Upload valid cerificates.
5.Navigate to FTM tabular view screen  and see the time format for Created date and expired date and upload date </t>
  </si>
  <si>
    <t>Time Format should be same across the UI</t>
  </si>
  <si>
    <t>MOSIP-35008</t>
  </si>
  <si>
    <t>FTM Chip Provider Services: Re-upload FTM Chip Certificate</t>
  </si>
  <si>
    <t>TC_35008_01</t>
  </si>
  <si>
    <t xml:space="preserve">    FTM Chip Provider has already submitted FTM Chip detail and uploaded an FTM Chip certificate.
    Respective root certificate should be already uploaded in PMP by Partner Admin.
    Certificate is in .cer or .pem format.
    The expiry date of certificate is not to be less than 1 year during the time of upload.</t>
  </si>
  <si>
    <t>As a partner user , I should be able to click on re-upload button in uploaded certificate section so that I can re- upload FTM Chip certificate during the time of expiry of current certificate.</t>
  </si>
  <si>
    <t xml:space="preserve">Verify the re- upload button  visibility </t>
  </si>
  <si>
    <t xml:space="preserve">1.Login to PMS as an FTM provider
2.Click on FTM chip providers services in the home page
3.Click on any of the row in the list of FTM chip details </t>
  </si>
  <si>
    <t>User should navigate to view FTM chip Device Details page and Re-uplod button should be applicable for Approved Records and Expired Records only</t>
  </si>
  <si>
    <t>TC_35008_02</t>
  </si>
  <si>
    <t>Verify the re- upload button is visibile for the FTM provider who has not uploaded the partner certificate atleast once</t>
  </si>
  <si>
    <t>TC_35008_03</t>
  </si>
  <si>
    <t>Verify on clicking Re-upload button</t>
  </si>
  <si>
    <t xml:space="preserve">1.Login to PMS as an FTM provider
2.Click on FTM chip providers services in the home page
3.Click on any of the row of the approved record in the list of FTM chip details </t>
  </si>
  <si>
    <t>Re-upload button should be clickable and a popup window should open on clicking</t>
  </si>
  <si>
    <t>TC_35008_04</t>
  </si>
  <si>
    <t>Verify the popup screen on clicking re-upload button from the manage FTM chip certificate screen</t>
  </si>
  <si>
    <t>Screen should Include Title ,Partner type name,Partner domain type,upload Icon,Text message,cancel button,submit button</t>
  </si>
  <si>
    <t>TC_35008_05</t>
  </si>
  <si>
    <t>Verify the Title of the Re-upload button</t>
  </si>
  <si>
    <t>Title should be-‘Re- upload FTM Chip Certificate' in bold</t>
  </si>
  <si>
    <t>TC_35008_06</t>
  </si>
  <si>
    <t>Verify the Partner type and partner domain type in the popup screen</t>
  </si>
  <si>
    <t>Partner type  should   display as FTM chip provider and domain type as FTM</t>
  </si>
  <si>
    <t>TC_35008_07</t>
  </si>
  <si>
    <t xml:space="preserve">Verify partner type and partner domain type can be edited </t>
  </si>
  <si>
    <t>1.Login to PMS as an FTM provider
2.Click on FTM chip providers services in the home page
3.Click on any of the row of the approved record in the list of FTM chip details
4.Edit the partner type and partner domain type</t>
  </si>
  <si>
    <t>Partner type and partner domain type should be disabled for edit</t>
  </si>
  <si>
    <t> NOT ABLE TO EDIT IT</t>
  </si>
  <si>
    <t>TC_35008_08</t>
  </si>
  <si>
    <t>Verify the allignment  and the text fields of the pop up screen</t>
  </si>
  <si>
    <t>1.Login to PMS as an FTM provider
2.Click on FTM chip providers services in the home page
3.Click on any of the row of the approved record in the list of FTM chip details</t>
  </si>
  <si>
    <t>On clicking the re-upload button should popup at centre of the screen and partner type/partner domain type should be in the text field,upload icon should be in text field and should contain information message and certificate details outside the upload text field, submit button and cancel button should be  text field</t>
  </si>
  <si>
    <t>TC_35008_09</t>
  </si>
  <si>
    <t>Message should read- ‘Please tap to select the certificate. Only .cer or .pem certificate formats are allowed for upload’.</t>
  </si>
  <si>
    <t>TC_35008_10</t>
  </si>
  <si>
    <t>1.Login to PMS as an FTM provider
2.Click on FTM chip providers services in the home page
3.Click on any of the row of the approved record in the list of FTM chip details
4.Click on the Re-upload button</t>
  </si>
  <si>
    <t>Message should read-Please tap to select the certificate’,  allows user to select the required file from local system.</t>
  </si>
  <si>
    <t>TC_35008_11</t>
  </si>
  <si>
    <t>Verify the message from the system before selecting the certificate to reupload</t>
  </si>
  <si>
    <t>On selecting a certificate from local system, certificate should  start getting fetched and a circular progress icon should appear displaying message- ‘We’re fetching your certificate' with a Cancel option and submit button should be disabled</t>
  </si>
  <si>
    <t>TC_35008_12</t>
  </si>
  <si>
    <t>1.Login to PMS as an FTM provider
2.Click on FTM chip providers services in the home page
3.Click on any of the row of the approved record in the list of FTM chip details
4.Click on the Re-upload button
5.Upload a .cer certificate from the local system</t>
  </si>
  <si>
    <t>uploaded certificate name should get displayed along with remove option in the upload section of popup window</t>
  </si>
  <si>
    <t>TC_35008_13</t>
  </si>
  <si>
    <t>Verify the submit  button before re-uploading certificate</t>
  </si>
  <si>
    <t>1.Login to PMS as an FTM provider
2.Click on FTM chip providers services in the home page
3.Click on any of the row of the approved record in the list of FTM chip devices
4.Click on the Re-upload button
5.Click on submit button before Uploading a .cer certificate from the local system</t>
  </si>
  <si>
    <t>Submit button should be disabled before uploading certificate</t>
  </si>
  <si>
    <t>TC_35008_14</t>
  </si>
  <si>
    <t>Verify the submit  button after  re-uploading certificate</t>
  </si>
  <si>
    <t>1.Login to PMS as an FTM provider
2.Click on FTM chip providers services in the home page
3.Click on any of the row of the approved record in the list of FTM chip details
4.Click on the Re-upload button
5.Click on submit button after  Uploading a .cer certificate from the local system</t>
  </si>
  <si>
    <t>On clicking submit button, the user should get  navigated to List of FTM details screen</t>
  </si>
  <si>
    <t>TC_35008_15</t>
  </si>
  <si>
    <t>Verify the cancel  button before  re-uploading certificate</t>
  </si>
  <si>
    <t>1.Login to PMS as an FTM provider
2.Click on FTM chip providers services in the home page
3.Click on any of the row of the approved record in the list of FTM chip devices
4.Click on the Re-upload button
5.Click on cancel button before  Uploading a .cer certificate from the local system</t>
  </si>
  <si>
    <t xml:space="preserve">On clicking Cancel should redirect to Manage Certificate screen </t>
  </si>
  <si>
    <t>TC_35008_16</t>
  </si>
  <si>
    <t>Verify the cancel  button after  re-uploading certificate</t>
  </si>
  <si>
    <t>1.Login to PMS as an FTM provider
2.Click on FTM chip providers services in the home page
3.Click on any of the row of the approved record in the list of FTM chip details
4.Click on the Re-upload button
5.Click on cancel button after  Uploading a .cer certificate from the local system</t>
  </si>
  <si>
    <t>TC_35008_17</t>
  </si>
  <si>
    <t xml:space="preserve">Verify re-uploading any certificate is accepted </t>
  </si>
  <si>
    <t>1.Login to PMS as an FTM provider
2.Click on FTM chip providers services in the home page
3.Click on any of the row of the approved record in the list of FTM chip details
4.Click on the Re-upload button
5.Select and Upload any certificates  from the local system</t>
  </si>
  <si>
    <t xml:space="preserve">Should not accept only self signed certificate </t>
  </si>
  <si>
    <t>TC_35008_18</t>
  </si>
  <si>
    <t xml:space="preserve">Verify re-uploading  certificate with  any format  </t>
  </si>
  <si>
    <t>1.Login to PMS as an FTM provider
2.Click on FTM chip providers services in the home page
3.Click on any of the row of the approved record in the list of FTM chip details
4.Click on the Re-upload button
5.Select and Upload any certificates with any format from the local system</t>
  </si>
  <si>
    <t>Should accept only Certificates with  .cer or .pem format</t>
  </si>
  <si>
    <t>TC_35008_19</t>
  </si>
  <si>
    <t>Verify uploading  certificate with  any format  apart from .cer or .pem</t>
  </si>
  <si>
    <t>1.Login to PMS as an FTM provider
2.Click on FTM chip providers services in the home page
3.Click on any of the row of the approved record in the list of FTM chip details
4.Click on the Re-upload button
5.Select and Upload any certificates with other than .cer and .pem format +G20:G21from the local system</t>
  </si>
  <si>
    <t>User Should not be able to add the certficates other than .cer and .pem format</t>
  </si>
  <si>
    <t>TC_35008_20</t>
  </si>
  <si>
    <t>Verify the error message on uplaoding certificate apart from .cer or .pem format</t>
  </si>
  <si>
    <t>1.Login to PMS as an FTM provider
2.Click on FTM chip providers services in the home page
3.Click on any of the row of the approved record in the list of FTM chip details
4.Click on the Re-upload button
5.Select and Upload any certificates with other than .cer and .pem format from the local system</t>
  </si>
  <si>
    <t>Only .cer or .pem certificate formats should be allowed for upload’.</t>
  </si>
  <si>
    <t>TC_35008_21</t>
  </si>
  <si>
    <t xml:space="preserve">Verify any certificate from a different organisation is accepted </t>
  </si>
  <si>
    <t xml:space="preserve">1.Login to PMS as an FTM provider
2.Click on FTM chip providers services in the home page
3.Click on any of the row of the approved record in the list of FTM chip details
4.Click on the Re-upload button
5.Select and Upload any certificates  from a different organisation </t>
  </si>
  <si>
    <t>Any partner certificate from different organisation should be accepted provided Respective root certificate should be already uploaded in PMP by Partner Admin</t>
  </si>
  <si>
    <t>TC_35008_22</t>
  </si>
  <si>
    <t>Verify Re- uploading  certificate multiple times</t>
  </si>
  <si>
    <t>1.Login to PMS as an FTM provider
2.Click on FTM chip providers services in the home page
3.Click on any of the row of the approved record in the list of FTM chip details
4.Click on the Re-upload button
5.Select and Upload  certificates multiple times</t>
  </si>
  <si>
    <t>Should be able to re-upload certificates multiple times</t>
  </si>
  <si>
    <t>TC_35008_23</t>
  </si>
  <si>
    <t xml:space="preserve">Verify the status of the Certifacte after Re-uplaoding  </t>
  </si>
  <si>
    <t xml:space="preserve">1.Login to PMS as an FTM provider
2.Click on FTM chip providers services in the home page
3.Click on any of the row of the approved record in the list of FTM chip details
4.Click on the Re-upload button
5.Select and Upload the self signed certificate </t>
  </si>
  <si>
    <t>The status should move to  Pending for  approval in the List of FTM chip details screen</t>
  </si>
  <si>
    <t>TC_35008_24</t>
  </si>
  <si>
    <t>Verify Re- uploading  certificate for an Expired Record</t>
  </si>
  <si>
    <t>Should be able to re-upload certificate for an expired record</t>
  </si>
  <si>
    <t>TC_35008_25</t>
  </si>
  <si>
    <t xml:space="preserve">Verify the Feature of Re-upload certificate  </t>
  </si>
  <si>
    <t>Re-uploaded certificate should replace the previously uploaded certificate</t>
  </si>
  <si>
    <t>TC_35008_26</t>
  </si>
  <si>
    <t>Verify Re-upload feature is accepting the certificate validity which is less than an one year</t>
  </si>
  <si>
    <t>1.Login to PMS as an FTM provider
2.Click on FTM chip providers services in the home page
3.Click on any of the row of the approved record in the list of FTM chip details
4.Click on the Re-upload button
5.Select and Upload the   certificate  which is less than 1 year</t>
  </si>
  <si>
    <t>The expiry date of certificate should not to be less than 1 year during the time of upload</t>
  </si>
  <si>
    <t>TC_35008_27</t>
  </si>
  <si>
    <t>Verify the Date and Time of the previuosly uploaded certificate</t>
  </si>
  <si>
    <t>1.Login to PMS as an FTM provider
2.Click on FTM chip providers services in the home page
3.Click on any of the row of the approved record in the list of FTM chip details
4.Click on the Re-upload button
5.Check the Date and Time format of the previously uploaded certificate</t>
  </si>
  <si>
    <t xml:space="preserve"> ‘Last certificate was uploaded on &lt;date and time of previous upload&gt; should display properly</t>
  </si>
  <si>
    <t>TC_35008_28</t>
  </si>
  <si>
    <t>TC_35008_29</t>
  </si>
  <si>
    <t>TC_35008_30</t>
  </si>
  <si>
    <t>1.Register as an FTM provider
2.Remove FTM Provider from assigned roles
3.Login with the same credentials</t>
  </si>
  <si>
    <t>TC_35008_31</t>
  </si>
  <si>
    <t>TC_35008_32</t>
  </si>
  <si>
    <t>Verify the Text fields/Info messages/Success messages/Error messages/Warning messages/Allignments in multi language</t>
  </si>
  <si>
    <t>1.Login to PMS as an FTM provider in multi langauge
2.Click on FTM chip providers services in the home page
3.Click on any of the row of the approved record in the list of FTM chip details
4.Click on the Re-upload button</t>
  </si>
  <si>
    <t xml:space="preserve"> Text fields/Info messages/Success messages/Error messages/Warning messages/Allignments  should be in eng/french language when user selected the same and should be in RTL format when user selected Arabic language</t>
  </si>
  <si>
    <t>TC_35008_33</t>
  </si>
  <si>
    <t>Verify Re-upload functionality when the partner is inactive</t>
  </si>
  <si>
    <t>1.Login to PMS as an FTM provider
2.Click on FTM chip providers services in the home page
3.Inactivate the partner from the admin portal
4.Click on any of the row of the approved record in the list of FTM chip details
5.Click on the Re-upload button</t>
  </si>
  <si>
    <t>User should see the re-upload button but on upload user should get an error message as ' FTP provider is inactive or doesn't exist'</t>
  </si>
  <si>
    <t>TC_35008_34</t>
  </si>
  <si>
    <t>Verify the Date and Time Formats of all the screens</t>
  </si>
  <si>
    <t xml:space="preserve">1.Login to PMS as an FTM provider
2.Click on FTM chip providers services in the home page
3.Click on any of the row of the approved record in the list of FTM chip details
4.Click on the Re-upload button
5.Check the Date and Time format </t>
  </si>
  <si>
    <t>TIME Format should be same in all the screens</t>
  </si>
  <si>
    <t>MOSIP-36302</t>
  </si>
  <si>
    <t>Partners' details (Partner Admin) : Tabular View of Partners</t>
  </si>
  <si>
    <t>There should be atleast one partner registered, for the records to appear in tabular view of Partner Admin. Else the table is displayed empty.</t>
  </si>
  <si>
    <t>As a user (partner), I should be able to view the tabular list of partners across various organisation so that I can see the consolidated list of partners, all in one screen.</t>
  </si>
  <si>
    <t xml:space="preserve">Verify the Title and subtitle </t>
  </si>
  <si>
    <t>Title should be - 'Partners’ and subtitle should be as  ‘List of Partners'</t>
  </si>
  <si>
    <t>Verify the Tabular view of partner When no partner entries are present</t>
  </si>
  <si>
    <t>1.Login to PMP portal as an Admin
2.Navigate to Partner screen from the home page when no partner entry is made</t>
  </si>
  <si>
    <t>The screen should have the following options :
Columns headers : Partner ID, Partner Type, Organisation Name, Policy Group, Email Address, Phone Number, Cert. Upload Status, Status, Action</t>
  </si>
  <si>
    <t>It can only be verified in a new environment where no entries are present.</t>
  </si>
  <si>
    <t>Verify the Columns headers are editable in the partner screen</t>
  </si>
  <si>
    <t xml:space="preserve">1.Login to PMP portal as an Admin
2.Navigate to Partner screen from the home page
3.Edit the Headers </t>
  </si>
  <si>
    <t xml:space="preserve">Columns headers should not be  editable </t>
  </si>
  <si>
    <t xml:space="preserve">Verify the partner screen  when atleast one partner is registered </t>
  </si>
  <si>
    <t xml:space="preserve">1.Login to PMP portal as an Admin
2.Navigate to Partner screen from the home page </t>
  </si>
  <si>
    <t>The screen should have the following options :
Columns headers : Partner ID, Partner Type, Organisation Name, Policy Group, Email Address, Phone Number, Cert. Upload Status, Status, Action and  subtitle/filter button/Pagination/sort Icon</t>
  </si>
  <si>
    <t>Verify the Tabular screen when partner is deactivated</t>
  </si>
  <si>
    <t xml:space="preserve">1.Login to PMP Portal as Admin
2.Navigate to Partner screen from the home page </t>
  </si>
  <si>
    <t>The row item should get greyed out and display the status  as ‘Deactivated’ .</t>
  </si>
  <si>
    <t>Verify Action Menu for deactivated partner</t>
  </si>
  <si>
    <t xml:space="preserve">1.Login to PMP portal as an Admin
2.Navigate to Partner screen from the home page
3.Click on the Action Menu </t>
  </si>
  <si>
    <t>Action Menu should have only view option enabled</t>
  </si>
  <si>
    <t>Verify clicking on any of the rows in the tabular screen except Action Menu</t>
  </si>
  <si>
    <t xml:space="preserve">1.Login to PMP portal as an Admin
2.Navigate to Partner screen from the home page
3.Click on any of the Row </t>
  </si>
  <si>
    <t>On clicking the rows(except Action Menu) should navigate to the partner details screen</t>
  </si>
  <si>
    <t xml:space="preserve">Verify the total number of List of Partner </t>
  </si>
  <si>
    <t>1.Login to PMP portal as an Admin
2.Navigate to Partner screen from the home page</t>
  </si>
  <si>
    <t>The number displayed in ( ) beside ‘List of Partners’ denote the total number of partners registered in PMS portal.</t>
  </si>
  <si>
    <t>Verify the Filter button in the Tabular screen</t>
  </si>
  <si>
    <t>Filter button should be positioned towards the extreme right</t>
  </si>
  <si>
    <t>Verify on clicking the Filter button</t>
  </si>
  <si>
    <t>1.Login to PMP portal as an Admin
2.Navigate to Partner screen from the home page
3.Click on the filter button in the Tabular screen</t>
  </si>
  <si>
    <t>Should display an expandable and collapsible filter section on consecutive clicks.</t>
  </si>
  <si>
    <t>Verify the Tabular screen after the  Filter button is expanded</t>
  </si>
  <si>
    <t>1.Login to PMP portal as an Admin
2.Navigate to Tabular screen from the home page
3.Expand the filter button in the Tabular screen</t>
  </si>
  <si>
    <t>The expandable section should display filters for the column headers: Partner ID, Partner Type, Organisation Name,email address, Policy Group, Email Address, Cert. upload status, Status.</t>
  </si>
  <si>
    <t xml:space="preserve">1.Login to PMP portal as an Admin
2.Navigate to Tabular screen from the home page
3.Click on the reset filter after  the expanded </t>
  </si>
  <si>
    <t xml:space="preserve">User will have to use Reset Filter to remove the Filters. On clicking it, page should reload and the entire results should display in the tabular view </t>
  </si>
  <si>
    <t xml:space="preserve">Verify the filtered box on selecting any/multiple fields of the filters </t>
  </si>
  <si>
    <t>1.Login to PMP portal as an Admin
2.Navigate to Partner screen from the home page
3.Select any or multiple fields of the filter button in the Partner screen</t>
  </si>
  <si>
    <t>Each filter box should be a dropdown and the tabular should results dynamically updated based on the dropdown item selected</t>
  </si>
  <si>
    <t xml:space="preserve">Verify the filtered box allows users to  selecting multiple fields of the filters </t>
  </si>
  <si>
    <t>1.Login to PMP portal as an Admin
2.Navigate to Partner screen from the home page
3.Select  multiple fields of the filter button in the Partner screen</t>
  </si>
  <si>
    <t>Multi filter search should be  allowed</t>
  </si>
  <si>
    <t xml:space="preserve">Verify Partner ID, Organisation Name, Policy Group, Email Address has a search bar </t>
  </si>
  <si>
    <t>1.Login to PMP portal as an Admin
2.Navigate to Partner screen from the home page
3.Verify the fields of the filter button has search option  in the Partner screen</t>
  </si>
  <si>
    <t>Partner ID, Organisation Name, Policy Group, Email Address should have  a search bar for easy search.</t>
  </si>
  <si>
    <t>Verify On expanding filter section, all the  dropdowns are Visible</t>
  </si>
  <si>
    <t xml:space="preserve">1.Login to PMP portal as an Admin
2.Navigate to Partner screen from the home page
3.Check the filter section after   expanded </t>
  </si>
  <si>
    <t>On expanding filter section, all the dropdowns should be  Visible and filter button should get disabled</t>
  </si>
  <si>
    <t>Verify the Columns in the Tabular screen</t>
  </si>
  <si>
    <t>1.Login to PMP portal as an Admin
2.Navigate to Partner screen from the home page
3.Check the colums</t>
  </si>
  <si>
    <t>Columns displayed should include the  following:
Partner ID/Partner Type
/Organisation Name/Policy Group/Email Address/Cert. Upload Status/Status/Action</t>
  </si>
  <si>
    <t>Verify the Cert upload status of the partner before and after uploading the certificates</t>
  </si>
  <si>
    <t>1.Login to PMP portal as an Admin
2.Navigate to Partner screen from the home page
3.Check the colums of Cert.upload</t>
  </si>
  <si>
    <t>Uploaded certificate should read as Uploaded and Not Uploaded for the partner who has not uploaded</t>
  </si>
  <si>
    <t>Verify the color code for Uploaded certificate and Not Uploaded certificate</t>
  </si>
  <si>
    <t>1.Login to PMP portal as an Admin
2.Navigate to Partner screen from the home page
3.Check the colums of Cert.upload for Uploaded and Not uploaded certificate</t>
  </si>
  <si>
    <t xml:space="preserve">Should be Black color for Uploaded and Red color for  Not Uploaded certificate </t>
  </si>
  <si>
    <t>Verify the Row of the Status of  Activated  partners</t>
  </si>
  <si>
    <t>1.Login to PMP portal as an Admin
2.Navigate to Partner screen from the home page
3.Check the colums for Activated/Deactivated Partners</t>
  </si>
  <si>
    <t xml:space="preserve">Only Activated row items should be clickable and it should navigate to View Partner details </t>
  </si>
  <si>
    <t>Verify the Action Menu for Partner Admin</t>
  </si>
  <si>
    <t>1.Login to PMP portal as an Admin
2.Navigate to Partner screen from the home page
3.Check the Action Menu</t>
  </si>
  <si>
    <t>Action menu should display a common menu item :View/ Deactivate</t>
  </si>
  <si>
    <t>Verify the Pagination in the screen is configurable</t>
  </si>
  <si>
    <t>1.Login to PMP portal as an Admin
2.Navigate to Partner screen from the home page
3.Check the Pagination</t>
  </si>
  <si>
    <t>Pagination should be configurable</t>
  </si>
  <si>
    <t>Verify the Row items after each partner is created/Registered</t>
  </si>
  <si>
    <t>1.Login to PMP portal as an Admin
2.Navigate to Partner screen from the home page
3.Check the Row Items after an partner is registered</t>
  </si>
  <si>
    <t>The row items should always be in descending order based on created date, ie, latest records should be on top and older ones at the bottom</t>
  </si>
  <si>
    <t>Verify the sort Icon</t>
  </si>
  <si>
    <t>1.Login to PMP portal as an Admin
2.Navigate to Partner screen from the home page
3.Check the sort Icon on every row</t>
  </si>
  <si>
    <t>Sort icon should be  provided across all column headers (except Action) for sorting in ascending or descending alphabetic order.</t>
  </si>
  <si>
    <t xml:space="preserve">Verify the screen of the  Deactivated partner  </t>
  </si>
  <si>
    <t xml:space="preserve">1.Login to PMP portal as an Admin
2.Navigate to Partner screen from the home page
3.Click the Deactivated partners  </t>
  </si>
  <si>
    <t>If a partner is deactivated, the row item should be greyed out and displayed as ‘Deactivated’ status.</t>
  </si>
  <si>
    <t>Verify the Action Menu for the Deactivated Partner</t>
  </si>
  <si>
    <t xml:space="preserve">1.Login to PMP portal as an Admin
2.Navigate to Partner screen from the home page
3.Click the Action Menu for the Deactivated partners  </t>
  </si>
  <si>
    <t>Action Menu should have  only view option enabled  and Deactivate option should be disabled</t>
  </si>
  <si>
    <t>Verify the sort button for the filtered results</t>
  </si>
  <si>
    <t xml:space="preserve">1.Login to PMP portal as an Admin
2.Navigate to Partner screen from the home page
3.Click the sort button for the filtered results  </t>
  </si>
  <si>
    <t xml:space="preserve">Verify the Partner when deactivated by the Partner admin </t>
  </si>
  <si>
    <t xml:space="preserve">1.Login to PMP portal as an Admin
2.Navigate to Partner screen from the home page
3.Deactivate the  partner </t>
  </si>
  <si>
    <t>Once the partner is deactivated by partner admin, the partner should not be able to perform any of the activities in PMS such as add, edit , deactivate etc even after logging into the portal.</t>
  </si>
  <si>
    <t>Verify the partner  page and the Allignments  when user logged in Multi Language</t>
  </si>
  <si>
    <t xml:space="preserve">1.Login to PMP portal as an Admin with valid credentials in eng/french/Ara language
2.Navigate to Partner screen from the home page </t>
  </si>
  <si>
    <t>The language selected during login should continue to remain same even after landing into the home page of PMP and the Allignment should be proper</t>
  </si>
  <si>
    <t>Verify the Field Names/Info messages/Success messages/Error messages  are displayed in selected language  when user selected  Multi Language</t>
  </si>
  <si>
    <t>Field Names/Info messages/Success messages/Error messages should display in eng/french when selected the same and should be in RTL format when selected Arabic language</t>
  </si>
  <si>
    <t>1.Login to PMP portal as an Admin and copy the URL from the Home page
2.Open a new browser or clear cookies from cache or open incognito mode
4.paste the URL copied earlier in the inspect mode
5.select Enter</t>
  </si>
  <si>
    <t xml:space="preserve">
1.Login to PMP portal as an Admin
2.Restart the "partner Management service" pod</t>
  </si>
  <si>
    <t>1.Create an Admin User
2.Remove PARTNER_ADMIN from assigned roles
3.Login with the same credentials</t>
  </si>
  <si>
    <t>1. Login to PMS portal as Admin Partner.
2. Navigate to Dashboard.
3. Click Partner option in dashboard.
4. Navigate to list of partners page.
5. Navigate to Filter button.
6. Navigate to Partner ID, Organisation Name, Policy Group, Email Address dropdown.</t>
  </si>
  <si>
    <t>Upon searching the invalid input should display as "No data "</t>
  </si>
  <si>
    <t>1. Login to PMS portal as Admin Partner.
2. Navigate to Dashboard.
3. Click Partner option in dashboard.
4. Navigate to list of partners page.
5. Navigate to Filter button and expand it.</t>
  </si>
  <si>
    <t>1. Login to PMS portal as Admin Partner.
2. Navigate to Dashboard.
3. Click Partner option in dashboard.
4. Navigate to list of partners page.
5. Navigate to Filter button and expand it.
6. Navigate Filter dropdowns.</t>
  </si>
  <si>
    <t>1. Login to PMS portal as Admin Partner.
2. Navigate to Dashboard.
3. Click Partner option in dashboard.
4. Navigate to list of partners page.
5. Navigate to Filter button and expand it.
6. Navigate to reset filter link.</t>
  </si>
  <si>
    <t>1. Reset Filter link should be accessible.
2.  On clicking it, page should get reload and the entire results should be displayed in the tabular view, instead of filtered results.
3. Count for "List of Partners" should come to default.</t>
  </si>
  <si>
    <t>Verify the List of Partners functionality by disconnecting the internet.</t>
  </si>
  <si>
    <t>1. Login to PMS portal as Admin Partner.
2. Navigate to Dashboard.
3. Click Partner option in dashboard.
4. Navigate to list of partners page.
5. Navigate to Table.</t>
  </si>
  <si>
    <t>Something went wrong!
Please try again later'
error message should be displayed for internet issue.</t>
  </si>
  <si>
    <t>Verify browser back, reload, close window functionality in List of Partners page.</t>
  </si>
  <si>
    <t>1. Login to PMS portal as Admin Partner.
2. Navigate to Dashboard.
3. Click Partner option in dashboard.
4. Navigate to list of partners page.
5. Navigate to Table.
6. Navigate to pagination.</t>
  </si>
  <si>
    <t>Verify different ways to navigate to Partners page.</t>
  </si>
  <si>
    <t>Verify by deactivating partner and check in DB</t>
  </si>
  <si>
    <t>1. Login to PMS portal as Admin Partner.
2. Navigate to Dashboard.
3. Click Partner option in dashboard.
4. Navigate to list of partners page.
5. Navigate to Table.
6. Navigate to Partner table under PMS table in DB.</t>
  </si>
  <si>
    <t>In DB is active status display be false.</t>
  </si>
  <si>
    <t>Verify 'Back' (arrow) button in List of Partners page.</t>
  </si>
  <si>
    <t>1. Login to PMS portal as Admin Partner.
2. Navigate to Dashboard.
3. Click Partner option in dashboard.
4. Navigate to list of partners page.
5. Navigate to Table.
6. Navigate to back button.</t>
  </si>
  <si>
    <t>Verify by providing lenghty org name, Policy grp, email etc….</t>
  </si>
  <si>
    <t>Lenghty org name, Policy grp, email etc….should be aligned properly in Table.</t>
  </si>
  <si>
    <t>Verfy by navigating to List of Partners using keyboard</t>
  </si>
  <si>
    <t>1. Login to PMS portal as Admin Partner using keyboard.
2. Navigate to Dashboard.
3. Click Partner option in dashboard.
4. Navigate to list of partners page.
5. Navigate to Table.</t>
  </si>
  <si>
    <t>User should be able to navigate using keyboard to List of Partners page.</t>
  </si>
  <si>
    <t>Something went wrong!
Please try again later'  error message should be displayed for internet issue.</t>
  </si>
  <si>
    <t>Verify the Icons of the side panels in multi language</t>
  </si>
  <si>
    <t xml:space="preserve">1.Login to PMP portal as an Admin with valid credentials in eng/french/Ara language
2.Check the Icons in the side pannel from the home page </t>
  </si>
  <si>
    <t>Icons of the side panels should be proper when logged in french and eng lang and RTL format when logged in  arabic langauge and inlined properly in multi languages</t>
  </si>
  <si>
    <t>MOSIP-36312</t>
  </si>
  <si>
    <t>Partners' details (Partner Admin) : View individual Partner detail along with uploaded partner certificate details</t>
  </si>
  <si>
    <t>User should be in Partner tabular view screen</t>
  </si>
  <si>
    <t>As a partner admin, I should be able to click on each active partner record/ view option of each record in the tabular view of partners, so that I can view the partners details individually along with partner certificate details.</t>
  </si>
  <si>
    <t>Verify the fields are in the partner view screen is editable</t>
  </si>
  <si>
    <t xml:space="preserve">1.Login to PMS portal as Admin Partner.
2.Navigate to Dashboard
3.Navigate to Partner screen from the  tabular view of the partner screen </t>
  </si>
  <si>
    <t>All the fields are in the partner view screen should be readable only</t>
  </si>
  <si>
    <t>Verify the Partner view screen when navigated from the tabular view screen</t>
  </si>
  <si>
    <t>Screen should include Title/Subtitle/breadcrumb/partner type/organisation name/policy group/Email adress/phone number/Partner certificate section/back button/header/footer</t>
  </si>
  <si>
    <t>Verify the header/footer of the view partner screen</t>
  </si>
  <si>
    <t xml:space="preserve">1.Login to PMS portal as Admin Partner.
2.Navigate to Dashboard
3.Navigate to Partner screen from the  tabular view of the partner screen  </t>
  </si>
  <si>
    <t>Header should have a Mosip Icon and Hamburger Menu
Footer should have 2024@Mosip-Alright Reserved  in left corner and
Documentation contact Us in the right corner</t>
  </si>
  <si>
    <t>Verify the Title of the view partner screen</t>
  </si>
  <si>
    <t>Title should read 'View Partner Details’</t>
  </si>
  <si>
    <t>Verify the breadcrumb of the view partner screen</t>
  </si>
  <si>
    <t>Breadcrumb should read- Home / List of Partners</t>
  </si>
  <si>
    <t xml:space="preserve">Verify the Sub title </t>
  </si>
  <si>
    <t xml:space="preserve">Subtitle should read &lt;Partner ID&gt; </t>
  </si>
  <si>
    <t>Verify the partner status below the subtitle</t>
  </si>
  <si>
    <t>Status should read as Activated when partner is active
Deactivated when the partner is  deactivated along with color coding</t>
  </si>
  <si>
    <t>Verify the status /Created On - Date and time of the partner details</t>
  </si>
  <si>
    <t xml:space="preserve">Should display the status as Actived for the Active partners and Created On - Date and time beside the status </t>
  </si>
  <si>
    <t>Verify the Allignments of the Name Fields in the view partner screen</t>
  </si>
  <si>
    <t>Allignments should be uniformly designed</t>
  </si>
  <si>
    <t>Verify the Title/Subtitle/breadcrumb/partner type/organisation name/policy group/Email adress/phone number/Partner certificate section is displayed properly</t>
  </si>
  <si>
    <t xml:space="preserve">1.Login to PMS portal as Admin Partner.
2.Navigate to Dashboard
3.Navigate to Partner screen from the  tabular view of the partner screen
4.Check the Title/Subtitle/breadcrumb/partner type/organisation name/policy group/Email adress/phone number/Partner certificate section </t>
  </si>
  <si>
    <t xml:space="preserve">Title/Subtitle/breadcrumb/partner type/organisation name/policy group/Email adress/phone number/Partner certificate section should be displayed proper </t>
  </si>
  <si>
    <t>Verify the Partner Certificate Section in the View partner screen</t>
  </si>
  <si>
    <t>Partner Certificate section should include Title/Partner type/Expiry date and time/Time of upload/Download button</t>
  </si>
  <si>
    <t>Verify the Title of the Partner Certificate Section in the View partner screen</t>
  </si>
  <si>
    <t>1.Login to PMS portal as Admin Partner.
2.Navigate to Dashboard
3.Navigate to Partner screen from the  tabular view of the partner screen
4.Check the Title of the partner certification section</t>
  </si>
  <si>
    <t>Title should read- Partner Certificate in Bold</t>
  </si>
  <si>
    <t>Verify the Partner type in the partner certification section of the view partner screen</t>
  </si>
  <si>
    <t>1.Login to PMS portal as Admin Partner.
2.Navigate to Dashboard
3.Navigate to Partner screen from the  tabular view of the partner screen
4.Check the partner type in the partner certification section</t>
  </si>
  <si>
    <t xml:space="preserve">Partner type should read The enrolled partner type name </t>
  </si>
  <si>
    <t>Verify the Expiry date &amp; time in the partner certification section of the view partner screen</t>
  </si>
  <si>
    <t>1.Login to PMS portal as Admin Partner.
2.Navigate to Dashboard
3.Navigate to Partner screen from the  tabular view of the partner screen
4.Check the Expiry date and time in the partner certification section</t>
  </si>
  <si>
    <t>Expiry date of MOSIP Signed Certificate should  display as per system browser format</t>
  </si>
  <si>
    <t xml:space="preserve">Verify the time Of Upload in the partner certification section of the view partner screen </t>
  </si>
  <si>
    <t>1.Login to PMS portal as Admin Partner.
2.Navigate to Dashboard
3.Navigate to Partner screen from the  tabular view of the partner screen
4.Check the Time of upload  in the partner certification section</t>
  </si>
  <si>
    <t>Uploaded certificate time should be as per system browser format</t>
  </si>
  <si>
    <t>Verify the Download button in the partner certification section of the view partner screen</t>
  </si>
  <si>
    <t>1.Login to PMS portal as Admin Partner.
2.Navigate to Dashboard
3.Navigate to Partner screen from the  tabular view of the partner screen
4.Check the download button  in the partner certification section</t>
  </si>
  <si>
    <t>Download button should be a dropdown</t>
  </si>
  <si>
    <t>Verify the Download button dropdowns  in the partner certification section of the view partner screen</t>
  </si>
  <si>
    <t>Dropdown should have 2 options :
1.Original certificate
2.Mosip signed certficate</t>
  </si>
  <si>
    <t>Verify the download option in the dropdowns  in the partner certification section of the view partner screen</t>
  </si>
  <si>
    <t>Clicking original certificate should get downloaded successfully
Clicking Mosip signed certificate should get downloaded successfully</t>
  </si>
  <si>
    <t>Verify on clicking each  partner row item in the tabular view</t>
  </si>
  <si>
    <t>1.Login to PMS portal as Admin Partner.
2.Navigate to Dashboard
3.Click on each row of  Partner screen from the  tabular view of the partner screen except Action view</t>
  </si>
  <si>
    <t>On clicking each row should navigate to view partner  screen</t>
  </si>
  <si>
    <t>Verify on clicking each  partner row item multiple times  in the tabular view</t>
  </si>
  <si>
    <t xml:space="preserve">1.Login to PMS portal as Admin Partner.
2.Navigate to Dashboard
3.Click on each row of  Partner screen multiple times  from the  tabular view of the partner screen </t>
  </si>
  <si>
    <t>should navigate to view partner screen on single click only</t>
  </si>
  <si>
    <t>Verify the back button of the view partner screen</t>
  </si>
  <si>
    <t xml:space="preserve">1.Login to PMS portal as Admin Partner.
2.Navigate to Dashboard
3.Navigate to Partner screen from the  tabular view of the partner screen
4.Check the back button  </t>
  </si>
  <si>
    <t>On clicking back button should navigate to tabular view screen</t>
  </si>
  <si>
    <t>Verify the back button on clicking multiple times of the view partner screen</t>
  </si>
  <si>
    <t xml:space="preserve">1.Login to PMS portal as Admin Partner.
2.Navigate to Dashboard
3.Navigate to Partner screen from the  tabular view of the partner screen
4.Click on the back button multiple times </t>
  </si>
  <si>
    <t xml:space="preserve"> should navigate to tabular view screen on single click only</t>
  </si>
  <si>
    <t>Verify the browser back button</t>
  </si>
  <si>
    <t>1.Login to PMS portal as Admin Partner.
2.Navigate to Dashboard
3.Navigate to Partner screen from the  tabular view of the partner screen
4.Click on the browser back button</t>
  </si>
  <si>
    <t>On clicking browser abck button should navigate to the Tabular view screen as it is non editable page</t>
  </si>
  <si>
    <t>Verify the view partner screen when user logged in multi langauages</t>
  </si>
  <si>
    <t>1.Login to PMS portal as Admin Partner in eng/fra/ara langauge
2.Navigate to Dashboard
3.Navigate to Partner screen from the  tabular view of the partner screen</t>
  </si>
  <si>
    <t>Screen should display in eng/fra when user logged in same lang and when user loggin in ara language should display in RTL format</t>
  </si>
  <si>
    <t>Verify the Text fields/Allignments when user logged in multi languages</t>
  </si>
  <si>
    <t>1.Login to PMS portal as Admin Partner in eng/fra/ara langauge
2.Navigate to Dashboard
3.Navigate to Partner screen from the  tabular view of the partner screen
4.Check the Text fields/Allignments</t>
  </si>
  <si>
    <t>Allignments should be proper and the text fields should display in eng/fra when logged in same langauge and RTL format when logged in ara language</t>
  </si>
  <si>
    <t>Verify the screen for the deactivated partner</t>
  </si>
  <si>
    <t>1.Login to PMS portal as Admin Partner.
2.Navigate to Dashboard
3.Navigate to Partner screen from the  tabular view of the partner screen
4.click on row for deactivated partner</t>
  </si>
  <si>
    <t>Status should read as Deactivated along with color coding</t>
  </si>
  <si>
    <t>1.Login to PMP portal as an Admin and copy the URL from the Home page
2.Open a new browser or clear cookies from cache or open incognito mode
3.paste the URL copied earlier in the inspect mode
4.select Enter</t>
  </si>
  <si>
    <t>Verify the Certificate section for the Inactive partner partner who has not uploaded certs</t>
  </si>
  <si>
    <t>1.Login to PMS portal as Admin Partner.
2.Make the PArtner Inactive
3.Navigate to Dashboard
4.Navigate to Partner screen from the  tabular view of the partner screen
5.click on row for Inactivated partner</t>
  </si>
  <si>
    <t>The partner section should get greyed out and download button should get disabled</t>
  </si>
  <si>
    <t>Verify the Certificate section deactivated partner</t>
  </si>
  <si>
    <t>1.Login to PMS portal as Admin Partner.
2.Deactivate the Partner
3.Navigate to Dashboard
4.Navigate to Partner screen from the  tabular view of the partner screen
5.click on row for Deactivated partner</t>
  </si>
  <si>
    <t>Verify the Time Format in the partner screen</t>
  </si>
  <si>
    <t>1.Login to PMS portal as Admin Partner.
2.Navigate to Dashboard
3.Navigate to Partner screen from the  tabular view of the partner screen
4.click on row for partner
5.Check the Time Format</t>
  </si>
  <si>
    <t>Correct time format should be displayed</t>
  </si>
  <si>
    <t>MOSIP-36590</t>
  </si>
  <si>
    <t>Policy Group (Policy Manager): Create Policy Group</t>
  </si>
  <si>
    <t xml:space="preserve">    The user is in Policy Group tab of Policies screen.
    The user clicks on Create Policy Group button located in the centre of the screen ( when no submitted Policy Group records are present) or on the top right of the screen ( when the tabular view of submitted Policy Group records are available).</t>
  </si>
  <si>
    <t>As a policy manager, on clicking Create Policy Group- I should be able to enter the required details to create Policy Group so that the policies when created can be associated to relevant Policy Group.</t>
  </si>
  <si>
    <t>Verify the Create policy group page  when no records are available</t>
  </si>
  <si>
    <t>1. Login to PMS portal as Admin Partner.
2.Click on Policies option in Home page.
3. Navigate to Policies screen
4.Clicks on Create Policy Group button located in the centre of the Polices screen</t>
  </si>
  <si>
    <t>Create Policy Group page should have :
Title/Subtitle/Policy group name text box/Policy group description/submit button/cancel, button/clear form button/</t>
  </si>
  <si>
    <t>Verify  the Fields are marked Mandatory</t>
  </si>
  <si>
    <t>All Fields should be marked Mandatory</t>
  </si>
  <si>
    <t xml:space="preserve">Verify the Create policy group button when no policy groups are present </t>
  </si>
  <si>
    <t xml:space="preserve">Create Policy Group button should be located in the centre of the screen </t>
  </si>
  <si>
    <t>Verify the Create policy group button when submitted Policy Group records are available</t>
  </si>
  <si>
    <t xml:space="preserve">1. Login to PMS portal as Admin Partner.
2.Click on Policies option in Home page.
3. Navigate to Policies screen
4.Clicks on Create Policy Group button </t>
  </si>
  <si>
    <t xml:space="preserve">Create policy group should be located on the top right of the screen </t>
  </si>
  <si>
    <t>Verfiy the Title of the Create Policy Group page</t>
  </si>
  <si>
    <t>Title should read : Create Policy Group</t>
  </si>
  <si>
    <t>Verfiy the breadcrumbs of the create policy group page</t>
  </si>
  <si>
    <t>Bread crumbs should read Home/List of Policy Groups</t>
  </si>
  <si>
    <t>Verfiy the Sub Title of the Create Policy Group page</t>
  </si>
  <si>
    <t>Sub Title should read : All fields marked with * are mandatory</t>
  </si>
  <si>
    <t>Verify the Policy Group Name</t>
  </si>
  <si>
    <t>Policy Group Name should be a text box</t>
  </si>
  <si>
    <t>Verify the Allignment of the Text box</t>
  </si>
  <si>
    <t>The text box should be present below the Policy Group Name</t>
  </si>
  <si>
    <t xml:space="preserve">Verify the Help Text of Policy Group Name </t>
  </si>
  <si>
    <t>Help text should read: Enter name for Policy Group</t>
  </si>
  <si>
    <t>Verify Policy Group Description</t>
  </si>
  <si>
    <t>Policy Group Description should be  a text area</t>
  </si>
  <si>
    <t xml:space="preserve">Verify the Help Text of Policy Group Description </t>
  </si>
  <si>
    <t>Help text should read : Enter description about Policy Group</t>
  </si>
  <si>
    <t>Verify the submit button without entering any fields</t>
  </si>
  <si>
    <t>1. Login to PMS portal as Admin Partner.
2.Click on Policies option in Home page.
3.Navigate to Policies screen
4.Click on Create Policy Group button
5.Click on submit button</t>
  </si>
  <si>
    <t>Submit button  should be enabled only after mandatory fields are filled</t>
  </si>
  <si>
    <t>Verify the cancel button works on all the browsers</t>
  </si>
  <si>
    <t>1. Login to PMS portal as Admin Partner.
2.Click on Policies option in Home page.
3.Navigate to Policies screen
4.Click on Create Policy Group button
5.Click on cancel button</t>
  </si>
  <si>
    <t>The "Cancel" button should work on all browsers and devices without any issues</t>
  </si>
  <si>
    <t>Verify the cancel button functionality</t>
  </si>
  <si>
    <t>On clicking cancel button should naviagate to tabular view screen without details getting saved</t>
  </si>
  <si>
    <t>Verify the clear form button</t>
  </si>
  <si>
    <t>1. Login to PMS portal as Admin Partner.
2.Click on Policies option in Home page.
3.Navigate to Policies screen
4.Click on Create Policy Group button
5.Check the clear form button</t>
  </si>
  <si>
    <t>Clear form button  should be button</t>
  </si>
  <si>
    <t>Verfiy the clear button form functionality</t>
  </si>
  <si>
    <t>1. Login to PMS portal as Admin Partner.
2.Click on Policies option in Home page.
3.Navigate to Policies screen
4.Click on Create Policy Group button
5.Click on the clear form button</t>
  </si>
  <si>
    <t>Clicking on Clear form button button  should clear the input fields.</t>
  </si>
  <si>
    <t>Verfiy the clear button form functionality without entering any fields</t>
  </si>
  <si>
    <t>1. Login to PMS portal as Admin Partner.
2.Click on Policies option in Home page.
3.Navigate to Policies screen
4.Click on Create Policy Group button
5.Click on the clear form button without entering any data</t>
  </si>
  <si>
    <t>On clicking Clear form button should not change anything in the page</t>
  </si>
  <si>
    <t>Verify the submit button after entering all mandatory  fields</t>
  </si>
  <si>
    <t>1. Login to PMS portal as Admin Partner.
2.Click on Policies option in Home page.
3.Navigate to Policies screen
4.Click on Create Policy Group button
5.Click on the submit button after entering all the data</t>
  </si>
  <si>
    <t>On clicking submit button after entering all the fields should navigated to Policy Group submission success message</t>
  </si>
  <si>
    <t>Verify the success message on clicking submit button</t>
  </si>
  <si>
    <t>On clicking submit button should display a  Green Colored Tick Icon</t>
  </si>
  <si>
    <t>Verify the Title of success message</t>
  </si>
  <si>
    <t>1. Login to PMS portal as Admin Partner.
2.Click on Policies option in Home page.
3.Navigate to Policies screen
4.Click on Create Policy Group button
5.Click on the submit button after entering all the data
6.Check the Title of the success message</t>
  </si>
  <si>
    <t>Title of success message should read: 'Policy Group created successfully! And Include home button and back button</t>
  </si>
  <si>
    <t>Verify the back button in the success message</t>
  </si>
  <si>
    <t>1. Login to PMS portal as Admin Partner.
2.Click on Policies option in Home page.
3.Navigate to Policies screen
4.Click on Create Policy Group button
5.Click on the submit button after entering all the data
6.Check the back button in the Title of the success message</t>
  </si>
  <si>
    <t>Clicking on back button should navigate to tabular view of Policy Groups</t>
  </si>
  <si>
    <t>Verify the Home button in the success message</t>
  </si>
  <si>
    <t>1. Login to PMS portal as Admin Partner.
2.Click on Policies option in Home page.
3.Navigate to Policies screen
4.Click on Create Policy Group button
5.Click on the submit button after entering all the data
6.Check on the Home  button in the Title of the success message</t>
  </si>
  <si>
    <t xml:space="preserve">Clicking on Home Button should  navigate to admin/policy manager dashboard </t>
  </si>
  <si>
    <t>1. Login to PMS portal as Admin Partner.
2.Click on Policies option in Home page.
3.Navigate to Policies screen
4.Click on Create Policy Group button
5.Enter the data fields and switch of the internet
6.Click on the submit button after entering all the data</t>
  </si>
  <si>
    <t>If any error occurs at the time of submit ,appropriate message from server 'something went wrong,please try again later' should display on click of Submit button.</t>
  </si>
  <si>
    <t>1. Login to PMS portal as Admin Partner.
2.Click on Policies option in Home page.
3.Navigate to Policies screen
4.Click on Create Policy Group button
5.Enter any no. of   policy group name</t>
  </si>
  <si>
    <t>Maximum value should be allowed is 128 characters</t>
  </si>
  <si>
    <t>Verify the Policy Group Name textbox entering   more than 128 characters</t>
  </si>
  <si>
    <t>1. Login to PMS portal as Admin Partner.
2.Click on Policies option in Home page.
3.Navigate to Policies screen
4.Click on Create Policy Group button
5.Enter more than 128 characters in the  policy group name</t>
  </si>
  <si>
    <t>Keyboard should be Restricted after exceeding  'Maximum  allowed characters'</t>
  </si>
  <si>
    <t>Verify the Policy Group Name textbox entering   less than 128 characters</t>
  </si>
  <si>
    <t>1. Login to PMS portal as Admin Partner.
2.Click on Policies option in Home page.
3.Navigate to Policies screen
4.Click on Create Policy Group button
5.Enter less than 128 characters in the  policy group name</t>
  </si>
  <si>
    <t xml:space="preserve">Should be able to create policy group name </t>
  </si>
  <si>
    <t>Verify the Policy Group Name textbox entering   only alphabetical characters</t>
  </si>
  <si>
    <t>1. Login to PMS portal as Admin Partner.
2.Click on Policies option in Home page.
3.Navigate to Policies screen
4.Click on Create Policy Group button
5.Enter alphabetical characters in the  policy group name</t>
  </si>
  <si>
    <t>Verify the Policy Group Name textbox entering   only numeric characters</t>
  </si>
  <si>
    <t>1. Login to PMS portal as Admin Partner.
2.Click on Policies option in Home page.
3.Navigate to Policies screen
4.Click on Create Policy Group button
5.Enter only numeric characters in the  policy group name</t>
  </si>
  <si>
    <t>Verify the Policy Group Name textbox entering    alphanumeric characters</t>
  </si>
  <si>
    <t>1. Login to PMS portal as Admin Partner.
2.Click on Policies option in Home page.
3.Navigate to Policies screen
4.Click on Create Policy Group button
5.Enter alpha numeric characters in the  policy group name</t>
  </si>
  <si>
    <t>Verify the Policy Group Name textbox entering    only special characters</t>
  </si>
  <si>
    <t>1. Login to PMS portal as Admin Partner.
2.Click on Policies option in Home page.
3.Navigate to Policies screen
4.Click on Create Policy Group button
5.Enter special characters in the  policy group name</t>
  </si>
  <si>
    <t>Verify policy group Name textbox with one character</t>
  </si>
  <si>
    <t>1. Login to PMS portal as Admin Partner.
2.Click on Policies option in Home page.
3.Navigate to Policies screen
4.Click on Create Policy Group button
5.Enter one character in the  policy group name</t>
  </si>
  <si>
    <t>Verify policy group Name textbox with no characters</t>
  </si>
  <si>
    <t>1. Login to PMS portal as Admin Partner.
2.Click on Policies option in Home page.
3.Navigate to Policies screen
4.Click on Create Policy Group button
5.Enter no characters in the  policy group name</t>
  </si>
  <si>
    <t>Submit button should not get enabled without entering policy group name as it is mandatory</t>
  </si>
  <si>
    <t>Verify policy group Name textbox with Duplicate Policy group name</t>
  </si>
  <si>
    <t>1. Login to PMS portal as Admin Partner.
2.Click on Policies option in Home page.
3.Navigate to Policies screen
4.Click on Create Policy Group button
5.Enter Duplicate  policy group name</t>
  </si>
  <si>
    <t xml:space="preserve">Duplicate Policy group should not be allowed </t>
  </si>
  <si>
    <t>Verfiy the Policy Group Name textbox in multi languages</t>
  </si>
  <si>
    <t>1. Login to PMS portal as Admin Partner.
2.Click on Policies option in Home page.
3.Navigate to Policies screen
4.Click on Create Policy Group button
5.Enter multi languages characters in the  policy group name</t>
  </si>
  <si>
    <t>User Should be able to create policy group name with multilanguages</t>
  </si>
  <si>
    <t>Verify the Policy Group Description textbox entering   any number of characters</t>
  </si>
  <si>
    <t xml:space="preserve">1. Login to PMS portal as Admin Partner.
2.Click on Policies option in Home page.
3.Navigate to Policies screen
4.Click on Create Policy group button
5.Enter any no. of   policy Group Description </t>
  </si>
  <si>
    <t>Maximum value should be allowed is 256 characters</t>
  </si>
  <si>
    <t>Verify the Policy Group Description textbox entering   more than 256 characters</t>
  </si>
  <si>
    <t xml:space="preserve">1. Login to PMS portal as Admin Partner.
2.Click on Policies option in Home page.
3.Navigate to Policies screen
4.Click on Create Policy group button
5.Enter more than 256 characters in the  policy Group Description </t>
  </si>
  <si>
    <t>Keyboard should be Restricted after exceeding  maximum limit  character</t>
  </si>
  <si>
    <t>Verify the Policy Group Description textbox entering   less than 256 characters</t>
  </si>
  <si>
    <t xml:space="preserve">1. Login to PMS portal as Admin Partner.
2.Click on Policies option in Home page.
3.Navigate to Policies screen
4.Click on Create Policy group button
5.Enter less than 256 characters in the  policy Group Description </t>
  </si>
  <si>
    <t xml:space="preserve">Should be able to create policy Group Description  </t>
  </si>
  <si>
    <t>Verify the Policy Description Name textbox entering   only alphabetical characters</t>
  </si>
  <si>
    <t xml:space="preserve">1. Login to PMS portal as Admin Partner.
2.Click on Policies option in Home page.
3.Navigate to Policies screen
4.Click on Create Policy group button
5.Enter alphabetical characters in the  policy Group Description </t>
  </si>
  <si>
    <t xml:space="preserve">Should be able to create policy Group Description </t>
  </si>
  <si>
    <t>Verify the Policy Group Description  textbox entering   only numeric characters</t>
  </si>
  <si>
    <t xml:space="preserve">1. Login to PMS portal as Admin Partner.
2.Click on Policies option in Home page.
3.Navigate to Policies screen
4.Click on Create Policy group button
5.Enter only numeric characters in the  policy Group Description </t>
  </si>
  <si>
    <t>Verify the Policy Group Description  textbox entering    alphanumeric characters</t>
  </si>
  <si>
    <t xml:space="preserve">1. Login to PMS portal as Admin Partner.
2.Click on Policies option in Home page.
3.Navigate to Policies screen
4.Click on Create Policy group button
5.Enter alpha numeric characters in the  policy Group Description </t>
  </si>
  <si>
    <t xml:space="preserve">Should be able to create policy Group group  </t>
  </si>
  <si>
    <t>Verify the Policy Group Description textbox entering    only special characters</t>
  </si>
  <si>
    <t xml:space="preserve">1. Login to PMS portal as Admin Partner.
2.Click on Policies option in Home page.
3.Navigate to Policies screen
4.Click on Create Policy Group button
5.Enter special characters in the  policy Group Description </t>
  </si>
  <si>
    <t xml:space="preserve">Should be able to create policy Description Group   </t>
  </si>
  <si>
    <t>Verify policy group Description textbox with one character</t>
  </si>
  <si>
    <t xml:space="preserve">1. Login to PMS portal as Admin Partner.
2.Click on Policies option in Home page.
3.Navigate to Policies screen
4.Click on Create Policy Group button
5.Enter one character in the  policy Group Description </t>
  </si>
  <si>
    <t>Verify policy group Description textbox with no characters</t>
  </si>
  <si>
    <t xml:space="preserve">1. Login to PMS portal as Admin Partner.
2.Click on Policies option in Home page.
3.Navigate to Policies screen
4.Click on Create Policy Group button
5.Enter no characters in the  policy Group Description </t>
  </si>
  <si>
    <t>Submit button should not get enabled without entering policy Description Group as it is mandatory</t>
  </si>
  <si>
    <t>Verfiy the Policy Group Description textbox in multi languages</t>
  </si>
  <si>
    <t xml:space="preserve">1. Login to PMS portal as Admin Partner.
2.Click on Policies option in Home page.
3.Navigate to Policies screen
4.Click on Create Policy Group button
5.Enter multi languages characters in the  policy Group Description </t>
  </si>
  <si>
    <t>Should be able to create policy Group Description  in  multilanguages</t>
  </si>
  <si>
    <t>Verfiy the Policy Group Name textbox is accepting incasesensitive letters</t>
  </si>
  <si>
    <t>1. Login to PMS portal as Admin Partner.
2.Click on Policies option in Home page.
3.Navigate to Policies screen
4.Click on Create Policy Group button
5.Enter   policy Group Description in Incase sensitive</t>
  </si>
  <si>
    <t>Textbox should accept Incase sensitivive letters</t>
  </si>
  <si>
    <t xml:space="preserve">Verfiy the Policy Group Description textbox for Duplicate Policy Group Description </t>
  </si>
  <si>
    <t xml:space="preserve">1. Login to PMS portal as Admin Partner.
2.Click on Policies option in Home page.
3.Navigate to Policies screen
4.Click on Create Policy Group button
5.Enter  Duplicate policy Group Description </t>
  </si>
  <si>
    <t>Duplicate Policy Group Description should  be allowed</t>
  </si>
  <si>
    <t xml:space="preserve">
1. Login to PMS portal as Admin Partner in eng/fra/ara langauge
2.Click on Policies option in Home page.
3.Navigate to Policies screen
4.Click on Create Policy Group button
5.Check the Text fields/Allignments</t>
  </si>
  <si>
    <t>Verify the view policy group screen when user logged in multi langauages</t>
  </si>
  <si>
    <t>1. Login to PMS portal as Admin Partner in eng/fra/ara langauge
2.Click on Policies option in Home page.
3.Navigate to Policies screen
4.Click on Create Policy Group button
5.Check the screen</t>
  </si>
  <si>
    <t>Verfiy the Browser back button when no Input fileds added</t>
  </si>
  <si>
    <t>1. Login to PMS portal as Admin Partner
2.Click on Policies option in Home page.
3.Navigate to Policies screen
4.Click on Create Policy Group button
5.Click on browser back button</t>
  </si>
  <si>
    <t>Should navigate to the previous page</t>
  </si>
  <si>
    <t>Verfiy the Browser back button when any Input fileds added</t>
  </si>
  <si>
    <t>1. Login to PMS portal as Admin Partner
2.Click on Policies option in Home page.
3.Navigate to Policies screen
4.Click on Create Policy Group button
5.Click on browser back button
6.Select yes option</t>
  </si>
  <si>
    <t>Should display a  pop up message 'Your changes will be lost, are you sure you want to proceed?'  with a proceed and cancel option as it an editable page</t>
  </si>
  <si>
    <t>Verfiy the Browser back when clicked on 'cancel' option</t>
  </si>
  <si>
    <t>1. Login to PMS portal as Admin Partner
2.Click on Policies option in Home page.
3.Navigate to Policies screen
4.Click on Create Policy Group button
5.Click on browser back button
6.Select No option</t>
  </si>
  <si>
    <t>On clicking cancel should retain the same page without any changes</t>
  </si>
  <si>
    <t>Verfiy the Browser back when clicked on 'proceed' option</t>
  </si>
  <si>
    <t>1. Login to PMS portal as Admin Partner
2.Click on Policies option in Home page.
3.Navigate to Policies screen
4.Click on Create Policy Group button
5.Click on browser back button
6.Select Yes option</t>
  </si>
  <si>
    <t>Should navigate to the previous page without saving data</t>
  </si>
  <si>
    <t>Verfiy the Admin portal without Policy Manager Roles</t>
  </si>
  <si>
    <t>1. Login to PMS portal as Admin Partner
2.Click on Policies option in Home page.
3.Navigate to Policies screen</t>
  </si>
  <si>
    <t>Polices Menu should not be available in the screen</t>
  </si>
  <si>
    <t>Verify Same Policy group Name and Same Policy Group Description Name</t>
  </si>
  <si>
    <t>1. Login to PMS portal as Admin Partner
2.Click on Policies option in Home page.
3.Navigate to Policies screen
4.Enter same Policy Group and Same Policy Group Descrption Name</t>
  </si>
  <si>
    <t>Policy group already exists with this name' error  should pop up</t>
  </si>
  <si>
    <t>Verify the error message for exceeding maximum caracters in create policy group</t>
  </si>
  <si>
    <t>1. Login to PMS portal as Admin Partner
2.Click on Policies option in Home page.
3.Navigate to Policies screen
4.Enter Policy Group with more than allowed characters</t>
  </si>
  <si>
    <t>SHould get an user friendly error message</t>
  </si>
  <si>
    <t>MOSIP-36943</t>
  </si>
  <si>
    <t>Policy Group &amp; Policies (Policy Manager): Tabular View of Policy Group</t>
  </si>
  <si>
    <t>There should be atleast one policy group,  for the records to appear in tabular view. Else the table is displayed empty.</t>
  </si>
  <si>
    <t>As a Policy Manager, I should be able to view the tabular list of policy groups so that I can see the consolidated list of policy groups, all in one screen</t>
  </si>
  <si>
    <t>Verify the Tabular view of policy group</t>
  </si>
  <si>
    <t>1. Login to PMS portal as Admin Partner.
2.Navigate to Policies screen from the policy menu in the Homepage/ Dashboard
3.Click on the  Policy group tab</t>
  </si>
  <si>
    <t>The Policies screen should include 3 tabs</t>
  </si>
  <si>
    <t>1. Login to PMS portal as Admin Partner.
2.Navigate to Policies screen from the policy menu in the Homepage/ Dashboard</t>
  </si>
  <si>
    <t>Tabs should include :
Policy Group/Authentication Policy/Datashare Policy</t>
  </si>
  <si>
    <t>By Default the page should display Name/Description/status/Action and create policy group button should be placed in the centre</t>
  </si>
  <si>
    <t xml:space="preserve">Verify the Tabular view of policies screen  for Tab 'Policy Group'  </t>
  </si>
  <si>
    <t>The screen should  have the following options:
Tabs/Sub Tilte/List of policy group /Colums Headers/Filter button/header/Footer/Pagination/</t>
  </si>
  <si>
    <t xml:space="preserve">Verify the  Sub Title of the Tabular view of policies screen of Tab 'Policy Group'  </t>
  </si>
  <si>
    <t>Verify the  column headers of the Tabular view of policies screen  of Tab 'Policy Group'</t>
  </si>
  <si>
    <t xml:space="preserve">Columns headers should include :
Policy Group ID/Policy GroupName/PolicyGroupDescription/Created Date/Status/Action/Filter button/Pagination </t>
  </si>
  <si>
    <t>Verify The number displayed in ( ) beside ‘List of Policy Groups’</t>
  </si>
  <si>
    <t>The number displayed in ( ) beside ‘List of Policy Groups’ should denote the total number of policy groups created.</t>
  </si>
  <si>
    <t>Verify The number displayed in ( ) beside ‘List of Policy Groups’ can be modified/cleared/deleted</t>
  </si>
  <si>
    <t>The number displayed in ( ) beside ‘List of Policy Groups’ should not be editable</t>
  </si>
  <si>
    <t>Verify the Column headers are Editable</t>
  </si>
  <si>
    <t>Column header should not be editable</t>
  </si>
  <si>
    <t>Verify the status of the Tabular view  of Tab 'Policy Group'</t>
  </si>
  <si>
    <t xml:space="preserve">1. Login to PMS portal as Admin Partner.
2.Navigate to Policies screen from the policy menu in the Homepage/ Dashboard
3.Click on the  Policy group tab
4.Check the status </t>
  </si>
  <si>
    <t>Status should have Activated and Deactivated status</t>
  </si>
  <si>
    <t>Verify the Tabular view of policies screen  of  Tab 'Policy Group' rows are clickable</t>
  </si>
  <si>
    <t>1. Login to PMS portal as Admin Partner.
2.Navigate to Policies screen from the policy menu in the Homepage/ Dashboard
3.Click on the  Policy group tab
4.Click on the Row of the Rows</t>
  </si>
  <si>
    <t>Only Activated row items shoul d be clickable</t>
  </si>
  <si>
    <t>Verify on clicking  the Deactivated rows  of the Tabular view of policies screen  of Tab 'Policy Group'</t>
  </si>
  <si>
    <t>1. Login to PMS portal as Admin Partner.
2.Navigate to Policies screen from the policy menu in the Homepage/ Dashboard
3.Click on the  Policy group tab
4.Click on the Deactivated Row of the Rows</t>
  </si>
  <si>
    <t>Deactivated Rows should be greyed out and it should not respond on clicking</t>
  </si>
  <si>
    <t>Verify on clicking  the Activated rows  of the Tabular view of policies screen  of Tab 'Policy Group'</t>
  </si>
  <si>
    <t>1. Login to PMS portal as Admin Partner.
2.Navigate to Policies screen from the policy menu in the Homepage/ Dashboard
3.Click on the  Policy group tab
4.Click on the activated Row of the Rows</t>
  </si>
  <si>
    <t>On clicking  the Activated rows Should navigate to View Policy Group details</t>
  </si>
  <si>
    <t xml:space="preserve">Verify on clcikcing the Action Menu </t>
  </si>
  <si>
    <t>1. Login to PMS portal as Admin Partner.
2. Navigate to Tabular list of Policies screen from the policy menu in the Homepage/ Dashboard
3.Click on the Policy Group Tab
4.Click on the Action Menu</t>
  </si>
  <si>
    <t xml:space="preserve">On clicking Action menu should display a common menu item </t>
  </si>
  <si>
    <t>Verify the Action Menu of the Tabular view of policies screen  of Tab 'Policy Group'</t>
  </si>
  <si>
    <t>1. Login to PMS portal as Admin Partner.
2.Navigate to Policies screen from the policy menu in the Homepage/ Dashboard
3.Click on the  Policy group tab
4.Click on the Action Menu</t>
  </si>
  <si>
    <t xml:space="preserve"> Action Menu should display two dropdowns :View, Deactivate</t>
  </si>
  <si>
    <t>Verify the Filter button  of the Tabular view of policies screen  of Tab 'Policy Group'</t>
  </si>
  <si>
    <t>on Clicking Filter button should get expanded</t>
  </si>
  <si>
    <t>Verify the Expanded session  of the Tabular view of policies screen  of Tab 'Policy Group'</t>
  </si>
  <si>
    <t>1. Login to PMS portal as Admin Partner.
2. Navigate to Tabular list of Policies screen from the policy menu in the Homepage/ Dashboard
3.Click on the Policy Group Tab
4.Click on the Filter button</t>
  </si>
  <si>
    <t>After expansion, Filter button should be disabled and  expandable section should display filters for the column headers</t>
  </si>
  <si>
    <t>Verify the Filter   of the Tabular view of policies screen  of Tab 'Policy Group'  for dropdown search</t>
  </si>
  <si>
    <t>In case of dropdown field: The admin should be able to select desired values from a dropdown menu</t>
  </si>
  <si>
    <t>Verfiy the filtered tabular results for fields having Textfield search</t>
  </si>
  <si>
    <t>1. Login to PMS portal as Admin Partner.
2.Navigate to Policies screen from the policy menu in the Homepage/ Dashboard
3.Click on the  Policy group tab
4.Click on the Filter button</t>
  </si>
  <si>
    <t>In case of textbox field: The admin should be able to type a few letters of the desired word</t>
  </si>
  <si>
    <t>Verfiy the filtered tabular results for fields having  search box</t>
  </si>
  <si>
    <t>The selected  results should display in the tabular view screen</t>
  </si>
  <si>
    <t>Verify the Results for the dropdown search and TextField search</t>
  </si>
  <si>
    <t>The selected dropdown results should display in the tabular view screen</t>
  </si>
  <si>
    <t>Verify the Results for Invalid values</t>
  </si>
  <si>
    <t>1. Login to PMS portal as Admin Partner.
2. Navigate to Tabular list of Policies screen from the policy menu in the Homepage/ Dashboard
3.Click on the Policy Group Tab
4.Click on the Filter button enter any Invalid values in the text field</t>
  </si>
  <si>
    <t>No Result Fould' Information message should display</t>
  </si>
  <si>
    <t>Verfiy the Browser back button when filter applied</t>
  </si>
  <si>
    <t>1. Login to PMS portal as Admin Partner.
2.Navigate to Policies screen from the policy menu in the Homepage/ Dashboard
3.Click on the  Policy group tab
4.Click on the browser back button</t>
  </si>
  <si>
    <t>User should be back to previous screen.</t>
  </si>
  <si>
    <t>Verfiy the Browser back button when clicked on Yes for applied filter</t>
  </si>
  <si>
    <t>1. Login to PMS portal as Admin Partner.
2.Navigate to Policies screen from the policy menu in the Homepage/ Dashboard
3.Click on the  Policy group tab
4.Click on the browser back button
5.Click on Yes</t>
  </si>
  <si>
    <t xml:space="preserve">On clicking yes should clear the applied filter </t>
  </si>
  <si>
    <t>MOSIP-37496</t>
  </si>
  <si>
    <t>Verfiy the Browser back button when clicked on No</t>
  </si>
  <si>
    <t>1. Login to PMS portal as Admin Partner.
2.Navigate to Policies screen from the policy menu in the Homepage/ Dashboard
3.Click on the  Policy group tab
4.Click on the browser back button
5.Click on No</t>
  </si>
  <si>
    <t>On clicking No should retain the same page without any changes</t>
  </si>
  <si>
    <t>Verfiy the Browser back button when no filter applied</t>
  </si>
  <si>
    <t>Should Navigate to the tabular list view screen</t>
  </si>
  <si>
    <t>Verify Multi options filter search is allowed</t>
  </si>
  <si>
    <t>1. Login to PMS portal as Admin Partner.
2. Navigate to Tabular list of Policies screen from the policy menu in the Homepage/ Dashboard
3.Click on the Policy Group Tab
4.Select Filter and search multi options</t>
  </si>
  <si>
    <t>Multi options filter search should be allowed</t>
  </si>
  <si>
    <t xml:space="preserve">Verify the Result after applying Multi options filter search </t>
  </si>
  <si>
    <t>After entering required inputs in text boxes/ selecting dropdowns and select Apply Now button for the filtered results should  be displayed in the tabular view</t>
  </si>
  <si>
    <t>Verify the Row Items after creating any new policy group</t>
  </si>
  <si>
    <t>1. Login to PMS portal as Admin Partner.
2. Navigate to Tabular list of Policies screen from the policy menu in the Homepage/ Dashboard
3.Click on the Policy Group Tab
4.Create a policy group and refresh</t>
  </si>
  <si>
    <t>The row items should display in descending order based on created date, ie, latest records are on top and older ones at the bottom.</t>
  </si>
  <si>
    <t>Verify the sort button in all the screens</t>
  </si>
  <si>
    <t>1. Login to PMS portal as Admin Partner.
2. Navigate to Tabular list of Policies screen from the policy menu in the Homepage/ Dashboard
3.Click on the Policy Group Tab
4.Select the sort Icons</t>
  </si>
  <si>
    <t>Sort icon should be provided across all column headers (except Action) for sorting in ascending or descending order</t>
  </si>
  <si>
    <t>Verify the  policy group record per page is configurable</t>
  </si>
  <si>
    <t>1. Login to PMS portal as Admin Partner.
2.Configure the pages per item in the Partner deafault properties
2. Navigate to Tabular list of Policies screen from the policy menu in the Homepage/ Dashboard
3.Click on the Policy Group Tab
4.Click on the pages per item</t>
  </si>
  <si>
    <t>Items per page should be configurable</t>
  </si>
  <si>
    <t>MOSIP-36953</t>
  </si>
  <si>
    <t>Policy Group &amp; Policies (Policy Manager): Tabular View of Datashare Policy</t>
  </si>
  <si>
    <t>There should be atleast one Datashare policy, for the records to appear in tabular view. Else the table is displayed empty</t>
  </si>
  <si>
    <t>As a Policy Manager, I should be able to view the tabular list of Datashare policies so that I can see the consolidated list of Datashare policies, all in one screen</t>
  </si>
  <si>
    <t xml:space="preserve">Verify the Tabular view of Datashare policy  screen </t>
  </si>
  <si>
    <t xml:space="preserve">1. Login to PMS portal as Admin Partner.
2. Navigate to Tabular list of Datashare Policy screen from the policy menu in the Homepage/ Dashboard </t>
  </si>
  <si>
    <t>The Data share policy  screen should include 3 tabs</t>
  </si>
  <si>
    <t xml:space="preserve">Verify the Tabs from the Tabular view of Datashare policy screen </t>
  </si>
  <si>
    <t xml:space="preserve">1. Login to PMS portal as Admin Partner.
2. Navigate to Tabular list of Datashare policy screen from the policy menu in the Homepage/ Dashboard </t>
  </si>
  <si>
    <t>Verify the Tabular view of policies screen  for Tab 'Datashare policy ' When no policy group entries are present</t>
  </si>
  <si>
    <t>1. Login to PMS portal as Admin Partner.
2. Navigate to Tabular list of Policies screen from the policy menu in the Homepage/ Dashboard
3.Click on the Datashare Policy  Tab</t>
  </si>
  <si>
    <t>By Default the page should display Name/Description/status/Action and ‘Create Datashare Policy’ button should be placed in the centre</t>
  </si>
  <si>
    <t xml:space="preserve">Verify the Tabular view of policies screen  for Tab 'Policy Group' When atleast one policy group entry is made </t>
  </si>
  <si>
    <t>1. Login to PMS portal as Admin Partner.
2. Navigate to Tabular list of Policies screen from the policy menu in the Homepage/ Dashboard
3.Click on the Policy Group Tab</t>
  </si>
  <si>
    <t>The screen should  have the following options:
Tab/Sub Tilte/List of policy group /Colums Headers/Filter button/header/Footer/Pagination/</t>
  </si>
  <si>
    <t xml:space="preserve">Verify the  Sub Title of the Tabular view of policies screen of Tab 'Data share Policy '  </t>
  </si>
  <si>
    <t>1. Login to PMS portal as Admin Partner.
2. Navigate to Tabular list of Policies screen from the policy menu in the Homepage/ Dashboard
3.Click on the Data share Policy  Tab</t>
  </si>
  <si>
    <t>Sub Title should read - List of Datashare Policy'</t>
  </si>
  <si>
    <t>Verify the  column headers of the Tabular view of policies screen  of Tab 'Data share Policy '</t>
  </si>
  <si>
    <t xml:space="preserve">Columns should include :
Policy ID/Policy Name/Policy Description/Policy Group/Created Date/Status /Action/Filter button/Pagination </t>
  </si>
  <si>
    <t>Verify The number displayed in ( ) beside ‘List of Datashare Policy’</t>
  </si>
  <si>
    <t>1. Login to PMS portal as Admin Partner.
2. Navigate to Tabular list of Policies screen from the policy menu in the Homepage/ Dashboard
3.Click on the Data sharePolicy Tab</t>
  </si>
  <si>
    <t>The number displayed in ( ) beside ‘List of Datashare Policy’ should denote the total number of Datashare policies created</t>
  </si>
  <si>
    <t>Verify The number displayed in ( ) beside ‘List of Datashare Policy’ can be can be modified/cleared/deleted</t>
  </si>
  <si>
    <t>1. Login to PMS portal as Admin Partner.
2. Navigate to Tabular list of Policies screen from the policy menu in the Homepage/ Dashboard
3.Click on the Data sharePolicy Tab
4.Modify/clear/Delete the numbers</t>
  </si>
  <si>
    <t>The number displayed in ( ) beside ‘List of Policy Groups’ should not  be editable</t>
  </si>
  <si>
    <t>1. Login to PMS portal as Admin Partner.
2. Navigate to Tabular list of Policies screen from the policy menu in the Homepage/ Dashboard
3.Click on the Data sharePolicy Tab
4.Check the column headers</t>
  </si>
  <si>
    <t>Verify the status of the Tabular view of policies screen  of Tab 'List of Datashare Policy’</t>
  </si>
  <si>
    <t xml:space="preserve">1. Login to PMS portal as Admin Partner.
2. Navigate to Tabular list of Policies screen from the policy menu in the Homepage/ Dashboard
3.Click on the Data sharePolicy Tab
4.Check the status </t>
  </si>
  <si>
    <t>Verify on clicking  the rows  of the Tabular view of policies screen  of Tab 'List of Datashare Policy’</t>
  </si>
  <si>
    <t>1. Login to PMS portal as Admin Partner.
2. Navigate to Tabular list of Policies screen from the policy menu in the Homepage/ Dashboard
3.Click on the Data sharePolicy Tab
4.Click on any of the rows</t>
  </si>
  <si>
    <t>Verify on clicking  the Deactivated rows  of the Tabular view of policies screen  of Tab List of 'Datashare Policy’</t>
  </si>
  <si>
    <t>1. Login to PMS portal as Admin Partner.
2. Navigate to Tabular list of Policies screen from the policy menu in the Homepage/ Dashboard
3.Click on the Data sharePolicy Tab
4.Click on deactivated row</t>
  </si>
  <si>
    <t>Verify on clicking  the Activated rows  of the Tabular view of policies screen  of Tab 'List of Datashare Policy’</t>
  </si>
  <si>
    <t>1. Login to PMS portal as Admin Partner.
2. Navigate to Tabular list of Policies screen from the policy menu in the Homepage/ Dashboard
3.Click on the Data sharePolicy Tab
4.Click on Activated rows</t>
  </si>
  <si>
    <t>1. Login to PMS portal as Admin Partner.
2. Navigate to Tabular list of Policies screen from the policy menu in the Homepage/ Dashboard
3.Click on the Data sharePolicy Tab
4.Click on the Action menu</t>
  </si>
  <si>
    <t>Verify the Action Menu of the Tabular view of policies screen  of 'List of Datashare Policy’</t>
  </si>
  <si>
    <t>1. Login to PMS portal as Admin Partner.
2. Navigate to Tabular list of Policies screen from the policy menu in the Homepage/ Dashboard
3.Click on the Data sharePolicy Tab
4.Click on the action menu</t>
  </si>
  <si>
    <t xml:space="preserve">Verify clicking on the filter button </t>
  </si>
  <si>
    <t>1. Login to PMS portal as Admin Partner.
2. Navigate to Tabular list of Policies screen from the policy menu in the Homepage/ Dashboard
3.Click on the Data sharePolicy Tab
4.Click on the filter button</t>
  </si>
  <si>
    <t>Should display an expandable  filter section on first click</t>
  </si>
  <si>
    <t>Verify the Expanded section on clicking  the filter button</t>
  </si>
  <si>
    <t>1. Login to PMS portal as Admin Partner.
2. Navigate to Tabular list of Policies screen from the policy menu in the Homepage/ Dashboard
3.Click on the Data sharePolicy Tab
4.Click on the Filter button</t>
  </si>
  <si>
    <t xml:space="preserve"> Expanded section should include Columns :
Policy ID/Policy Name/Policy Description/Policy Group/Created Date/Status /Action/Filter button/Pagination </t>
  </si>
  <si>
    <t xml:space="preserve">Verify the filter button after  Expansion </t>
  </si>
  <si>
    <t>After expansion, Filter button should be disabled</t>
  </si>
  <si>
    <t>Verfiy the filter tabular results based on specific search values</t>
  </si>
  <si>
    <t>User should be able to search results in the dropdown and Textfield fields</t>
  </si>
  <si>
    <t>Verfiy the filter tabular results for dropdown search</t>
  </si>
  <si>
    <t xml:space="preserve">1. Login to PMS portal as Admin Partner.
2. Navigate to Tabular list of Policies screen from the policy menu in the Homepage/ Dashboard
3.Click on the Data sharePolicy Tab
4.Click on the Filter button </t>
  </si>
  <si>
    <t>Verfiy the filter tabular results for Textfield search</t>
  </si>
  <si>
    <t xml:space="preserve">Verify the Results for the dropdown search </t>
  </si>
  <si>
    <t>Verify the Results for the dropdown search  without clicking on apply now</t>
  </si>
  <si>
    <t xml:space="preserve">Results should not display </t>
  </si>
  <si>
    <t xml:space="preserve">Verify the Results for the Textfield search </t>
  </si>
  <si>
    <t xml:space="preserve">The filtered results in the table should appear for the respective text boxes  </t>
  </si>
  <si>
    <t>Verify the Results for the Textfield search  without clicking on apply now</t>
  </si>
  <si>
    <t>1. Login to PMS portal as Admin Partner.
2. Navigate to Tabular list of Policies screen from the policy menu in the Homepage/ Dashboard
3.Click on the Data sharePolicy Tab
4.Click on the Filter button and without apply now</t>
  </si>
  <si>
    <t>The filtered results in the table should not appear until clicked on apply now</t>
  </si>
  <si>
    <t xml:space="preserve">Verify the results entering set of letters for any of the text field </t>
  </si>
  <si>
    <t>Related Results should appear</t>
  </si>
  <si>
    <t>Verfiy the results entering the values in lowercase if any of the fields have uppercase included in it</t>
  </si>
  <si>
    <t>1. Login to PMS portal as Admin Partner.
2. Navigate to Tabular list of Policies screen from the policy menu in the Homepage/ Dashboard
3.Click on the Data sharePolicy Tab
4.Click on the Filter button
5.Enter the fields with lowercase/uppercase</t>
  </si>
  <si>
    <t>Entered words should not be case sensitive - should display the related results</t>
  </si>
  <si>
    <t xml:space="preserve">Verfiy the results when entered invalid values </t>
  </si>
  <si>
    <t>1. Login to PMS portal as Admin Partner.
2. Navigate to Tabular list of Policies screen from the policy menu in the Homepage/ Dashboard
3.Click on the Data sharePolicy Tab
4.Click on the Filter button
5.Enter Invalid values</t>
  </si>
  <si>
    <t>Should display an error message- Results Not Found after apply now button clicked</t>
  </si>
  <si>
    <t>Verfiy the results when entered no values</t>
  </si>
  <si>
    <t>1. Login to PMS portal as Admin Partner.
2. Navigate to Tabular list of Policies screen from the policy menu in the Homepage/ Dashboard
3.Click on the Data sharePolicy Tab
4.Click on the Filter button
5.Do not enter any values</t>
  </si>
  <si>
    <t>Apply Now button should be disabled.</t>
  </si>
  <si>
    <t xml:space="preserve">Verify multi options are allowed </t>
  </si>
  <si>
    <t>1. Login to PMS portal as Admin Partner.
2. Navigate to Tabular list of Policies screen from the policy menu in the Homepage/ Dashboard
3.Click on the Data sharePolicy Tab
4.Click on the Filter button
5.Apply multiple options</t>
  </si>
  <si>
    <t>Verify the  total number of filtered results is displayed properly</t>
  </si>
  <si>
    <t>The ( ) beside ‘List of Partners' title should display the total number of filtered results</t>
  </si>
  <si>
    <t xml:space="preserve">Verify the  Reset Filter </t>
  </si>
  <si>
    <t>1. Login to PMS portal as Admin Partner.
2. Navigate to Tabular list of Policies screen from the policy menu in the Homepage/ Dashboard
3.Click on the Data sharePolicy Tab
4.Click on the Filter button
5.Clikc on reset filter</t>
  </si>
  <si>
    <t xml:space="preserve"> Reset Filter should  remove the Filters and should display the entire results  displayed in the tabular view</t>
  </si>
  <si>
    <t>Verify the Sort button</t>
  </si>
  <si>
    <t>1. Login to PMS portal as Admin Partner.
2. Navigate to Tabular list of Policies screen from the policy menu in the Homepage/ Dashboard
3.Click on the Data sharePolicy Tab
4.Click on the sort button</t>
  </si>
  <si>
    <t>Sort should work on the Entire results and  filtered results as well</t>
  </si>
  <si>
    <t>Verfiy the sort button is applicable for all the columns</t>
  </si>
  <si>
    <t xml:space="preserve">Sort button should be applicable for  all column headers except Action                                                               </t>
  </si>
  <si>
    <t xml:space="preserve">Verify the Pagination and row items per page are configurable </t>
  </si>
  <si>
    <t>1. Login to PMS portal as Admin Partner.
2.Open PMS deafult configuration and change the number per page
3. Navigate to Tabular list of Policies screen from the policy menu in the Homepage/ Dashboard
4.Click on the Data sharePolicy Tab
5.Click on the sort button</t>
  </si>
  <si>
    <t>Pagination and row items should be configurable per page in the PMS default property file</t>
  </si>
  <si>
    <t>1.Login to PMP portal as an Admin
2.Restart the "partner Management service" pod</t>
  </si>
  <si>
    <t>1. Login to PMS portal as Admin Partner.
2. Navigate to Tabular list of Policies screen from the policy menu in the Homepage/ Dashboard
3.Click on the Data share Policy  Tab
4.Click on the browser back button</t>
  </si>
  <si>
    <t>Should display a  pop up message 'are you sure you want to exit'  with a yes or no option as it an editable page</t>
  </si>
  <si>
    <t>Verfiy the Browser back button when clicked on Yes</t>
  </si>
  <si>
    <t>1. Login to PMS portal as Admin Partner.
2. Navigate to Tabular list of Policies screen from the policy menu in the Homepage/ Dashboard
3.Click on the Data share Policy Tab
4.Click on the browser back button
5.Click on Yes</t>
  </si>
  <si>
    <t>On clicking yes should close the page without saving the data</t>
  </si>
  <si>
    <t>1. Login to PMS portal as Admin Partner.
2. Navigate to Tabular list of Policies screen from the policy menu in the Homepage/ Dashboard
3.Click on the Data share Policy  Tab
4.Click on the browser back button
5.Click on No</t>
  </si>
  <si>
    <t xml:space="preserve">Verify the Row Items after creating any Data share policy </t>
  </si>
  <si>
    <t>1. Login to PMS portal as Admin Partner.
2. Navigate to Tabular list of Policies screen from the policy menu in the Homepage/ Dashboard
3.Click on the Data share Policy  Tab
4.Create a Data share policy  and refresh</t>
  </si>
  <si>
    <t>Verify the Text fields/Allignments of the Dats share Policy screen when user logged in multi languages</t>
  </si>
  <si>
    <t xml:space="preserve">
1. Login to PMS portal as Admin Partner in eng/fra/ara langauge
2. Navigate to Tabular list of Policies screen from the policy menu in the Homepage/ Dashboard
3.Click on Datashare policy Tab
4.Click on the Active Row or click on the view option in the Action Menu
5.Check the Text fields/Allignments</t>
  </si>
  <si>
    <t>Verify the Tabular list of  Data share Policy screen  when user logged in multi langauages</t>
  </si>
  <si>
    <t xml:space="preserve">
1. Login to PMS portal as Admin Partner in eng/fra/ara langauge
2. Navigate to Tabular list of Policies screen from the policy menu in the Homepage/ Dashboard
3.Click on Datashare policy Tab
4.Click on the Active Row or click on the view option in the Action Menu
5.View the screen</t>
  </si>
  <si>
    <t>MOSIP-36983</t>
  </si>
  <si>
    <t>Policy Group &amp; Policies (Policy Manager): View Datashare Policy details</t>
  </si>
  <si>
    <t>User should be in Datashare Policy tabular view screen</t>
  </si>
  <si>
    <t>As a policy manager, I should be able to click on each active Datashare policy record/ view option of each record in the tabular view of Datashare Policy, so that I can view the Datashare policy details individually.</t>
  </si>
  <si>
    <t>Verify the Datashare policy details on clicking each of the Row</t>
  </si>
  <si>
    <t>1. Login to PMS portal as Admin Partner.
2. Navigate to Tabular list of Policies screen from the policy menu in the Homepage/ Dashboard
3.Click on Datashare policy Tab
4.Click on any of the Row
except Action Menu</t>
  </si>
  <si>
    <t>should be able to click on each active Datashare policy record except Action Menu</t>
  </si>
  <si>
    <t>Verify the Header/Footer of the Data share policy tabular view screen</t>
  </si>
  <si>
    <t>Header should have a Mosip Icon and Hamburger Menu
Footer should have 2024@Mosip-All rightsReserved  in left corner and
Documentation contact Us in the right corner</t>
  </si>
  <si>
    <t>Verify on clicking the Active Datashare policy Record</t>
  </si>
  <si>
    <t>User should be able to  view the Datashare policy details individually</t>
  </si>
  <si>
    <t>Verify the Datashare policy details on clicking the view button from the Action Menu</t>
  </si>
  <si>
    <t>1. Login to PMS portal as Admin Partner.
2. Navigate to Tabular list of Policies screen from the policy menu in the Homepage/ Dashboard
3.Click on Datashare policy Tab
4.Click on the view option in the Action Menu</t>
  </si>
  <si>
    <t>User should be navigated to    view  Datashare policy details individually</t>
  </si>
  <si>
    <t>Verify the Data share Policy details screen when navigated from Tabular view screen</t>
  </si>
  <si>
    <t>1. Login to PMS portal as Admin Partner.
2. Navigate to Tabular list of Policies screen from the policy menu in the Homepage/ Dashboard
3.Click on Datashare policy Tab
4.Click on the Active Row or click on the view option in the Action Menu</t>
  </si>
  <si>
    <t>View Data share policy Details should Include :
Title/Bread crumb/SubTitle/Policy ID/Policy Group/Policy Description/Policy Group Description/Policy Data/Back button</t>
  </si>
  <si>
    <t>Verify the Title of the Data share Policy details screen</t>
  </si>
  <si>
    <t>Title should read  ‘View Datashare Policy’</t>
  </si>
  <si>
    <t>Verify the Breadcrumb of view   Datashare Policy screen</t>
  </si>
  <si>
    <t>Breadcrumb should be ' Home / List of Datashare Policy'</t>
  </si>
  <si>
    <t>Verify the Subtitle of view   Datashare Policy screen</t>
  </si>
  <si>
    <t xml:space="preserve">Sub Title should read  the  Respective &lt;Policy Name&gt; </t>
  </si>
  <si>
    <t>Verify the Status of view   Datashare Policy screen</t>
  </si>
  <si>
    <t xml:space="preserve">Status should Display as Activated/ Deactivated </t>
  </si>
  <si>
    <t>Verify the Status of Activated Policy in  view Datashare Policy screen</t>
  </si>
  <si>
    <t>The status for the Activated Policy group should display in green</t>
  </si>
  <si>
    <t>Verify the Status of Deactivated Policy in view Datashare Policy screen</t>
  </si>
  <si>
    <t>The status for the Deactivated Policy Group should display in grey</t>
  </si>
  <si>
    <t>Verify the Created on Date and Time of view  Datashare Policy screen</t>
  </si>
  <si>
    <t>Created on Date and Time should be as per the System Format</t>
  </si>
  <si>
    <t>Verify the Fields in the view Data share policy  Screen is editable</t>
  </si>
  <si>
    <t>Fields in the Screen for Activated and Deactivated Records  should be readable only</t>
  </si>
  <si>
    <t xml:space="preserve">Verify the Policy Data card in the view Data share policy  Screen </t>
  </si>
  <si>
    <t>Policy data card should Include : Title/JSON File along with the Icon/Preview button along with a Icon within</t>
  </si>
  <si>
    <t>Verify the Title of the Data Policy Card in Data share Policy details screen</t>
  </si>
  <si>
    <t>Title should read Policy Data</t>
  </si>
  <si>
    <t>Verify the Priview button of  the Data Policy Card in Data share Policy details screen</t>
  </si>
  <si>
    <t xml:space="preserve">1. Login to PMS portal as Admin Partner.
2. Navigate to Tabular list of Policies screen from the policy menu in the Homepage/ Dashboard
3.Click on Datashare policy Tab
4.Click on the Active Row or click on the view option in the Action Menu
5.Click on the Priview button </t>
  </si>
  <si>
    <t>Preview button should be present beside the Title 'Policy Data'</t>
  </si>
  <si>
    <t>Verify on clicking the  Priview button of  the Data Policy Card in Data share Policy details screen</t>
  </si>
  <si>
    <t>Preview button should be clickable and on clicking it should display the content of the  JSON file popup on the same screen</t>
  </si>
  <si>
    <t>Verify the popup screen of  the  Priview button of  the Data Policy Card in Data share Policy details screen</t>
  </si>
  <si>
    <t>The  popup should have JSON File /  Download button/ close button and an scroll  bar in it</t>
  </si>
  <si>
    <t>Verify the JSON file of popup screen of  the  Priview button of  the Data Policy Card in Data share Policy details screen</t>
  </si>
  <si>
    <t>Data Policy details should be visible in the JSON File with the background details visible</t>
  </si>
  <si>
    <t>Verify the scroll bar of the JSON File of popup screen of  the  Priview button of  the Data Policy Card in Data share Policy details screen</t>
  </si>
  <si>
    <t>1. Login to PMS portal as Admin Partner.
2. Navigate to Tabular list of Policies screen from the policy menu in the Homepage/ Dashboard
3.Click on Datashare policy Tab
4.Click on the Active Row or click on the view option in the Action Menu
5.Click on the Priview button
6.CLick in scroll bar</t>
  </si>
  <si>
    <t>On Moving the scroll bar front and back should display the Policy details Accordingly</t>
  </si>
  <si>
    <t>Verify the download button of the JSON File of popup screen of  the  Priview button of  the Data Policy Card in Data share Policy details screen</t>
  </si>
  <si>
    <t>1. Login to PMS portal as Admin Partner.
2. Navigate to Tabular list of Policies screen from the policy menu in the Homepage/ Dashboard
3.Click on Datashare policy Tab
4.Click on the Active Row or click on the view option in the Action Menu
5.Click on the Priview button
6.CLick on download button</t>
  </si>
  <si>
    <t>On clicking download button should download the JSON file</t>
  </si>
  <si>
    <t>Verify the downloaded file   JSON File of popup screen of  the  Priview button of  the Data Policy Card in Data share Policy details screen</t>
  </si>
  <si>
    <t xml:space="preserve">The File should get saved in the local folder after downloading </t>
  </si>
  <si>
    <t>Verify the  close button of the  JSON File of popup screen of  the  Priview button of  the Data Policy Card in Data share Policy details screen</t>
  </si>
  <si>
    <t>1. Login to PMS portal as Admin Partner.
2. Navigate to Tabular list of Policies screen from the policy menu in the Homepage/ Dashboard
3.Click on Datashare policy Tab
4.Click on the Active Row or click on the view option in the Action Menu
5.Click on the Priview button
6.CLick on close button</t>
  </si>
  <si>
    <t>Clicking on close button should close the JSON popup</t>
  </si>
  <si>
    <t>Verify the  back button in the view Data share Policy details screen</t>
  </si>
  <si>
    <t>1. Login to PMS portal as Admin Partner.
2. Navigate to Tabular list of Policies screen from the policy menu in the Homepage/ Dashboard
3.Click on Datashare policy Tab
4.Click on the Active Row or click on the view option in the Action Menu
5.Click on back button</t>
  </si>
  <si>
    <t>clicking on back button should navigate to previous Policy tabular view screen</t>
  </si>
  <si>
    <t>Verify the  browser back button in the view Data share Policy details screen</t>
  </si>
  <si>
    <t>1. Login to PMS portal as Admin Partner.
2. Navigate to Tabular list of Policies screen from the policy menu in the Homepage/ Dashboard
3.Click on Datashare policy Tab
4.Click on the Active Row or click on the view option in the Action Menu
5.Click on browser back button</t>
  </si>
  <si>
    <t>On clicking browser back button should close the tab as it is non-editable ppage</t>
  </si>
  <si>
    <t>Verify the JSON file of popup screen of  the  Priview button of  the Data Policy Card in Data share Policy details screen is editable</t>
  </si>
  <si>
    <t>1. Login to PMS portal as Admin Partner.
2. Navigate to Tabular list of Policies screen from the policy menu in the Homepage/ Dashboard
3.Click on Datashare policy Tab
4.Click on the Active Row or click on the view option in the Action Menu
5.Edit the JSON file</t>
  </si>
  <si>
    <t>JSON File should not be allowed to Edit</t>
  </si>
  <si>
    <t>Verify the Data share Policy screen  when user logged in multi langauages</t>
  </si>
  <si>
    <t xml:space="preserve">Verify Data share Policy screen on adding Lengthy Policy group,Policy Description an Policy Group Description </t>
  </si>
  <si>
    <t xml:space="preserve">
1. Login to PMS portal as Admin Partner
2. Navigate to Tabular list of Policies screen from the policy menu in the Homepage/ Dashboard
3.Click on Datashare policy Tab
4.Click on the Active Row or click on the view option in the Action Menu for Lengthy Policy Description
5.View the screen</t>
  </si>
  <si>
    <t>The "View Authentication Policy" page should be clearly visible and should not get congested, after adding lengthy entries for "Policy Group," "Policy Description," and "Policy Group Description”</t>
  </si>
  <si>
    <t>MOSIP-36963</t>
  </si>
  <si>
    <t>Policy Group &amp; Policies (Policy Manager): View Policy Group details</t>
  </si>
  <si>
    <t>User should be in Policy Group tabular view screen</t>
  </si>
  <si>
    <t>As a policy manager, I should be able to click on each active policy group record/ view option of each record in the tabular view of Policy Groups, so that I can view the policy group details individually.</t>
  </si>
  <si>
    <t xml:space="preserve">Verify on clicking on the Policy group record </t>
  </si>
  <si>
    <t>1. Login to PMS portal as Admin Partner.
2.Click on Policies option in Home page.
3.Click on the active policy group record/ view option of each record in the tabular view of Policy Group</t>
  </si>
  <si>
    <t>On clicking should navigate to Individual view  policy group details screen</t>
  </si>
  <si>
    <t>Verify the View Policy group  screen</t>
  </si>
  <si>
    <t>View  policy group details screen should include Title/SubTitle/Breadcrumb/Policy group ID/status/policy group description/Back button</t>
  </si>
  <si>
    <t>Verify the Title of the view  policy group details screen</t>
  </si>
  <si>
    <t>Title should read  ‘View Policy Group’</t>
  </si>
  <si>
    <t>Verify the breadcrrumb of the view  policy group details screen</t>
  </si>
  <si>
    <t>Breadcrumb should be- Home / List of Policy Groups</t>
  </si>
  <si>
    <t>Verify the Status of Activated Policy in  view  policy group details screen</t>
  </si>
  <si>
    <t>Verify the Status of Deactivated Policy in view  policy group details screen</t>
  </si>
  <si>
    <t>Verify the Created on Date and Time of view  policy group details screen</t>
  </si>
  <si>
    <t>Verify the Fields in view  policy group details screen is editable</t>
  </si>
  <si>
    <t xml:space="preserve">Verify the policy group ID  in view  policy group  screen </t>
  </si>
  <si>
    <t>Policy group ID should display below the policy group ID field</t>
  </si>
  <si>
    <t xml:space="preserve">Verify the policy group description  in view  policy group  screen </t>
  </si>
  <si>
    <t>Policy Group Descrption should display below the Policy Group Descrption Field</t>
  </si>
  <si>
    <t xml:space="preserve">Verify the back arrow present above in the  policy group  screen </t>
  </si>
  <si>
    <t>On clciking back button should navigate to the tabular view of policy group screen</t>
  </si>
  <si>
    <t xml:space="preserve">Verify the  back  button in the view  policy group  screen </t>
  </si>
  <si>
    <t xml:space="preserve">Verify the browser back button </t>
  </si>
  <si>
    <t>On clciking back button should navigate to the tabular view of policy group screen as it is non editable page</t>
  </si>
  <si>
    <t xml:space="preserve">Verify the Header/Footer of the view  policy group  screen </t>
  </si>
  <si>
    <t>1. Login to PMS portal as Admin Partner in multi langauages
2.Click on Policies option in Home page.
3.Click on the active policy group record/ view option of each record in the tabular view of Policy Group</t>
  </si>
  <si>
    <t>Verify the Policy Group screen  when user logged in multi langauages</t>
  </si>
  <si>
    <t xml:space="preserve">
1. Login to PMS portal as Admin Partner in eng/fra/ara langauge
2.Click on Policies option in Home page.
3.Click on the active policy group record/ view option of each record in the tabular view of Policy Group</t>
  </si>
  <si>
    <t>MOSIP-36106</t>
  </si>
  <si>
    <t>Root of Trust Certificate (Partner Admin): Upload Certificate by Partner Admin</t>
  </si>
  <si>
    <t>TC_36106_01</t>
  </si>
  <si>
    <t>1. Partner Admin clicks on ‘Root of Trust Certificate’ option in home page/dashboard.
2. Certificate is in .cer or .pem format.
3. The expiry date of certificate is not be less than 1 year during the time of upload</t>
  </si>
  <si>
    <t>As a partner admin , I should be able to upload Root or Intermediate Root (CA) Certificate so that valid (CA signed) certificate whose root of trust certificate chain is already in MOSIP trust store can be successfully uploaded by partner users in their PMS portal.</t>
  </si>
  <si>
    <t>Verify the "Root of Trust Certificate" option is accesssible in Partner Admin dashboard.</t>
  </si>
  <si>
    <t>1. Login to PMS portal as Admin Partner.
2. Navigate to Dashboard.
3. Navigate to Root of Trust Certificate option in dashboard.</t>
  </si>
  <si>
    <t>1."Root of Trust Certificate" option should be accessible in dasboard.
2.Upon clicking on Root of Trust Certificate option, user should navigate to Upload certificate screen.</t>
  </si>
  <si>
    <t>TC_36106_02</t>
  </si>
  <si>
    <t>Verify "Upload certificate" button is aligned properly in Certificate upload screen.</t>
  </si>
  <si>
    <t>1. Login to PMS portal as Admin Partner.
2. Navigate to Dashboard.
3. Click on Root of Trust Certificate option in dashboard.</t>
  </si>
  <si>
    <t>Upload button should be aligned properly in Certificate upload screen</t>
  </si>
  <si>
    <t>TC_36106_03</t>
  </si>
  <si>
    <t>Verify "Upload certificate" button is accessible in Certificate upload screen.</t>
  </si>
  <si>
    <t>1. Login to PMS portal as Admin Partner.
2. Navigate to Dashboard.
3. Click on Root of Trust Certificate option in dashboard.
4. Click on Upload certificate button.</t>
  </si>
  <si>
    <t>1. "Upload Certifictae" button should be accessible.
2. Upon clicking on upload certificate button, user should be navigated to "upload root of trust cert"</t>
  </si>
  <si>
    <t>TC_36106_04</t>
  </si>
  <si>
    <t>Verify the "Upload certificate" button backside content is visible.</t>
  </si>
  <si>
    <t>"Upload certificate" button backside content is visible -"Org name, Partner domain, Expiry date, Time of upload, Status, Action".</t>
  </si>
  <si>
    <t>TC_36106_05</t>
  </si>
  <si>
    <t>Verify the title of "Root of Trust Certificate" screen.</t>
  </si>
  <si>
    <t>Title "Upload Root of Trust Certificate" should be displayed.</t>
  </si>
  <si>
    <t>TC_36106_06</t>
  </si>
  <si>
    <t>Verify the subtitle of "Root of Trust Certificate" screen.</t>
  </si>
  <si>
    <t>Subtitle - "Please select the fields and upload certificate" should be displayed.</t>
  </si>
  <si>
    <t>TC_36106_07</t>
  </si>
  <si>
    <t>Verify the Partner domain is a dropdown</t>
  </si>
  <si>
    <t>1. Login to PMS portal as Admin Partner.
2. Navigate to Dashboard.
3. Click on Root of Trust Certificate option in dashboard.
4. Click on Upload certificate button.
5. Navigate to Partner domain field.</t>
  </si>
  <si>
    <t>"Partner domain" field should be a dropdown</t>
  </si>
  <si>
    <t>TC_36106_08</t>
  </si>
  <si>
    <t>Verify the Partner domain field placeholder text.</t>
  </si>
  <si>
    <t>"Select partner domain" placeholder text should be displayed.</t>
  </si>
  <si>
    <t>TC_36106_09</t>
  </si>
  <si>
    <t>Verify the Partner domain dropdown is accessible.</t>
  </si>
  <si>
    <t>1. "Partner Domain" dropdown should be accessible.
2. User should be able to expand/collapse Partner domain dropdown.</t>
  </si>
  <si>
    <t>TC_36106_10</t>
  </si>
  <si>
    <t>Verify partner domain dropdown items.</t>
  </si>
  <si>
    <t>"AUTH, DEVICE, FTM" - dropdown items should be displayed.</t>
  </si>
  <si>
    <t>TC_36106_11</t>
  </si>
  <si>
    <t>Verify the upload section</t>
  </si>
  <si>
    <t>1. Login to PMS portal as Admin Partner.
2. Navigate to Dashboard.
3. Click on Root of Trust Certificate option in dashboard.
4. Click on Upload certificate button.
5. Navigate to upload section.</t>
  </si>
  <si>
    <t>Please tap to select the certificate. Only .cer or .pem certificate formats are allowed for upload" - should be displayed in upload section.</t>
  </si>
  <si>
    <t>TC_36106_12</t>
  </si>
  <si>
    <t>Verify the cancel button.</t>
  </si>
  <si>
    <t>1. Login to PMS portal as Admin Partner.
2. Navigate to Dashboard.
3. Click on Root of Trust Certificate option in dashboard.
4. Click on Upload certificate button.
5. Navigate to cancel button.</t>
  </si>
  <si>
    <t>"Cancel" button should be accessible.
2. Upon clicking on it user should stay on the same page.</t>
  </si>
  <si>
    <t>TC_36106_13</t>
  </si>
  <si>
    <t>Verify the submit button before fetching certificate from local system.</t>
  </si>
  <si>
    <t>1. Login to PMS portal as Admin Partner.
2. Navigate to Dashboard.
3. Click on Root of Trust Certificate option in dashboard.
4. Click on Upload certificate button.
5. Navigate to submit button.</t>
  </si>
  <si>
    <t>Submit button should be in disabled until certificate is fetched from local system</t>
  </si>
  <si>
    <t>TC_36106_14</t>
  </si>
  <si>
    <t>Verify upon clicking on upload section.</t>
  </si>
  <si>
    <t>1. Login to PMS portal as Admin Partner.
2. Navigate to Dashboard.
3. Click on Root of Trust Certificate option in dashboard.
4. Click on Upload certificate button.
5. Click on upload section.</t>
  </si>
  <si>
    <t>1. Message - "Please tap to select the certificate".
2. Upon clicking on upload section, user should be displayed local system screen to upload certificate.</t>
  </si>
  <si>
    <t>TC_36106_15</t>
  </si>
  <si>
    <t>1. Login to PMS portal as Admin Partner.
2. Navigate to Dashboard.
3. Click on Root of Trust Certificate option in dashboard.
4. Click on Upload certificate button.
5. Click on upload section.
6. Select certificate from local.</t>
  </si>
  <si>
    <t>1. On selecting a certificate from local system, certificate starts getting fetched and a circular progress icon should appear with displaying a message- 'We're uploading your certificate'.
2.  "Cancel" button should be available inside upload section.
3. "Submit" button should be disabled."</t>
  </si>
  <si>
    <t>TC_36106_16</t>
  </si>
  <si>
    <t>Verify after successful selection of certificate from local system</t>
  </si>
  <si>
    <t>Selected certificate name should be displayed along with remove option in the upload section of popup window.</t>
  </si>
  <si>
    <t>TC_36106_17</t>
  </si>
  <si>
    <t>Verify submit button after successful selection of certificate from local system</t>
  </si>
  <si>
    <t>1. Submit button should get enabled.</t>
  </si>
  <si>
    <t>TC_36106_18</t>
  </si>
  <si>
    <t>Verify the success message after submission of certificate.</t>
  </si>
  <si>
    <t>1. Login to PMS portal as Admin Partner.
2. Navigate to Dashboard.
3. Click on Root of Trust Certificate option in dashboard.
4. Click on Upload certificate button.
5. Click on upload section.
6. Select certificate from local.
7. Upload cert.
8. Click on submit button.</t>
  </si>
  <si>
    <t>"Root of Trust Certificate for &lt;Partner Domain&gt; is uploaded successfully" - success message should be displayed.</t>
  </si>
  <si>
    <t>TC_36106_19</t>
  </si>
  <si>
    <t>Verify the success message icon.</t>
  </si>
  <si>
    <t>1. Login to PMS portal as Admin Partner.
2. Navigate to Dashboard.
3. Click on Root of Trust Certificate option in dashboard.
4. Click on Upload certificate button.
5. Click on upload section.
6. Select certificate from local.
7. Upload cert.
8. Click on submit button.
9. Navigate to success message screen.</t>
  </si>
  <si>
    <t>Success Green Color Tick Icon should be displayed.</t>
  </si>
  <si>
    <t>TC_36106_20</t>
  </si>
  <si>
    <t>Verify the title of success message.</t>
  </si>
  <si>
    <t>Title of success message should be - ‘Root of Trust certificate’ for &lt;partnerdomain&gt; is uploaded successfully!'</t>
  </si>
  <si>
    <t>TC_36106_21</t>
  </si>
  <si>
    <t>Verify the "Go Back" button in success message.</t>
  </si>
  <si>
    <t>1. Login to PMS portal as Admin Partner.
2. Navigate to Dashboard.
3. Click on Root of Trust Certificate option in dashboard.
4. Click on Upload certificate button.
5. Click on upload section.
6. Select certificate from local.
7. Upload cert.
8. Click on submit button.
9. Navigate to success message.</t>
  </si>
  <si>
    <t>1. "Go back" button should be accessible.
2. Upon clicking on it, user should be navigated to tabular view of uploaded certificates</t>
  </si>
  <si>
    <t>TC_36106_22</t>
  </si>
  <si>
    <t>Verify the "Home" button in success message.</t>
  </si>
  <si>
    <t>1. "Home" button should be accessible.
2. Upon clicking on it, user should be navigated to admin dashboard/home page</t>
  </si>
  <si>
    <t>TC_36106_23</t>
  </si>
  <si>
    <t>Verify once the certificate is uploaded in certificate details section.</t>
  </si>
  <si>
    <t>1. Login to PMS portal as Admin Partner.
2. Navigate to Dashboard.
3. Click on Root of Trust Certificate option in dashboard.
4. Click on Upload certificate button.
5. Click on upload section.
6. Select certificate from local.
7. Submit certificate.
8. Navigate to certifcate uploaded details screen.</t>
  </si>
  <si>
    <t>Below details should be available,
1. Title- Root of Trust Certificate
2. Partner Domain- AUTH/DEVICE/FTM
3. Issued By
4. Issued To
5. Valid from and till.
6. Expiry date and time of uploaded certificate to be displayed as per system browser format.</t>
  </si>
  <si>
    <t>TC_36106_24</t>
  </si>
  <si>
    <t>1. Login to PMS portal as Admin Partner.
2. Navigate to Dashboard.
3. Click on Root of Trust Certificate option in dashboard.
4. Click on Upload certificate button.
5. Click on upload section.
6. Select different format certificate from local.</t>
  </si>
  <si>
    <t>TC_36106_25</t>
  </si>
  <si>
    <t>1. Login to PMS portal as Admin Partner.
2. Navigate to Dashboard.
3. Click on Root of Trust Certificate option in dashboard.
4. Click on Upload certificate button.
5. Click on upload section.
6. Click on Upload certificate section and create some error while uploading cert.</t>
  </si>
  <si>
    <t>1. Error message should be displayed - "Due to an error, we were unable to upload the certificate. Please try again."
2. User should be redirected back to upload popup window to upload certificate again."</t>
  </si>
  <si>
    <t>TC_36106_26</t>
  </si>
  <si>
    <t>Verify uploading the certificate which expiry date is less than 1 year from date of upload</t>
  </si>
  <si>
    <t>1. Login to PMS portal as Admin Partner.
2. Navigate to Dashboard.
3. Click on Root of Trust Certificate option in dashboard.
4. Click on Upload certificate button.
5. Click on upload section.
6. Select less than 1 year cert and upload.</t>
  </si>
  <si>
    <t>TC_36106_27</t>
  </si>
  <si>
    <t>1. Login to PMS portal as Admin Partner.
2. Navigate to Dashboard.
3. Click on Root of Trust Certificate option in dashboard.
4. Click on Upload certificate button.
5. Click on upload section.
6. Select version 3 cert and upload.</t>
  </si>
  <si>
    <t>TC_36106_28</t>
  </si>
  <si>
    <t>Verify uploading future dated certificates</t>
  </si>
  <si>
    <t>1. Login to PMS portal as Admin Partner.
2. Navigate to Dashboard.
3. Click on Root of Trust Certificate option in dashboard.
4. Click on Upload certificate button.
5. Click on upload section.
6. Select future dated cert and upload.</t>
  </si>
  <si>
    <t>1. User should not be able to upload cert.
2. User should get an error message.</t>
  </si>
  <si>
    <t>TC_36106_29</t>
  </si>
  <si>
    <t>Verify by uploading certificate without Partner Admin roles.</t>
  </si>
  <si>
    <t>1. Login to PMS portal as Admin Partner.
2. Navigate to Dashboard.
3. Click on Root of Trust Certificate option in dashboard.
4. Click on Upload certificate button.
5. Click on upload section.
6. Select cert and upload.</t>
  </si>
  <si>
    <t>Admin screen should be available for users.</t>
  </si>
  <si>
    <t>TC_36106_30</t>
  </si>
  <si>
    <t>1. Login to PMS portal as Admin Partner.
2. Navigate to Dashboard.
3. Click on Root of Trust Certificate option in dashboard.
4. Click on Upload certificate button.
5. Click on upload section.
6. Select multiple cert from local system.</t>
  </si>
  <si>
    <t>TC_36106_31</t>
  </si>
  <si>
    <t>In local file only cer and pem files should be accepted</t>
  </si>
  <si>
    <t>TC_36106_32</t>
  </si>
  <si>
    <t>1. Login to PMS portal as Admin Partner.
2. Navigate to Dashboard.
3. Click on Root of Trust Certificate option in dashboard.
4. Click on Upload certificate button.
5. Click on upload section.
6. Turn off internet while uploading cert.</t>
  </si>
  <si>
    <t>TC_36106_33</t>
  </si>
  <si>
    <t>Verify uploading certificate in Arabic langauge.</t>
  </si>
  <si>
    <t>1. Login to PMS portal as Admin Partner in arabic lan.
2. Navigate to Dashboard.
3. Click on Root of Trust Certificate option in dashboard.
4. Click on Upload certificate button.
5. Click on upload section.
6. Select certificate from local.
7. Upload cert.</t>
  </si>
  <si>
    <t>TC_36106_34</t>
  </si>
  <si>
    <t>1. Login to PMS portal as Admin Partner in french lan.
2. Navigate to Dashboard.
3. Click on Root of Trust Certificate option in dashboard.
4. Click on Upload certificate button.
5. Click on upload section.
6. Select certificate from local.
7. Upload cert.</t>
  </si>
  <si>
    <t>TC_36106_35</t>
  </si>
  <si>
    <t>1. Error messages and success messages should have cancel button.
2. Upon cancelling the "Cancel" button, message should disappear.</t>
  </si>
  <si>
    <t>TC_36106_36</t>
  </si>
  <si>
    <t>TC_36106_37</t>
  </si>
  <si>
    <t>Verify the cancel button while certificates is loading from local system</t>
  </si>
  <si>
    <t>1. Login to PMS portal as Admin Partner.
2. Navigate to Dashboard.
3. Click on Root of Trust Certificate option in dashboard.
4. Click on Upload certificate button.
5. Click on upload section.
6. Select certificate from local.
7. Upload cert.
8. Click on cancel while the certificate is loading</t>
  </si>
  <si>
    <t>Uploading of  certificate should cancel successfully</t>
  </si>
  <si>
    <t>TC_36106_38</t>
  </si>
  <si>
    <t>Verify by uploading intermediate certificate before Root certificate.</t>
  </si>
  <si>
    <t>1. Login to PMS portal as Admin Partner.
2. Navigate to Dashboard.
3. Click on Root of Trust Certificate option in dashboard.
4. Click on Upload certificate button.
5. Click on upload section.
6. Select intermediate certificate from local.
7. Upload cert.</t>
  </si>
  <si>
    <t>User should get error message</t>
  </si>
  <si>
    <t>TC_36106_39</t>
  </si>
  <si>
    <t>Verify by uploading partner certifcate instead of Root cert.</t>
  </si>
  <si>
    <t>1. Login to PMS portal as Admin Partner.
2. Navigate to Dashboard.
3. Click on Root of Trust Certificate option in dashboard.
4. Click on Upload certificate button.
5. Click on upload section.
6. Select partner certificate from local.
7. Upload cert.</t>
  </si>
  <si>
    <t>TC_36106_40</t>
  </si>
  <si>
    <t>Verify by uploading partner certifcate before Root cert.</t>
  </si>
  <si>
    <t>1. Login to PMS portal as Admin Partner.
2. Navigate to Dashboard.
3. Click on Root of Trust Certificate option in dashboard.
4. Open partner portal.
5. upload partner cert.</t>
  </si>
  <si>
    <t>User should get error message -for uploading partner cert first.</t>
  </si>
  <si>
    <t>MOSIP-36322</t>
  </si>
  <si>
    <t>Partners' details (Partner Admin) : Download original partner certificate and MOSIP Signed certificate</t>
  </si>
  <si>
    <t>TC_36322_01</t>
  </si>
  <si>
    <t>1. The partner admin has already navigated to View partner
2. The partner should have already uploaded Partner Certificate.</t>
  </si>
  <si>
    <t>As a partner admin , I should be able to click download dropdown- button in View Partner page so that I can download original CA signed partner certificate uploaded by partner / MOSIP signed certificate and save it on my local system.</t>
  </si>
  <si>
    <t>Verify the Download button is available in View Partner details screen.</t>
  </si>
  <si>
    <t>1. Login to PMS portal as Admin Partner.
2. Click on Partner option in Home page/Dashboard.
3. Navigate to View option in Action menu.
4. Navigate to Download button.</t>
  </si>
  <si>
    <t>Download button should be available in View Partner details screen.</t>
  </si>
  <si>
    <t>TC_36322_02</t>
  </si>
  <si>
    <t>Verify the Download button is accessible in View Partner details screen.</t>
  </si>
  <si>
    <t>1. Download button should be accessible in View Partner details screen.
2. User should be able to Expand/Collapse the Download button.</t>
  </si>
  <si>
    <t>TC_36322_03</t>
  </si>
  <si>
    <t>Verify the options Download button in View Partner details screen.</t>
  </si>
  <si>
    <t>Below options should be present in download button,
1. Original certificate
2. MOSIP signed certificate</t>
  </si>
  <si>
    <t>TC_36322_04</t>
  </si>
  <si>
    <t>Verify the Download icons are available beside Download options</t>
  </si>
  <si>
    <t>There should be download icon present beside Download options</t>
  </si>
  <si>
    <t>TC_36322_05</t>
  </si>
  <si>
    <t>Verify upon clicking on Original certificate option</t>
  </si>
  <si>
    <t>1. Login to PMS portal as Admin Partner.
2. Click on Partner option in Home page/Dashboard.
3. Navigate to View option in Action menu.
4. Navigate to Download button.
5. Click on Original Certificate option.</t>
  </si>
  <si>
    <t xml:space="preserve">Upon clicking on Original certificate option, should leads to the file getting saved in local system. </t>
  </si>
  <si>
    <t>TC_36322_06</t>
  </si>
  <si>
    <t>Verify success message upon downloading Original certificate</t>
  </si>
  <si>
    <t>Success message - "Original Certificate downloaded successfully." should be displayed.</t>
  </si>
  <si>
    <t>TC_36322_07</t>
  </si>
  <si>
    <t>Verify upon clicking on MOSIP Signed certificate option</t>
  </si>
  <si>
    <t>1. Login to PMS portal as Admin Partner.
2. Click on Partner option in Home page/Dashboard.
3. Navigate to View option in Action menu.
4. Navigate to Download button.
5. Click on MOSIP Signed Certificate option.</t>
  </si>
  <si>
    <t xml:space="preserve">Upon clicking on MOSIP Signed Certificate certificate option, should leads to the file getting saved in local system. </t>
  </si>
  <si>
    <t>TC_36322_08</t>
  </si>
  <si>
    <t>Verify success message upon downloading MOSIP Signed certificate</t>
  </si>
  <si>
    <t>Success message - "MOSIP Signed Certificate downloaded successfully." should be displayed.</t>
  </si>
  <si>
    <t>TC_36322_09</t>
  </si>
  <si>
    <t>Verify Download button for Active Partners</t>
  </si>
  <si>
    <t>1. Login to PMS portal as Admin Partner.
2. Click on Partner option in Home page/Dashboard.
3. Navigate to View option in Action menu for Active Partners.
4. Navigate to Download button.
5. Click on MOSIP Signed Certificate option.</t>
  </si>
  <si>
    <t>Download button should be enabled for Active Partners</t>
  </si>
  <si>
    <t>TC_36322_10</t>
  </si>
  <si>
    <t>1. The partner admin has already navigated to View partner
2. The partner should have not uploaded Partner Certificate.</t>
  </si>
  <si>
    <t>Verify Download button for Partners whose Certificate is not uploaded.</t>
  </si>
  <si>
    <t>1. Login to PMS portal as Admin Partner.
2. Click on Partner option in Home page/Dashboard.
3. Navigate to View option in Action menu for  Partners.
4. Navigate to Download button.
5. Click on MOSIP Signed Certificate option.</t>
  </si>
  <si>
    <t>Download button should be disabled for Active Partners</t>
  </si>
  <si>
    <t>TC_36322_11</t>
  </si>
  <si>
    <t>Verify Download button for Deactivate Partners</t>
  </si>
  <si>
    <t>1. Login to PMS portal as Admin Partner.
2. Click on Partner option in Home page/Dashboard.
3. Navigate to View option in Action menu for Deactivate Partners.
4. Navigate to Download button.
5. Click on MOSIP Signed Certificate option.</t>
  </si>
  <si>
    <t>TC_36322_12</t>
  </si>
  <si>
    <t>Verify when Original Certificate/ MOSIP Signed Certificate is expired</t>
  </si>
  <si>
    <t>1. Login to PMS portal as Admin Partner.
2. Click on Partner option in Home page/Dashboard.
3. Navigate to View option in Action menu for Partner.
4. Navigate to Download button.</t>
  </si>
  <si>
    <t>Upon clicking on expired cert an appropriate error message should be displayed.</t>
  </si>
  <si>
    <t>TC_36322_13</t>
  </si>
  <si>
    <t>Verify downloading Orignal cert and try to re-upload the Original cert in Partner portal.</t>
  </si>
  <si>
    <t>1. Login to PMS portal as Admin Partner.
2. Click on Partner option in Home page/Dashboard.
3. Navigate to View option in Action menu for Partner.
4. Navigate to Download button.
5. Download Original cert and try to upload in Partner portal.</t>
  </si>
  <si>
    <t>Partner should be able to re-upload the  downloaded Original cert.</t>
  </si>
  <si>
    <t>TC_36322_14</t>
  </si>
  <si>
    <t>Verify downloading MOSIP Signed cert and try to re-upload the MOSIP Signed cert in Partner portal.</t>
  </si>
  <si>
    <t>1. Login to PMS portal as Admin Partner.
2. Click on Partner option in Home page/Dashboard.
3. Navigate to View option in Action menu for Partner.
4. Navigate to Download button.
5. Download MOSIP Signed cert and try to upload in Partner portal.</t>
  </si>
  <si>
    <t>Partner should be able to re-upload the  downloaded MOSIP Signed cert.</t>
  </si>
  <si>
    <t>TC_36322_15</t>
  </si>
  <si>
    <t>Verify after downloading cert is getting saved in loacl system</t>
  </si>
  <si>
    <t>1. Login to PMS portal as Admin Partner.
2. Click on Partner option in Home page/Dashboard.
3. Navigate to View option in Action menu for Partner.
4. Navigate to Download button.
5. Download cert.</t>
  </si>
  <si>
    <t>1. After downloading the cert, both MOSIP Signed and Original certificate should get saved in local system.</t>
  </si>
  <si>
    <t>TC_36322_16</t>
  </si>
  <si>
    <t>Verify that downloaded file can be opened and viewed.</t>
  </si>
  <si>
    <t>User should be able to open and view the certs</t>
  </si>
  <si>
    <t>TC_36322_17</t>
  </si>
  <si>
    <t>Verify downloading the certs in Arabic language.</t>
  </si>
  <si>
    <t>1. Login to PMS portal as Admin Partner in Arabic lan.
2. Click on Partner option in Home page/Dashboard.
3. Navigate to View option in Action menu for Partner.
4. Navigate to Download button.
5. Download cert.</t>
  </si>
  <si>
    <t>TC_36322_18</t>
  </si>
  <si>
    <t>Verify downloading the certs in French language.</t>
  </si>
  <si>
    <t>1. Login to PMS portal as Admin Partner in French lan.
2. Click on Partner option in Home page/Dashboard.
3. Navigate to View option in Action menu for Partner.
4. Navigate to Download button.
5. Download cert.</t>
  </si>
  <si>
    <t>TC_36322_19</t>
  </si>
  <si>
    <t>TC_36322_20</t>
  </si>
  <si>
    <t>Verify downloading the certs using keyboard.</t>
  </si>
  <si>
    <t>1. Login to PMS portal as Admin Partner using keyboard.
2. Click on Partner option in Home page/Dashboard.
3. Navigate to View option in Action menu for Partner.
4. Navigate to Download button.
5. Download cert.</t>
  </si>
  <si>
    <t>Partner Admin should be able to download certs using keyboard.</t>
  </si>
  <si>
    <t>MOSIP-36333</t>
  </si>
  <si>
    <t>Partners' details (Partner Admin) : Deactivate Partner</t>
  </si>
  <si>
    <t>TC_36333_01</t>
  </si>
  <si>
    <t>As a partner admin, on clicking Deactivate option of each activated partner record in List of Partners screen - I should be able to deactivate the selected partner so that the given partner will not be able to use any of the services in their PMS portal anymore</t>
  </si>
  <si>
    <t>Verify the "Deactivate" option in Action menu for Active Partners in "List of Partners"</t>
  </si>
  <si>
    <t>1. Login to PMS portal as Admin Partner.
2. Click on Partner option in Home page/Dashboard.
3. Navigate to View option in Action menu for Active Partners.
4. Navigate to Deactivate option.</t>
  </si>
  <si>
    <t>"Deactivate" option should be available in Action menu for only Active Partners.</t>
  </si>
  <si>
    <t>TC_36333_02</t>
  </si>
  <si>
    <t>Verify the "Deactivate" option in Action menu for Active Partners in "List of Partners" is accessible.</t>
  </si>
  <si>
    <t>"Deactivate" option should be accessible in Action menu for only Active Partners.</t>
  </si>
  <si>
    <t>TC_36333_03</t>
  </si>
  <si>
    <t>1. Login to PMS portal as Admin Partner.
2. Click on Partner option in Home page/Dashboard.
3. Navigate to View option in Action menu for Active Partners.
4. Navigate to Deactivate option.
5. Click on Deactivate option.</t>
  </si>
  <si>
    <t>TC_36333_04</t>
  </si>
  <si>
    <t>Verify Deactivate Partner popup title.</t>
  </si>
  <si>
    <t>1. Login to PMS portal as Admin Partner.
2. Click on Partner option in Home page/Dashboard.
3. Navigate to View option in Action menu for Active Partners.
4. Navigate to Deactivate option.
5. Click on Deactivate option.
6. Navigate to Deactivate popup.</t>
  </si>
  <si>
    <t>Below title should be displayed for Admin - "Do you want to deactivate partner with Partner ID: &lt;partner id&gt; belonging to Organization : &lt;org name&gt;?"</t>
  </si>
  <si>
    <t>TC_36333_05</t>
  </si>
  <si>
    <t>Verify Deactivate Partner popup sub title.</t>
  </si>
  <si>
    <t>Below sub title should be displayed for Admin - "Upon clicking ‘Confirm’, the selected partner will be deactivated and will no longer have access to perform any operations in the PMS portal."</t>
  </si>
  <si>
    <t>TC_36333_06</t>
  </si>
  <si>
    <t>Verify in Deactivate Partner popup "Partner ID and Org" name is aligned properly</t>
  </si>
  <si>
    <t>Partner ID and Org name should be aligned properly in popup.</t>
  </si>
  <si>
    <t>TC_36333_07</t>
  </si>
  <si>
    <t>TC_36333_08</t>
  </si>
  <si>
    <t>1. Login to PMS portal as Admin Partner.
2. Click on Partner option in Home page/Dashboard.
3. Navigate to View option in Action menu for Active Partners.
4. Navigate to Deactivate option.
5. Click on Deactivate option.
6. Navigate to Deactivate popup.
7. Navigate to confirm button.</t>
  </si>
  <si>
    <t>TC_36333_09</t>
  </si>
  <si>
    <t>1. Upon clicking on it , leads to ‘List of Partner' details screen with the details being greyed out.
2. Partner status should get changed to Deactivated.
3. Visually the record (row) should be in disabled state (grey color)"</t>
  </si>
  <si>
    <t>TC_36333_10</t>
  </si>
  <si>
    <t>1. Login to PMS portal as Admin Partner.
2. Click on Partner option in Home page/Dashboard.
3. Navigate to View option in Action menu for Active Partners.
4. Navigate to Deactivate option.
5. Click on Deactivate option.
6. Navigate to Deactivate popup.
7. Navigate to cancel button.</t>
  </si>
  <si>
    <t>TC_36333_11</t>
  </si>
  <si>
    <t>Upon clicking on the cancel button tabular view screen for particular Parner record should be with no changes made.</t>
  </si>
  <si>
    <t>TC_36333_12</t>
  </si>
  <si>
    <t>Verify the Deactiavted record in List of Partner details screen.</t>
  </si>
  <si>
    <t>1. Login to PMS portal as Admin Partner.
2. Click on Partner option in Home page/Dashboard.
3. Navigate to View option in Action menu for Deactivated Partners.</t>
  </si>
  <si>
    <t>1. The Deactivated respective record should be greyed out in the tabular view.
2. The action menu here should be enabled with only View option. (Deactivate in action menu should be disabled)</t>
  </si>
  <si>
    <t>TC_36333_13</t>
  </si>
  <si>
    <t>Verify deactivate row item is clickable for Deactive partner</t>
  </si>
  <si>
    <t>1. The deactivate row item should not be clickable Deactivated partner.</t>
  </si>
  <si>
    <t>TC_36333_14</t>
  </si>
  <si>
    <t>Verify the status of Deactiavted record in View partner details page.</t>
  </si>
  <si>
    <t>1. Login to PMS portal as Admin Partner.
2. Click on Partner option in Home page/Dashboard.
3. Navigate to View option in Action menu for Deactivated Partners.
4. Navigate to View Partner details page.</t>
  </si>
  <si>
    <t>In View Partner details screen for Deactiavted Partner, Status should be Deactiavted.</t>
  </si>
  <si>
    <t>TC_36333_15</t>
  </si>
  <si>
    <t>Verify the Partner certificate section for Deactiavted Partner in View Partner details screen.</t>
  </si>
  <si>
    <t>1. Certificate section should be greyed out.
2. Download button should be disabled.</t>
  </si>
  <si>
    <t>TC_36333_16</t>
  </si>
  <si>
    <t>Verify partner is able to create or utilize any of the services in their PMS portal after Deactiavtion (Perform for all Partners - Auth, Device &amp; FTM)</t>
  </si>
  <si>
    <t>1. Login to PMS portal as Admin Partner.
2. Click on Partner option in Home page/Dashboard.
3. Navigate to View option in Action menu for Deactivated Partners.
4. Navigate to Partner portal and perform actions.</t>
  </si>
  <si>
    <t>Partner should not be able to create or utilize any of the services in their PMS, once Partneris deactivated.</t>
  </si>
  <si>
    <t>MOSIP-38864</t>
  </si>
  <si>
    <t>TC_36333_17</t>
  </si>
  <si>
    <t>Verify the status of already created records after partner is deactivated.</t>
  </si>
  <si>
    <t>1. Login to PMS portal as Admin Partner.
2. Click on Partner option in Home page/Dashboard.
3. Navigate to View option in Action menu for Deactivated Partners.
4. Navigate to Partner portal.</t>
  </si>
  <si>
    <t>Status of already created records before deactivation of partner continues to remain as is in the respective partner’s PMS portal.</t>
  </si>
  <si>
    <t>TC_36333_18</t>
  </si>
  <si>
    <t>Verify by deactivating Partner in one browser and in other browser try to deactivate the same Partner.</t>
  </si>
  <si>
    <t>1. Login to PMS portal as Admin Partner.
2. Click on Partner option in Home page/Dashboard.
3. Navigate to View option in Action menu for Active Partners.
4. Navigate to Deactivate option.
5. Click on Deactivate option.
6. Navigate to Deactivate popup.
7. Open another browser and deactivate the same Partner.</t>
  </si>
  <si>
    <t>Error message should be displayed for deactivating the same Partner in another browser.</t>
  </si>
  <si>
    <t>TC_36333_19</t>
  </si>
  <si>
    <t>Verify by peforming actions in Partner portal in one browser and in another browser Deactivate the Partner.</t>
  </si>
  <si>
    <t>1. Login to PMS portal as Admin Partner.
2. Click on Partner option in Home page/Dashboard.
3. Navigate to View option in Action menu for Active Partners.
4. Navigate to Deactivate option.
5. Click on Deactivate option.
6. Navigate to Deactivate popup.
7. Open another browser perform actions.</t>
  </si>
  <si>
    <t>Error message should be displayed for Partner in Partner portal.</t>
  </si>
  <si>
    <t>TC_36333_20</t>
  </si>
  <si>
    <t>1. Login to PMS portal as Admin Partner.
2. Click on Partner option in Home page/Dashboard.
3. Navigate to View option in Action menu for Active Partners.
4. Navigate to Deactivate option.
5. Click on Deactivate option.
6. Navigate to Deactivate popup.
7. Click on confirm button.
8. Click browser back button and then click forward browser button.</t>
  </si>
  <si>
    <t>Once user clicks on forward browser button, the deactivated Partner record should be disabled (greyed out).</t>
  </si>
  <si>
    <t>TC_36333_21</t>
  </si>
  <si>
    <t>Verify by disconnecting internet while deactivating the Partner.</t>
  </si>
  <si>
    <t>1. Login to PMS portal as Admin Partner.
2. Click on Partner option in Home page/Dashboard.
3. Navigate to View option in Action menu for Active Partners.
4. Navigate to Deactivate option.
5. Click on Deactivate option.
6. Navigate to Deactivate popup.
7. Turn off internet.
8. Click on confirm button.</t>
  </si>
  <si>
    <t>TC_36333_22</t>
  </si>
  <si>
    <t>Deactivate Partner popup should be aligned properly on the page.</t>
  </si>
  <si>
    <t>TC_36333_23</t>
  </si>
  <si>
    <t>Background controls of the Deactivate Partner popup should not be accessible.</t>
  </si>
  <si>
    <t>TC_36333_24</t>
  </si>
  <si>
    <t>Verify Deactivating Partner functionality in Arabic language.</t>
  </si>
  <si>
    <t>1. Login to PMS portal as Admin Partner in Arabic lan.
2. Click on Partner option in Home page/Dashboard.
3. Navigate to View option in Action menu for Active Partners.
4. Navigate to Deactivate option.
5. Click on Deactivate option.
6. Navigate to Deactivate popup.</t>
  </si>
  <si>
    <t>TC_36333_25</t>
  </si>
  <si>
    <t>Verify Deactivating Partner functionality in French language.</t>
  </si>
  <si>
    <t>1. Login to PMS portal as Admin Partner in French lan.
2. Click on Partner option in Home page/Dashboard.
3. Navigate to View option in Action menu for Active Partners.
4. Navigate to Deactivate option.
5. Click on Deactivate option.
6. Navigate to Deactivate popup.</t>
  </si>
  <si>
    <t>User should be able to perform deactivation of Partner functionality in French language.</t>
  </si>
  <si>
    <t>TC_36333_26</t>
  </si>
  <si>
    <t>TC_36333_27</t>
  </si>
  <si>
    <t>1. Login to PMS portal as Admin Partner .
2. Click on Partner option in Home page/Dashboard.
3. Navigate to View option in Action menu for Active Partners.
4. Navigate to Deactivate option.
Filter only Deactivated records.</t>
  </si>
  <si>
    <t>TC_36333_28</t>
  </si>
  <si>
    <t>Verify by deactiving the Partner from filtered records</t>
  </si>
  <si>
    <t>Admin should be able to deactivate the Partner from filtered records.</t>
  </si>
  <si>
    <t>TC_36333_29</t>
  </si>
  <si>
    <t>Verify Deactivate option is provided in action menu for only activated partner records.</t>
  </si>
  <si>
    <t>1. Login to PMS portal as Admin Partner.
2. Click on Partner option in Home page/Dashboard.
3. Navigate to View option in Action menu for Active Partners.</t>
  </si>
  <si>
    <t>Deactivate option should be provided in action menu of only for activated partner records.</t>
  </si>
  <si>
    <t>TC_36333_30</t>
  </si>
  <si>
    <t>Verify Partner details in DB after decativating Partner</t>
  </si>
  <si>
    <t>1. Login to PMS portal as Admin Partner .
2. Click on Partner option in Home page/Dashboard.
3. Navigate to View option in Action menu for Active Partners.
4. Deactivate Partner.</t>
  </si>
  <si>
    <t>Proper details should be displayed in DB for Deactivated partner</t>
  </si>
  <si>
    <t>TC_36333_31</t>
  </si>
  <si>
    <t>Verify Deactivating Partner functionality using keyboard.</t>
  </si>
  <si>
    <t>1. Login to PMS portal as Admin Partner.
2. Click on Partner option in Home page/Dashboard.
3. Navigate to View option in Action menu for Active Partners.
4. Deactivate Partner using keyboard.</t>
  </si>
  <si>
    <t>User should be able to Deactivate Partner using keyboard.</t>
  </si>
  <si>
    <t>TC_36333_32</t>
  </si>
  <si>
    <t>Verify partner is able to Partner certificate upload / reupload / download after Partner is deactivated.</t>
  </si>
  <si>
    <t>Partner should not be able to upload/reupload/download the partner certificate after Partner Deactivation</t>
  </si>
  <si>
    <t>TC_36333_33</t>
  </si>
  <si>
    <t>Verify Partner is able to create New policy request after Partner is deactivated.</t>
  </si>
  <si>
    <t>Partner should not be able to create the New Policy request after Partner Deactivation</t>
  </si>
  <si>
    <t>TC_36333_34</t>
  </si>
  <si>
    <t>Verify Partner is able to create New OIDC client  / editing existing OIDC client after Partner is deactivated.</t>
  </si>
  <si>
    <t>Partner should not be able to create the New OIDC client creation / editing existing OIDC client after Partner Deactivation</t>
  </si>
  <si>
    <t>TC_36333_35</t>
  </si>
  <si>
    <t>Verify Partner is able to create New API Key after Partner is deactivated.</t>
  </si>
  <si>
    <t>Partner should not be able to create the New API Key after Partner Deactivation</t>
  </si>
  <si>
    <t>TC_36333_36</t>
  </si>
  <si>
    <t>Verify Partner is able to create New SBI / Devices / FTM  after Partner is deactivated.</t>
  </si>
  <si>
    <t>Partner should not be able to create the New SBI / Devices / FTM  after Partner Deactivation</t>
  </si>
  <si>
    <t>TC_36333_37</t>
  </si>
  <si>
    <t>Verify Partner is able to FTM certificate upload / reupload / download  after Partner is deactivated.</t>
  </si>
  <si>
    <t>Partner should not be able to upload/reupload/download the FTM certificate after Partner Deactivation</t>
  </si>
  <si>
    <t>MOSIP-36490</t>
  </si>
  <si>
    <t>Filter section in Partner Admin UI</t>
  </si>
  <si>
    <t>There should be atleast one partner registered, for the records to appear in tabular view of Partner Admin and the filter button to be enabled</t>
  </si>
  <si>
    <t xml:space="preserve">As a Partner Admin, I should be able to apply single/ multiple filters over the tabular records to be able to efficiently search for the desired record quickly based on filter search across column names </t>
  </si>
  <si>
    <t>Verify user is able to apply filter when no partner is registered</t>
  </si>
  <si>
    <t>1.Login to PMS portal as Admin Partner.
2.Navigate to the  tabular view of the list of  partner screen from the dashboard</t>
  </si>
  <si>
    <t>Filter button should not appear when no partner is  registered</t>
  </si>
  <si>
    <t>Verify  filter when  a partner is registered</t>
  </si>
  <si>
    <t xml:space="preserve">1.Login to PMS portal as Admin Partner.
2.Navigate to Dashboard
3.Navigate to the  tabular view of the list of  partner screen </t>
  </si>
  <si>
    <t xml:space="preserve">Filter button should be enabled for the record  </t>
  </si>
  <si>
    <t>Verify filter when multiple partners are registered</t>
  </si>
  <si>
    <t>Filter should be enabled for the records  in the  tabular view</t>
  </si>
  <si>
    <t>1.Login to PMS portal as Admin Partner.
2.Navigate to Dashboard
3.Navigate to the  tabular view of the list of  partner screen
4.Click on the filter button</t>
  </si>
  <si>
    <t>Verify on clicking the filter button multiple times</t>
  </si>
  <si>
    <t>1.Login to PMS portal as Admin Partner.
2.Navigate to Dashboard
3.Navigate to the  tabular view of the list of  partner screen
4.Click on the filter button multiple times</t>
  </si>
  <si>
    <t>Filter button should get disabled on single click</t>
  </si>
  <si>
    <t>1.Login to PMS portal as Admin Partner.
2.Navigate to Dashboard
3.Navigate to the  tabular view of the list of  partner screen
4.Check the expanded section</t>
  </si>
  <si>
    <t>The expandable section should display filters for the column headers: Partner ID (textbox), Partner Type (dropdown), Organisation Name (textbox) , Policy Group (textbox), Email Address (textbox), Cert. upload status (dropdown), Status (dropdown)</t>
  </si>
  <si>
    <t>1.Login to PMS portal as Admin Partner.
2.Navigate to Dashboard
3.Navigate to the  tabular view of the list of  partner screen
4.Check for the filter button after expansion</t>
  </si>
  <si>
    <t>1.Login to PMS portal as Admin Partner.
2.Navigate to Dashboard
3.Navigate to the  tabular view of the list of  partner screen
4.Check the results for dropdown search</t>
  </si>
  <si>
    <t>1.Login to PMS portal as Admin Partner.
2.Navigate to Dashboard
3.Navigate to the  tabular view of the list of  partner screen
4.Check the results for Textfield search</t>
  </si>
  <si>
    <t>1.Login to PMS portal as Admin Partner.
2.Navigate to Dashboard
3.Navigate to the  tabular view of the list of  partner screen
4.Select the  dropdown search
5.Select Apply now</t>
  </si>
  <si>
    <t>1.Login to PMS portal as Admin Partner.
2.Navigate to Dashboard
3.Navigate to the  tabular view of the list of  partner screen
4.Select the  dropdown search
5.Do not click onApply now</t>
  </si>
  <si>
    <t>1.Login to PMS portal as Admin Partner.
2.Navigate to Dashboard
3.Navigate to the  tabular view of the list of  partner screen
4.Select the  Text field search.
5.Type any desired word you need to search
5.Click on Apply now</t>
  </si>
  <si>
    <t>1.Login to PMS portal as Admin Partner.
2.Navigate to Dashboard
3.Navigate to the  tabular view of the list of  partner screen
4.Select the  Text field search.
5.Type any desired word you need to search
5.Do not Click on Apply now</t>
  </si>
  <si>
    <t xml:space="preserve">The filtered results in the table should not appear until clicked on apply now  </t>
  </si>
  <si>
    <t>1.Login to PMS portal as Admin Partner.
2.Navigate to Dashboard
3.Navigate to the  tabular view of the list of  partner screen
4.Select the  Text field search.
5.Type any set of letters you need to search</t>
  </si>
  <si>
    <t>1.Login to PMS portal as Admin Partner.
2.Navigate to Dashboard
3.Navigate to the  tabular view of the list of  partner screen
4.Select the  Text field search.
5.Enter the desired words in uppercase  you need to search</t>
  </si>
  <si>
    <t>1.Login to PMS portal as Admin Partner.
2.Navigate to Dashboard
3.Navigate to the  tabular view of the list of  partner screen
4.Select the  Text field search.
5.Enter invalid values and click on apply now</t>
  </si>
  <si>
    <t>Should display an error message- Data not available only after apply now button clicked</t>
  </si>
  <si>
    <t>1.Login to PMS portal as Admin Partner.
2.Navigate to Dashboard
3.Navigate to the  tabular view of the list of  partner screen
4.Select the  Text field search.
5.Do not Enter any values and click on apply now</t>
  </si>
  <si>
    <t>Apply button should be disabled.</t>
  </si>
  <si>
    <t>1.Login to PMS portal as Admin Partner.
2.Navigate to Dashboard
3.Navigate to the  tabular view of the list of  partner screen
4.Select multiple filter options</t>
  </si>
  <si>
    <t>Verfiy the Results on clicking  Apply now after selected Dropdown/textfield search</t>
  </si>
  <si>
    <t>1.Login to PMS portal as Admin Partner.
2.Navigate to Dashboard
3.Navigate to the  tabular view of the list of  partner screen
4.View the result for applied filters</t>
  </si>
  <si>
    <t>After entering required inputs in  text boxes/ selecting dropdowns  for the filtered results  applied should view in the tabular view</t>
  </si>
  <si>
    <t>1.Login to PMS portal as Admin Partner.
2.Navigate to Dashboard
3.Navigate to the  tabular view of the list of  partner screen
4.Click on the reset filter</t>
  </si>
  <si>
    <t>1.Login to PMS portal as Admin Partner.
2.Navigate to Dashboard
3.Navigate to the  tabular view of the list of  partner screen
4.Click on the sort button</t>
  </si>
  <si>
    <t>1.Login to PMS portal as Admin Partner.
2.Navigate to Dashboard
3.Navigate to the  tabular view of the list of  partner screen</t>
  </si>
  <si>
    <t>Sort button should be applicable for partner ID/partner type/organisation name/policy group/email ID/cert upload status/status only and not applicable for action menu</t>
  </si>
  <si>
    <t>Verfiy the sort button functionality</t>
  </si>
  <si>
    <t>1.Login to PMS portal as Admin Partner.
2.Navigate to Dashboard
3.Navigate to the  tabular view of the list of  partner screen
4.Click on the sort button for the applied colums</t>
  </si>
  <si>
    <t xml:space="preserve">On clicking the Ascending button should display the latest record on top and on  On clicking the descending button should display the old record on top </t>
  </si>
  <si>
    <t>Verify the filtered results  when user logged in multi langauages</t>
  </si>
  <si>
    <t>1.Login to PMS portal as Admin Partner in eng/fra/ara langauge
2.Navigate to Dashboard
3.Navigate to the  tabular view of the list of  partner from the partner menu</t>
  </si>
  <si>
    <t>Filtered results should display in eng/fra when user logged in same lang and when user logged in ara language should display in RTL format</t>
  </si>
  <si>
    <t>1.Login to PMS portal as Admin Partner in eng/fra/ara langauge
2.Navigate to Dashboard
3.Navigate to the  tabular view of the list of  partner screen
4.Check the Text fields/Allignments</t>
  </si>
  <si>
    <t>MOSIP-36888</t>
  </si>
  <si>
    <t>Policy Group &amp; Policies (Policy Manager): Create Authentication Policy</t>
  </si>
  <si>
    <t>TC_36888_01</t>
  </si>
  <si>
    <t xml:space="preserve">1. The user is in Authentication Policy tab of Policies screen.
2. The user clicks on Create Authentication Policy button </t>
  </si>
  <si>
    <t>As a policy manager, on clicking Create Authentication Policy- I should be able to enter the required details to create Authentication Policy so that the partner can select the relevant policy in their portal.</t>
  </si>
  <si>
    <t>Verify Auth Policy tab is accessible.</t>
  </si>
  <si>
    <t>1. Login to PMS portal as Admin Partner.
2. Click on Policies option in Home page/Dashboard.
3. Navigate to Auth Policy tab.</t>
  </si>
  <si>
    <t>"Auth Policy" tab should be accessible.</t>
  </si>
  <si>
    <t>TC_36888_02</t>
  </si>
  <si>
    <t>Verify when no submitted Authentication Policy records are present.</t>
  </si>
  <si>
    <t>1. Login to PMS portal as Admin Partner.
2. Click on Policies option in Home page/Dashboard.
3. Navigate to Auth Policy tab.
4. Click on Auth Policy tab.</t>
  </si>
  <si>
    <t>1. Create Authentication Policy button should be located in the centre of the screen.
2. Create Authentication Policy button should be accessible.</t>
  </si>
  <si>
    <t>TC_36888_03</t>
  </si>
  <si>
    <t>Verify when the tabular view of submitted Authentication Policy records are available</t>
  </si>
  <si>
    <t>1. Create Authentication Policy button should be located on the top right of the screen.
2. Create Authentication Policy button should be accessible.</t>
  </si>
  <si>
    <t>TC_36888_04</t>
  </si>
  <si>
    <t xml:space="preserve">Verify title of Create Authentication Policy page </t>
  </si>
  <si>
    <t>1. Login to PMS portal as Admin Partner.
2. Click on Policies option in Home page/Dashboard.
3. Navigate to Auth Policy tab.
4. Click on Auth Policy tab.
5. Navigate to Create Auth Policy page.</t>
  </si>
  <si>
    <t>Title: Create Authentication Policy should be displayed.</t>
  </si>
  <si>
    <t>TC_36888_05</t>
  </si>
  <si>
    <t xml:space="preserve">Verify sub title of Create Authentication Policy page </t>
  </si>
  <si>
    <t>Sub Title: All fields marked with * are mandatory - should be dsiplayed</t>
  </si>
  <si>
    <t>TC_36888_06</t>
  </si>
  <si>
    <t>Verify Policy Group is an dropdown.</t>
  </si>
  <si>
    <t>1. Login to PMS portal as Admin Partner.
2. Click on Policies option in Home page/Dashboard.
3. Navigate to Auth Policy tab.
4. Click on Auth Policy tab.
5. Navigate to Create Auth Policy page.
6. Navigate to Policy group dropdown.</t>
  </si>
  <si>
    <t>Policy Group should be dropdown</t>
  </si>
  <si>
    <t>TC_36888_07</t>
  </si>
  <si>
    <t>Verify Policy Group is an dropdown is accessible.</t>
  </si>
  <si>
    <t>User should be able to expand/collapse the Policy group dropdown.</t>
  </si>
  <si>
    <t>TC_36888_08</t>
  </si>
  <si>
    <t>Verify search bar is available in Select Policy Group dropdown.</t>
  </si>
  <si>
    <t>Search bar should be available within Select Policy Group dropdown.</t>
  </si>
  <si>
    <t>TC_36888_09</t>
  </si>
  <si>
    <t>Verify the placeholder text for Policy group field.</t>
  </si>
  <si>
    <t>"Select Policy Group" - placeholder should be displayed.</t>
  </si>
  <si>
    <t>TC_36888_10</t>
  </si>
  <si>
    <t>Verify the Policy Group names and its description displayed in each dropdown item.</t>
  </si>
  <si>
    <t>In Policy Group dropdown, only Active Policy Group names and its description should be displayed in each dropdown item.</t>
  </si>
  <si>
    <t>TC_36888_11</t>
  </si>
  <si>
    <t>Verify Deactivate Policy Group in dropdown.</t>
  </si>
  <si>
    <t>Deactivate Policy group should not be appearing in dropdown.</t>
  </si>
  <si>
    <t>TC_36888_12</t>
  </si>
  <si>
    <t>Verify Policy Name textbox placeholder.</t>
  </si>
  <si>
    <t>1. Login to PMS portal as Admin Partner.
2. Click on Policies option in Home page/Dashboard.
3. Navigate to Auth Policy tab.
4. Click on Auth Policy tab.
5. Navigate to Create Auth Policy page.
6. Navigate to Policy Name textbox.</t>
  </si>
  <si>
    <t>"Enter name for Authentication Policy" - placeholder text shouldbe displayed.</t>
  </si>
  <si>
    <t>TC_36888_13</t>
  </si>
  <si>
    <t>Verify by entering only alphabets into Policy Name textbox.</t>
  </si>
  <si>
    <t>1. User should be able to enter only alphabets into Policy Name textbox.
2. User should be able to Create Auth Policy using only alphabets.</t>
  </si>
  <si>
    <t>TC_36888_14</t>
  </si>
  <si>
    <t>Verify by entering only alphanumeric values into Policy Name textbox.</t>
  </si>
  <si>
    <t>1. User should be able to enter only alphanumeric values into Policy Name textbox.
2. User should be able to Create Auth Policy using only alphanumeric values.</t>
  </si>
  <si>
    <t>TC_36888_15</t>
  </si>
  <si>
    <t>Verify by entering only special characters values into Policy Name textbox.</t>
  </si>
  <si>
    <t>1. User should be able to enter only special characters values into Policy Name textbox.
2. User should be able to Create Auth Policy using only special characters values.</t>
  </si>
  <si>
    <t>TC_36888_16</t>
  </si>
  <si>
    <t>Verify by entering only  numeric values into Policy Name textbox.</t>
  </si>
  <si>
    <t>1. User should be able to enter only numeric values into Policy Name textbox.
2. User should be able to Create Auth Policy using only numeric values.</t>
  </si>
  <si>
    <t>TC_36888_17</t>
  </si>
  <si>
    <t>Verify by entering more than expected values into Policy Name textbox.</t>
  </si>
  <si>
    <t>1. User should not be able to enter more than 128 values into Policy Name text box
2. Keyboard should be resitricted</t>
  </si>
  <si>
    <t>TC_36888_18</t>
  </si>
  <si>
    <t>Verify by enetering unique Policy name.</t>
  </si>
  <si>
    <t>Policy name should be unique per policy group.</t>
  </si>
  <si>
    <t>TC_36888_19</t>
  </si>
  <si>
    <t>Verify by entering already existing Policy which is in Active state.</t>
  </si>
  <si>
    <t>User should get error message on entering already existing Policy which is in Active state.</t>
  </si>
  <si>
    <t>TC_36888_20</t>
  </si>
  <si>
    <t>Verify by entering already existing Policy which is in Deactivated state.</t>
  </si>
  <si>
    <t>User should not be able to create Deactivated policy grp</t>
  </si>
  <si>
    <t>TC_36888_21</t>
  </si>
  <si>
    <t>Verify Policy Description textbox placeholder.</t>
  </si>
  <si>
    <t>1. Login to PMS portal as Admin Partner.
2. Click on Policies option in Home page/Dashboard.
3. Navigate to Auth Policy tab.
4. Click on Auth Policy tab.
5. Navigate to Create Auth Policy page.
6. Navigate to Policy description textbox.</t>
  </si>
  <si>
    <t>"Enter description about Authentication Policy" - placeholder text shouldbe displayed.</t>
  </si>
  <si>
    <t>TC_36888_22</t>
  </si>
  <si>
    <t>Verify by entering only alphabets into Policy Description textbox.</t>
  </si>
  <si>
    <t>1. User should be able to enter only alphabets into Policy Description textbox.</t>
  </si>
  <si>
    <t>TC_36888_23</t>
  </si>
  <si>
    <t>Verify by entering only alphanumeric values into Policy Description textbox.</t>
  </si>
  <si>
    <t>1. User should be able to enter only alphanumeric values into Policy Description textbox.</t>
  </si>
  <si>
    <t>TC_36888_24</t>
  </si>
  <si>
    <t>Verify by entering only special characters values into Policy Description textbox.</t>
  </si>
  <si>
    <t>1. User should be able to enter only special characters values into Policy Description textbox.</t>
  </si>
  <si>
    <t>TC_36888_25</t>
  </si>
  <si>
    <t>Verify by entering only special numeric values into Policy Description textbox.</t>
  </si>
  <si>
    <t>1. User should be able to enter only numeric values into Policy Description textbox.</t>
  </si>
  <si>
    <t>TC_36888_26</t>
  </si>
  <si>
    <t>Verify by entering more than expected values into Policy Description textbox.</t>
  </si>
  <si>
    <t>1. User should not be able to enter more than 256 values into Policy Description text box</t>
  </si>
  <si>
    <t>TC_36888_27</t>
  </si>
  <si>
    <t>Verify by entering already existing Policy Name which is in Active and enter different description</t>
  </si>
  <si>
    <t>User  should not be able to create Policy which is in Active state</t>
  </si>
  <si>
    <t>TC_36888_28</t>
  </si>
  <si>
    <t>Verify Policy Data section Title</t>
  </si>
  <si>
    <t>1. Login to PMS portal as Admin Partner.
2. Click on Policies option in Home page/Dashboard.
3. Navigate to Auth Policy tab.
4. Click on Auth Policy tab.
5. Navigate to Create Auth Policy page.
6. Navigate to Policy Data section.</t>
  </si>
  <si>
    <t>Title- "Upload Policy Data" should be displayed.</t>
  </si>
  <si>
    <t>TC_36888_29</t>
  </si>
  <si>
    <t>Verify Policy Data section sub title</t>
  </si>
  <si>
    <t>Subtitle- "Only .json file formats are allowed for upload" should be displayed.</t>
  </si>
  <si>
    <t>TC_36888_30</t>
  </si>
  <si>
    <t>Verify the placeholder text for Policy data text area.</t>
  </si>
  <si>
    <t>"Upload the json file successfully to display its content here" - placeholder should be displayed.</t>
  </si>
  <si>
    <t>TC_36888_31</t>
  </si>
  <si>
    <t>Verify the upload text area before first time upload</t>
  </si>
  <si>
    <t xml:space="preserve">Before first time upload, Policy data text area should be disabled. </t>
  </si>
  <si>
    <t>TC_36888_32</t>
  </si>
  <si>
    <t>Verify upload section after first time upload</t>
  </si>
  <si>
    <t>1. User should be able to view the Policy Data content.</t>
  </si>
  <si>
    <t>TC_36888_33</t>
  </si>
  <si>
    <t>Verify upload button is accessible.</t>
  </si>
  <si>
    <t>1. Upload button should be avaiable.
2. Upload button should be accessible.</t>
  </si>
  <si>
    <t>TC_36888_34</t>
  </si>
  <si>
    <t>Verify upon clicking on upload button.</t>
  </si>
  <si>
    <t>Upon clicking upload, user should be prompted to choose a json file from local system and selects the json file.</t>
  </si>
  <si>
    <t>TC_36888_35</t>
  </si>
  <si>
    <t>Verify in local system only json files should be displayed.</t>
  </si>
  <si>
    <t>In local system json files and related json files should be displayed.</t>
  </si>
  <si>
    <t>TC_36888_36</t>
  </si>
  <si>
    <t>Verify success message upon uploading the policy data.</t>
  </si>
  <si>
    <t>1. Success message should be displayed  upon uploading the Policy Data - "Policy data has been uploaded successfully".
2. Message should be diplayed on right top of the screen.</t>
  </si>
  <si>
    <t>TC_36888_37</t>
  </si>
  <si>
    <t>Verify the uploaded content appears in the textarea</t>
  </si>
  <si>
    <t>The uploaded content should be appearing in the textarea.</t>
  </si>
  <si>
    <t>TC_36888_38</t>
  </si>
  <si>
    <t>Verify that uploaded text area can we edited.</t>
  </si>
  <si>
    <t>User should be able to edit the content in the textarea.</t>
  </si>
  <si>
    <t>TC_36888_39</t>
  </si>
  <si>
    <t>Verify by uploading incorrect json file (try uploading img file)</t>
  </si>
  <si>
    <t>User should get error message on uploading incorrect file</t>
  </si>
  <si>
    <t>TC_36888_40</t>
  </si>
  <si>
    <t>Verify by uploading incorrect json file (try uploading doc, notepad file)</t>
  </si>
  <si>
    <t>User should get error message on uploading incorrect file.</t>
  </si>
  <si>
    <t>TC_36888_41</t>
  </si>
  <si>
    <t>Verify by uploading json file which is having blank data.</t>
  </si>
  <si>
    <t>User should get error message on uploading blank data.</t>
  </si>
  <si>
    <t>TC_36888_42</t>
  </si>
  <si>
    <t>Verify by uploading invalid json file (file but data is not valid json)</t>
  </si>
  <si>
    <t>User should get error message on uploading invalid json.</t>
  </si>
  <si>
    <t>TC_36888_43</t>
  </si>
  <si>
    <t>Verify by uploading password protected json file.</t>
  </si>
  <si>
    <t>User should not be allowed to upload password protected files.</t>
  </si>
  <si>
    <t>TC_36888_44</t>
  </si>
  <si>
    <t xml:space="preserve">Verify that the user can be able to select and upload multiple files </t>
  </si>
  <si>
    <t>User should not be allowed to select multiple files at a time.</t>
  </si>
  <si>
    <t>TC_36888_45</t>
  </si>
  <si>
    <t xml:space="preserve">Verify that user is able upload file multiple times </t>
  </si>
  <si>
    <t>1. User should be able to upload file multiple times.
2. Upon each upload, file data should be prompted in text area.</t>
  </si>
  <si>
    <t>TC_36888_46</t>
  </si>
  <si>
    <t>Verify on uploading file loader is displayed.</t>
  </si>
  <si>
    <t>There should loading icon displayed on file upoloading.</t>
  </si>
  <si>
    <t>TC_36888_47</t>
  </si>
  <si>
    <t>Verify by removing the uploaded content from text area.</t>
  </si>
  <si>
    <t xml:space="preserve">1. Should not be able to submit the Auth Policy.
2. Error message should be displayed for uploading blank data. </t>
  </si>
  <si>
    <t>TC_36888_48</t>
  </si>
  <si>
    <t>Verify by entering invalid data in text area.</t>
  </si>
  <si>
    <t xml:space="preserve">1. Should not be able to submit the Auth Policy.
2. Error message should be displayed for uploading invalid data. </t>
  </si>
  <si>
    <t>TC_36888_49</t>
  </si>
  <si>
    <t>Verify by entering more than expected values into Policy Data textbox.</t>
  </si>
  <si>
    <t>1. User should not be able to enter more than 5120 values into Policy Data text box</t>
  </si>
  <si>
    <t>TC_36888_50</t>
  </si>
  <si>
    <t>Verify that submit button is disabled by default.</t>
  </si>
  <si>
    <t>1. Login to PMS portal as Admin Partner.
2. Click on Policies option in Home page/Dashboard.
3. Navigate to Auth Policy tab.
4. Click on Auth Policy tab.
5. Navigate to Create Auth Policy page.
6. Navigate to submit button.</t>
  </si>
  <si>
    <t>TC_36888_51</t>
  </si>
  <si>
    <t>Verify that submit is getting enabled only after mandatory fields are entered.</t>
  </si>
  <si>
    <t>1. Login to PMS portal as Admin Partne.
2. Click on Policies option in Home page/Dashboard.
3. Navigate to Auth Policy tab.
4. Click on Auth Policy tab.
5. Navigate to Create Auth Policy page.
6. Navigate to submit button.</t>
  </si>
  <si>
    <t>Submit should get enabled only after all mandatory fields are entered.</t>
  </si>
  <si>
    <t>TC_36888_52</t>
  </si>
  <si>
    <t>Verify cancel button is accessible.</t>
  </si>
  <si>
    <t>1. Login to PMS portal as Admin Partner .
2. Click on Policies option in Home page/Dashboard.
3. Navigate to Auth Policy tab.
4. Click on Auth Policy tab.
5. Navigate to Create Auth Policy page.
6. Navigate to cancel button.</t>
  </si>
  <si>
    <t>Cancel button should be accessible.</t>
  </si>
  <si>
    <t>TC_36888_53</t>
  </si>
  <si>
    <t>Verify upon clicking on cancel button.</t>
  </si>
  <si>
    <t>1. Login to PMS portal as Admin Partner.
2. Click on Policies option in Home page/Dashboard.
3. Navigate to Auth Policy tab.
4. Click on Auth Policy tab.
5. Navigate to Create Auth Policy page.
6. Navigate to cancel button.</t>
  </si>
  <si>
    <t>1. Upon clicking oncancel button, user should be navigated to tabular view screen.
2. Details should not be get saved.</t>
  </si>
  <si>
    <t>TC_36888_54</t>
  </si>
  <si>
    <t>Verify clear button.</t>
  </si>
  <si>
    <t>1. Login to PMS portal as Admin Partner.
2. Click on Policies option in Home page/Dashboard.
3. Navigate to Auth Policy tab.
4. Click on Auth Policy tab.
5. Navigate to Create Auth Policy page.
6. Navigate to clear button.</t>
  </si>
  <si>
    <t>1. Clear button should be accessible.
2. Upon cliking on clear button, all data should get cleared from form.</t>
  </si>
  <si>
    <t>TC_36888_55</t>
  </si>
  <si>
    <t>Verify by submitting Auth Policy without entering mandatory fields.</t>
  </si>
  <si>
    <t>1. Login to PMS portal as Admin Partner.
2. Click on Policies option in Home page/Dashboard.
3. Navigate to Auth Policy tab.
4. Click on Auth Policy tab.
5. Navigate to Create Auth Policy page.
6. Submit without entering mandatory fields.</t>
  </si>
  <si>
    <t>1. Submit should be in disabled state.
2. User should not be able to submit.</t>
  </si>
  <si>
    <t>TC_36888_56</t>
  </si>
  <si>
    <t>Verify by entering only blank spaces into text fields and submit.</t>
  </si>
  <si>
    <t>1. Login to PMS portal as Admin Partner
2. Click on Policies option in Home page/Dashboard.
3. Navigate to Auth Policy tab.
4. Click on Auth Policy tab.
5. Navigate to Create Auth Policy page.
6. Submit without entering blank spacs into fields.</t>
  </si>
  <si>
    <t>TC_36888_57</t>
  </si>
  <si>
    <t>Verify upon clicking on submit button/save as draft button.</t>
  </si>
  <si>
    <t>1. Login to PMS portal as Admin Partner.
2. Click on Policies option in Home page/Dashboard.
3. Navigate to Auth Policy tab.
4. Click on Auth Policy tab.
5. Navigate to Create Auth Policy page.
6. Submit by entering all valid data into fields.</t>
  </si>
  <si>
    <t>Upon clicking on Submit/Save as draft, policy manager should be navigated to  Policy submission success message.</t>
  </si>
  <si>
    <t>TC_36888_58</t>
  </si>
  <si>
    <t>1. Login to PMS portal as Admin Partner.
2. Click on Policies option in Home page/Dashboard.
3. Navigate to Auth Policy tab.
4. Click on Auth Policy tab.
5. Navigate to Create Auth Policy page.
6. Submit by entering all valid data into fields.
7. Navigate to success message.</t>
  </si>
  <si>
    <t>In success message "Green Color Tick Icon" should be displayed.</t>
  </si>
  <si>
    <t>TC_36888_59</t>
  </si>
  <si>
    <t>Verify the title of success message</t>
  </si>
  <si>
    <t>"Authentication Policy created successfully!" - success message should be displayed.</t>
  </si>
  <si>
    <t>TC_36888_60</t>
  </si>
  <si>
    <t>Verify the sub title of success message</t>
  </si>
  <si>
    <t>"Authentication Policy for Policy Group : &lt; policy_group_name&gt; has been created successfully!" - success message should be displayed.</t>
  </si>
  <si>
    <t>TC_36888_61</t>
  </si>
  <si>
    <t>Verify the Go Back button in success message.</t>
  </si>
  <si>
    <t>1. "Go back" button should be accessible.
2. Upon clicking on go back button, user should be navigated to tabular view of Authentication Policy.</t>
  </si>
  <si>
    <t>TC_36888_62</t>
  </si>
  <si>
    <t>Verify the Home button in success message.</t>
  </si>
  <si>
    <t>1. "Home" button should be accessible.
2. Upon clicking on Home button, user should be navigated to admin/policy manager dashboard.</t>
  </si>
  <si>
    <t>TC_36888_63</t>
  </si>
  <si>
    <t>Verify by submitting Policy while turning off internet.</t>
  </si>
  <si>
    <t>1. Login to PMS portal as Admin Partner
2. Click on Policies option in Home page/Dashboard.
3. Navigate to Auth Policy tab.
4. Click on Auth Policy tab.
5. Navigate to Create Auth Policy page.
6. Turn off internet.
7. Submit by entering all valid data into fields.</t>
  </si>
  <si>
    <t>Appropriate message should be displayed on click of Submit button.</t>
  </si>
  <si>
    <t>TC_36888_64</t>
  </si>
  <si>
    <t>Verify by creating some server errors while submitting.</t>
  </si>
  <si>
    <t>1. Login to PMS portal as Admin Partner .
2. Click on Policies option in Home page/Dashboard.
3. Navigate to Auth Policy tab.
4. Click on Auth Policy tab.
5. Navigate to Create Auth Policy page.
6. Create some server error.
7. Submit by entering all valid data into fields.</t>
  </si>
  <si>
    <t>TC_36888_65</t>
  </si>
  <si>
    <t>Verify by submitting Auth policy in Arabic langauge when logged in Arabic language</t>
  </si>
  <si>
    <t>1. Login to PMS portal as Admin in Arabic language.
2. Click on Policies option in Home page/Dashboard.
3. Navigate to Auth Policy tab.
4. Click on Auth Policy tab.
5. Navigate to Create Auth Policy page.
6. Submit by entering all valid data into fields.</t>
  </si>
  <si>
    <t>MOSIP-37399</t>
  </si>
  <si>
    <t>TC_36888_66</t>
  </si>
  <si>
    <t>Verify by submitting Auth policy in French langauge when logged in French language</t>
  </si>
  <si>
    <t>1. Login to PMS portal as Admin in French langauge.
2. Click on Policies option in Home page/Dashboard.
3. Navigate to Auth Policy tab.
4. Click on Auth Policy tab.
5. Navigate to Create Auth Policy page.
6. Submit by entering all valid data into fields.</t>
  </si>
  <si>
    <t>TC_36888_67</t>
  </si>
  <si>
    <t>1. Login to PMS portal as Admin.
2. Click on Policies option in Home page/Dashboard.
3. Navigate to Auth Policy tab.
4. Click on Auth Policy tab.
5. Navigate to Create Auth Policy page.
6. Submit by entering all valid data into fields.</t>
  </si>
  <si>
    <t>TC_36888_68</t>
  </si>
  <si>
    <t>Verify after submitting details appears as the latest record in the tabular view screen.</t>
  </si>
  <si>
    <t>1. Upon submitting details it should appear as the latest record in the tabular view screen.
2. Status should be in Deactivated state.</t>
  </si>
  <si>
    <t>TC_36888_69</t>
  </si>
  <si>
    <t>Verify by submitting Auth Policy using keyboard.</t>
  </si>
  <si>
    <t>1. Login to PMS portal as Admin.
2. Click on Policies option in Home page/Dashboard.
3. Navigate to Auth Policy tab.
4. Click on Auth Policy tab.
5. Navigate to Create Auth Policy page.
6. Submit by entering all valid data into fields using keyboard.</t>
  </si>
  <si>
    <t>User should be able to enter all details and submit using keyboard.</t>
  </si>
  <si>
    <t>TC_36888_70</t>
  </si>
  <si>
    <t>"Message to be displayed:403 Forbidden
You do not have privilege to access this page
Please contact your administrator"</t>
  </si>
  <si>
    <t>TC_36888_71</t>
  </si>
  <si>
    <t>1.L ogin to PMP portal as an Admin and copy the URL from the Home page
2. Open a new browser or clear cookies from cache or open incognito mode
4. Paste the URL copied earlier in the inspect mode
5. Select Enter.</t>
  </si>
  <si>
    <t>TC_36888_72</t>
  </si>
  <si>
    <t>1.Login to PMP portal as an Admin
2.Restart the "partner Management service" pod.</t>
  </si>
  <si>
    <t>Appropriate error message to be displayed
503 Service unavailable
Something went wrong please try again later</t>
  </si>
  <si>
    <t>TC_36888_73</t>
  </si>
  <si>
    <t>Verif by creating same Auth Policy in multibrowser</t>
  </si>
  <si>
    <t>1. Login to PMS portal as Admin.
2. Click on Policies option in Home page/Dashboard.
3. Navigate to Auth Policy tab.
4. Click on Auth Policy tab.
5. Navigate to Create Auth Policy page.
6. Submit by entering all valid data into fields.
7. Open another browser and try to submit same.</t>
  </si>
  <si>
    <t>1. Only at one browser should be able to create Auth Policy.
2. In another browser error message should be displayed.</t>
  </si>
  <si>
    <t>TC_36888_74</t>
  </si>
  <si>
    <t>Verify Policy data section in disabled state.</t>
  </si>
  <si>
    <t>1. Login to PMS portal as Admin.
2. Click on Policies option in Home page/Dashboard.
3. Navigate to Auth Policy tab.
4. Click on Auth Policy tab.
5. Navigate to Create Auth Policy page.
6. Navigate to policy data section when disabled.</t>
  </si>
  <si>
    <t>All elements in Policy data section should be disabled.</t>
  </si>
  <si>
    <t>MOSIP-36868</t>
  </si>
  <si>
    <t>Policy Group &amp; Policies (Policy Manager): Tabular View of Authentication Policy</t>
  </si>
  <si>
    <t>TC_36868_01</t>
  </si>
  <si>
    <t>There should be atleast one authentication policy, for the records to appear in tabular view.</t>
  </si>
  <si>
    <t>As a Policy Manager, I should be able to view the tabular list of authentication policies so that I can see the consolidated list of authentication policies, all in one screen.</t>
  </si>
  <si>
    <t>TC_36868_02</t>
  </si>
  <si>
    <t xml:space="preserve">Verify when no authentication policy entries are present </t>
  </si>
  <si>
    <t>1. Login to PMS portal as Admin Partner.
2. Click on Policies option in Home page/Dashboard.
3. Navigate to Auth Policy tab.
4. Navigate to Tabular View of Authentication Policy.</t>
  </si>
  <si>
    <t>The screen will have the below options,
--&gt; Columns headers : Policy ID, Policy Name, Policy Description, Policy Group, Created Date, Status, Action</t>
  </si>
  <si>
    <t>TC_36868_03</t>
  </si>
  <si>
    <t xml:space="preserve">Verify "Create Authentication Policy"when no authentication policy entries are present </t>
  </si>
  <si>
    <t>"Create Authentication Policy" button should be placed in the centre.</t>
  </si>
  <si>
    <t>TC_36868_04</t>
  </si>
  <si>
    <t xml:space="preserve"> Verify List of Auth Policy page when policy details are submitted atleast once.</t>
  </si>
  <si>
    <t>TC_36868_05</t>
  </si>
  <si>
    <t>Verify sub title of Tabular View of Authentication Policy.</t>
  </si>
  <si>
    <t>Sub Title - "List of Authentication Policy" - should be displayed.</t>
  </si>
  <si>
    <t>TC_36868_06</t>
  </si>
  <si>
    <t>Verify the "Home" breadcrumb in List of Authentication Policy page.</t>
  </si>
  <si>
    <t>TC_36868_07</t>
  </si>
  <si>
    <t>Verify the number displayed in ( ) beside ‘List of Authentication Policy’</t>
  </si>
  <si>
    <t>Correct count should be displayed for total number of authentication policies created.</t>
  </si>
  <si>
    <t>TC_36868_08</t>
  </si>
  <si>
    <t>Verify by adding multiple Auth Policies</t>
  </si>
  <si>
    <t>1. User should be able to view correct count beside "List of Auth polciy"</t>
  </si>
  <si>
    <t>TC_36868_09</t>
  </si>
  <si>
    <t>Verify column headers present in List of Auth Policy page.</t>
  </si>
  <si>
    <t xml:space="preserve">Below columns should be displayed in List of Auth Policy page,
1. Policy ID
2. Policy Name
3. Policy Description
4. Policy Group
5. Created Date
6. Status </t>
  </si>
  <si>
    <t>TC_36868_10</t>
  </si>
  <si>
    <t>1. Login to PMS portal as Admin Partner.
2. Click on Policies option in Home page/Dashboard.
3. Navigate to Auth Policy tab.
4. Navigate to Tabular View of Authentication Policy.
5. Navigate to status column.</t>
  </si>
  <si>
    <t>1. Status column should display options "Activated and Deactivated"</t>
  </si>
  <si>
    <t>TC_36868_11</t>
  </si>
  <si>
    <t xml:space="preserve">Verify Activated row items are clickable </t>
  </si>
  <si>
    <t>Only Activated row items should be clickable.</t>
  </si>
  <si>
    <t>TC_36868_12</t>
  </si>
  <si>
    <t>Verify upon clicking on Activated row.</t>
  </si>
  <si>
    <t>1. Login to PMS portal as Admin Partner.
2. Click on Policies option in Home page/Dashboard.
3. Navigate to Auth Policy tab.
4. Navigate to Tabular View of Authentication Policy.
5. Navigate to Activated row.</t>
  </si>
  <si>
    <t>Upon clicking on Activated row, user should be navigated to View Authentication Policy details screen.</t>
  </si>
  <si>
    <t>TC_36868_13</t>
  </si>
  <si>
    <t>Verify the Action column for Activated Auth Policy.</t>
  </si>
  <si>
    <t>1. Login to PMS portal as Admin Partner.
2. Click on Policies option in Home page/Dashboard.
3. Navigate to Auth Policy tab.
4. Navigate to Tabular View of Authentication Policy.
5. Navigate to Activated row action column.</t>
  </si>
  <si>
    <t>Action column should display - "View, clone &amp;Deactivate" options.</t>
  </si>
  <si>
    <t>TC_36868_14</t>
  </si>
  <si>
    <t>Verify the Action column for Deactivated Auth Policy.</t>
  </si>
  <si>
    <t>1. Login to PMS portal as Admin Partner.
2. Click on Policies option in Home page/Dashboard.
3. Navigate to Auth Policy tab.
4. Navigate to Tabular View of Authentication Policy.
5. Navigate to Deactivated row action column.</t>
  </si>
  <si>
    <t>1. Action menu should be enabled with View option.
2. Clone &amp; Deactivate option should be disabled state.</t>
  </si>
  <si>
    <t>TC_36868_15</t>
  </si>
  <si>
    <t>1. Login to PMS portal as Admin Partner.
2. Click on Policies option in Home page/Dashboard.
3. Navigate to Auth Policy tab.
4. Navigate to Tabular View of Authentication Policy.
5. Navigate to Filter button.</t>
  </si>
  <si>
    <t>TC_36868_16</t>
  </si>
  <si>
    <t>TC_36868_17</t>
  </si>
  <si>
    <t>Upon expanding the "Filter" dropdown, the expandable section should display filters for the column headers:  Policy ID (textbox), Policy Name (textbox) , Policy Description (textbox), Policy Group (textbox), Status (dropdown).</t>
  </si>
  <si>
    <t>TC_36868_18</t>
  </si>
  <si>
    <t>Verify the Filter button is disabled upon expanding it.</t>
  </si>
  <si>
    <t>Filter button should get disabled, upon expanding it.</t>
  </si>
  <si>
    <t>TC_36868_19</t>
  </si>
  <si>
    <t>Verify in case of dropdown field in Filters.</t>
  </si>
  <si>
    <t>1. Login to PMS portal as Admin Partner.
2. Click on Policies option in Home page/Dashboard.
3. Navigate to Auth Policy tab.
4. Navigate to Tabular View of Authentication Policy.
5. Expand Filter button.
6. Navigate to dropdown filters.</t>
  </si>
  <si>
    <t>1. User should be able to Exapnd/Collapse the dropdown filter.</t>
  </si>
  <si>
    <t>TC_36868_20</t>
  </si>
  <si>
    <t>Verify user can select content from dropdown field in Filters.</t>
  </si>
  <si>
    <t>User should be able to select desired values from a dropdown menu.</t>
  </si>
  <si>
    <t>TC_36868_21</t>
  </si>
  <si>
    <t>Verify upon selecting content from Dropdown, filter is not getting applied automatically</t>
  </si>
  <si>
    <t>Filter should not get applied automatically, upon selecting content from filter Dropdown.</t>
  </si>
  <si>
    <t>TC_36868_22</t>
  </si>
  <si>
    <t>Verify in case of textbox field Filters.</t>
  </si>
  <si>
    <t>1. Login to PMS portal as Admin Partner.
2. Click on Policies option in Home page/Dashboard.
3. Navigate to Auth Policy tab.
4. Navigate to Tabular View of Authentication Policy.
5. Expand Filter button.
6. Navigate to textbox filters.</t>
  </si>
  <si>
    <t>User should be able to enter text into textbox fields.</t>
  </si>
  <si>
    <t>TC_36868_23</t>
  </si>
  <si>
    <t xml:space="preserve">Verify entering few letters of the desired word. </t>
  </si>
  <si>
    <t>1. After entering a few desired words and clicking on the 'Apply Now' button, the user should receive the filtered results in the table that appears for the respective text boxes.</t>
  </si>
  <si>
    <t>TC_36868_24</t>
  </si>
  <si>
    <t>Entered words should not be case sensitive - should display the related results rather upper case or lower case.</t>
  </si>
  <si>
    <t>TC_36868_25</t>
  </si>
  <si>
    <t>Verify entering invalid values into textbox filter.</t>
  </si>
  <si>
    <t>Upon clicking on Apply now button, user should get message "No Results found".</t>
  </si>
  <si>
    <t>TC_36868_26</t>
  </si>
  <si>
    <t>Verify Filter dropdowns &amp; textboxes have proper label and placeholder defined</t>
  </si>
  <si>
    <t>1. Login to PMS portal as Admin Partner.
2. Click on Policies option in Home page/Dashboard.
3. Navigate to Auth Policy tab.
4. Navigate to Tabular View of Authentication Policy.
5. Expand Filter button.
6. Navigate to filters.</t>
  </si>
  <si>
    <t>Filter dropdowns &amp; textboxes should have proper label and placeholder text.</t>
  </si>
  <si>
    <t>TC_36868_27</t>
  </si>
  <si>
    <t>Verify cancel button in Filter textbox.</t>
  </si>
  <si>
    <t>Cancel button should be accessible in Filter textbox.</t>
  </si>
  <si>
    <t>TC_36868_28</t>
  </si>
  <si>
    <t>Verify user is able to multi filter search from Filters.</t>
  </si>
  <si>
    <t>1. Login to PMS portal as Admin Partner.
2. Click on Policies option in Home page/Dashboard.
3. Navigate to Auth Policy tab.
4. Navigate to Tabular View of Authentication Policy.
5. Expand Filter button.
6. Navigate to the filter options and select the multiple items from Filter.</t>
  </si>
  <si>
    <t>1. User should be able to multi filter using different filters.
2. Correct count should be displayed in "List of Auth Policy".</t>
  </si>
  <si>
    <t>TC_36868_29</t>
  </si>
  <si>
    <t>Verify without filtering content from table.</t>
  </si>
  <si>
    <t>1. Login to PMS portal as Admin Partner.
2. Click on Policies option in Home page/Dashboard.
3. Navigate to Auth Policy tab.
4. Navigate to Tabular View of Authentication Policy.
5. Expand Filter button.</t>
  </si>
  <si>
    <t>1. Apply button should be in disabled state.
2. User should not be able to filter.</t>
  </si>
  <si>
    <t>TC_36868_30</t>
  </si>
  <si>
    <t>1. Login to PMS portal as Admin Partner.
2. Click on Policies option in Home page/Dashboard.
3. Navigate to Auth Policy tab.
4. Navigate to Tabular View of Authentication Policy.
5. Expand Filter button.
6. Apply some filter.</t>
  </si>
  <si>
    <t>1. After entering required inputs in text boxes/selecting dropdowns  for the filtered results applied should view in the tabular vie.
2. Correct count should be displayed ( ) beside ‘List of Authentication Policy' title displays the total number of filtered results.</t>
  </si>
  <si>
    <t>TC_36868_31</t>
  </si>
  <si>
    <t>TC_36868_32</t>
  </si>
  <si>
    <t>TC_36868_33</t>
  </si>
  <si>
    <t>1. Login to PMS portal as Admin Partner.
2. Click on Policies option in Home page/Dashboard.
3. Navigate to Auth Policy tab.
4. Navigate to Tabular View of Authentication Policy.
5. Expand Filter button.
6. Apply some filter.
7. Click on Resent filter link.</t>
  </si>
  <si>
    <t>1. Reset Filter link should be accessible.
2.  On clicking it, page should get reload and the entire results should be displayed in the tabular view, instead of filtered results.
3. Count for "List of Auth Policy" should come to default.</t>
  </si>
  <si>
    <t>TC_36868_34</t>
  </si>
  <si>
    <t>1. Login to PMS portal as Admin Partner.
2. Click on Policies option in Home page/Dashboard.
3. Navigate to Auth Policy tab.
4. Navigate to Tabular View of Authentication Policy.
5. Expand Filter button</t>
  </si>
  <si>
    <t>TC_36868_35</t>
  </si>
  <si>
    <t>1. Login to PMS portal as Admin Partner.
2. Click on Policies option in Home page/Dashboard.
3. Navigate to Auth Policy tab.
4. Navigate to Tabular View of Authentication Policy.
5. Navigate to Pagination.</t>
  </si>
  <si>
    <t>TC_36868_36</t>
  </si>
  <si>
    <t>TC_36868_37</t>
  </si>
  <si>
    <t>TC_36868_38</t>
  </si>
  <si>
    <t>TC_36868_39</t>
  </si>
  <si>
    <t>1. Login to PMS portal as Admin Partner.
2. Click on Policies option in Home page/Dashboard.
3. Navigate to Auth Policy tab.
4. Navigate to Tabular View of Authentication Policy.
5. Navigate to column headers.</t>
  </si>
  <si>
    <t>TC_36868_40</t>
  </si>
  <si>
    <t>TC_36868_41</t>
  </si>
  <si>
    <t>TC_36868_42</t>
  </si>
  <si>
    <t>TC_36868_43</t>
  </si>
  <si>
    <t>TC_36868_44</t>
  </si>
  <si>
    <t>Verify upon clicking row in table for deactivated Policy</t>
  </si>
  <si>
    <t>Deactivated row should not be clickable.</t>
  </si>
  <si>
    <t>TC_36868_45</t>
  </si>
  <si>
    <t>1. User should be able to differentiate between Activated &amp; Deactivated status row.
2. Visually the deactivated status row should be greyed</t>
  </si>
  <si>
    <t>TC_36868_46</t>
  </si>
  <si>
    <t>Verify Color coding for status: Activated / Deactivated.</t>
  </si>
  <si>
    <t>Proper Color coding for status: Activated / Deactivated should be as per UI.</t>
  </si>
  <si>
    <t>TC_36868_47</t>
  </si>
  <si>
    <t>Verify the Tabular view of submitted policies in French language</t>
  </si>
  <si>
    <t>1. Login to PMS portal as Admin Partner in french lan.
2. Click on Policies option in Home page/Dashboard.
3. Navigate to Auth Policy tab.
4. Navigate to Tabular View of Authentication Policy.
5. Navigate to column headers.</t>
  </si>
  <si>
    <t>TC_36868_48</t>
  </si>
  <si>
    <t>Verify the Tabular view of submitted policies in Arabic language</t>
  </si>
  <si>
    <t>1. Login to PMS portal as Admin Partner in Arabic lan.
2. Click on Policies option in Home page/Dashboard.
3. Navigate to Auth Policy tab.
4. Navigate to Tabular View of Authentication Policy.
5. Navigate to column headers.</t>
  </si>
  <si>
    <t>TC_36868_49</t>
  </si>
  <si>
    <t>1. Login to PMS portal as Admin Partner.
2. Click on Policies option in Home page/Dashboard.
3. Navigate to Auth Policy tab.
4. Navigate to Tabular View of Authentication Policy.
5. Navigate to pagination.</t>
  </si>
  <si>
    <t>TC_36868_50</t>
  </si>
  <si>
    <t>Verfy by navigating to List of Auth Policy using keyboard</t>
  </si>
  <si>
    <t>User should be able to navigate using keyboard to List of Auth Policy page.</t>
  </si>
  <si>
    <t>TC_36868_51</t>
  </si>
  <si>
    <t>Verify by providing lenghty Policies, description name in table</t>
  </si>
  <si>
    <t>Lenghty Policies, description name should be aligned properly in Table.</t>
  </si>
  <si>
    <t>TC_36868_52</t>
  </si>
  <si>
    <t>Verify 'Back' (arrow) button in List of Auth Device page.</t>
  </si>
  <si>
    <t>MOSIP-36973</t>
  </si>
  <si>
    <t>Policy Group &amp; Policies (Policy Manager): View Authentication Policy details</t>
  </si>
  <si>
    <t>TC_36973_01</t>
  </si>
  <si>
    <t>User should be in Authentication Policy tabular view screen</t>
  </si>
  <si>
    <t>As a policy manager, I should be able to click on each active authentication policy record/ view option of each record in the tabular view of Authentication Policy, so that I can view the authentication policy details individually.</t>
  </si>
  <si>
    <t>Verify the View button is available in Action menu for Activated Auth Policy</t>
  </si>
  <si>
    <t>1. Login to PMS portal as Admin Partner.
2. Click on Policies option in Home page/Dashboard.
3. Navigate to Auth Policy tab.
4. Navigate to tabular view for Auth Policy.
5. Navigate to Action menu for Active Auth Policy.</t>
  </si>
  <si>
    <t>"View" button should be available in Action menu for Activated Auth Policy.</t>
  </si>
  <si>
    <t>TC_36973_02</t>
  </si>
  <si>
    <t>Verify the View button is accessible in Action menu for Activated Auth Policy</t>
  </si>
  <si>
    <t>"View" button should be accessible in Action menu for Activated Auth Policy.</t>
  </si>
  <si>
    <t>TC_36973_03</t>
  </si>
  <si>
    <t>Verify the View button is available in Action menu for Deactivated Auth Policy</t>
  </si>
  <si>
    <t>1. Login to PMS portal as Admin Partner.
2. Click on Policies option in Home page/Dashboard.
3. Navigate to Auth Policy tab.
4. Navigate to tabular view for Auth Policy.
5. Navigate to Action menu for Deactive Auth Policy.</t>
  </si>
  <si>
    <t>"View" button should be available in Action menu for Deactivated Auth Policy.</t>
  </si>
  <si>
    <t>TC_36973_04</t>
  </si>
  <si>
    <t>Verify the View button is accessible in Action menu for Deactivated Auth Policy</t>
  </si>
  <si>
    <t>"View" button should be accessible in Action menu for Deactivated Auth Policy.</t>
  </si>
  <si>
    <t>TC_36973_05</t>
  </si>
  <si>
    <t>Verify clicking on record/row for Activated Auth Policy</t>
  </si>
  <si>
    <t>1. Login to PMS portal as Admin Partner.
2. Click on Policies option in Home page/Dashboard.
3. Navigate to Auth Policy tab.
4. Navigate to tabular view for Auth Policy.
5. Navigate to Action menu foractive Auth Policy.</t>
  </si>
  <si>
    <t>1. Upon cliking on record/row, user should be navigated to View Auth Policy details page.</t>
  </si>
  <si>
    <t>TC_36973_06</t>
  </si>
  <si>
    <t>Verify clicking on record/row for Deactivated Auth Policy</t>
  </si>
  <si>
    <t>1. Deactivate row should not be clickable.</t>
  </si>
  <si>
    <t>TC_36973_07</t>
  </si>
  <si>
    <t>Verify the title of View Auth policy details page.</t>
  </si>
  <si>
    <t>1. Login to PMS portal as Admin Partner.
2. Click on Policies option in Home page/Dashboard.
3. Navigate to Auth Policy tab.
4. Navigate to tabular view for Auth Policy.
5. Click on View button in Active Auth Policy.
6. Navigate to View Auth Policy details page.</t>
  </si>
  <si>
    <t>Title: ‘View Authentication Policy’ - should be displayed.</t>
  </si>
  <si>
    <t>TC_36973_08</t>
  </si>
  <si>
    <t>Verify the breadcrumb "Home/List of Authentication Policy" is available</t>
  </si>
  <si>
    <t>1. "Home/List of Authentication Policy" breadcrumb should be available.</t>
  </si>
  <si>
    <t>TC_36973_09</t>
  </si>
  <si>
    <t>Verify the breadcrumb "Home/List of Authentication Policy" is accessible</t>
  </si>
  <si>
    <t>1. "Home/List of Authentication Policy" breadcrumb should be accessible.</t>
  </si>
  <si>
    <t>TC_36973_10</t>
  </si>
  <si>
    <t>Verify the sub title of View Auth policy details page.</t>
  </si>
  <si>
    <t xml:space="preserve">Title: "&lt;Policy Name&gt; should be displayed" - </t>
  </si>
  <si>
    <t>TC_36973_11</t>
  </si>
  <si>
    <t>1. "Activated" should be displayed for Active Auth Policy along with proper color coding.
2. "Deactivated" should be displayed for Deactive Auth Policy along with proper color coding.</t>
  </si>
  <si>
    <t>TC_36973_12</t>
  </si>
  <si>
    <t>Verify correct Created On - Date and time in View page.</t>
  </si>
  <si>
    <t>Correct Created On - Date and time should be displayed in View page.</t>
  </si>
  <si>
    <t>TC_36973_13</t>
  </si>
  <si>
    <t>Verify correct Policy Group is displayed.</t>
  </si>
  <si>
    <t>1. Correct Policy Group corresponding to Partner should be displayed.
2. Only for Auth partner should be available.</t>
  </si>
  <si>
    <t>TC_36973_14</t>
  </si>
  <si>
    <t>Verify correct Policy Description is displayed.</t>
  </si>
  <si>
    <t>Correct Policy Description corresponding to Partner should be displayed.</t>
  </si>
  <si>
    <t>TC_36973_15</t>
  </si>
  <si>
    <t>Verify correct Policy Group Description is displayed.</t>
  </si>
  <si>
    <t>Correct Policy Group Description corresponding to Partner should be displayed.</t>
  </si>
  <si>
    <t>TC_36973_16</t>
  </si>
  <si>
    <t>Verify Policy Data section is avaialable.</t>
  </si>
  <si>
    <t>1. Login to PMS portal as Admin Partner.
2. Click on Policies option in Home page/Dashboard.
3. Navigate to Auth Policy tab.
4. Navigate to tabular view for Auth Policy.
5. Click on View button in Active Auth Policy.
6. Navigate to View Auth Policy details page.
7. Navigate to Policy Data section.</t>
  </si>
  <si>
    <t>Policy Data section should be available in View Auth Policy details page.</t>
  </si>
  <si>
    <t>TC_36973_17</t>
  </si>
  <si>
    <t>Verify Policy Data section title.</t>
  </si>
  <si>
    <t>Title- Policy Data - should be displayed.</t>
  </si>
  <si>
    <t>TC_36973_18</t>
  </si>
  <si>
    <t>Verify preview button.</t>
  </si>
  <si>
    <t>1. "Preview" button should be accessible.
2. Preview button icon should be displayed.</t>
  </si>
  <si>
    <t>TC_36973_19</t>
  </si>
  <si>
    <t>Verify upon clicking on preview button.</t>
  </si>
  <si>
    <t>Upon clicking on preview button, entire policy data (JSON) should be displayed.</t>
  </si>
  <si>
    <t>TC_36973_20</t>
  </si>
  <si>
    <t>Verify download button is available in JSON preview.</t>
  </si>
  <si>
    <t>1. Download button should be available.
2. Download button should be accessible.</t>
  </si>
  <si>
    <t>TC_36973_21</t>
  </si>
  <si>
    <t>Verify upon clicking on download button is available in JSON preview.</t>
  </si>
  <si>
    <t>1. Upon clicking on Download button, file should be downloaded and stored in local system.</t>
  </si>
  <si>
    <t>TC_36973_22</t>
  </si>
  <si>
    <t>Verify cancel button is available in JSON preview.</t>
  </si>
  <si>
    <t>Cancel button should be accessible in preview section.</t>
  </si>
  <si>
    <t>TC_36973_23</t>
  </si>
  <si>
    <t>Verify the Back button in View Auth Policy details page.</t>
  </si>
  <si>
    <t>1. Login to PMS portal as Admin Partner.
2. Click on Policies option in Home page/Dashboard.
3. Navigate to Auth Policy tab.
4. Navigate to tabular view for Auth Policy.
5. Click on View button in Active Auth Policy.
6. Navigate to View Auth Policy details page.
7. Navigate to back button.</t>
  </si>
  <si>
    <t>1. "Back" button should be accessible.
2. Upon clicking on back button, user should be navigated to tabular screen.</t>
  </si>
  <si>
    <t>TC_36973_24</t>
  </si>
  <si>
    <t>Verify the fields are in the View Auth Policy screen is editable</t>
  </si>
  <si>
    <t>All the fields are in the View screen should be readable only</t>
  </si>
  <si>
    <t>TC_36973_25</t>
  </si>
  <si>
    <t>Verify navigating to View Auth Policy screen when logged in Arabic language.</t>
  </si>
  <si>
    <t>1. Login to PMS portal as Admin Partner in Arabic langauge.
2. Click on Policies option in Home page/Dashboard.
3. Navigate to Auth Policy tab.
4. Navigate to tabular view for Auth Policy.
5. Click on View button in Active Auth Policy.
6. Navigate to View Auth Policy details page.</t>
  </si>
  <si>
    <t>TC_36973_26</t>
  </si>
  <si>
    <t>Verify navigating to View Auth Policy screen when logged in French language.</t>
  </si>
  <si>
    <t>1. Login to PMS portal as Admin Partner in French langauge.
2. Click on Policies option in Home page/Dashboard.
3. Navigate to Auth Policy tab.
4. Navigate to tabular view for Auth Policy.
5. Click on View button in Active Auth Policy.
6. Navigate to View Auth Policy details page.</t>
  </si>
  <si>
    <t>TC_36973_27</t>
  </si>
  <si>
    <t>TC_36973_28</t>
  </si>
  <si>
    <t>Verify JSON data is viewed entirely in the preview.</t>
  </si>
  <si>
    <t>JSON data should be viewed entirely in the preview.</t>
  </si>
  <si>
    <t>TC_36973_29</t>
  </si>
  <si>
    <t>Verify Download of JSON file is saved successfully.</t>
  </si>
  <si>
    <t>1. Download of JSON file should be saved successfully.</t>
  </si>
  <si>
    <t>MOSIP-36756</t>
  </si>
  <si>
    <t>Partner Admin/ Policy Manager Dashboard: Pending Requests count and description</t>
  </si>
  <si>
    <t>TC_36756_01</t>
  </si>
  <si>
    <t>Verify Pending Requests card in Partner Admin Dashboard</t>
  </si>
  <si>
    <t>1. Login to PMS portal as Admin Partner.
2. Navigate to Home page/Dashboard.</t>
  </si>
  <si>
    <t>Pending Requests card should not be present in Partner Admin Dashboard.</t>
  </si>
  <si>
    <t>TC_36756_02</t>
  </si>
  <si>
    <t>Verify "Root of Trust Certificates, Partners, Policies &amp; Authentication Services" count is available in card.</t>
  </si>
  <si>
    <t>"Root of Trust Certificates, Partners, Policies &amp; Authentication" cards should not be having count in card.</t>
  </si>
  <si>
    <t>TC_36756_03</t>
  </si>
  <si>
    <t>Verify Partner - Policy Mapping card in dashboard.</t>
  </si>
  <si>
    <t>1. 'X' Policy requests are currently pending count should be displayed.
2. On mouse hover count should be displayed.</t>
  </si>
  <si>
    <t>TC_36756_04</t>
  </si>
  <si>
    <t>Verify SBI - Device card in dashboard.</t>
  </si>
  <si>
    <t>1. ‘X' SBI and 'Y’ Device requests are currently pending count should be displayed.
2. On mouse hover count should be displayed.</t>
  </si>
  <si>
    <t>TC_36756_05</t>
  </si>
  <si>
    <t>Verify FTM Chip card in dashboard.</t>
  </si>
  <si>
    <t>1. ‘X' FTM Chip requests are currently pending count should be displayed.
2. On mouse hover count should be displayed.</t>
  </si>
  <si>
    <t>MOSIP-37561</t>
  </si>
  <si>
    <t>FTM Chip (Partner Admin): Tabular View of FTM Chip details</t>
  </si>
  <si>
    <t>There should be atleast one FTM Chip detail created and requested by FTM Chip provider, for the records to appear in tabular view. Else the table is displayed empty</t>
  </si>
  <si>
    <t xml:space="preserve"> As a partner admin, I should be able to view the tabular list of submitted FTM Chip details along with its certificate details and status so that I can view the FTM chips requested by FTM Chip Providers for approval in a sequential order and also know the status of approval, all in one screen</t>
  </si>
  <si>
    <t>Verify the Title of the FTM Chip details screen</t>
  </si>
  <si>
    <t>1. Login to PMS portal as Admin Partner.
2. Click on FTM chip option in Home page/Dashboard
3.Navigate to List of FTM chip screen</t>
  </si>
  <si>
    <t>Title  should read ‘List of FTM Chip details’</t>
  </si>
  <si>
    <t>Verify the Breadcrumb  of the FTM Chip details screen</t>
  </si>
  <si>
    <t>Breadcrumb should be Home</t>
  </si>
  <si>
    <t xml:space="preserve">Verfiy the screen When no FTM chips are submitted </t>
  </si>
  <si>
    <t>Screen should Include Columns headers : Partner ID, Organisation, Make, Model, Creation Date,Status,Action</t>
  </si>
  <si>
    <t>Verify the screen when Atleast one FTM Chip record is present</t>
  </si>
  <si>
    <t>The screen will have the following options :
Subtitle,Filter button,column headers,pagination,sort Icon</t>
  </si>
  <si>
    <t>Verify the subtitle of the List of FTM Chip record  screen</t>
  </si>
  <si>
    <t>Subtitle should read ‘List of FTM Chip details'</t>
  </si>
  <si>
    <t>Verify  The number displayed in ( ) beside ‘List of FTM Chip details’</t>
  </si>
  <si>
    <t>The number displayed in ( ) beside ‘List of FTM Chip details’ should denote the total number of FTM Chips submitted for admin approval.</t>
  </si>
  <si>
    <t>Verify The number displayed in ( ) beside ‘List of FTM chip details’ can  be modified/cleared/deleted</t>
  </si>
  <si>
    <t>The number displayed in ( ) beside ‘List of FTM chip deatils’ should not  be editable</t>
  </si>
  <si>
    <t>Verify  the  Filter Button is clickable</t>
  </si>
  <si>
    <t>1. Login to PMS portal as Admin Partner.
2. Click on FTM chip option in Home page/Dashboard
3.Navigate to List of FTM chip screen
4.Click on the Filter button</t>
  </si>
  <si>
    <t>Filter button should be clickable</t>
  </si>
  <si>
    <t xml:space="preserve">Verify on clicking the Filter Button </t>
  </si>
  <si>
    <t>The expandable section should display the  filters for the column headers on clciking the Filter button</t>
  </si>
  <si>
    <t xml:space="preserve">Verify the column headers </t>
  </si>
  <si>
    <t>Column headers should include: Partner ID (textbox), Organisation (textbox), Make (textbox), Model (textbox) , Status (dropdown).</t>
  </si>
  <si>
    <t>Column headers should be non editable</t>
  </si>
  <si>
    <t>Verify the filter button after expansion</t>
  </si>
  <si>
    <t>After expansion the  Filter button should get disabled.</t>
  </si>
  <si>
    <t xml:space="preserve">Verify Admin can filter the tabular results </t>
  </si>
  <si>
    <t>Admin should be able to filter tabular results based on specific search values</t>
  </si>
  <si>
    <t>Verfiy the results based on the specific values</t>
  </si>
  <si>
    <t>Admin should be able to filter the results  using dropdown field and  textbox field</t>
  </si>
  <si>
    <t>Verify the results when user selected dropdown menu</t>
  </si>
  <si>
    <t>1. Login to PMS portal as Admin Partner.
2. Click on FTM chip option in Home page/Dashboard
3.Navigate to List of FTM chip screen
4.Click on the Filter button
5.Select the dropdown menu</t>
  </si>
  <si>
    <t>Admin should be able to select the desired values from a dropdown menu</t>
  </si>
  <si>
    <t>Verify the results when user selected text box fields</t>
  </si>
  <si>
    <t>1. Login to PMS portal as Admin Partner.
2. Click on FTM chip option in Home page/Dashboard
3.Navigate to List of FTM chip screen
4.Click on the Filter button
5.Select the textbox field</t>
  </si>
  <si>
    <t>Admin should be able to type a few letters of the desired word</t>
  </si>
  <si>
    <t>Verify the results when Admin  types a few letters of the desired word in the textbox field</t>
  </si>
  <si>
    <t>1. Login to PMS portal as Admin Partner.
2. Click on FTM chip option in Home page/Dashboard
3.Navigate to List of FTM chip screen
4.Click on the Filter button
5.Select the textbox field
6.Enter any desired words</t>
  </si>
  <si>
    <t>Admin should be able to get the filtered results in the table</t>
  </si>
  <si>
    <t>Verify the results when Admin  types a few letters of the desired word in the textbox field without clicking on Apply Now button</t>
  </si>
  <si>
    <t>1. Login to PMS portal as Admin Partner.
2. Click on FTM chip option in Home page/Dashboard
3.Navigate to List of FTM chip screen
4.Click on the Filter button
5.Select the textbox field
6.Enter any desired words
7.Do not click on Apply now button</t>
  </si>
  <si>
    <t>Until clicked on apply now , filter should not get applied</t>
  </si>
  <si>
    <t>Verify the results when Admin  types a few letters of the desired word in the textbox field after clicking on Apply Now button</t>
  </si>
  <si>
    <t>1. Login to PMS portal as Admin Partner.
2. Click on FTM chip option in Home page/Dashboard
3.Navigate to List of FTM chip screen
4.Click on the Filter button
5.Select the textbox field
6.Enter any desired words
7.Click on Apply now button</t>
  </si>
  <si>
    <t xml:space="preserve">On clicking ‘Apply Now’, the filtered results in the table should appear for the respective text boxes </t>
  </si>
  <si>
    <t xml:space="preserve">Verify the Results if the set of letters entered are contained anywhere in the word </t>
  </si>
  <si>
    <t>The  filtered results in the table should appear for the respective text boxes as it is case- insensitive</t>
  </si>
  <si>
    <t xml:space="preserve">Verify the Results if the set of letters entered are contained nowhere in the word </t>
  </si>
  <si>
    <t>1. Login to PMS portal as Admin Partner.
2. Click on FTM chip option in Home page/Dashboard
3.Navigate to List of FTM chip screen
4.Click on the Filter button
5.Select the textbox field
6.Enter any random words which is not present</t>
  </si>
  <si>
    <t>Should show an message as 'No Results Found'</t>
  </si>
  <si>
    <t xml:space="preserve">Verfiy the Results  entering only partner ID </t>
  </si>
  <si>
    <t>1. Login to PMS portal as Admin Partner.
2. Click on FTM chip option in Home page/Dashboard
3.Navigate to List of FTM chip screen
4.Click on the Filter button
5.Select the textbox field
6.Enter partner ID and click on Apply now button</t>
  </si>
  <si>
    <t>Related Results with the partner ID should display in Tabular view</t>
  </si>
  <si>
    <t>Verfiy the Results  entreing only organisation Name</t>
  </si>
  <si>
    <t>1. Login to PMS portal as Admin Partner.
2. Click on FTM chip option in Home page/Dashboard
3.Navigate to List of FTM chip screen
4.Click on the Filter button
5.Select the textbox field
6.Enter organisation Name ond click on Apply now button</t>
  </si>
  <si>
    <t>Related Results with the given orgainsation name  should display in Tabular view</t>
  </si>
  <si>
    <t xml:space="preserve">Verfiy the Results  entering only Make value </t>
  </si>
  <si>
    <t>1. Login to PMS portal as Admin Partner.
2. Click on FTM chip option in Home page/Dashboard
3.Navigate to List of FTM chip screen
4.Click on the Filter button
5.Select the textbox field
6.Enter only Make value and click in Apply Now button</t>
  </si>
  <si>
    <t>Related Results with the given make   should display in Tabular view</t>
  </si>
  <si>
    <t xml:space="preserve">Verfiy the Results  entering only Model value </t>
  </si>
  <si>
    <t>1. Login to PMS portal as Admin Partner.
2. Click on FTM chip option in Home page/Dashboard
3.Navigate to List of FTM chip screen
4.Click on the Filter button
5.Select the textbox field
6.Enter only Model value and click in Apply Now button</t>
  </si>
  <si>
    <t>Related Results with the given model value  should display in Tabular view</t>
  </si>
  <si>
    <t>Verfiy the Results  selecting the status</t>
  </si>
  <si>
    <t>1. Login to PMS portal as Admin Partner.
2. Click on FTM chip option in Home page/Dashboard
3.Navigate to List of FTM chip screen
4.Click on the Filter button
5.Select the textbox field
6.Select the dropdown options</t>
  </si>
  <si>
    <t>Related Results for the selected status  should display in Tabular view</t>
  </si>
  <si>
    <t>Verify Multi options filter search are allowed</t>
  </si>
  <si>
    <t>Multi options filter should be allowed</t>
  </si>
  <si>
    <t>Verfiy the Filter section after cliking Apply now button</t>
  </si>
  <si>
    <t>1. Login to PMS portal as Admin Partner.
2. Click on FTM chip option in Home page/Dashboard
3.Navigate to List of FTM chip screen
4.Click on the Filter button
5.Select the textbox field and click on Apply Now</t>
  </si>
  <si>
    <t>On clicking ‘Apply Now’,the filter section should continues to remain in the same state and the ( ) beside ‘List of FTM Chip Details' title displays the total number of filtered results</t>
  </si>
  <si>
    <t>1. Login to PMS portal as Admin Partner.
2. Click on FTM chip option in Home page/Dashboard
3.Navigate to List of FTM chip screen
4.Click on the Filter button
5.Click on reset button</t>
  </si>
  <si>
    <t>Admin should have to use Reset Filter to remove the Filters</t>
  </si>
  <si>
    <t xml:space="preserve">Verify the screen on clciking the Reset button </t>
  </si>
  <si>
    <t>On clicking reset button the page should reload  the entire results  displaying in the tabular view , instead of filtered results</t>
  </si>
  <si>
    <t>Verify the columns displayed in the List of FTM chip details screen</t>
  </si>
  <si>
    <t xml:space="preserve">Columns displayed should be as follows:
Partner ID
Organisation
Make
Model
Creation Date
Status
Action  </t>
  </si>
  <si>
    <t xml:space="preserve">Verify the status of the FTM chip </t>
  </si>
  <si>
    <t>Status should include :
Approved
Pending for Certificate upload Pending for Approval
Rejected
Deactivated</t>
  </si>
  <si>
    <t>Verify if all the Status of the FTM chip are clcikable</t>
  </si>
  <si>
    <t>Approved/ Pending for Certificate upload/ Pending for Approval/ Rejected row items should be  clickable</t>
  </si>
  <si>
    <t>Verify the screen after clicking on any selected status</t>
  </si>
  <si>
    <t>1. Login to PMS portal as Admin Partner.
2. Click on FTM chip option in Home page/Dashboard
3.Navigate to List of FTM chip screen
4.click on  any status of the FTM chip</t>
  </si>
  <si>
    <t xml:space="preserve"> On clciking the selected status should navigate to View FTM details</t>
  </si>
  <si>
    <t>Verify the Action Menu</t>
  </si>
  <si>
    <t>1. Login to PMS portal as Admin Partner.
2. Click on FTM chip option in Home page/Dashboard
3.Navigate to List of FTM chip screen
4.click on  the Action menu of the FTM chip</t>
  </si>
  <si>
    <t>Action menu should display a common menu item :  Approve/Reject, View , Deactivate</t>
  </si>
  <si>
    <t>Verify the common menu Item for Approved status</t>
  </si>
  <si>
    <t>1. Login to PMS portal as Admin Partner.
2. Click on FTM chip option in Home page/Dashboard
3.Navigate to List of FTM chip screen
4.click on  the action menu of the FTM chip for approved status</t>
  </si>
  <si>
    <t xml:space="preserve"> View and Deactivate options should be enabled for the approved status</t>
  </si>
  <si>
    <t>Verify the menu for Pending for Approval status</t>
  </si>
  <si>
    <t>1. Login to PMS portal as Admin Partner.
2. Click on FTM chip option in Home page/Dashboard
3.Navigate to List of FTM chip screen
4.click on  the action menu of the FTM chip for pending for approval status</t>
  </si>
  <si>
    <t>Approve/ Reject ,view options should be enabled</t>
  </si>
  <si>
    <t>Verify the Menu for Pending for Certificate Upload/ Rejected/ Deactivated status</t>
  </si>
  <si>
    <t>1. Login to PMS portal as Admin Partner.
2. Click on FTM chip option in Home page/Dashboard
3.Navigate to List of FTM chip screen
4.click on  the action menu of the FTM chip for Pending for Certificate Upload/ Rejected/ Deactivated</t>
  </si>
  <si>
    <t>Only View option should be enabled for Pending for Certificate Upload/ Rejected/ Deactivated status</t>
  </si>
  <si>
    <t>Verify the Pagination and row items are configurable per page</t>
  </si>
  <si>
    <t xml:space="preserve">1. Login to PMS portal as Admin Partner.
2.Open PMS deafult configuration and change the number per page
3.Restart partnern management services </t>
  </si>
  <si>
    <t>Pagination and row items should be configurable per page</t>
  </si>
  <si>
    <t xml:space="preserve">Verify on adding any new record </t>
  </si>
  <si>
    <t>1. Login to PMS portal as Admin Partner.
2. Click on FTM chip option in Home page/Dashboard
3.Navigate to List of FTM chip screen
4.Create a new record</t>
  </si>
  <si>
    <t>The row items should always be in descending order based on created date, ie, latest records should be  on top and older ones at the bottom.</t>
  </si>
  <si>
    <t xml:space="preserve">Verify Soon after FTM Chip detail is submitted </t>
  </si>
  <si>
    <t>1. Login to PMS portal as Admin Partner.
2. Click on FTM chip option in Home page/Dashboard
3.Navigate to List of FTM chip screen
4.Create a new record as partner and submit</t>
  </si>
  <si>
    <t>FTM entry should appear in the screen with status as ‘Pending for Certificate upload’ if FTM chip certificate not uploaded and 'Pending for Approval' if FTM chip certificate is uploaded</t>
  </si>
  <si>
    <t>1. Login to PMS portal as Admin Partner.
2. Click on FTM chip option in Home page/Dashboard
3.Navigate to List of FTM chip screen
4.Click on sort Icon</t>
  </si>
  <si>
    <t>Sort icon should be  provided across all column headers (except Action) for sorting in ascending or descending alphabetic order</t>
  </si>
  <si>
    <t>Verify the status of an Deactivated record</t>
  </si>
  <si>
    <t xml:space="preserve">1. Login to PMS portal as Admin Partner.
2. Click on FTM chip option in Home page/Dashboard
3.Navigate to List of FTM chip screen
4.Create a new record and deactivate </t>
  </si>
  <si>
    <t xml:space="preserve">If a FTM record is deactivated, the row item should get greyed out and display the status  as ‘Deactivated’ </t>
  </si>
  <si>
    <t>Verify the Action Menu for the deactivated record</t>
  </si>
  <si>
    <t>Action Menu should have  only view option enabled with Deactivate option  disabled</t>
  </si>
  <si>
    <t>1. Login to PMS portal as Admin Partner.
2. Click on FTM chip option in Home page/Dashboard
3.Navigate to List of FTM chip screen
4.Click on the browser back button</t>
  </si>
  <si>
    <t>On clicking yes should close the page without saving the data navigating to list of FTM chip details</t>
  </si>
  <si>
    <t xml:space="preserve">Should Navigate to the dashboard </t>
  </si>
  <si>
    <t>Verify the Text fields/Allignments of the List of FTM chip screen when user logged in multi languages</t>
  </si>
  <si>
    <t xml:space="preserve">
1. Login to PMS portal as Admin Partner in eng/fra/ara langauge
2.  Click on FTM chip option in Home page/Dashboard
3.Navigate to List of FTM chip screen
4.Check the Text fields/Allignments</t>
  </si>
  <si>
    <t>Verify the Tabular list of  List of FTM chip screen when user logged in multi langauages</t>
  </si>
  <si>
    <t xml:space="preserve">
1. Login to PMS portal as Admin Partner in eng/fra/ara langauge
2.  Click on FTM chip option in Home page/Dashboard
3.Navigate to List of FTM chip screen
4.View the screen</t>
  </si>
  <si>
    <t>Verify the placeholders and labels of Tabular list of  List of FTM chip screen</t>
  </si>
  <si>
    <t>1. Login to PMS portal as Admin Partner.
2. Click on FTM chip option in Home page/Dashboard
3.Navigate to List of FTM chip screen
4.Check the placeholders and labels</t>
  </si>
  <si>
    <t>Placeholders and labels should be proper</t>
  </si>
  <si>
    <t>Verify the sort button for filtered results</t>
  </si>
  <si>
    <t>1. Login to PMS portal as Admin Partner.
2. Click on FTM chip option in Home page/Dashboard
3.Navigate to List of FTM chip screen
4.Check the sort button</t>
  </si>
  <si>
    <t>The sort buttons should work for the filtered results</t>
  </si>
  <si>
    <t>Verify Navigate to view page from filtered results</t>
  </si>
  <si>
    <t>1. Login to PMS portal as Admin Partner.
2. Click on FTM chip option in Home page/Dashboard
3.Navigate to List of FTM chip screen
4.Click on the view option from the action menu</t>
  </si>
  <si>
    <t>Should Navigate to view page from filtered results</t>
  </si>
  <si>
    <t>Verify back arrow in tabular page</t>
  </si>
  <si>
    <t>1. Login to PMS portal as Admin Partner.
2. Click on FTM chip option in Home page/Dashboard
3.Navigate to List of FTM chip screen
4.Click on the back arrow</t>
  </si>
  <si>
    <t>Verify the tabular dimensions in tablet</t>
  </si>
  <si>
    <t>1. Login to PMS portal as Admin Partner.
2. Click on FTM chip option in Home page/Dashboard
3.Navigate to List of FTM chip screen
4.Check on the tablet dimension 1280X800</t>
  </si>
  <si>
    <t>Should respond accordingly as per the dimension</t>
  </si>
  <si>
    <t>Verify the tabular dimensions in desktop</t>
  </si>
  <si>
    <t>1. Login to PMS portal as Admin Partner.
2. Click on FTM chip option in Home page/Dashboard
3.Navigate to List of FTM chip screen
4.Check on the desktop dimension 1920x1080</t>
  </si>
  <si>
    <t>Verify the tabular dimensions in extra large screen</t>
  </si>
  <si>
    <t>1. Login to PMS portal as Admin Partner.
2. Click on FTM chip option in Home page/Dashboard
3.Navigate to List of FTM chip screen
4.Check on the extra large dimension 2560x1440</t>
  </si>
  <si>
    <t>MOSIP-37679</t>
  </si>
  <si>
    <t>SBI-Device (Partner Admin): Approve/ Reject SBI details</t>
  </si>
  <si>
    <t>The SBI request should be in pending for approval status for the admin to approve/reject it.
Partner Admin clicks on ‘Approve/Reject’ option in action menu of ‘pending for approval’ SBI records in ‘List of SBIs</t>
  </si>
  <si>
    <t>As a partner admin, I should be able to approve/ reject the SBI requests sent by Device Providers so that I can take appropriate action on the request after reviewing SBI details.</t>
  </si>
  <si>
    <t xml:space="preserve">Verify  Approve/Reject option availbe in the Action Menu  </t>
  </si>
  <si>
    <t>1. Login to PMS portal as Admin Partner.
2.Navigate to SBI Device from Home page/Dashboard/Side panel
3.Click on the Action menu in the List of SBIs in SBI Tab</t>
  </si>
  <si>
    <t xml:space="preserve">‘Approve/Reject’ option should be available for ‘pending for approval’ SBI records only </t>
  </si>
  <si>
    <t>Verify  Approve/Reject option availbe in the Action Menu  for Approved SBI records</t>
  </si>
  <si>
    <t>1. Login to PMS portal as Admin Partner.
2.Navigate to SBI Device from Home page/Dashboard/Side panel
3.Click on the Action menu in the List of SBIs in SBI Tab for approved SBI record</t>
  </si>
  <si>
    <t>Approve/Reject option  should be disabled</t>
  </si>
  <si>
    <t>Verify  Approve/Reject option availbe in the Action Menu  for Rejected SBI records</t>
  </si>
  <si>
    <t>1. Login to PMS portal as Admin Partner.
2.Navigate to SBI Device from Home page/Dashboard/Side panel
3.Click on the Action menu in the List of SBIs in SBI Tab for rejected SBI record</t>
  </si>
  <si>
    <t>Verify  Approve/Reject option availbe in the Action Menu  for Deactivated SBI records</t>
  </si>
  <si>
    <t>1. Login to PMS portal as Admin Partner.
2.Navigate to SBI Device from Home page/Dashboard
3.Click on the Action menu in the List of SBIs in SBI Tab for deactivated SBI record</t>
  </si>
  <si>
    <t>Verify  view option availbe in the Action Menu  for all the  SBI records</t>
  </si>
  <si>
    <t xml:space="preserve">1. Login to PMS portal as Admin Partner.
2.Navigate to SBI Device from Home page/Dashboard/Side panel
3.Click on the Action menu in the List of SBIs in SBI Tab </t>
  </si>
  <si>
    <t>View option should be available for Approved/Rejected/Pending for approval/Deactivated Records</t>
  </si>
  <si>
    <t>Verify the clicking the Approve/reject  option in the action menu for pending for approval request</t>
  </si>
  <si>
    <t>1. Login to PMS portal as Admin Partner.
2.Navigate to SBI Device from Home page/Dashboard/Side panel
3.Click on the Action menu in the List of SBIs in SBI Tab
4.Click on Approve/Rejct button</t>
  </si>
  <si>
    <t>A popup window should display with Title/sub title/description/approve button/reject button/close button</t>
  </si>
  <si>
    <t>Verify the Title of the popup window</t>
  </si>
  <si>
    <t>1. Login to PMS portal as Admin Partner.
2.Navigate to SBI Device from Home page/Dashboard/Side panel
3.Click on the Action menu in the List of SBIs in SBI Tab
4.Click on Approve/Rejct button
5.Check the title</t>
  </si>
  <si>
    <t>Title  should read  ‘&lt;SBI Version is displayed here&gt;’</t>
  </si>
  <si>
    <t>Verify the subtitle of the popup window</t>
  </si>
  <si>
    <t>1. Login to PMS portal as Admin Partner.
2.Navigate to SBI Device from Home page/Dashboard/Side panel
3.Click on the Action menu in the List of SBIs in SBI Tab
4.Click on Approve/Rejct button
5.Check the subtitle</t>
  </si>
  <si>
    <t>Sub Title  should read ‘Do you want to Approve or Reject the SBI?’</t>
  </si>
  <si>
    <t>Verify the description of the popup window</t>
  </si>
  <si>
    <t>1. Login to PMS portal as Admin Partner.
2.Navigate to SBI Device from Home page/Dashboard
3.Click on the Action menu in the List of SBIs in SBI Tab
4.Click on Approve/Rejct button
5.Check the description</t>
  </si>
  <si>
    <t xml:space="preserve">Description should read </t>
  </si>
  <si>
    <t>Verify on clicking approve button</t>
  </si>
  <si>
    <t>1. Login to PMS portal as Admin Partner.
2.Navigate to SBI Device from Home page/Dashboard
3.Click on the Action menu in the List of SBIs in SBI Tab
4.Click on Approve/Rejct button
5.Select approve option</t>
  </si>
  <si>
    <t>On clicking Approve, user should be navigated to ‘List of SBIs with status changed to ‘Approved’.</t>
  </si>
  <si>
    <t>Verify on clicking reject button</t>
  </si>
  <si>
    <t>1. Login to PMS portal as Admin Partner.
2.Navigate to SBI Device from Home page/Dashboard
3.Click on the Action menu in the List of SBIs in SBI Tab
4.Click on Approve/Rejct button
5.Select reject option</t>
  </si>
  <si>
    <t>On clicking Reject, user should be navigated to ‘List of SBIs with status changed to ‘Rejected’.</t>
  </si>
  <si>
    <t>Verify on clicking close button</t>
  </si>
  <si>
    <t>1. Login to PMS portal as Admin Partner.
2.Navigate to SBI Device from Home page/Dashboard
3.Click on the Action menu in the List of SBIs in SBI Tab
4.Click on Approve/Rejct button
5.Select close option</t>
  </si>
  <si>
    <t xml:space="preserve"> Clicking on close button should navigate to ‘List of SBIs' with no changes made</t>
  </si>
  <si>
    <t>Verify user is able to view the Pop up window  in the  action Menu options from the side panel</t>
  </si>
  <si>
    <t>1. Login to PMS portal as Admin Partner.
2.Navigate to SBI Device from Home page/Dashboard
3.Click on the Action menu in the List of SBIs in SBI Tab from the side panel
4.Click on Approve/Rejct button</t>
  </si>
  <si>
    <t xml:space="preserve">Pop up window should  get displayed </t>
  </si>
  <si>
    <t xml:space="preserve">Verify  the status of the SBI record in the List os SBIs after approving </t>
  </si>
  <si>
    <t>1. Login to PMS portal as Admin Partner.
2.Navigate to SBI Device from Home page/Dashboard/Side panel
3.Click on the Action menu in the List of SBIs in SBI Tab
4.Click on Approve/Rejct button
5.Check the status after approving the request</t>
  </si>
  <si>
    <t xml:space="preserve">Approved SBI request  should display the status as  ‘Approved’ </t>
  </si>
  <si>
    <t>Verify Admin able to get the popup window from the Action manu with the filtered results</t>
  </si>
  <si>
    <t>1. Login to PMS portal as Admin Partner.
2.Navigate to SBI Device from Home page/Dashboard
3.Click on the Action menu in the List of SBIs in SBI Tab
4.Click on Approve/Rejct button from the filtered results</t>
  </si>
  <si>
    <t xml:space="preserve">User should be able to get the popup With the filtered results for pending for approval status </t>
  </si>
  <si>
    <t xml:space="preserve">Verify  the status of the SBI record in the List os SBIs after rejecting the request </t>
  </si>
  <si>
    <t>1. Login to PMS portal as Admin Partner.
2.Navigate to SBI Device from Home page/Dashboard
3.Click on the Action menu in the List of SBIs in SBI Tab
4.Click on Approve/Rejct button
5.Check the status after Rejecting  the request</t>
  </si>
  <si>
    <t xml:space="preserve">Rejected SBI request  should display the status as  ‘Rejected’ </t>
  </si>
  <si>
    <t>Verify the placeholders and labels of the popup window</t>
  </si>
  <si>
    <t>1. Login to PMS portal as Admin Partner.
2.Navigate to SBI Device from Home page/Dashboard
3.Click on the Action menu in the List of SBIs in SBI Tab
4.Click on Approve/Rejct button
5.Check the placeholders of the popup window</t>
  </si>
  <si>
    <t>placeholders and labels should be proper</t>
  </si>
  <si>
    <t>Verify the background screen after the popup displayed</t>
  </si>
  <si>
    <t>1. Login to PMS portal as Admin Partner.
2.Navigate to SBI Device from Home page/Dashboard/Side panel
3.Click on the Action menu in the List of SBIs in SBI Tab
4.Click on Approve/Rejct button
5.Check the background screen</t>
  </si>
  <si>
    <t xml:space="preserve">Background screen should not move </t>
  </si>
  <si>
    <t>Verify the Text fields/Allignments of the Navigate to the View FTM chip details screen when user logged in multi languages</t>
  </si>
  <si>
    <t xml:space="preserve">
1. Login to PMS portal as Admin Partner in eng/fra/ara langauge
2.Navigate to SBI Device from Home page/Dashboard/Side panel
3.Click on the Action menu in the List of SBIs in SBI Tab
4.Click on Approve/Rejct button
5.Check the Text fields/Allignments</t>
  </si>
  <si>
    <t>Verify the dimensions  of view page in tablet</t>
  </si>
  <si>
    <t>1. Login to PMS portal as Admin Partner.
2.Navigate to SBI Device from Home page/Dashboard/Side panel
3.Click on the Action menu in the List of SBIs in SBI Tab
4.Click on Approve/Rejct button
5.Check on the tablet dimension 1280X800</t>
  </si>
  <si>
    <t>Verify the dimensions  of view page in desktop</t>
  </si>
  <si>
    <t>1. Login to PMS portal as Admin Partner.
2.Navigate to SBI Device from Home page/Dashboard/Side panel
3.Click on the Action menu in the List of SBIs in SBI Tab
4.Click on Approve/Rejct button
5.Check on the desktop dimension 1920x1080</t>
  </si>
  <si>
    <t>Verify the dimensions of view page in extra large screen</t>
  </si>
  <si>
    <t>1. Login to PMS portal as Admin Partner.
2.Navigate to SBI Device from Home page/Dashboard/Side panel
3.Click on the Action menu in the List of SBIs in SBI Tab
4.Click on Approve/Rejct button
5.Check on the extra large dimension 2560x1440</t>
  </si>
  <si>
    <t xml:space="preserve">Verify after Approving/Rejecting the SBI the same status is reflecting in the partner portal </t>
  </si>
  <si>
    <t>1. Login to PMS portal as Admin Partner.
2.Navigate to SBI Device from Home page/Dashboard/Side panel
3.Click on the Action menu in the List of SBIs in SBI Tab
4.Click on Approve/Reject button
5.Check the status of the SBI in the partner portal</t>
  </si>
  <si>
    <t>Should Reflect the same status in Admin and Partner Portal</t>
  </si>
  <si>
    <t>MOSIP-37689</t>
  </si>
  <si>
    <t>SBI-Device (Partner Admin): Tabular View of SBI details</t>
  </si>
  <si>
    <t>The user should have submitted SBI details atleast once, for the records to appear in tabular view. Else the table is displayed empty</t>
  </si>
  <si>
    <t>As a user (partner), I should be able to view the tabular list of SBIs along with its details and status so that I can view the SBIs requested by various Device Providers along with an option to view the associated devices separately in a sequential order</t>
  </si>
  <si>
    <t>Verify the SBI details Table when no record is submitted</t>
  </si>
  <si>
    <t>1. Login to PMS portal as Admin Partner.
2.Navigate to List of SBIs in SBI Tab from the SBI device card in Homepage/SidePanel</t>
  </si>
  <si>
    <t>Columns headers should include Partner ID, Organisation, SBI ID, SBI Version, SBI Creation Date, SBI Expiration Date, SBI Expiry Status, Creation Date, Status, Linked Devices, Action</t>
  </si>
  <si>
    <t>Verify the Title of the SBI details screen</t>
  </si>
  <si>
    <t xml:space="preserve">1. Login to PMS portal as Admin Partner.
2.Navigate to List of SBIs in SBI Tab from the SBI device card in Homepage/SidePanel
3.Check the Title </t>
  </si>
  <si>
    <t>Title should read  ‘List of SBIs’</t>
  </si>
  <si>
    <t>Verify the Breadcrumb</t>
  </si>
  <si>
    <t xml:space="preserve">1. Login to PMS portal as Admin Partner.
2.Navigate to List of SBIs in SBI Tab from the SBI device card in Homepage/SidePanel
3.Check the breadcrumb </t>
  </si>
  <si>
    <t>Verify the screen when  Device details is submitted atleast once</t>
  </si>
  <si>
    <t xml:space="preserve">1. Login to PMS portal as Admin Partner.
2.Navigate to List of SBIs in SBI Tab from the SBI device card in Homepage/SidePanel
3.Check the screen when one device submitted  </t>
  </si>
  <si>
    <t xml:space="preserve"> Screen should have  header/footer/subtitle/filter button/pagination/side panel</t>
  </si>
  <si>
    <t>Verify the Header/ Footer of the SBI details screen</t>
  </si>
  <si>
    <t>1. Login to PMS portal as Admin Partner.
2.Navigate to List of SBIs in SBI Tab from the SBI device card in Homepage/SidePanel
3.Check the Header/footer</t>
  </si>
  <si>
    <t>Footer shoud read -2024 © MOSIP - All rights reserved. in the left bottom
Documentation
Contact Us - in the right bottom</t>
  </si>
  <si>
    <t>Verify the sub title of  the SBI details screen</t>
  </si>
  <si>
    <t>1. Login to PMS portal as Admin Partner.
2.Navigate to List of SBIs in SBI Tab from the SBI device card in Homepage/SidePanel
3.Check the subtitle</t>
  </si>
  <si>
    <t>Sub Title should read  ‘List of SBIs'</t>
  </si>
  <si>
    <t xml:space="preserve">Verify the number dispalyed in () </t>
  </si>
  <si>
    <t>1. Login to PMS portal as Admin Partner.
2.Navigate to List of SBIs in SBI Tab from the SBI device card in Homepage/SidePanel
3.Check the number in ()</t>
  </si>
  <si>
    <t>The number  displayed in ( ) beside ‘List of SBIs’ should be proper</t>
  </si>
  <si>
    <t xml:space="preserve">Verify the position of the Filter button </t>
  </si>
  <si>
    <t>Filter button should be positioned towards the extreme right.</t>
  </si>
  <si>
    <t>1. Login to PMS portal as Admin Partner.
2.Navigate to List of SBIs in SBI Tab from the SBI device card in Homepage/SidePanel
3.Click on the filter button</t>
  </si>
  <si>
    <t>The expandable section should display filters for the column headers: Partner ID (textbox), Organisation (textbox), SBI ID (textbox), SBI Version (textbox), SBI Expiry Status (dropdown),Status (dropdown).</t>
  </si>
  <si>
    <t>1. Login to PMS portal as Admin Partner.
2.Navigate to List of SBIs in SBI Tab from the SBI device card in Homepage/SidePanel
3.Click on the filter button
4.Search any specic values</t>
  </si>
  <si>
    <t>1. Login to PMS portal as Admin Partner.
2.Navigate to List of SBIs in SBI Tab from the SBI device card in Homepage/SidePanel
3.Click on the filter button
4.Search any specic values
5.Do not clcik on apply now</t>
  </si>
  <si>
    <t>1. Login to PMS portal as Admin Partner.
2.Navigate to List of SBIs in SBI Tab from the SBI device card in Homepage/SidePanel
3.Click on the filter button
4.Search any specic values
5.Do not click on apply now</t>
  </si>
  <si>
    <t>Verify the results entering set of letters for any of the text field</t>
  </si>
  <si>
    <t xml:space="preserve">1. Login to PMS portal as Admin Partner.
2.Navigate to List of SBIs in SBI Tab from the SBI device card in Homepage
3.Click on the filter button
4.Enter  any set of letters </t>
  </si>
  <si>
    <t>1. Login to PMS portal as Admin Partner.
2.Navigate to List of SBIs in SBI Tab from the SBI device card in Homepage
3.Click on the filter button
4.Enter  any set of letters in lowercase</t>
  </si>
  <si>
    <t>Entered words should not be case insensitive - should display the related results</t>
  </si>
  <si>
    <t xml:space="preserve">1. Login to PMS portal as Admin Partner.
2.Navigate to List of SBIs in SBI Tab from the SBI device card in Homepage
3.Click on the filter button
4.Enter  any invalid set of letters </t>
  </si>
  <si>
    <t>Should display an error message- No Results found  after apply now button clicked</t>
  </si>
  <si>
    <t>1. Login to PMS portal as Admin Partner.
2.Navigate to List of SBIs in SBI Tab from the SBI device card in Homepage
3.Click on the filter button</t>
  </si>
  <si>
    <t>1. Login to PMS portal as Admin Partner.
2.Navigate to List of SBIs in SBI Tab from the SBI device card in Homepage
3.Click on the filter button
4.Enter  any set of letters selecting multiple options</t>
  </si>
  <si>
    <t>After entering required inputs in text boxes/ selecting dropdowns for the filtered results applied should view in the tabular view</t>
  </si>
  <si>
    <t>1. Login to PMS portal as Admin Partner.
2.Navigate to List of SBIs in SBI Tab from the SBI device card in Homepage
3.Click on the filter button
4.Enter  any set of letters
5.Click on reset filter button</t>
  </si>
  <si>
    <t>Verify  clicking on page reload after reset filter</t>
  </si>
  <si>
    <t>1. Login to PMS portal as Admin Partner.
2.Navigate to List of SBIs in SBI Tab from the SBI device card in Homepage
3.Click on the filter button
4.Click on reload</t>
  </si>
  <si>
    <t>page should reload and the entire results should  displayed in the tabular view</t>
  </si>
  <si>
    <t>Verfiy the Columns displayed after page reload</t>
  </si>
  <si>
    <t>Verify the SBI creation date</t>
  </si>
  <si>
    <t>1. Login to PMS portal as Admin Partner.
2.Navigate to List of SBIs in SBI Tab from the SBI device card in Homepage
3.Check the SBI Creation date</t>
  </si>
  <si>
    <t>SBI creation date should display based on system browser format</t>
  </si>
  <si>
    <t>Verify the SBI expiration date</t>
  </si>
  <si>
    <t>1. Login to PMS portal as Admin Partner.
2.Navigate to List of SBIs in SBI Tab from the SBI device card in Homepage
3.Check the SBI expiration date</t>
  </si>
  <si>
    <t>SBI expiration date should display based on system browser format</t>
  </si>
  <si>
    <t>Verify the SBI Expiry Status</t>
  </si>
  <si>
    <t>1. Login to PMS portal as Admin Partner.
2.Navigate to List of SBIs in SBI Tab from the SBI device card in Homepage/SidePanel
3.Check the SBI  expiry status</t>
  </si>
  <si>
    <t xml:space="preserve">SBI Expiry Status should display status as Expired in red clor </t>
  </si>
  <si>
    <t xml:space="preserve">Verfiy the status </t>
  </si>
  <si>
    <t>1. Login to PMS portal as Admin Partner.
2.Navigate to List of SBIs in SBI Tab from the SBI device card in Homepage/SidePanel
3.Check the SBI device status</t>
  </si>
  <si>
    <t>Status should include :Approved/ Pending for Approval/ Rejected/ Deactivated</t>
  </si>
  <si>
    <t>Verify if all the   rows are clickable</t>
  </si>
  <si>
    <t xml:space="preserve">1. Login to PMS portal as Admin Partner.
2.Navigate to List of SBIs in SBI Tab from the SBI device card in Homepage/SidePanel
3.Click on the rows </t>
  </si>
  <si>
    <t>Status with Approved/ Pending for Approval/ Rejected row items should be  clickable  navigating to View SBI Page</t>
  </si>
  <si>
    <t>Verify on clicking Deactivated Record</t>
  </si>
  <si>
    <t xml:space="preserve">1. Login to PMS portal as Admin Partner.
2.Navigate to List of SBIs in SBI Tab from the SBI device card in Homepage/SidePanel
3.Click on the deactivated  rows </t>
  </si>
  <si>
    <t>Deactivated Record should not be clickable</t>
  </si>
  <si>
    <t>Verify the status of the  Deactivated Record</t>
  </si>
  <si>
    <t xml:space="preserve">1. Login to PMS portal as Admin Partner.
2.Navigate to List of SBIs in SBI Tab from the SBI device card in Homepage/SidePanel
3.Check the  status of thr deactivated  rows </t>
  </si>
  <si>
    <t>Records in Deactivated status should be greyed out and Action menu should be  enabled with only View option available</t>
  </si>
  <si>
    <t xml:space="preserve">Verfiy the linked devices column </t>
  </si>
  <si>
    <t>1. Login to PMS portal as Admin Partner.
2.Navigate to List of SBIs in SBI Tab from the SBI device card in Homepage/SidePanel
3.Check  the linked device column</t>
  </si>
  <si>
    <t>displays the count of devices associated to the given SBI.</t>
  </si>
  <si>
    <t>Verify on clicking the Linked device Record</t>
  </si>
  <si>
    <t xml:space="preserve"> Clicking on the icon/count should navigate to filtered tabular view of only the linked devices</t>
  </si>
  <si>
    <t>Verify  count on the    linked devices is editable</t>
  </si>
  <si>
    <t xml:space="preserve">1. Login to PMS portal as Admin Partner.
2.Navigate to List of SBIs in SBI Tab from the SBI device card in Homepage/SidePanel
3.Edit the  rows </t>
  </si>
  <si>
    <t>The count  should not be editable</t>
  </si>
  <si>
    <t>Verfiy the action menu</t>
  </si>
  <si>
    <t>1. Login to PMS portal as Admin Partner.
2.Navigate to List of SBIs in SBI Tab from the SBI device card in Homepage/SidePanel
3.Click on the Action menu</t>
  </si>
  <si>
    <t xml:space="preserve">Action menu should display a common menu item: Approve/Reject/view/Deactivate </t>
  </si>
  <si>
    <t>Verfiy the common menu item for Approved SBI record</t>
  </si>
  <si>
    <t>1. Login to PMS portal as Admin Partner.
2.Navigate to List of SBIs in SBI Tab from the SBI device card in Homepage/SidePanel
3.Click on theaction menu for approved record</t>
  </si>
  <si>
    <t>View and Deactivate option should be enabled</t>
  </si>
  <si>
    <t>Verfiy the Pending for Approval</t>
  </si>
  <si>
    <t>1. Login to PMS portal as Admin Partner.
2.Navigate to List of SBIs in SBI Tab from the SBI device card in Homepage/SidePanel
3.Click on the action menu for pending for approval record</t>
  </si>
  <si>
    <t xml:space="preserve">View and Deactivate option should be enabled </t>
  </si>
  <si>
    <t>Verfiy the Deactivated Record</t>
  </si>
  <si>
    <t xml:space="preserve">1. Login to PMS portal as Admin Partner.
2.Navigate to List of SBIs in SBI Tab from the SBI device card in Homepage/SidePanel
3.Click on the action menu for  Deactivated </t>
  </si>
  <si>
    <t>Only View  option should be enabled</t>
  </si>
  <si>
    <t>Verfiy the Rejected Record</t>
  </si>
  <si>
    <t>Verify the Pagination and row items</t>
  </si>
  <si>
    <t>1. open PMS default properties
2.Change the page number in the file and save
3.Restart PMS services</t>
  </si>
  <si>
    <t>Pagination and row items should be configurable</t>
  </si>
  <si>
    <t>Verify creating an new SBI record</t>
  </si>
  <si>
    <t>1. Login to PMS portal as Admin Partner.
2.Navigate to List of SBIs in SBI Tab from the SBI device card in Homepage/SidePanel
3.Create a new record</t>
  </si>
  <si>
    <t>The row items should always display in descending order based on created date, ie, latest records are on top and older ones at the bottom</t>
  </si>
  <si>
    <t>Verfiy the sort icon</t>
  </si>
  <si>
    <t>1. Login to PMS portal as Admin Partner.
2.Navigate to List of SBIs in SBI Tab from the SBI device card in Homepage/SidePanel
3.Click on the sort Icon</t>
  </si>
  <si>
    <t>Sort icon should be provided across all column headers (except Action) for sorting in ascending or descending alphabetic order.</t>
  </si>
  <si>
    <t xml:space="preserve">Verify the SBI record row after deactivating </t>
  </si>
  <si>
    <t>1. Login to PMS portal as Admin Partner.
2.Navigate to List of SBIs in SBI Tab from the SBI device card in Homepage/SidePanel
3.Check the Deactivated SBI record</t>
  </si>
  <si>
    <t xml:space="preserve">The respective SBI record should be displayed in deactivated status and the row should get greyed out </t>
  </si>
  <si>
    <t>Verfiy the linked device and action menu after deactivating</t>
  </si>
  <si>
    <t>1. Login to PMS portal as Admin Partner.
2.Navigate to List of SBIs in SBI Tab from the SBI device card in Homepage/SidePanel
3.Check the linked device for  Deactivated SBI record</t>
  </si>
  <si>
    <t>linked device and action menu  should be  clickable after deactivating</t>
  </si>
  <si>
    <t>Verify On clicking the Linked devices  for deactivated SBI record</t>
  </si>
  <si>
    <t>1. Login to PMS portal as Admin Partner.
2.Navigate to List of SBIs in SBI Tab from the SBI device card in Homepage/SidePanel
3.Check the linked device for  Deactivated SBI record for an approved device</t>
  </si>
  <si>
    <t>On clicking Linked devices option should  navigates to the tabular view of linked devices</t>
  </si>
  <si>
    <t>Verify the status of the Linked devices  for deactivated SBI record for an approved device</t>
  </si>
  <si>
    <t>All approved device records should  display as ‘Deactivated' status and those row items should get greyed out</t>
  </si>
  <si>
    <t>Verify the action menu of the Linked devices  for deactivated SBI record for an approved device</t>
  </si>
  <si>
    <t>The action menu  records should have  only view option enabled and Approve/Reject and Deactivate option is disabled</t>
  </si>
  <si>
    <t>Verify the status of the Linked devices  for deactivated SBI record whose device is in   pending for approval  status</t>
  </si>
  <si>
    <t>1. Login to PMS portal as Admin Partner.
2.Navigate to List of SBIs in SBI Tab from the SBI device card in Homepage/SidePanel
3.Check the linked device for  Deactivated SBI record for an approved device whose device is in   pending for approval  status</t>
  </si>
  <si>
    <t>The devices whose status was ‘Pending for Approval’ before SBI deactivation should now  display as ‘Rejected’ status.</t>
  </si>
  <si>
    <t>Verify the status of the Linked devices  for deactivated SBI record whose device is in   rejected status</t>
  </si>
  <si>
    <t>1. Login to PMS portal as Admin Partner.
2.Navigate to List of SBIs in SBI Tab from the SBI device card in Homepage/SidePanel
3.Check the linked device for  Deactivated SBI record for an approved device whose device is in   rejected status</t>
  </si>
  <si>
    <t>Rejected devices should  continue to remain in the same status even after SBI deactivation</t>
  </si>
  <si>
    <t>Verfiy the linked devices  When SBI is pending for approval status</t>
  </si>
  <si>
    <t>1. Login to PMS portal as Admin Partner.
2.Navigate to List of SBIs in SBI Tab from the SBI device card in Homepage/SidePanel
3.Check the linked device for SBI record in pending for approval  status</t>
  </si>
  <si>
    <t xml:space="preserve"> linked devices option should  display(0) and should be  disabled to avoid navigation to tabular view of linked devices</t>
  </si>
  <si>
    <t>Verfiy the linked devices  When SBI is in rejected status</t>
  </si>
  <si>
    <t>1. Login to PMS portal as Admin Partner.
2.Navigate to List of SBIs in SBI Tab from the SBI device card in Homepage/SidePanel
3.Check the linked device for SBI record in Rejected status</t>
  </si>
  <si>
    <t>Verfiy the linked devices   After SBI Expiry Date is exceeded</t>
  </si>
  <si>
    <t>1. Login to PMS portal as Admin Partner.
2.Navigate to List of SBIs in SBI Tab from the SBI device card in Homepage/SidePanel
3.Check the linked device for SBI recordexpiry date is exceeded</t>
  </si>
  <si>
    <t>There is no change in SBI status or associated devices' and statuses displayed</t>
  </si>
  <si>
    <t>Verify the dimensions  of Tabular View of SBI details page in tablet</t>
  </si>
  <si>
    <t>1. Login to PMS portal as Admin Partner.
2.Navigate to SBI Device from Home page/Dashboard/Sidepanlel
5.Check on the tablet dimension 1280X800</t>
  </si>
  <si>
    <t>1. Login to PMS portal as Admin Partner.
2.Navigate to SBI Device from Home page/Dashboard/Sidepanlel
5..Check on the desktop dimension 1920x1080</t>
  </si>
  <si>
    <t>1. Login to PMS portal as Admin Partner.
2.Navigate to SBI Device from Home page/Dashboard/Sidepanlel
3.Check on the extra large dimension 2560x1440</t>
  </si>
  <si>
    <t>MOSIP-37699</t>
  </si>
  <si>
    <t>SBI-Device (Partner Admin): View SBI details</t>
  </si>
  <si>
    <t>User should be in SBI tabular view screen</t>
  </si>
  <si>
    <t>As a partner admin, I should be able to click on each SBI record/ view option of each record in the tabular view of SBIs, so that I can view the SBI request details individually and take appropriate action</t>
  </si>
  <si>
    <t>Verify the Title of the  'View SBI Details' page</t>
  </si>
  <si>
    <t>1. Login to PMS portal as Admin Partner.
2. Click on SBI  Device option in Home page/Dashboard/Sidepanel
3.Navigate to View SBI Details   screen from the List ofSBIs page</t>
  </si>
  <si>
    <t>Title should read ‘View SBI Details’</t>
  </si>
  <si>
    <t>Verify the Title of the  View SBI Details’ page can be edited</t>
  </si>
  <si>
    <t>Title should be non editable</t>
  </si>
  <si>
    <t xml:space="preserve">Verify the Breadcrumb of the View SBI Details screen </t>
  </si>
  <si>
    <t>1. Login to PMS portal as Admin Partner.
2. Click on SBI  Device option in Home page/Dashboard/Sidepanel
3.Navigate to View SBI Details   screen from the List ofSBIs page
4.View the Breadcrumb</t>
  </si>
  <si>
    <t>Breadcrumb should be Home / List ofSBI</t>
  </si>
  <si>
    <t>Verify the sub title of view SBI details screen</t>
  </si>
  <si>
    <t>Verify the status position of the view SBI detail</t>
  </si>
  <si>
    <t>1. Login to PMS portal as Admin Partner.
2. Click on SBI  Device option in Home page/Dashboard/Sidepanel
3.Navigate to View SBI Details   screen from the List ofSBIs page
4.View the status</t>
  </si>
  <si>
    <t>Status should display below the sub title</t>
  </si>
  <si>
    <t>Verify the status of the SBI  details</t>
  </si>
  <si>
    <t>Should display 4 types of status</t>
  </si>
  <si>
    <t>Verify all types of  status of the SBI details</t>
  </si>
  <si>
    <t>Status types should display : Approved/Rejected/Pending for approval/deactivated</t>
  </si>
  <si>
    <t>Verify the SBI details are showing proper status of the SBI details</t>
  </si>
  <si>
    <t>Status should display as
Approved for approved status
Rejected for Rejected status
Pending for approval for pending for approval status Deactivated for deactivated status along with color coding</t>
  </si>
  <si>
    <t>Verify the SBI Creation Date</t>
  </si>
  <si>
    <t xml:space="preserve">1. Login to PMS portal as Admin Partner.
2. Click on SBI  Device option in Home page/Dashboard/Sidepanel
3.Navigate to View SBI Details   screen from the List ofSBIs page
4.Check the SBI Created   Date </t>
  </si>
  <si>
    <t>SBI creation Date and time format should be same as browser language settings</t>
  </si>
  <si>
    <t>Verify the SBI expiration Date</t>
  </si>
  <si>
    <t xml:space="preserve">1. Login to PMS portal as Admin Partner.
2. Click on SBI  Device option in Home page/Dashboard/Sidepanel
3.Navigate to View SBI Details   screen from the List ofSBIs page
4.Check the SBI expiration   Date </t>
  </si>
  <si>
    <t>SBI expiration Date and time format should be same as browser language settings</t>
  </si>
  <si>
    <t>Verfiy the Created On - Date and time in DB</t>
  </si>
  <si>
    <t>1. Login to PMS portal as Admin Partner.
2. Click on SBI  Device option in Home page/Dashboard/Sidepanel
3.Navigate to View SBI Details   screen from the List ofSBIs page
4.Check the Created On - Date and time in DB in SBI table</t>
  </si>
  <si>
    <t>Time and Date should display  in UTC format</t>
  </si>
  <si>
    <t xml:space="preserve">Verify the Partner ID </t>
  </si>
  <si>
    <t xml:space="preserve">1. Login to PMS portal as Admin Partner.
2. Click on SBI  Device option in Home page/Dashboard/Sidepanel
3.Navigate to View SBI Details   screen from the List ofSBIs page
4.Check the Partner ID below the status </t>
  </si>
  <si>
    <t>Partner ID should be display the submitted input</t>
  </si>
  <si>
    <t>Verify the Partner Type</t>
  </si>
  <si>
    <t xml:space="preserve">1. Login to PMS portal as Admin Partner.
2. Click on SBI  Device option in Home page/Dashboard/Sidepanel
3.Navigate to View SBI Details   screen from the List ofSBIs page
4.Check the Partner Type below the status </t>
  </si>
  <si>
    <t>Partner Type should display  corresponding to Partner ID</t>
  </si>
  <si>
    <t xml:space="preserve">Verify the Organisation </t>
  </si>
  <si>
    <t>1. Login to PMS portal as Admin Partner.
2. Click on SBI  Device option in Home page/Dashboard/Sidepanel
3.Navigate to View SBI Details   screen from the List ofSBIs page
4.Check the  organisation</t>
  </si>
  <si>
    <t>Organisation should display the same submitted input</t>
  </si>
  <si>
    <t>Verify the linked devices</t>
  </si>
  <si>
    <t>1. Login to PMS portal as Admin Partner.
2. Click on SBI  Device option in Home page/Dashboard/Sidepanel
3.Navigate to View SBI Details   screen from the List ofSBIs page
4.Check the linked devices</t>
  </si>
  <si>
    <t>Linked devices shoulb be a hyperlink</t>
  </si>
  <si>
    <t>Verfiy on clicking the hyperlink</t>
  </si>
  <si>
    <t>on clicking  the hyperlink  should navigates to tabular view of linked devices</t>
  </si>
  <si>
    <t>Verfiy the back button</t>
  </si>
  <si>
    <t>1. Login to PMS portal as Admin Partner.
2. Click on SBI  Device option in Home page/Dashboard/Sidepanel
3.Navigate to View SBI Details   screen from the List ofSBIs page
4.Check the back button</t>
  </si>
  <si>
    <t>Clicking on back button should navigate to previous tabular view of submitted SBI view screen.</t>
  </si>
  <si>
    <t>Verfiy the browser back button of the SBI details screen</t>
  </si>
  <si>
    <t>1. Login to PMS portal as Admin Partner.
2. Click on SBI  Device option in Home page/Dashboard/Sidepanel
3.Navigate to View SBI Details   screen from the List ofSBIs page
4.Click on browser  back button</t>
  </si>
  <si>
    <t>Clicking on it should navigate to the previous tabular view page</t>
  </si>
  <si>
    <t>Verfiy the back button present below the Hamburger menu of the SBI details screen</t>
  </si>
  <si>
    <t>1. Login to PMS portal as Admin Partner.
2. Click on SBI  Device option in Home page/Dashboard/Sidepanel
3.Navigate to View SBI Details   screen from the List ofSBIs page
4.Verify the back button</t>
  </si>
  <si>
    <t>Clicking on it should navigate to the previous tabular view</t>
  </si>
  <si>
    <t>Verify the view SBI details screen is editable</t>
  </si>
  <si>
    <t>1. Login to PMS portal as Admin Partner.
2. Click on SBI  Device option in Home page/Dashboard/Sidepanel
3.Navigate to View SBI Details   screen from the List ofSBIs page
4.Edit the view SBI details screen</t>
  </si>
  <si>
    <t xml:space="preserve">view SBI details screen should not be editable </t>
  </si>
  <si>
    <t>Verify the Text fields/Allignments of the Navigate to the View SBI details screen when user logged in multi languages</t>
  </si>
  <si>
    <t xml:space="preserve">
1. Login to PMS portal as Admin Partner in eng/fra/ara langauge
2. Click on SBI  Device option in Home page/Dashboard/Sidepanel
3.Navigate to View SBI Details   screen from the List ofSBIs page
4.Check the Text fields/Allignments</t>
  </si>
  <si>
    <t>Verify the Tabular list of Navigate to the View SBI  details screen when user logged in multi langauages</t>
  </si>
  <si>
    <t xml:space="preserve">
1. Login to PMS portal as Admin Partner in eng/fra/ara langauge
2. Click on SBI  Device option in Home page/Dashboard/Sidepanel
3.Navigate to View SBI Details   screen from the List ofSBIs page
4.View the screen</t>
  </si>
  <si>
    <t xml:space="preserve">Verify the SBI details screen in tablet dimensions </t>
  </si>
  <si>
    <t>1. Login to PMS portal as Admin Partner.
2. Click on SBI  Device option in Home page/Dashboard/Sidepanel
3.Navigate to View SBI Details   screen from the List ofSBIs page
4.Check on the tablet dimension 1280X800</t>
  </si>
  <si>
    <t>Verify the SBI details Screen in desktop dimension</t>
  </si>
  <si>
    <t>1. Login to PMS portal as Admin Partner.
2. Click on SBI  Device option in Home page/Dashboard/Sidepanel
3.Navigate to View SBI Details   screen from the List ofSBIs page
4.Check on the desktop dimension 1920x1080</t>
  </si>
  <si>
    <t xml:space="preserve">Verify the SBI details  screen in extra large dimensions </t>
  </si>
  <si>
    <t>1. Login to PMS portal as Admin Partner.
2. Click on SBI  Device option in Home page/Dashboard/Sidepanel
3.Navigate to View SBI Details   screen from the List ofSBIs page
4.Check on the extra large dimension 2560x1440</t>
  </si>
  <si>
    <t>MOSIP-37709</t>
  </si>
  <si>
    <t>SBI-Device (Partner Admin): Approve/ Reject Devices</t>
  </si>
  <si>
    <t>SBI should be in Approved status.
The device request should be in pending for approval status for the admin to approve/reject it.
Partner Admin clicks on ‘Approve/Reject’ option in action menu of ‘pending for approval’ device records in ‘List of Devices'</t>
  </si>
  <si>
    <t>As a partner admin, I should be able to approve/ reject the device requests sent by Device Providers so that I can take appropriate action on the request after reviewing SBI details.</t>
  </si>
  <si>
    <t xml:space="preserve">Verify  options availbe in the Action Menu  </t>
  </si>
  <si>
    <t>1. Login to PMS portal as Admin Partner.
2.Navigate to List of Devices  Tab from the SBI device card in Homepage/SidePanel
3.Click on the Action menu in the List of  Devices details</t>
  </si>
  <si>
    <t xml:space="preserve">Admin should be able to see Approve/Reject option and View option and Deactivate option  in the Action menu </t>
  </si>
  <si>
    <t>As a partner admin, I should be able to approve/ reject the FTM Chip requests sent by FTM Chip Providers so that I can take appropriate action on the request after reviewing FTM Chip details along with FTM Chip certificate uploaded by respective partners.</t>
  </si>
  <si>
    <t xml:space="preserve">Verify Approve/Reject option availbe in the Action Menu  </t>
  </si>
  <si>
    <t>Approve/Reject option should be enabled for  device   which is  in the pending for approval status</t>
  </si>
  <si>
    <t xml:space="preserve">Verify Approve/Reject option availbe for Approved status in the Action Menu  </t>
  </si>
  <si>
    <t>SBI should be in Approved status.
The device request should be in pending for approval status for the admin to approve/reject it.
Partner Admin clicks on ‘Approve/Reject’ option in action menu of ‘pending for approval’ device records in ‘List of Devices'</t>
  </si>
  <si>
    <t xml:space="preserve">Verify Approve/Reject option availabe for Rejected status in the Action Menu  </t>
  </si>
  <si>
    <t>Approve/Reject option should not be enabled for  device   which is  in the Rejected status</t>
  </si>
  <si>
    <t xml:space="preserve">Verify Approve/Reject option availabe for Deactivated status in the Action Menu  </t>
  </si>
  <si>
    <t xml:space="preserve">1. Login to PMS portal as Admin Partner.
2.Navigate to List of Devices  Tab from the SBI device card in Homepage/SidePanel
3.Click on the Action menu in the List of  Devices details for deactivated record </t>
  </si>
  <si>
    <t>Approve/Reject option should not be enabled for  device which is in Deactivated status</t>
  </si>
  <si>
    <t xml:space="preserve">Verify view option availabe in the Action Menu  </t>
  </si>
  <si>
    <t xml:space="preserve">View option should be available for all the Approved/Rejected/Pending for approval/Deactivated status </t>
  </si>
  <si>
    <t>Verify on clicking the  Approve/Reject option in the action menu for pending for approval status</t>
  </si>
  <si>
    <t>1. Login to PMS portal as Admin Partner.
2.Navigate to List of Devices  Tab from the SBI device card in Homepage/SidePanel
3.Click on the Action menu in the List of  Devices details for pending for approval record</t>
  </si>
  <si>
    <t>A popup should display</t>
  </si>
  <si>
    <t xml:space="preserve">Verify the popup display </t>
  </si>
  <si>
    <t>1. Login to PMS portal as Admin Partner.
2.Navigate to List of Devices  Tab from the SBI device card in Homepage/SidePanel
3.Click on the Action menu in the List of  Devices details
4.Check the popup</t>
  </si>
  <si>
    <t>Popup should include Title/make and model/Description/Reject/ Approve button/close button</t>
  </si>
  <si>
    <t>Verfiy the Title of the popup</t>
  </si>
  <si>
    <t>1. Login to PMS portal as Admin Partner.
2.Navigate to List of Devices  Tab from the SBI device card in Homepage/SidePanel
3.Click on the Action menu in the List of  Devices details
4.Check the Title</t>
  </si>
  <si>
    <t>Title should read ‘&lt;Make | Model &gt;’ names</t>
  </si>
  <si>
    <t>Verify the subtitle of the popup</t>
  </si>
  <si>
    <t>1. Login to PMS portal as Admin Partner.
2.Navigate to List of Devices  Tab from the SBI device card in Homepage/SidePanel
3.Click on the Action menu in the List of  Devices details
4.Check the subtitle</t>
  </si>
  <si>
    <t>Sub Title should read ‘Do you want to Approve or Reject the Device?’</t>
  </si>
  <si>
    <t>Verify the Description of the popup</t>
  </si>
  <si>
    <t>1. Login to PMS portal as Admin Partner.
2.Navigate to List of Devices  Tab from the SBI device card in Homepage/SidePanel
3.Click on the Action menu in the List of  Devices details
4.check the Description</t>
  </si>
  <si>
    <t>Description should display 'Please review the Device details carefully before taking appropriate action'.</t>
  </si>
  <si>
    <t>Verify the approve button in the popup</t>
  </si>
  <si>
    <t>1. Login to PMS portal as Admin Partner.
2.Navigate to List of Devices  Tab from the SBI device card in Homepage/SidePanel
3.Click on the Action menu in the List of  Devices details
4.Click on approve button</t>
  </si>
  <si>
    <t>On clicking Approve button ,user should navigate to ‘List of Devices’ screen with status changed to ‘Approved’</t>
  </si>
  <si>
    <t>Verify the Reject button in the popup</t>
  </si>
  <si>
    <t>1. Login to PMS portal as Admin Partner.
2.Navigate to List of Devices  Tab from the SBI device card in Homepage/SidePanel
3.Click on the Action menu in the List of  Devices details
4.Click on Reject button</t>
  </si>
  <si>
    <t>On clicking Reject button ,user should navigate to ‘List of Devices’ screen with status changed to ‘Rejected’</t>
  </si>
  <si>
    <t>Verify the close Icon in the popup</t>
  </si>
  <si>
    <t>1. Login to PMS portal as Admin Partner.
2.Navigate to List of Devices  Tab from the SBI device card in Homepage/SidePanel
3.Click on the Action menu in the List of  Devices details
4.Click on close icon</t>
  </si>
  <si>
    <t>Clicking on close button  should  navigate to ‘List of Devices’  with no changes .</t>
  </si>
  <si>
    <t>Verify navigation to  Tabular view of  device details screen using keyboard</t>
  </si>
  <si>
    <t>1. Login to PMS portal as Admin Partner.
2.Navigate to List of Devices  Tab from the SBI device card in Homepage/SidePanel
3.Click on the Action menu in the List of  Devices details
4.Use keyboard to naviagate</t>
  </si>
  <si>
    <t>User should be navigated from keyboard</t>
  </si>
  <si>
    <t>Verify the status of the device in the tabular view of devices after Approving</t>
  </si>
  <si>
    <t>1. Login to PMS portal as Admin Partner.
2.Navigate to List of Devices  Tab from the SBI device card in Homepage/SidePanel
3.Click on the Action menu in the List of  Devices details
4.Check the status after approving</t>
  </si>
  <si>
    <t>Approved Device request should display as ‘Approved’ status</t>
  </si>
  <si>
    <t>Verify the status of the device in the tabular view of devices after Rejecting</t>
  </si>
  <si>
    <t>1. Login to PMS portal as Admin Partner.
2.Navigate to List of Devices  Tab from the SBI device card in Homepage/SidePanel
3.Click on the Action menu in the List of  Devices details
4.Check the status after rejecting</t>
  </si>
  <si>
    <t>Rejected Device request should display as ‘Rejected’ status</t>
  </si>
  <si>
    <t>Verify the dimensions  of Tabular View of Device details page in tablet</t>
  </si>
  <si>
    <t>1. Login to PMS portal as Admin Partner.
2.Navigate to List of Devices  Tab from the SBI device card in Homepage/SidePanel
3.Click on the Action menu in the List of  Devices details
4.Check on the tablet dimension 1280X800</t>
  </si>
  <si>
    <t>1. Login to PMS portal as Admin Partner.
2.Navigate to List of Devices  Tab from the SBI device card in Homepage/SidePanel
3.Click on the Action menu in the List of  Devices details
4.Check on the extra large dimension 2560x1440</t>
  </si>
  <si>
    <t>Verify the dimensions of view page in desktop  screen</t>
  </si>
  <si>
    <t>1. Login to PMS portal as Admin Partner.
2.Navigate to List of Devices  Tab from the SBI device card in Homepage/SidePanel
3.Click on the Action menu in the List of  Devices details
4.Check on the desktop dimension 1920x1080</t>
  </si>
  <si>
    <t>MOSIP-37582</t>
  </si>
  <si>
    <t>FTM Chip (Partner Admin): Download FTM Chip Certificate</t>
  </si>
  <si>
    <t>The partner admin  has already navigated to View FTM Details  screen
The FTM Chip Provider should have already uploaded FTM Chip certificate.</t>
  </si>
  <si>
    <t>As a partner admin , I should be able to click download button in View FTM Detail screen so that I can download partner uploaded FTM Chip Certificate and save it on my local system</t>
  </si>
  <si>
    <t>Verify the download button before uploading certificate</t>
  </si>
  <si>
    <t>1. Login to PMS portal as Admin Partner.
2. Click on FTM chip option in Home page/Dashboard/Sidepanel
3.Navigate to View FTM chip details screen from the List of FTM chip page
4.Click on download button before uploading certificate</t>
  </si>
  <si>
    <t>Download button should be disabled</t>
  </si>
  <si>
    <t>Verify the download button after  uploading certificate for Approved status</t>
  </si>
  <si>
    <t>1. Login to PMS portal as Admin Partner.
2. Click on FTM chip option in Home page/Dashboard/Sidepanel
3.Navigate to View FTM chip details screen from the List of FTM chip page
4.Click on download button after uploading certificate</t>
  </si>
  <si>
    <t>Download button should be enabled for Approved status</t>
  </si>
  <si>
    <t>Verify the download button  for Pending for Approval status</t>
  </si>
  <si>
    <t>1. Login to PMS portal as Admin Partner.
2. Click on FTM chip option in Home page/Dashboard/Sidepanel
3.Navigate to View FTM chip details screen from the List of FTM chip page
4.Click on download button Pending for Approval status</t>
  </si>
  <si>
    <t xml:space="preserve">Download button should be enabled Pending for Approval </t>
  </si>
  <si>
    <t>Verify the download button for Pending for certificate upload status</t>
  </si>
  <si>
    <t>1. Login to PMS portal as Admin Partner.
2. Click on FTM chip option in Home page/Dashboard/Sidepanel
3.Navigate to View FTM chip details screen from the List of FTM chip page
4.Click on download button for Pending for certificate upload status</t>
  </si>
  <si>
    <t>Verify the download button for Rejected status</t>
  </si>
  <si>
    <t>1. Login to PMS portal as Admin Partner.
2. Click on FTM chip option in Home page/Dashboard
3.Navigate to View FTM chip details screen from the List of FTM chip page
4.Click on download button Rejected status</t>
  </si>
  <si>
    <t>Verify the download button for Deactivated status</t>
  </si>
  <si>
    <t>1. Login to PMS portal as Admin Partner.
2. Click on FTM chip option in Home page/Dashboard/Sidepanel
3.Navigate to View FTM chip details screen from the List of FTM chip page
4.Click on download button  Deactivated status</t>
  </si>
  <si>
    <t>Verify the download button  Once the Original FTM Chip certificate is expired</t>
  </si>
  <si>
    <t>1. Login to PMS portal as Admin Partner.
2. Click on FTM chip option in Home page/Dashboard/Sidepanel
3.Navigate to View FTM chip details screen from the List of FTM chip page
4.Click on download button  for expired status</t>
  </si>
  <si>
    <t xml:space="preserve">Appropriate error message should display certificate </t>
  </si>
  <si>
    <t>Verify the functionality after clicking download option</t>
  </si>
  <si>
    <t xml:space="preserve">1. Login to PMS portal as Admin Partner.
2. Click on FTM chip option in Home page/Dashboard
3.Navigate to View FTM chip details screen from the List of FTM chip page
4.Click on download button  </t>
  </si>
  <si>
    <t>After clicking download option, the certificate should get saved in local folder</t>
  </si>
  <si>
    <t xml:space="preserve">Verify the Downloaded certificate can be opened </t>
  </si>
  <si>
    <t xml:space="preserve">1.Login to PMS portal as Admin Partner.
2. Click on FTM chip option in Home page/Dashboard/Sidepanel
3.Navigate to View FTM chip details screen from the List of FTM chip page
4.Click on downloaded   </t>
  </si>
  <si>
    <t>The downloaded file should be opened and viewed as expected</t>
  </si>
  <si>
    <t xml:space="preserve">Verfiy the certificate can be viewed </t>
  </si>
  <si>
    <t>1.Login to PMS portal as Admin Partner.
2. Click on FTM chip option in Home page/Dashboard/Sidepanel
3.Navigate to View FTM chip details screen from the List of FTM chip page
4.Click on downloaded
5.Edit the certificate</t>
  </si>
  <si>
    <t xml:space="preserve">Certificate can be viewed </t>
  </si>
  <si>
    <t xml:space="preserve">
1. Login to PMS portal as Admin Partner in eng/fra/ara langauge
2.  Click on FTM chip option in Home page/Dashboard
3.Navigate to the View FTM chip details
4.Check the Text fields/Allignments</t>
  </si>
  <si>
    <t>Verify the Tabular list of Navigate to the View FTM chip details screen when user logged in multi langauages</t>
  </si>
  <si>
    <t xml:space="preserve">
1. Login to PMS portal as Admin Partner in eng/fra/ara langauge
2. Click on FTM chip option in Home page/Dashboard
3. Navigate to the View FTM chip details screen
4.View the screen</t>
  </si>
  <si>
    <t>Verify the Tabular list of Navigate to the View FTM chip details screen using keyboard</t>
  </si>
  <si>
    <t xml:space="preserve">
1. Login to PMS portal as Admin Partner in eng/fra/ara langauge
2. Click on FTM chip option in Home page/Dashboard
3. Navigate to the View FTM chip details screen
4.View the screen from keyboard</t>
  </si>
  <si>
    <t>Verify the Tabular list of Navigate to the View FTM chip details screen from the side panel</t>
  </si>
  <si>
    <t>User should be navigated from side panel</t>
  </si>
  <si>
    <t>MOSIP-37572</t>
  </si>
  <si>
    <t>FTM Chip (Partner Admin): View FTM Chip details</t>
  </si>
  <si>
    <t xml:space="preserve">User should be in FTM Chip tabular view screen </t>
  </si>
  <si>
    <t>As a user (partner), I should be able to click on each active FTM Chip record/ view option of each record in the tabular view of submitted FTM, so that I can view the FTM chip details individually</t>
  </si>
  <si>
    <t>Verify the Title of the  View FTM Chip Details’ page</t>
  </si>
  <si>
    <t>1. Login to PMS portal as Admin Partner.
2. Click on FTM chip option in Home page/Dashboard/Sidepanel
3.Navigate to View FTM chip details screen from the List of FTM chip page</t>
  </si>
  <si>
    <t>Title should read ‘View FTM Chip Details’</t>
  </si>
  <si>
    <t>Verify the Title of the  View FTM Chip Details’ page can be edited</t>
  </si>
  <si>
    <t>1. Login to PMS portal as Admin Partner.
2. Click on FTM chip option in Home page/Dashboard/Sidepanel
3.Navigate to View FTM chip details screen from the List of FTM chip page
4.Edit the Title</t>
  </si>
  <si>
    <t xml:space="preserve">Verify the Breadcrumb of the View FTM Chip Details screen </t>
  </si>
  <si>
    <t>1. Login to PMS portal as Admin Partner.
2. Click on FTM chip option in Home page/Dashboard/Sidepanel
3.Navigate to View FTM chip details screen from the List of FTM chip page
4.View the Breadcrumb</t>
  </si>
  <si>
    <t>Breadcrumb should be Home / List of FTM Chip details</t>
  </si>
  <si>
    <t>Verify the sub title of view FTM chip details screen</t>
  </si>
  <si>
    <t>1. Login to PMS portal as Admin Partner.
2. Click on FTM chip option in Home page/Dashboard/Sidepanel
3.Navigate to View FTM chip details screen from the List of FTM chip page
4.View the sub title</t>
  </si>
  <si>
    <t xml:space="preserve">Verify the status position of the FTM chip </t>
  </si>
  <si>
    <t>1. Login to PMS portal as Admin Partner.
2. Click on FTM chip option in Home page/Dashboard/Sidepanel
3.Navigate to View FTM chip details screen from the List of FTM chip page
4.View the status</t>
  </si>
  <si>
    <t>Verify the status of the FTM chip details</t>
  </si>
  <si>
    <t xml:space="preserve">status  contains 4 types </t>
  </si>
  <si>
    <t>Verify all types of  status of the FTM chip details</t>
  </si>
  <si>
    <t xml:space="preserve">Status types should display : Approved/Rejected/Pending for approval/ Pending for Certificate Upload </t>
  </si>
  <si>
    <t>Verify the FTM chip details are showing proper status of the chip details</t>
  </si>
  <si>
    <t>Status should display as
Approved for approved status
Rejected for Rejected status
Pending for approval for pending for approval status Pending for Certificate Upload for Pending for Certificate Upload status Deactivated for deactivated status along with color coding</t>
  </si>
  <si>
    <t>Verify the Created On - Date and time</t>
  </si>
  <si>
    <t>1. Login to PMS portal as Admin Partner.
2. Click on FTM chip option in Home page/Dashboard/Sidepanel
3.Navigate to View FTM chip details screen from the List of FTM chip page
4.Check the Created On - Date and time</t>
  </si>
  <si>
    <t>Created On - Date and time should display corresponding to the status</t>
  </si>
  <si>
    <t>Verfiy the Created On - Date and time is displaying proper in UI</t>
  </si>
  <si>
    <t>Date and time format should be same as browser language settings</t>
  </si>
  <si>
    <t>1. Login to PMS portal as Admin Partner.
2. Click on FTM chip option in Home page/Dashboard/Sidepanel
3.Navigate to View FTM chip details screen from the List of FTM chip page
4.Check the Created On - Date and time in DB in FTM table</t>
  </si>
  <si>
    <t xml:space="preserve">1. Login to PMS portal as Admin Partner.
2. Click on FTM chip option in Home page/Dashboard/Sidepanel
3.Navigate to View FTM chip details screen from the List of FTM chip page
4.Check the Partner ID below the status </t>
  </si>
  <si>
    <t xml:space="preserve">1. Login to PMS portal as Admin Partner.
2. Click on FTM chip option in Home page/Dashboard
3.Navigate to View FTM chip details screen from the List of FTM chip page
4.Check the Partner Type below the status </t>
  </si>
  <si>
    <t>1. Login to PMS portal as Admin Partner.
2. Click on FTM chip option in Home page/Dashboard/Sidepanel
3.Navigate to View FTM chip details screen from the List of FTM chip page
4.Check the  organisation</t>
  </si>
  <si>
    <t>Verify the FTM Chip Certificate Section</t>
  </si>
  <si>
    <t>1. Login to PMS portal as Admin Partner.
2. Click on FTM chip option in Home page/Dashboard/Sidepanel
3.Navigate to View FTM chip details screen from the List of FTM chip page
4.Check the certificate section</t>
  </si>
  <si>
    <t>FTM Chip Certificate Section should include: Title/Partner Type/Upload date &amp; time/Expire date &amp; time/Download button</t>
  </si>
  <si>
    <t>Verfiy the Title of the FTM Chip Certificate Section</t>
  </si>
  <si>
    <t xml:space="preserve">1. Login to PMS portal as Admin Partner.
2. Click on FTM chip option in Home page/Dashboard/Sidepanel
3.Navigate to View FTM chip details screen from the List of FTM chip page
4.Check the Title </t>
  </si>
  <si>
    <t>Title should read 'FTM Chip Certificate'</t>
  </si>
  <si>
    <t>Verfiy the partnertype of the FTM Chip Certificate Section</t>
  </si>
  <si>
    <t>1. Login to PMS portal as Admin Partner.
2. Click on FTM chip option in Home page/Dashboard/Sidepanel
3.Navigate to View FTM chip details screen from the List of FTM chip page
4.Verify the partnertype</t>
  </si>
  <si>
    <t>Partner type should be corresponding to PartnerID</t>
  </si>
  <si>
    <t>Verfiy the upload time and date of the FTM Chip Certificate Section</t>
  </si>
  <si>
    <t xml:space="preserve">1. Login to PMS portal as Admin Partner.
2. Click on FTM chip option in Home page/Dashboard/Sidepanel
3.Navigate to View FTM chip details screen from the List of FTM chip page
4.Verify the upload time and date </t>
  </si>
  <si>
    <t>Upload data and time should be displayed as per system browser format</t>
  </si>
  <si>
    <t>Verfiy the Expire time and date of the FTM Chip Certificate Section</t>
  </si>
  <si>
    <t xml:space="preserve">1. Login to PMS portal as Admin Partner.
2. Click on FTM chip option in Home page/Dashboard/Sidepanel
3.Navigate to View FTM chip details screen from the List of FTM chip page
4.Verify the expire time and date </t>
  </si>
  <si>
    <t xml:space="preserve">Expiry date of Originally uploaded Certificate should  be displayed as per system browser format. </t>
  </si>
  <si>
    <t>Verfiy the Expire time and date of the FTM Chip Certificate Section after the certificate is expired</t>
  </si>
  <si>
    <t>If certificate is expired, ‘Expiry date &amp; time’ label should display in red and its value should display in bold (black).</t>
  </si>
  <si>
    <t>Verfiy the download button of the FTM Chip Certificate Section before uploading the certificate</t>
  </si>
  <si>
    <t>1. Login to PMS portal as Admin Partner.
2. Click on FTM chip option in Home page/Dashboard/Sidepanel
3.Navigate to View FTM chip details screen from the List of FTM chip page
4.Verify the download button</t>
  </si>
  <si>
    <t>Verfiy the download button  of the FTM Chip Certificate Section after uploading the certificate</t>
  </si>
  <si>
    <t>Download button should be enabled only for Approved / Pending for Approval status</t>
  </si>
  <si>
    <t>Verfiy the download button  of the FTM Chip Certificate Section after uploading the certificate multiple times</t>
  </si>
  <si>
    <t>1. Login to PMS portal as Admin Partner.
2. Click on FTM chip option in Home page/Dashboard/Sidepanel
3.Navigate to View FTM chip details screen from the List of FTM chip page
4.Verify the download button multiple times</t>
  </si>
  <si>
    <t>Certificate should get downloaded multiple times</t>
  </si>
  <si>
    <t>Verfiy the back button of the FTM Chip Certificate Section</t>
  </si>
  <si>
    <t>1. Login to PMS portal as Admin Partner.
2. Click on FTM chip option in Home page/Dashboard/Sidepanel
3.Navigate to View FTM chip details screen from the List of FTM chip page
4.Verify the back button</t>
  </si>
  <si>
    <t>Verfiy the browser back button of the FTM Chip Certificate Section</t>
  </si>
  <si>
    <t>Verfiy the back button present below the Hamburger menu of the FTM Chip Certificate Section</t>
  </si>
  <si>
    <t>Verify the FTM chip certificate Section is editable</t>
  </si>
  <si>
    <t>1. Login to PMS portal as Admin Partner.
2. Click on FTM chip option in Home page/Dashboard/Sidepanel
3.Navigate to View FTM chip details screen from the List of FTM chip page
4.Edit the certificate ssection</t>
  </si>
  <si>
    <t>FTM chip certificate section should be non editable</t>
  </si>
  <si>
    <t xml:space="preserve">
1. Login to PMS portal as Admin Partner in eng/fra/ara langauge
2.  Click on FTM chip option in Home page/Dashboard/Sidepanel
3.Navigate to the View FTM chip details
4.Check the Text fields/Allignments</t>
  </si>
  <si>
    <t xml:space="preserve">
1. Login to PMS portal as Admin Partner in eng/fra/ara langauge
2. Click on FTM chip option in Home page/Dashboard/Sidepanel
3. Navigate to the View FTM chip details screen
4.View the screen</t>
  </si>
  <si>
    <t>1. Login to PMS portal as Admin Partner.
2. Click on FTM chip option in Home page/Dashboard/Sidepanel
3.Navigate to the View FTM chip details screen
4.Check on the tablet dimension 1280X800</t>
  </si>
  <si>
    <t>1. Login to PMS portal as Admin Partner.
2. Click on FTM chip option in Home page/Dashboard/Sidepanel
3.Navigate to the View FTM chip details screen
4.Check on the desktop dimension 1920x1080</t>
  </si>
  <si>
    <t>1. Login to PMS portal as Admin Partner.
2. Click on FTM chip option in Home page/Dashboard/Sidepanel
3.Navigate to the View FTM chip details screen
4.Check on the extra large dimension 2560x1440</t>
  </si>
  <si>
    <t>Verify user is navigated to List of FTM chip screen using keyboard</t>
  </si>
  <si>
    <t>1. Login to PMS portal as Admin Partner.
2. Click on FTM chip option using keyboard</t>
  </si>
  <si>
    <t>Admin should be navigated to the View FTM chip details screen</t>
  </si>
  <si>
    <t>1. Login to PMS portal as Admin Partner.
2. Click on FTM chip option in Home page/Dashboard/Sidepanel
3.Navigate to the View FTM chip details screen
4.Check the placeholders and labels</t>
  </si>
  <si>
    <t>MOSIP-37659</t>
  </si>
  <si>
    <t>FTM Chip (Partner Admin): Approve/ Reject FTM Chip details</t>
  </si>
  <si>
    <t>The FTM Chip request should be in pending for approval status for the admin to approve/reject it.
Partner Admin clicks on ‘Approve/Reject’ option in action menu of ‘pending for approval’ FTM Chip records in ‘List of FTM Chip Details</t>
  </si>
  <si>
    <t>1. Login to PMS portal as Admin Partner.
2.Navigate to FTM chip in Home page/Dashboard/Sidepanel
3.Click on the Action menu in the List of FTM chip details</t>
  </si>
  <si>
    <t>1. Login to PMS portal as Admin Partner.
Navigate to FTM chip in Home page/Dashboard/Sidepanel
3.Click on the Action menu in the List of FTM chip details</t>
  </si>
  <si>
    <t>Approve/Reject option should be enabled for The FTM Chip request  which is  in pending for approval status</t>
  </si>
  <si>
    <t>1. Login to PMS portal as Admin Partner.
Navigate to FTM chip in Home page/Dashboard
3.Click on the Action menu in the List of FTM chip details for approved status</t>
  </si>
  <si>
    <t>Approve/Reject option should be disabled for The FTM Chip request  which is  in approved status</t>
  </si>
  <si>
    <t>1. Login to PMS portal as Admin Partner.
Navigate to FTM chip in Home page/Dashboard/Sidepanel
3.Click on the Action menu in the List of FTM chip details Rejected status</t>
  </si>
  <si>
    <t>Approve/Reject option should be disabled for The FTM Chip request  which is  in Rejected status</t>
  </si>
  <si>
    <t xml:space="preserve">Verify Approve/Reject option availabe for pending for certifcate upload status in the Action Menu  </t>
  </si>
  <si>
    <t>1. Login to PMS portal as Admin Partner.
Navigate to FTM chip in Home page/Dashboard
3.Click on the Action menu in the List of FTM chip details for pending for certifcate upload  status</t>
  </si>
  <si>
    <t>Approve/Reject option should be disabled for The FTM Chip request  which is  in pending for certifcate upload status</t>
  </si>
  <si>
    <t>1. Login to PMS portal as Admin Partner.
Navigate to FTM chip in Home page/Dashboard/Sidepanel
3.Click on the Action menu in the List of FTM chip details doe deactivated status</t>
  </si>
  <si>
    <t>Approve/Reject option should be disabled for The FTM Chip request  which is  in Deactivated status</t>
  </si>
  <si>
    <t xml:space="preserve">1. Login to PMS portal as Admin Partner.
Navigate to FTM chip in Home page/Dashboard/Sidepanel
3.Click on the Action menu in the List of FTM chip details </t>
  </si>
  <si>
    <t>View option should be available for all the Approved/Rejected/Pending for approval status/pending for certificate upload status</t>
  </si>
  <si>
    <t>1. Login to PMS portal as Admin Partner.
Navigate to FTM chip in Home page/Dashboard/Sidepanel
3.Click on the Action menu in the List of FTM chip details
4.Click on Approve/Reject  option</t>
  </si>
  <si>
    <t>1. Login to PMS portal as Admin Partner.
Navigate to FTM chip in Home page/Dashboard/Sidepanel
3.Click on the Action menu in the List of FTM chip details
4.Click on Approve/Reject  option for pending for approval status</t>
  </si>
  <si>
    <t>1. Login to PMS portal as Admin Partner.
2.Navigate to partner -policy linking card option in Home page/Dashboard/Sidepanel
4.Click on the Action menu in the partner -policy screen
5.Click on Approve/Reject  option
6.Check the Title</t>
  </si>
  <si>
    <t xml:space="preserve">Title should read ‘&lt;Make | Model &gt;’ </t>
  </si>
  <si>
    <t>1. Login to PMS portal as Admin Partner.
2.Navigate to partner -policy linking card option in Home page/Dashboard/Sidepanel
4.Click on the Action menu in the partner -policy screen
5.Click on Approve/Reject  option
6.Check the sub Title</t>
  </si>
  <si>
    <t>Sub Title should read ‘Do you want to Approve or Reject the FTM Chip Make-Model?’</t>
  </si>
  <si>
    <t>1. Login to PMS portal as Admin Partner.
2.Navigate to partner -policy linking card option in Home page/Dashboard/Sidepanel
4.Click on the Action menu in the partner -policy screen
5.Click on Approve/Reject  option
6.Check the Description</t>
  </si>
  <si>
    <t>Description should display Please review the FTM Chip details and associated certificate carefully before taking appropriate action.</t>
  </si>
  <si>
    <t>1. Login to PMS portal as Admin Partner.
2.Navigate to partner -policy linking card option in Home page/Dashboard/Sidepanel
4.Click on the Action menu in the partner -policy screen
5.Click on Approve/Reject  option
6.Click on the approvr button</t>
  </si>
  <si>
    <t>On clicking Approve button  user should  navigate to ‘List of FTM Chip Details’  with status changed to ‘Approved’</t>
  </si>
  <si>
    <t>1. Login to PMS portal as Admin Partner.
2.Navigate to partner -policy linking card option in Home page/Dashboard/Sidepanel
4.Click on the Action menu in the partner -policy screen
5.Click on Approve/Reject  option
6.Click on the Reject button</t>
  </si>
  <si>
    <t>On clicking Reject, user should  navigate to ‘List of FTM Chip Details’  with status changed to ‘Rejected’.</t>
  </si>
  <si>
    <t>1. Login to PMS portal as Admin Partner.
2.Navigate to partner -policy linking card option in Home page/Dashboard/Sidepanel
4.Click on the Action menu in the partner -policy screen
5.Click on Approve/Reject  option
6.Click on the close  Icon</t>
  </si>
  <si>
    <t>Clicking on close button  should  navigate to ‘List of FTM Chip Details’  with no changes .</t>
  </si>
  <si>
    <t>1. Login to PMS portal as Admin Partner.
2.Navigate to partner -policy linking card option in Home page/Dashboard/Sidepanel
4.Click on the Action menu in the partner -policy screen
5.Click on Approve/Reject  option
6.Click on keyboard</t>
  </si>
  <si>
    <t xml:space="preserve">Verify the status of the FTM chip details after approving </t>
  </si>
  <si>
    <t>1. Login to PMS portal as Admin Partner.
2.Navigate to partner -policy linking card option in Home page/Dashboard/SidePanel
4.Click on the Action menu in the partner -policy screen
5.Click on Approve/Reject  option
6.Check the status of the FTM chip details</t>
  </si>
  <si>
    <t>Status should be Approved</t>
  </si>
  <si>
    <t>Verify the status of the FTM chip details after Rejecting</t>
  </si>
  <si>
    <t>Status should be Rejected</t>
  </si>
  <si>
    <t>Verify the Text fields/Allignments of the  FTM chip details screen when user logged in multi languages</t>
  </si>
  <si>
    <t xml:space="preserve">
1. Login to PMS portal as Admin Partner in eng/fra/ara langauge
2.Navigate to partner -policy linking card option in Home page/Dashboard/SidePanel
3.Click on the Action menu in the partner -policy screen
4.Click on Approve/Reject  option
5.Check the Text fields/Allignments</t>
  </si>
  <si>
    <t>Verify the Tabular list of  FTM chip details screen when user logged in multi langauages</t>
  </si>
  <si>
    <t xml:space="preserve">
1. Login to PMS portal as Admin Partner in eng/fra/ara langauge
2.Navigate to partner -policy linking card option in Home page/Dashboard/SidePanel
3.Click on the Action menu in the partner -policy screen
4.Click on Approve/Reject  option
5.View the screen</t>
  </si>
  <si>
    <t>Verify the partner portal reflecting properly after approving/rejecting FTM chip details</t>
  </si>
  <si>
    <t xml:space="preserve">
1. Login to PMS portal as Admin Partner
2.Navigate to partner -policy linking card option in Home page/Dashboard/SidePanel
3.Click on the Action menu in the partner -policy screen
4.Click on Approve/Reject  option
5.Login to partner portal and check the status</t>
  </si>
  <si>
    <t>Partner portal  should reflec accordingly</t>
  </si>
  <si>
    <t>MOSIP-38038</t>
  </si>
  <si>
    <t>FTM Chip Provider Services: Modifications in FTM Chip Certificate section</t>
  </si>
  <si>
    <t>User should click on row Item  of approved FTM record in ‘List of FTM Chip details’</t>
  </si>
  <si>
    <t>FTM Chip Certificate Section</t>
  </si>
  <si>
    <t>Verfiy the Title of  FTM Chip Certificate Section</t>
  </si>
  <si>
    <t>1. Login to PMS portal as Admin Partner.
2.Navigate to FTM chip in Home page/Dashboard/Sidepanel
3.Click on any approved  row item of FTM chip details
4.Check the certificate section</t>
  </si>
  <si>
    <t>Title should read  FTM Chip Certificate</t>
  </si>
  <si>
    <t>Verfiy the partner type of  FTM Chip Certificate Section</t>
  </si>
  <si>
    <t>The enrolled partner type name(ie, FTM Chip Provider) should appear.</t>
  </si>
  <si>
    <t>Verify the Upload date &amp; time of  FTM Chip Certificate Section</t>
  </si>
  <si>
    <t>1. Login to PMS portal as Admin Partner.
2.Navigate to FTM chip in Home page/Dashboard/Sidepanel
3.Click on any approved  row item of FTM chip details
4.Check the upload date and time in the certificate section</t>
  </si>
  <si>
    <t xml:space="preserve"> Uploaded date and time of Originally uploaded Certificate should display as per system browser format</t>
  </si>
  <si>
    <t>Verify the Expiry date &amp; time of  FTM Chip Certificate Section</t>
  </si>
  <si>
    <t>1. Login to PMS portal as Admin Partner.
2.Navigate to FTM chip in Home page/Dashboard/Sidepanel
3.Click on any approved  row item of FTM chip details
4.Check the Expiry date &amp; time of certificate section</t>
  </si>
  <si>
    <t xml:space="preserve"> Expiry date of Originally uploaded Certificate should display as per system browser format.</t>
  </si>
  <si>
    <t>Verify if certificate is expired of  FTM Chip Certificate Section</t>
  </si>
  <si>
    <t>1. Login to PMS portal as Admin Partner.
2.Navigate to FTM chip in Home page/Dashboard/Sidepanel
3.Click on any approved  row item of FTM chip details
4.Check  the certificate section after expired</t>
  </si>
  <si>
    <t>If certificate is expired, ‘Expiry date &amp; time’ label is displayed in red and its value is displayed in bold (black).</t>
  </si>
  <si>
    <t>Verify the Download button of  FTM Chip Certificate Section</t>
  </si>
  <si>
    <t>1. Login to PMS portal as Admin Partner.
2.Navigate to FTM chip in Home page/Dashboard/Sidepanel
3.Click on any approved  row item of FTM chip details
4.Check  the download button</t>
  </si>
  <si>
    <t xml:space="preserve">Download button should get enabled only for Approved / Pending for Approval status. </t>
  </si>
  <si>
    <t>Verify the Download button of  FTM Chip Certificate Section for deactivated /rejected/pending for certificate upload status</t>
  </si>
  <si>
    <t>Download  button should be  disabled.</t>
  </si>
  <si>
    <t>MOSIP-36928</t>
  </si>
  <si>
    <t>Policy Group &amp; Policies (Policy Manager): Clone Authentication policy in different policy groups</t>
  </si>
  <si>
    <t>TC_36928_01</t>
  </si>
  <si>
    <t>As a policy manager, on clicking Clone option of each activated/ deactivated Authentication policy record in List of Authentication Policy screen - I should be able to clone the selected Authentication policy onto a different policy group so that I need not have to manually enter the same policy details again to associate it to another policy group.</t>
  </si>
  <si>
    <t>Verify Clone option in Action menu for Activated Authentication Policy.</t>
  </si>
  <si>
    <t>1. Login to PMS portal as Admin Partner.
2. Click on Policies option in Home page/Dashboard.
3. Navigate to Authentication Policy tab.
4. Navigate to tabular view for Authentication Policy.
5. Navigate to Action menu for Activated Auth Policy.
6. Navigate to Clone option.</t>
  </si>
  <si>
    <t>1. "Clone" option should be available.
2. "Clone" option should be in enabled state.
3. "Clone" option should be accessible.</t>
  </si>
  <si>
    <t>TC_36928_02</t>
  </si>
  <si>
    <t>Verify Clone option in Action menu for Deactivated Authentication Policy.</t>
  </si>
  <si>
    <t>1. Login to PMS portal as Admin Partner.
2. Click on Policies option in Home page/Dashboard.
3. Navigate to Authentication Policy tab.
4. Navigate to tabular view for Authentication Policy.
5. Navigate to Action menu for Deactivated Auth Policy.
6. Navigate to Clone option.</t>
  </si>
  <si>
    <t>TC_36928_03</t>
  </si>
  <si>
    <t>Verify Clone option in Action menu for Draft Authentication Policy.</t>
  </si>
  <si>
    <t>1. Login to PMS portal as Admin Partner.
2. Click on Policies option in Home page/Dashboard.
3. Navigate to Authentication Policy tab.
4. Navigate to tabular view for Authentication Policy.
5. Navigate to Action menu for Draft Auth Policy.
6. Navigate to Clone option.</t>
  </si>
  <si>
    <t>1. "Clone" option should be in disabled state.
2. "Clone" option should not be accessible.</t>
  </si>
  <si>
    <t>TC_36928_04</t>
  </si>
  <si>
    <t>Verify Clone policy popup is displayed upon clicking Clone option</t>
  </si>
  <si>
    <t>1. Login to PMS portal as Admin Partner.
2. Click on Policies option in Home page/Dashboard.
3. Navigate to Authentication Policy tab.
4. Navigate to tabular view for Authentication Policy.
5. Navigate to Action menu for Activated/Deactivated Auth Policy.
6. Navigate to Clone option.
7. Click on Clone option.</t>
  </si>
  <si>
    <t>Upon clicking on Clone option, Clone policy popup should be displayed.</t>
  </si>
  <si>
    <t>TC_36928_05</t>
  </si>
  <si>
    <t>Verify Clone Policy popup title.</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</si>
  <si>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t>
  </si>
  <si>
    <t>Title- ‘Clone Policy’ - should be displayed.</t>
  </si>
  <si>
    <t>TC_36928_06</t>
  </si>
  <si>
    <t>Verify Clone Policy popup sub title.</t>
  </si>
  <si>
    <t>Sub title -'Select the policy group where you would like to nest the cloned policy &lt;policy name in bold&gt;, along with its specified details. Ensure the required policy group has been created beforehand, as only existing policy groups will appear in the dropdown for selection.'- should be displayed.</t>
  </si>
  <si>
    <t>TC_36928_07</t>
  </si>
  <si>
    <t>Verify Policy Group Dropdown is available.</t>
  </si>
  <si>
    <t>Policy group dropdown should be available in Clone Policy popup.</t>
  </si>
  <si>
    <t>TC_36928_08</t>
  </si>
  <si>
    <t>Verify Policy Group Dropdown is accessible.</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</si>
  <si>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t>
  </si>
  <si>
    <t>1. Policy group dropdown should be accessible. in Clone Policy popup.
2. User should be able to expand/collapse the dropdown.</t>
  </si>
  <si>
    <t>TC_36928_09</t>
  </si>
  <si>
    <t>Verify search bar is provided in the policy group dropdown.</t>
  </si>
  <si>
    <t>1. Search bar should be available in dropdown.
2. User should be able to search the Policy group.</t>
  </si>
  <si>
    <t>TC_36928_10</t>
  </si>
  <si>
    <t>Verify Policy group dropdown items.</t>
  </si>
  <si>
    <t>1. Each item in dropdown should contain Policy Group and Policy Group Description beneath it.</t>
  </si>
  <si>
    <t>TC_36928_11</t>
  </si>
  <si>
    <t>Verify Deactiavted Policy group in Policy group dropdown.</t>
  </si>
  <si>
    <t>1. Deactivate Policy group should not be available in dropdown.</t>
  </si>
  <si>
    <t>TC_36928_12</t>
  </si>
  <si>
    <t>Verify Clone button is disabled by default in popup.</t>
  </si>
  <si>
    <t>Clone button should be disabled by default in popup</t>
  </si>
  <si>
    <t>TC_36928_13</t>
  </si>
  <si>
    <t>Verify "Clone and Cancel" buttons are available in Clone policy popup</t>
  </si>
  <si>
    <t>"Clone &amp; Cancel" button should be available in  clone policy popup.</t>
  </si>
  <si>
    <t>TC_36928_14</t>
  </si>
  <si>
    <t>Verify "Clone" button in popup</t>
  </si>
  <si>
    <t>1. "Clone" button should be accessible.</t>
  </si>
  <si>
    <t>TC_36928_15</t>
  </si>
  <si>
    <t>Verify upon clicking on Clone button</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</si>
  <si>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
9. Clone the Policy.</t>
  </si>
  <si>
    <t>Upon clicking on Clone button, the Auth Policy should get cloned to Policy group
2. Success message should be displayed.</t>
  </si>
  <si>
    <t>TC_36928_16</t>
  </si>
  <si>
    <t>Verify the success message once Policy is cloned.</t>
  </si>
  <si>
    <t>‘&lt;Policy Name&gt; has been cloned and associated to &lt;Policy Group Name&gt; successfully!’  - success message should be displayed.</t>
  </si>
  <si>
    <t>TC_36928_17</t>
  </si>
  <si>
    <t>TC_36928_18</t>
  </si>
  <si>
    <t>Upon clicking on the cancel button tabular view screen for particular policy Policy record should be with no changes made.</t>
  </si>
  <si>
    <t>TC_36928_19</t>
  </si>
  <si>
    <t>Verify Close button in popup.</t>
  </si>
  <si>
    <t>1. Close button should be accessible.
2. Upon clicking on Close button, user should be navigated to List of Authentication policy page.</t>
  </si>
  <si>
    <t>TC_36928_20</t>
  </si>
  <si>
    <t>Verify once policy is submitted (cloned)</t>
  </si>
  <si>
    <t>TC_36928_21</t>
  </si>
  <si>
    <t>Verify by cloning the same policy which already exists and is in Active state.</t>
  </si>
  <si>
    <t>1. Error message should be displayed.
2. Below error message should be displayed, "This policy already exists within the selected policy group. Please choose a different policy group to proceed further"</t>
  </si>
  <si>
    <t>TC_36928_22</t>
  </si>
  <si>
    <t>Verify by cloning the same policy which already exists and is in Draft state.</t>
  </si>
  <si>
    <t>TC_36928_23</t>
  </si>
  <si>
    <t>Verify close button is provided in popup when error message is displayed.</t>
  </si>
  <si>
    <t>After the error message is displayed, Close button should be provided to close the popup window.</t>
  </si>
  <si>
    <t>TC_36928_24</t>
  </si>
  <si>
    <t>Verify by creating multiple Clone policy to single Auth Policy but different policy groups.</t>
  </si>
  <si>
    <t>User should be able to create multiple clone policies to single Auth policy but different policy groups.</t>
  </si>
  <si>
    <t>TC_36928_25</t>
  </si>
  <si>
    <t>Verify multi browser functionality of cloning the Policy.</t>
  </si>
  <si>
    <t>User should not be able to clone the same policy multiple times.</t>
  </si>
  <si>
    <t>TC_36928_26</t>
  </si>
  <si>
    <t>Verify by cloning an policy and in another browser try to deactiavte the Policy group.</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</si>
  <si>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
9. Open another browser and deactivate the Policy group.</t>
  </si>
  <si>
    <t>1. User should not be able to clone the policy for deactivated policy group.
2. Error message should be displayed.</t>
  </si>
  <si>
    <t>TC_36928_27</t>
  </si>
  <si>
    <t>Verify the status of Clone Policy in View Policy details page.</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</si>
  <si>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
9. Clone the policy and navigate to View detail page.</t>
  </si>
  <si>
    <t>Status should be displayed as "Draft" in view details page.</t>
  </si>
  <si>
    <t>TC_36928_28</t>
  </si>
  <si>
    <t>Verify by providing lengthy Policy name</t>
  </si>
  <si>
    <t>Lengthy Policy name should be aligned properly in Clone policy popup.</t>
  </si>
  <si>
    <t>TC_36928_29</t>
  </si>
  <si>
    <t>Verify by disconnecting internet while Cloning the Policy.</t>
  </si>
  <si>
    <t>TC_36928_30</t>
  </si>
  <si>
    <t>Verify Clone Policy popup is aligned properly on the page</t>
  </si>
  <si>
    <t>Clone Policy popup should be aligned properly on the page.</t>
  </si>
  <si>
    <t>TC_36928_31</t>
  </si>
  <si>
    <t>Background controls of the Deactivate Datashare popup should not be accessible.</t>
  </si>
  <si>
    <t>TC_36928_32</t>
  </si>
  <si>
    <t>Verify the clone policy when logged in Arabic language</t>
  </si>
  <si>
    <t>1. Login to PMS portal as Admin Partner in Arabic language.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t>
  </si>
  <si>
    <t>TC_36928_33</t>
  </si>
  <si>
    <t>Verify the clone policy when logged in French language</t>
  </si>
  <si>
    <t>1. Login to PMS portal as Admin Partner in French language.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t>
  </si>
  <si>
    <t>TC_36928_34</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</si>
  <si>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t>
  </si>
  <si>
    <t>TC_36928_35</t>
  </si>
  <si>
    <t>Verify by filtering for only Draft records</t>
  </si>
  <si>
    <t>1. Login to PMS portal as Admin Partner..
2. Click on Policies option in Home page/Dashboard.
3. Navigate to Authentication Policy tab.
4. Navigate to tabular view for Authentication Policy.
5. Navigate to Action menu for Activated/Deactivated Auth Policy.
6. Click on Clone option.
7. Navigate to Clone policy popup.
8. Navigate to Policy group dropdown.
9. Clone the Policy.</t>
  </si>
  <si>
    <t>User should be able to filter only Clone Draft records.</t>
  </si>
  <si>
    <t>TC_36928_36</t>
  </si>
  <si>
    <t>Verify by Cloning the Policy Policy from filtered records</t>
  </si>
  <si>
    <t>User should be able to Clone  Policy from filtered records.</t>
  </si>
  <si>
    <t>TC_36928_37</t>
  </si>
  <si>
    <t xml:space="preserve">Verify Cloning Auth policy functionality using Tablet dimensions </t>
  </si>
  <si>
    <t xml:space="preserve">User should be able to perform Cloning Auth policy using Tablet dimensions </t>
  </si>
  <si>
    <t>MOSIP-37033</t>
  </si>
  <si>
    <t>Policy Group &amp; Policies (Policy Manager): Clone Datashare Policy in different Policy Groups</t>
  </si>
  <si>
    <t>TC_37033_01</t>
  </si>
  <si>
    <t xml:space="preserve">Policy Manager should click on Clone option in Action menu of activated/ deactivated policy record in ‘List of Datashare Policy’ (tabular view) </t>
  </si>
  <si>
    <t>As a policy manager, on clicking Clone option of each activated/ deactivated Datashare policy record in List of Datashare Policy screen - I should be able to clone the selected Datashare policy onto a different policy group so that I need not have to manually enter the same policy details again to associate it to another policy group</t>
  </si>
  <si>
    <t>Verify Clone option in Action menu for Activated Datashare Policy.</t>
  </si>
  <si>
    <t>1. Login to PMS portal as Admin Partner.
2. Click on Policies option in Home page/Dashboard.
3. Navigate to Datashare Policy tab.
4. Navigate to tabular view for Datashare Policy.
5. Navigate to Action menu for Activated Datashare Policy.
6. Navigate to Clone option.</t>
  </si>
  <si>
    <t>TC_37033_02</t>
  </si>
  <si>
    <t>Verify Clone option in Action menu for Deactivated Datashare Policy.</t>
  </si>
  <si>
    <t>1. Login to PMS portal as Admin Partner.
2. Click on Policies option in Home page/Dashboard.
3. Navigate to Datashare Policy tab.
4. Navigate to tabular view for Datashare Policy.
5. Navigate to Action menu for Deactivated Datashare Policy.
6. Navigate to Clone option.</t>
  </si>
  <si>
    <t>TC_37033_03</t>
  </si>
  <si>
    <t>Verify Clone option in Action menu for Draft Datashare Policy.</t>
  </si>
  <si>
    <t>1. Login to PMS portal as Admin Partner.
2. Click on Policies option in Home page/Dashboard.
3. Navigate to Datashare Policy tab.
4. Navigate to tabular view for Datashare Policy.
5. Navigate to Action menu for Draft Datashare Policy.
6. Navigate to Clone option.</t>
  </si>
  <si>
    <t>TC_37033_04</t>
  </si>
  <si>
    <t>Verify policy group popup is displayed upon clicking Clone option</t>
  </si>
  <si>
    <t>1. Login to PMS portal as Admin Partner.
2. Click on Policies option in Home page/Dashboard.
3. Navigate to Datashare Policy tab.
4. Navigate to tabular view for Datashare Policy.
5. Navigate to Action menu for Activated/Deactivated Datashare Policy.
6. Navigate to Clone option.
7. Click on Clone option.</t>
  </si>
  <si>
    <t>Upon clicking on Clone option, policy group popup should be displayed.</t>
  </si>
  <si>
    <t>TC_37033_05</t>
  </si>
  <si>
    <t>1. Login to PMS portal as Admin Partner.
2. Click on Policies option in Home page/Dashboard.
3. Navigate to Datashare Policy tab.
4. Navigate to tabular view for Datashare Policy.
5. Navigate to Action menu for Activated/Deactivated Datashare Policy.
6. Click on Clone option.
7. Navigate to Clone policy popup.</t>
  </si>
  <si>
    <t>TC_37033_06</t>
  </si>
  <si>
    <t>TC_37033_07</t>
  </si>
  <si>
    <t>TC_37033_08</t>
  </si>
  <si>
    <t>1. Login to PMS portal as Admin Partner.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t>
  </si>
  <si>
    <t>TC_37033_09</t>
  </si>
  <si>
    <t>TC_37033_10</t>
  </si>
  <si>
    <t>TC_37033_11</t>
  </si>
  <si>
    <t>TC_37033_12</t>
  </si>
  <si>
    <t>Verify Clone button is disabled by default in popup</t>
  </si>
  <si>
    <t>Clone button should be disabled by default.</t>
  </si>
  <si>
    <t>TC_37033_13</t>
  </si>
  <si>
    <t>Verify "Clone and Cancel" buttons are available in popup</t>
  </si>
  <si>
    <t>"Clone &amp; Cancel" button should be available in popup.</t>
  </si>
  <si>
    <t>TC_37033_14</t>
  </si>
  <si>
    <t>TC_37033_15</t>
  </si>
  <si>
    <t>Upon clicking on Clone button, the Datashare Policy should get cloned to Policy group
2. Success message should be displayed.</t>
  </si>
  <si>
    <t>TC_37033_16</t>
  </si>
  <si>
    <t>TC_37033_17</t>
  </si>
  <si>
    <t>TC_37033_18</t>
  </si>
  <si>
    <t>TC_37033_19</t>
  </si>
  <si>
    <t>1. Close button should be accessible.
2. Upon clicking on Close button, user should be navigated to List of Datashare policy page.</t>
  </si>
  <si>
    <t>TC_37033_20</t>
  </si>
  <si>
    <t>TC_37033_21</t>
  </si>
  <si>
    <t>Verify by creating the same policy which already exists and is in Active state.</t>
  </si>
  <si>
    <t>TC_37033_22</t>
  </si>
  <si>
    <t>Verify by creating the same policy which already exists and is in Draft state.</t>
  </si>
  <si>
    <t>TC_37033_23</t>
  </si>
  <si>
    <t>TC_37033_24</t>
  </si>
  <si>
    <t>Verify by creating multiple Clone policy to single Datashare Policy.</t>
  </si>
  <si>
    <t>User should be able to create multiple clone policies to single Datashare policy.</t>
  </si>
  <si>
    <t>TC_37033_25</t>
  </si>
  <si>
    <t>TC_37033_26</t>
  </si>
  <si>
    <t>1. Login to PMS portal as Admin Partner.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
9. Open another browser and deactivate the Policy group.</t>
  </si>
  <si>
    <t>TC_37033_27</t>
  </si>
  <si>
    <t>1. Login to PMS portal as Admin Partner.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
9. Clone the policy and navigate to View detail page.</t>
  </si>
  <si>
    <t>TC_37033_28</t>
  </si>
  <si>
    <t>TC_37033_29</t>
  </si>
  <si>
    <t>TC_37033_30</t>
  </si>
  <si>
    <t>TC_37033_31</t>
  </si>
  <si>
    <t>TC_37033_32</t>
  </si>
  <si>
    <t>1. Login to PMS portal as Admin Partner in Arabic language.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t>
  </si>
  <si>
    <t>TC_37033_33</t>
  </si>
  <si>
    <t>1. Login to PMS portal as Admin Partner in French language.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t>
  </si>
  <si>
    <t>TC_37033_34</t>
  </si>
  <si>
    <t>1. Login to PMS portal as Admin Partner..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t>
  </si>
  <si>
    <t>TC_37033_35</t>
  </si>
  <si>
    <t>1. Login to PMS portal as Admin Partner..
2. Click on Policies option in Home page/Dashboard.
3. Navigate to Datashare Policy tab.
4. Navigate to tabular view for Datashare Policy.
5. Navigate to Action menu for Activated/Deactivated Datashare Policy.
6. Click on Clone option.
7. Navigate to Clone policy popup.
8. Navigate to Policy group dropdown.
9. Clone the Policy.</t>
  </si>
  <si>
    <t>TC_37033_36</t>
  </si>
  <si>
    <t>TC_37033_37</t>
  </si>
  <si>
    <t xml:space="preserve">Verify Cloning Datashare policy functionality using Tablet dimensions </t>
  </si>
  <si>
    <t xml:space="preserve">User should be able to perform Cloning Datashare policy using Tablet dimensions </t>
  </si>
  <si>
    <t>MOSIP-37592</t>
  </si>
  <si>
    <t xml:space="preserve">FTM Chip (Partner Admin): Deactivate FTM Chip details </t>
  </si>
  <si>
    <t>User should click on Deactivate option in Action menu of approved FTM record in ‘List of FTM Chip details’ (tabular view) screen</t>
  </si>
  <si>
    <t>As a Partner Admin, on clicking Deactivate option of each approved FTM record in List of FTM Chip details screen - I should be able to deactivate the selected FTM chip so that I can view in UI anytime that the selected FTM is not in use anymore.</t>
  </si>
  <si>
    <t>Verify Deactivate  option in Action Menu for Approved FTM chip details</t>
  </si>
  <si>
    <t>1. Login to PMS portal as Admin Partner.
2.Navigate to FTM chip in Home page/Dashboard/Sidepanel
3.Click on the Action menu in the List of FTM chip details for Approved status</t>
  </si>
  <si>
    <t xml:space="preserve">Deactivate option to be enabled </t>
  </si>
  <si>
    <t>Verify Deactivate  option in Action Menu for Rejected  FTM chip details</t>
  </si>
  <si>
    <t>1. Login to PMS portal as Admin Partner.
2.Navigate to FTM chip in Home page/Dashboard/Sidepanel
3.Click on the Action menu in the List of FTM chip details for Rejected  status</t>
  </si>
  <si>
    <t>Deactivate option should  be disabled for Rejected status</t>
  </si>
  <si>
    <t>Verify Deactivate  option in Action Menu for Pending for Approval FTM chip details</t>
  </si>
  <si>
    <t>1. Login to PMS portal as Admin Partner.
2.Navigate to FTM chip in Home page/Dashboard
3.Click on the Action menu in the List of FTM chip details for Pending for Approval status</t>
  </si>
  <si>
    <t>Deactivate option should  be disabled for Pending for Approval status</t>
  </si>
  <si>
    <t>Verify Deactivate  option in Action Menu for Pending for Certificate Upload  FTM chip details</t>
  </si>
  <si>
    <t>1. Login to PMS portal as Admin Partner.
2.Navigate to FTM chip in Home page/Dashboard/Sidepanel
3.Click on the Action menu in the List of FTM chip details for Pending for Certificate upload  status</t>
  </si>
  <si>
    <t>Deactivate option should  be disabled for Pending for Certificate upload status</t>
  </si>
  <si>
    <t>Verify Deactivate  option in Action Menu for Deactivated  FTM chip details</t>
  </si>
  <si>
    <t>1. Login to PMS portal as Admin Partner.
2.Navigate to FTM chip in Home page/Dashboard/Sidepanel
3.Click on the Action menu in the List of FTM chip details for Deactivated  status</t>
  </si>
  <si>
    <t>Deactivate option should  be disabled for Deactivated status</t>
  </si>
  <si>
    <t>Verify On clicking Deactivate option in action menu of approved FTM record in ‘List of FTM chip details’  screen</t>
  </si>
  <si>
    <t>1. Login to PMS portal as Admin Partner.
2.Navigate to FTM chip in Home page/Dashboard/Sidepanel
3.Click on the Action menu in the List of FTM chip details for Approved  status</t>
  </si>
  <si>
    <t>A popup window appears seeking confirmation on whether to proceed with deactivation.</t>
  </si>
  <si>
    <t>Verify the  popup window on clicking the deactivate option</t>
  </si>
  <si>
    <t>Popup window should include a Title/Description/cancel button/confirm button</t>
  </si>
  <si>
    <t>Verify Deactivate  option in Action Menu for  Approved status of  FTM chip details from the Filtered results</t>
  </si>
  <si>
    <t>1. Login to PMS portal as Admin Partner.
2.Navigate to FTM chip in Home page/Dashboard/Sidepanel
3.Click on the Action menu in the List of FTM chip details for Approved  status from the filtered result</t>
  </si>
  <si>
    <t>Deactivate option should be enabled for Approved status only</t>
  </si>
  <si>
    <t xml:space="preserve">Verify the Popup Window Title </t>
  </si>
  <si>
    <t xml:space="preserve">1. Login to PMS portal as Admin Partner.
2.Navigate to FTM chip in Home page/Dashboard/Sidepanel
3.Click on the Action menu in the List of FTM chip details for Approved  status </t>
  </si>
  <si>
    <t xml:space="preserve"> Title should read ‘Do you want to deactivate FTM Chip - &lt;Make and Model  name&gt;?’</t>
  </si>
  <si>
    <t>1. Login to PMS portal as Admin Partner.
2.Navigate to FTM chip in Home page/Dashboard/Sidepanel
3.Click on the Action menu in the List of FTM chip details for Approved  status
4.Check the subtittle</t>
  </si>
  <si>
    <t xml:space="preserve"> Subtitle should read 'On clicking Confirm, your FTM Chip details will be deactivated.'</t>
  </si>
  <si>
    <t>Verify  on clciking confirm button</t>
  </si>
  <si>
    <t>1. Login to PMS portal as Admin Partner.
2.Navigate to FTM chip in Home page/Dashboard/Sidepanel
3.Click on the Action menu in the List of FTM chip details for Approved  status
4.Click on confirm button</t>
  </si>
  <si>
    <t>Clicking on it ,should  lead to ‘List of FTM Chip details’ screen with the details being greyed out and status changed to Deactivated</t>
  </si>
  <si>
    <t>Verify cancel button</t>
  </si>
  <si>
    <t>1. Login to PMS portal as Admin Partner.
2.Navigate to FTM chip in Home page/Dashboard/Sidepanel
3.Click on the Action menu in the List of FTM chip details for Approved  status
4.Click on cancel button</t>
  </si>
  <si>
    <t>Clicking on it  should lead to ‘List of FTM Chip details’ screen with no changes made</t>
  </si>
  <si>
    <t>Verify after confirming deactivation in the popup</t>
  </si>
  <si>
    <t>After confirming deactivation, the respective record should get greyed out in the tabular view</t>
  </si>
  <si>
    <t>Verify the options in the Action menu after confirming deactivation in the popup</t>
  </si>
  <si>
    <t xml:space="preserve">The action menu  should be enabled with only View option and Deactivate  action menu should get disabled </t>
  </si>
  <si>
    <t>Verify the background screen on the pop up dispalyed</t>
  </si>
  <si>
    <t>The background screen should move but the pop up window should stay still</t>
  </si>
  <si>
    <t>Verify  the status of View FTM details page After deactivation</t>
  </si>
  <si>
    <t xml:space="preserve">Status should display Deactivated </t>
  </si>
  <si>
    <t>Verify  the Certificate section  of View FTM details page After deactivation</t>
  </si>
  <si>
    <t>1. Login to PMS portal as Admin Partner.
2.Navigate to FTM chip in Home page/Dashboard
3.Click on the Action menu in the List of FTM chip details for Approved  status
4.View the FTM chip detail screen</t>
  </si>
  <si>
    <t>Certificate section should be greyed out</t>
  </si>
  <si>
    <t>Verify  the download button in View FTM details page After deactivation</t>
  </si>
  <si>
    <t>Download button should get disabled</t>
  </si>
  <si>
    <t xml:space="preserve">Verfiy the Row after deactivating the FTM chip details </t>
  </si>
  <si>
    <t>1. Login to PMS portal as Admin Partner.
2.Navigate to FTM chip in Home page/Dashboard/Sidepanel
3.Click on the Action menu in the List of FTM chip details from the side panel  for Approved  status
4.View the FTM chip detail screen</t>
  </si>
  <si>
    <t>The deactivate row item should not be clickable</t>
  </si>
  <si>
    <t>Verify the action Menu options from thekeyboard</t>
  </si>
  <si>
    <t>1. Login to PMS portal as Admin Partner.
2.Navigate to FTM chip in Home page/Dashboard/Sidepanel
3.Click on the Action menu in the List of FTM chip details from the side panel  for Approved  status
4.View the FTM chip detail screen from keyboard</t>
  </si>
  <si>
    <t>Verify the dimensions of List of FTM Chip details screen in tablet mode</t>
  </si>
  <si>
    <t>MOSIP-39630</t>
  </si>
  <si>
    <t>Verify the dimensions  of List of FTM Chip details screen  in desktop mode</t>
  </si>
  <si>
    <t>Verify the dimensions of view page List of FTM Chip details screen  in extra large screen mode</t>
  </si>
  <si>
    <t>MOSIP-36878</t>
  </si>
  <si>
    <t>Policy Group &amp; Policies (Policy Manager): Deactivate Policy Group</t>
  </si>
  <si>
    <t>Policy Manager should click on Deactivate option in Action menu of activated policy group record in ‘List of Policy Groups’ (tabular view) screen.
Deactivation of a policy group is only possible if there are no active policies associated to it.</t>
  </si>
  <si>
    <t>As a policy manager, on clicking Deactivate option of each activated policy group record in List of Policy Groups screen - I should be able to deactivate the selected policy group so that partners will not be able fetch the deactivated policy group in their portal</t>
  </si>
  <si>
    <t>Verify the Deactivate option in the Row Item</t>
  </si>
  <si>
    <t>1. Login to PMS portal as Admin Partner.
2.Click on Policies option in Home page.
3.Navigate to   policy group tab.
4.Click on  the action Menu  option of each record in the tabular view of Policy Group</t>
  </si>
  <si>
    <t>Deactivate Option should be visible in the Action Menu for Activated Policy group record</t>
  </si>
  <si>
    <t>Verify on clicking the Action Menu in the Row Item</t>
  </si>
  <si>
    <t>On clicking the Action Menu View and Deactivate options should display</t>
  </si>
  <si>
    <t xml:space="preserve">Verify on clicking the Veiw Option in the Action Menu </t>
  </si>
  <si>
    <t>On clicking the  View option should navigate to view policy Group screen</t>
  </si>
  <si>
    <t xml:space="preserve">Verify on clicking the Deactivate option in the  Action Menu </t>
  </si>
  <si>
    <t>A popup window should appear seeking confirmation on whether to proceed with deactivation</t>
  </si>
  <si>
    <t>Verify the Popup Window on clicking Deactivate option in the Action Menu</t>
  </si>
  <si>
    <t>Pop window should include a title/subtitle/confirm button and cancel button</t>
  </si>
  <si>
    <t>Verify the Popup Window Title</t>
  </si>
  <si>
    <t>1. Login to PMS portal as Admin Partner.
2.Click on Policies option in Home page.
3.Navigate to   policy group tab.
4.Click on  the action Menu  option of each record in the tabular view of Policy Group
5.Click on Deactivate</t>
  </si>
  <si>
    <t>Title should read - ‘Do you want to deactivate the Policy Group - 'and the policy group name should appear ’?</t>
  </si>
  <si>
    <t>Verfiy the Sub title of the popup window</t>
  </si>
  <si>
    <t>Sub title  should read ' Upon clicking ‘Confirm’, the selected policy group will be deactivated.</t>
  </si>
  <si>
    <t>Verify the Title and Subtitle can be modified</t>
  </si>
  <si>
    <t>1. Login to PMS portal as Admin Partner.
2.Click on Policies option in Home page.
3.Navigate to   policy group tab.
4.Click on  the action Menu  option of each record in the tabular view of Policy Group
5.Click on Deactivate
6.Modify the Title and subtitle</t>
  </si>
  <si>
    <t>Title and subtitle should be non editable</t>
  </si>
  <si>
    <t>Verify on clicking the confirm button in the popup window</t>
  </si>
  <si>
    <t>1. Login to PMS portal as Admin Partner.
2.Click on Policies option in Home page.
3.Navigate to   policy group tab.
4.Click on  the action Menu  option of each record in the tabular view of Policy Group
5.Click on Deactivate
6.click on confirm button</t>
  </si>
  <si>
    <t xml:space="preserve">On Clicking  the confirm button should  lead to ‘List of Policy Groups’ screen </t>
  </si>
  <si>
    <t>Verfiy the status of the Policy group after deactivating</t>
  </si>
  <si>
    <t xml:space="preserve">After deactivating the Status should change to Deactivated with the details being greyed out </t>
  </si>
  <si>
    <t>Verify on clicking cancel button</t>
  </si>
  <si>
    <t>1. Login to PMS portal as Admin Partner.
2.Click on Policies option in Home page.
3.Navigate to   policy group tab.
4.Click on  the action Menu  option of each record in the tabular view of Policy Group
5.Click on Deactivate
6.click on cancel button</t>
  </si>
  <si>
    <t>On clicking Cancel button should  lead to ‘List of Policy Groups’ screen with no changes made</t>
  </si>
  <si>
    <t>Verify the Action Menu after Deactivating any policy group</t>
  </si>
  <si>
    <t>1. Login to PMS portal as Admin Partner.
2.Click on Policies option in Home page.
3.Navigate to   policy group tab.
4.Click on  the action Menu  option of each record in the tabular view of Policy Group
5.Click on Deactivate
6.check the action menu for Deactivated policy group</t>
  </si>
  <si>
    <t>The action menu  should be enabled with only View option. (Deactivate in action menu should get disabled</t>
  </si>
  <si>
    <t>Verify fetching the  Deactivated Policy Group</t>
  </si>
  <si>
    <t>1. Login to PMS portal as Admin Partner.
2.Click on Policies option in Home page.
3.Navigate to   policy group tab.
4.Click on  the action Menu  option of each record in the tabular view of Policy Group
5.Click on Deactivate
6.Fetch the Decativated policy group in the Filter section</t>
  </si>
  <si>
    <t>After Deactivated the partner should  not be able to fetch this policy group in any of the screens in their PMS portal</t>
  </si>
  <si>
    <t>Verfiy the Deactiavted Policy group can be Re-activated</t>
  </si>
  <si>
    <t xml:space="preserve">1. Login to PMS portal as Admin Partner.
2.Click on Policies option in Home page.
3.Navigate to   policy group tab.
4.Click on  the action Menu  option of each record in the tabular view of Policy Group
5.Click on Deactivate
6.Re-activate the Decativated policy group </t>
  </si>
  <si>
    <t xml:space="preserve">User should not have an option to re-activate the Deactivated policy  group </t>
  </si>
  <si>
    <t>Verify deactivate Policy group for already deactivated policy group</t>
  </si>
  <si>
    <t xml:space="preserve">1. Login to PMS portal as Admin Partner.
2.Click on Policies option in Home page.
3.Navigate to   policy group tab.
4.Click on  the action Menu  option of each record in the tabular view of Policy Group
5.Click on Deactivate
6.Deactivate the Decativated policy group </t>
  </si>
  <si>
    <t>Deactivate in action menu should be disabled</t>
  </si>
  <si>
    <t>Verify Creating an auth  policy for an Deactivated policy group</t>
  </si>
  <si>
    <t xml:space="preserve">1. Login to PMS portal as Admin Partner.
2.Click on Policies option in Home page.
3.Navigate to   policy group tab.
4.Click on  the action Menu  option of each record in the tabular view of Policy Group
5.Click on Deactivate
6.Create a Auth policy Decativated policy group </t>
  </si>
  <si>
    <t>Deactivated policy group name should not be available in the policy group dropdown In the create policy screen</t>
  </si>
  <si>
    <t>Verify Creating an Data share  policy for an Deactivated policy group</t>
  </si>
  <si>
    <t xml:space="preserve">1. Login to PMS portal as Admin Partner.
2.Click on Policies option in Home page.
3.Navigate to   policy group tab.
4.Click on  the action Menu  option of each record in the tabular view of Policy Group
5.Click on Deactivate
6.Create a Data share policy for Decativated policy group </t>
  </si>
  <si>
    <t>Verify deactivate Policy group for the  policy group which include Active policy/ Policies</t>
  </si>
  <si>
    <t>1. Login to PMS portal as Admin Partner.
2.Click on Policies option in Home page.
3.Navigate to   policy group tab.
4.Click on  the action Menu  option of each record in the tabular view of Policy Group
5.Click on Deactivate policy group which has activated policies</t>
  </si>
  <si>
    <t xml:space="preserve">On clicking confirm Deactivate  - a popup should display an error message </t>
  </si>
  <si>
    <t>Verify the error message for the cofirm Deactivate policy group with activated Policy/policies</t>
  </si>
  <si>
    <t>Error message pop up should include Title/description/no. of Associated polices /proceed button</t>
  </si>
  <si>
    <t>Verify the Title of the  error message for the cofirm Deactivate policy group with activated Policy/policies</t>
  </si>
  <si>
    <t>1. Login to PMS portal as Admin Partner.
2.Click on Policies option in Home page.
3.Navigate to   policy group tab.
4.Click on  the action Menu  option of each record in the tabular view of Policy Group
5.Click on Deactivate policy group which has activated policies
6.Check the Title</t>
  </si>
  <si>
    <t>Title should read - Active policies detected!</t>
  </si>
  <si>
    <t>Verify the Description of the error message for the cofirm Deactivate policy group with activated Policy/policies</t>
  </si>
  <si>
    <t>1. Login to PMS portal as Admin Partner.
2.Click on Policies option in Home page.
3.Navigate to   policy group tab.
4.Click on  the action Menu  option of each record in the tabular view of Policy Group
5.Click on Deactivate policy group which has activated policies
7.Check the description</t>
  </si>
  <si>
    <t>Description should read - 'There are &lt;no_of_associated_policies&gt; active policies associated with this policy group. Please deactivate them before proceeding further'.</t>
  </si>
  <si>
    <t>Verify Tile and Description can be edited of the error message</t>
  </si>
  <si>
    <t>1. Login to PMS portal as Admin Partner.
2.Click on Policies option in Home page.
3.Navigate to   policy group tab.
4.Click on  the action Menu  option of each record in the tabular view of Policy Group
5.Click on Deactivate policy group which has activated policies
7.Edit the Tile and description</t>
  </si>
  <si>
    <t>Title and Description should be non- editable</t>
  </si>
  <si>
    <t>Verify the no. of associated policies  of error message for the cofirm Deactivate policy group with activated Policy/policies</t>
  </si>
  <si>
    <t>1. Login to PMS portal as Admin Partner.
2.Click on Policies option in Home page.
3.Navigate to   policy group tab.
4.Click on  the action Menu  option of each record in the tabular view of Policy Group
5.Click on Deactivate policy group which has activated policies
6.check the Associated policies</t>
  </si>
  <si>
    <t>The no. of associated policies should be proper</t>
  </si>
  <si>
    <t>Verfiy the no. of associated policies can be modified/deleted  of the error message</t>
  </si>
  <si>
    <t>The no. of associated policies should be non-editable</t>
  </si>
  <si>
    <t>Verify the proceed button   of error message for the cofirm Deactivate policy group with activated Policy/policies</t>
  </si>
  <si>
    <t>1. Login to PMS portal as Admin Partner.
2.Click on Policies option in Home page.
3.Navigate to   policy group tab.
4.Click on  the action Menu  option of each record in the tabular view of Policy Group
5.Click on Deactivate policy group which has activated policies
6.click on proceed</t>
  </si>
  <si>
    <t>User should not be able to deactivate the policy group if it has active policies</t>
  </si>
  <si>
    <t>Verify the  deactivate row item after deactivating the policy group</t>
  </si>
  <si>
    <t>1. Login to PMS portal as Admin Partner.
2.Click on Policies option in Home page.
3.Navigate to   policy group tab.
4.Click on  the action Menu  option of each record in the tabular view of Policy Group
5.Click on Deactivate policy group row</t>
  </si>
  <si>
    <t>The deactivate row item should not be clickable.</t>
  </si>
  <si>
    <t>Verify the deactivated policy group status in a different browser</t>
  </si>
  <si>
    <t xml:space="preserve">1. Login to PMS portal as Admin Partner.
2.Click on Policies option in Home page.
3.Navigate to   policy group tab.
4.Click on  the action Menu  option of each record in the tabular view of Policy Group
5.Click on Deactivate policy group
6.Check for status in a diff browser </t>
  </si>
  <si>
    <t>Deactivated status should be greyed out when verified in any of the browsers</t>
  </si>
  <si>
    <t>Verify for the deactivated policy group is available anywhere in the PMS screen</t>
  </si>
  <si>
    <t xml:space="preserve">1. Login to PMS portal as Admin Partner.
2.Click on Policies option in Home page.
3.Navigate to   policy group tab.
4.Click on  the action Menu  option of each record in the tabular view of Policy Group
5.Click on Deactivate policy group
6.Check for the Deactivated policy group </t>
  </si>
  <si>
    <t>Deactivated policy group should not be available for selection in any of the screens</t>
  </si>
  <si>
    <t>Verify the Policy Group Tab in
1.mobile responsive mode : 360x460
2.Tablet: 720x1280
3.Extra large screens: 2560x1440 or above
4.Desktop : 1920x1080</t>
  </si>
  <si>
    <t>1. Login to PMS portal as Admin Partner in the mobile dimension
2.Click on Policies option in Home page.
3.Navigate to   policy group tab.
4.Click on  the action Menu  option of each record in the tabular view of Policy Group
5.Click on Deactivate policy group</t>
  </si>
  <si>
    <t xml:space="preserve">UI should be responsive and designed as per the UX in terms of recommended fonts, themes </t>
  </si>
  <si>
    <t>1. Login to PMS portal as Admin Partner.
2.Open PMS deafult configuration and change the number per page
3. Navigate to Tabular list of Policies screen from the policy menu in the Homepage/ Dashboard
4.Click on the policy group Tab
5.Click on the sort button</t>
  </si>
  <si>
    <t xml:space="preserve">Verfiy the Browser back button   </t>
  </si>
  <si>
    <t>1. Login to PMS portal as Admin Partner in the mobile dimension
2.Click on Policies option in Home page.
3.Navigate to   policy group tab.
4.Click on  the action Menu  option of each record in the tabular view of Policy Group
5.Click on Deactivate policy group
6.Click on browser back button</t>
  </si>
  <si>
    <t>On clicking browser back button should naviagte to the Dashboard</t>
  </si>
  <si>
    <t>Verify the Text fields/Allignments of the Policy group screen when user logged in multi languages</t>
  </si>
  <si>
    <t xml:space="preserve">
1. Login to PMS portal as Admin Partner in eng/fra/ara langauge
2.Click on Policies option in Home page.
3.Navigate to  policy group tab.
4.Click on  the action Menu  option of each record in the tabular view of Policy Group
5.Click on Deactivate policy group
6.Check the Text fields/Allignments</t>
  </si>
  <si>
    <t>Verify the Tabular list of   Policy screen  when user logged in multi langauages</t>
  </si>
  <si>
    <t xml:space="preserve">
1. Login to PMS portal as Admin Partner in eng/fra/ara langauge
2.Click on Policies option in Home page.
3.Navigate to  policy group tab.
4.Click on  the action Menu  option of each record in the tabular view of Policy Group
5.Click on Deactivate policy group
6.Check the Text fields/Allignments
7.View the screen</t>
  </si>
  <si>
    <t>Verify deactivating policy group as soon as policy group created</t>
  </si>
  <si>
    <t>1. Login to PMS portal as Admin Partner.
2. Navigate to Tabular list of Policies screen from the policy menu in the Homepage/ Dashboard
3.Create policy group and deactivate</t>
  </si>
  <si>
    <t>Policy group should be allowed to deactivate if the policy group do not have any associated policies</t>
  </si>
  <si>
    <t>Verify Deactivating Policy Group when associated polices are in deactivate state</t>
  </si>
  <si>
    <t>1. Login to PMS portal as Admin Partner.
2. Navigate to Tabular list of Policies screen from the policy menu in the Homepage/ Dashboard
3.Deactivate the policy group which is already in the deactivated status</t>
  </si>
  <si>
    <t>User should be able to deactivate the Policy group if the policies under it are in deactivate state</t>
  </si>
  <si>
    <t xml:space="preserve">Verify Deactivating Policy Group when associated policies are in draft status </t>
  </si>
  <si>
    <t>1. Login to PMS portal as Admin Partner.
2. Navigate to Tabular list of Policies screen from the policy menu in the Homepage/ Dashboard
3.Deactivate the policy group whose associated policies are in draft status</t>
  </si>
  <si>
    <t>Policy Group cannot be deactivated if the associated policies are in draft status</t>
  </si>
  <si>
    <t>Verify Deactivating Policy Group when associated policies are in Active/Deactivated/Draft state</t>
  </si>
  <si>
    <t>1. Login to PMS portal as Admin Partner.
2. Navigate to Tabular list of Policies screen from the policy menu in the Homepage/ Dashboard
3.Deactivate the policy group whose associated policies are in pending for approval status</t>
  </si>
  <si>
    <t>Policy Group cannot be deactivated if the associated policies have combination of Active ,Deactivated and draft status</t>
  </si>
  <si>
    <t>Verify Deactivating Policy Group when associated policies are in Deactivated and draft</t>
  </si>
  <si>
    <t>It should not allow to deactivate</t>
  </si>
  <si>
    <t>Verify Deactivating Policy Group when associated policies are in Draft and Activated</t>
  </si>
  <si>
    <t>Actiavted and Decativated</t>
  </si>
  <si>
    <t>MOSIP-37365</t>
  </si>
  <si>
    <t>Policy Group &amp; Policies (Policy Manager): Publish Authentication Policy</t>
  </si>
  <si>
    <t>Policy Manager should click on Publish option in Action menu of policy records in Draft Status in ‘List of Authentication Policy’ (tabular view) screen</t>
  </si>
  <si>
    <t>As a policy manager, I should be able to publish the policy after its creation so that the published policy is available for all necessary partners for selection in their PMS portal.</t>
  </si>
  <si>
    <t>Verify Publish option in action menu is clickable</t>
  </si>
  <si>
    <t xml:space="preserve">1. Login to PMS portal as Admin Partner.
2.Click on Policies option in Home page.
3.Navigate to  Auth  policy  tab.
4.Create an Auth Policy
5.Click on the Publish option in the Action Menu for the Policy which is in Drafted Policy </t>
  </si>
  <si>
    <t>Publish button should be clickable</t>
  </si>
  <si>
    <t>Verify the  Publish option enability in action menu</t>
  </si>
  <si>
    <t>Publish button should be enabled for the Draft status only</t>
  </si>
  <si>
    <t>Verify On clicking Publish option in action menu</t>
  </si>
  <si>
    <t xml:space="preserve">On clicking publish button 'A  popup window should appear  to confirm whether policy is to be published or not In the tabular view of  'List of Authentication Policy’  screen </t>
  </si>
  <si>
    <t>Verify the Pop up Window on clciking publish button</t>
  </si>
  <si>
    <t xml:space="preserve">Pop up window should appear in the center of the screen and it should include Title/Description/Publish button/cancel button/close button </t>
  </si>
  <si>
    <t xml:space="preserve"> Title should read -‘Publish policy’</t>
  </si>
  <si>
    <t>Verify the background screen on selecting Publish option in the action Menu</t>
  </si>
  <si>
    <t>Background Movement Screen should be availble on getting the pop up</t>
  </si>
  <si>
    <t xml:space="preserve">Verify the Description of the Popup Window </t>
  </si>
  <si>
    <t>Description should read 'By clicking ‘Publish,’ the policy &lt;policy name&gt; will be published and no longer be editable. It will become available for partner selection only after the policy is published.'</t>
  </si>
  <si>
    <t>Verify the Publish button</t>
  </si>
  <si>
    <t>Clicking on publish button should  display a success message- ‘&lt;Policy Name&gt; has been published successfully!’</t>
  </si>
  <si>
    <t>Verify the policies can be moved to draft status after publishing</t>
  </si>
  <si>
    <t xml:space="preserve">1. Login to PMS portal as Admin Partner.
2.Click on Policies option in Home page.
3.Navigate to  Auth  policy  tab.
4.Create an Auth Policy
5.Click on the Publish option in the Action Menu for the Policy which is in Drafted Policy
6.Draft the published policy </t>
  </si>
  <si>
    <t>Once Published the policies cannot be moved to draft status</t>
  </si>
  <si>
    <t xml:space="preserve">Verify the success message allignment </t>
  </si>
  <si>
    <t>1. Login to PMS portal as Admin Partner.
2.Click on Policies option in Home page.
3.Navigate to  Auth  policy  tab.
4.Create an Auth Policy
5.Click on the Publish option in the Action Menu for the Policy which is in Drafted Policy</t>
  </si>
  <si>
    <t>Success message should be alligned in the same pop up window</t>
  </si>
  <si>
    <t xml:space="preserve">Verify the cancel button </t>
  </si>
  <si>
    <t>1. Login to PMS portal as Admin Partner.
2.Click on Policies option in Home page.
3.Navigate to  Auth  policy  tab.
4.Create an Auth Policy
5.Click on the cancel option in the Action Menu for the Policy which is in Drafted Policy</t>
  </si>
  <si>
    <t>Clicking cancel button should  lead to ‘List of Authentication Policy’ screen with no changes made.</t>
  </si>
  <si>
    <t>Verify the close button in the success message</t>
  </si>
  <si>
    <t>1. Login to PMS portal as Admin Partner.
2.Click on Policies option in Home page.
3.Navigate to  Auth  policy  tab.
4.Create an Auth Policy
5.Click on the close option in the success message</t>
  </si>
  <si>
    <t xml:space="preserve">After success message is displayed on clicking publish, Close button should display and Cancel button should get disabled </t>
  </si>
  <si>
    <t>Verify on clicking close button in the success message</t>
  </si>
  <si>
    <t>Clicking on Close button to navigate to ‘List of Authentication Policy’ screen</t>
  </si>
  <si>
    <t>Verify the status of the policy detail after succcesful publish</t>
  </si>
  <si>
    <t>1. Login to PMS portal as Admin Partner.
2.Click on Policies option in Home page.
3.Navigate to  Auth  policy  tab.
4.Create an Auth Policy
5.Check the status of the policy detail after publishing</t>
  </si>
  <si>
    <t>After successful publish of policy, the policy details in the tabular view should display the status as ‘Activated’</t>
  </si>
  <si>
    <t xml:space="preserve">Verify the use of polices after publishing </t>
  </si>
  <si>
    <t>1. Login to PMS portal as Admin Partner.
2.Click on Policies option in Home page.
3.Navigate to  Auth  policy  tab.
4.Create an Auth Policy
5.Use the published policy</t>
  </si>
  <si>
    <t>The policy should be available to partners only after the policy is published by admin.</t>
  </si>
  <si>
    <t xml:space="preserve">Verify the use of polices before publishing </t>
  </si>
  <si>
    <t>1. Login to PMS portal as Admin Partner.
2.Click on Policies option in Home page.
3.Navigate to  Auth  policy  tab.
4.Create an Auth Policy
5.Use the  policy before publishing</t>
  </si>
  <si>
    <t xml:space="preserve">The policy should not be available to partners if the policy is not  published </t>
  </si>
  <si>
    <t>Verify publishing multiple polices at a time</t>
  </si>
  <si>
    <t>1. Login to PMS portal as Admin Partner.
2.Click on Policies option in Home page.
3.Navigate to  Auth  policy  tab.
4.Create an Auth Policy
5. publish multiple policies</t>
  </si>
  <si>
    <t>Multiple policies should not be allowed to publish</t>
  </si>
  <si>
    <t>1. Login to PMS portal as Admin Partner.
2.Click on Policies option in Home page.
3.Navigate to  Auth  policy  tab.
4.Create an Auth Policy
5. publish the policy
6.Click on browser back button</t>
  </si>
  <si>
    <t>Verify the Text fields/Allignments of the Policy screen when user logged in multi languages</t>
  </si>
  <si>
    <t>1. Login to PMS portal as Admin Partner in fra/ara/eng lang
2.Click on Policies option in Home page.
3.Navigate to  Auth  policy  tab.
4.Create an Auth Policy</t>
  </si>
  <si>
    <t>Verify the Tabular list of  Policy screen  when user logged in multi langauages</t>
  </si>
  <si>
    <t>1. Login to PMS portal as Admin Partner in fra/ara/eng lang
2.Click on Policies option in Home page.
3.Navigate to  Auth  policy  tab.
4.Create an Auth Policy
5.Check the screen</t>
  </si>
  <si>
    <t>Verify the Tabs after publishing policy  in
1.mobile responsive mode : 360x460
2.Tablet: 720x1280
3.Extra large screens: 2560x1440 or above
4.Desktop : 1920x1080</t>
  </si>
  <si>
    <t>1. Login to PMS portal as Admin Partner.
2.Click on Policies option in Home page.
3.Navigate to  Auth  policy  tab.
4.Create an Auth Policy
5.Check the screen as per the recommended fonts</t>
  </si>
  <si>
    <t>Verify publishing check after deactiavted policy group</t>
  </si>
  <si>
    <t>1. Login to PMS portal as Admin Partner.
2.Click on Policies option in Home page.
3.Navigate to  Auth  policy  tab.
4.Create an Auth Policy
5.Deactivate the polciy and pulblish it</t>
  </si>
  <si>
    <t>Publish button should not enabled</t>
  </si>
  <si>
    <t>Verifying the policy for an cloned policy group</t>
  </si>
  <si>
    <t>1. Login to PMS portal as Admin Partner.
2.Click on Policies option in Home page.
3.Navigate to  Auth  policy  tab.
4.Create an Auth Policy
5.Clone an Auth policy for an activated policy</t>
  </si>
  <si>
    <t>Should be able to publish the policy for an cloned policy group</t>
  </si>
  <si>
    <t>Verify Deactivating Policy Group when associated policies are in Deactivated and draft status</t>
  </si>
  <si>
    <t>Verify Deactivating Policy Group when associated policies are in Draft and Activated status</t>
  </si>
  <si>
    <t>Verify Deactivating Policy Group when associated policies are  Actiavted and Decativated state</t>
  </si>
  <si>
    <t>MOSIP-37375</t>
  </si>
  <si>
    <t>Policy Group &amp; Policies (Policy Manager): Publish Datashare Policy</t>
  </si>
  <si>
    <t>Policy Manager should click on Publish option in Action menu of policy records in Draft Status in ‘List of Datashare Policy’ (tabular view) screen</t>
  </si>
  <si>
    <t>As a policy manager, I should be able to publish the policy after its creation so that the published policy is available for all necessary partners for selection in their PMS portal</t>
  </si>
  <si>
    <t xml:space="preserve">1. Login to PMS portal as Admin Partner.
2.Click on Policies option in Home page.
3.Navigate to  Data share  policy  tab.
4.Create an data share  Policy
5.Click on the Publish option in the Action Menu for the Policy which is in Drafted Policy </t>
  </si>
  <si>
    <t xml:space="preserve">On clicking publish button 'A  popup window should appear  to confirm whether policy is to be published or not In the tabular view of  'List of Data share  Policy’  screen </t>
  </si>
  <si>
    <t>Description should read 'By clicking ‘Publish,’ the policy &lt;policy name&gt; should be published and no longer be editable. It should become available for partner selection only after the policy is published.'</t>
  </si>
  <si>
    <t>1. Login to PMS portal as Admin Partner.
2.Click on Policies option in Home page.
3.Navigate to  Data share  policy  tab.
4.Create an Data share Policy
5.Check the success message</t>
  </si>
  <si>
    <t>Success message should be alligned in the right corner</t>
  </si>
  <si>
    <t>1. Login to PMS portal as Admin Partner.
2.Click on Policies option in Home page.
3.Navigate to  Data share  policy  tab.
4.Create an Data share Policy
5.Click on the cancel option in the success message</t>
  </si>
  <si>
    <t>1. Login to PMS portal as Admin Partner.
2.Click on Policies option in Home page.
3.Navigate to  Data share  policy  tab.
4.Create an Data share Policy
5.Click on the close option in the success message</t>
  </si>
  <si>
    <t>1. Login to PMS portal as Admin Partner.
2.Click on Policies option in Home page.
3.Navigate to  Data share  policy  tab.
4.Create an Data share Policy
5.Check the status of the policy detail after publishing</t>
  </si>
  <si>
    <t>1. Login to PMS portal as Admin Partner.
2.Click on Policies option in Home page.
3.Navigate to  Data share  policy  tab.
4.Create an Data share Policy
5.Use the published policy  in the IDA</t>
  </si>
  <si>
    <t>1. Login to PMS portal as Admin Partner.
2.Click on Policies option in Home page.
3.Navigate to  Data share   policy  tab.
4.Create an Data share Policy
5. publish multiple policies</t>
  </si>
  <si>
    <t>Verify publishing Policy for an deactivated policy</t>
  </si>
  <si>
    <t>1. Login to PMS portal as Admin Partner.
2.Click on Policies option in Home page.
3.Navigate to  Data share   policy  tab.
4.Create an Data share Policy
5. publish an deactivated policy</t>
  </si>
  <si>
    <t>publishing Policy for an deactivated policy should not be allowed</t>
  </si>
  <si>
    <t>Verify '503 (service unavailable)'error code</t>
  </si>
  <si>
    <t>1. Login to PMS portal as Admin Partner.
2.Click on Policies option in Home page.
3.Navigate to  Data share  policy  tab.
4.Create an datashare Policy
5. publish the policy
6.Click on browser back button</t>
  </si>
  <si>
    <t>1. Login to PMS portal as Admin Partner in fra/ara/eng lang
2.Click on Policies option in Home page.
3.Navigate to  datshare  policy  tab.
4.Create an datashare Policy</t>
  </si>
  <si>
    <t>1. Login to PMS portal as Admin Partner in fra/ara/eng lang
2.Click on Policies option in Home page.
3.Navigate to  datashare  policy  tab.
4.Create an datashare Policy
5.Check the screen</t>
  </si>
  <si>
    <t>1. Login to PMS portal as Admin Partner.
2.Click on Policies option in Home page.
3.Navigate to  datashare  policy  tab.
4.Create an datshare Policy
5.Check the screen as per the recommended fonts</t>
  </si>
  <si>
    <t>MOSIP-37414</t>
  </si>
  <si>
    <t>Policy Group &amp; Policies (Admin): Edit Authentication Policy in Draft status</t>
  </si>
  <si>
    <t>The user clicks on Edit option in action menu of records that are in draft status in Authentication Policy tabular view screen</t>
  </si>
  <si>
    <t>As a policy manager,I should be able to edit the created authentication policy details that are in draft status so that any of the policy details can be modified before publishing it.</t>
  </si>
  <si>
    <t>Verify the Edit option is clickable</t>
  </si>
  <si>
    <t>1. Login to PMS portal as Admin Partner.
2.Click on Policies option in Home page.
3.Navigate to  Authentication policy tab.
4.Click on the edit option in the action menu of records that are in draft status in Authentication Policy tabular view screen</t>
  </si>
  <si>
    <t>Edit option should be clickable</t>
  </si>
  <si>
    <t>Verify the Edit option enability</t>
  </si>
  <si>
    <t>Edit option should be enabled for the records that are in Draft status</t>
  </si>
  <si>
    <t>Verify on clicking the Edit option</t>
  </si>
  <si>
    <t xml:space="preserve">On clicking Edit option should navigate to Edit Authentication Policy Page </t>
  </si>
  <si>
    <t>Verify the Edit Authentication Page after Navigating on clicking edit option</t>
  </si>
  <si>
    <t>Edit Authentication Page should include Title/Bread crumbs/subtitle/Policygroup/policyname/policydescription/upload button/submit buttn/clear form button/cancel button/</t>
  </si>
  <si>
    <t>Verify the Title of the Edit Authentication Page</t>
  </si>
  <si>
    <t>Title should read : Edit Authentication Policy</t>
  </si>
  <si>
    <t>Verify the Sub Title of the Edit Authentication Page</t>
  </si>
  <si>
    <t>Sub Title should read All fields marked with * are mandatory</t>
  </si>
  <si>
    <t>Verify the Title and Sub Title of the Edit Authentication Page is editable</t>
  </si>
  <si>
    <t>1. Login to PMS portal as Admin Partner.
2.Click on Policies option in Home page.
3.Navigate to  Authentication policy tab.
4.Click on the edit option in the action menu of records that are in draft status in Authentication Policy tabular view screen
5.Edit the Title and subtitle</t>
  </si>
  <si>
    <t>Title and subtitle should not be editable</t>
  </si>
  <si>
    <t>Verify all the fields are marked mandatory</t>
  </si>
  <si>
    <t>All the fields should be marked as mandatory</t>
  </si>
  <si>
    <t>Verify all the  fields  displayed  in the Edit Authentication Page</t>
  </si>
  <si>
    <t>All the Fields should be  prepopulated with exact same data which was entered during policy creation when editing first time</t>
  </si>
  <si>
    <t>Verify all the fileds present in the Edit Authentication Page are editable</t>
  </si>
  <si>
    <t>All the fileds should be applicable for editing except policy group name as it is a drop down</t>
  </si>
  <si>
    <t>Verify the policy group  field name</t>
  </si>
  <si>
    <t>1. Login to PMS portal as Admin Partner.
2.Click on Policies option in Home page.
3.Navigate to  Authentication policy tab.
4.Click on the edit option in the action menu of records that are in draft status in Authentication Policy tabular view screen
5.Edit the policy group Name</t>
  </si>
  <si>
    <t xml:space="preserve">Policy group name is a drop down hence it should be a non editable </t>
  </si>
  <si>
    <t>Verify User can select more than one policy group in the Edit Authentication screen</t>
  </si>
  <si>
    <t xml:space="preserve">User should not be able to select any policy group    </t>
  </si>
  <si>
    <t>Verify User is able to edit without changing the policy group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</si>
  <si>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the same policy group Name</t>
  </si>
  <si>
    <t xml:space="preserve">User should be able to edit without changing  the  policy group and get a success message  </t>
  </si>
  <si>
    <t>Verify User is able to edit without selecting  the policy group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</si>
  <si>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5.Submit without adding any  policy group Name</t>
  </si>
  <si>
    <t>Submit button should get enabled as Edit policy group is Non editable</t>
  </si>
  <si>
    <t>Verify the policy Name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</si>
  <si>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Name</t>
  </si>
  <si>
    <t>Maximum Policy name length should be allowed is 128 characters</t>
  </si>
  <si>
    <t>Verify the Edit policy Name with one character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</si>
  <si>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Name with one character</t>
  </si>
  <si>
    <t>Should be able to Edit the policy name successfully</t>
  </si>
  <si>
    <t>Verify the Edit policy Name with no character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</si>
  <si>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Name with no character</t>
  </si>
  <si>
    <t>SHould not be able to Edit the policy name and submit button should be disabled</t>
  </si>
  <si>
    <t>Verify the Edit policy Name with special  characters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</si>
  <si>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Name with special characters</t>
  </si>
  <si>
    <t xml:space="preserve">Should not be able to Edit the policy name successfully </t>
  </si>
  <si>
    <t>Verify the Edit policy Name with alphabetic  characters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</si>
  <si>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Name with alphabetic characters</t>
  </si>
  <si>
    <t xml:space="preserve">Should be able to Edit the policy Name  </t>
  </si>
  <si>
    <t>Verify the Edit policy Name with digits   only in the Edit Authentication page</t>
  </si>
  <si>
    <t xml:space="preserve">1. Login to PMS portal as Admin Partner.
2.Click on Policies option in Home page.
3.Navigate to  Authentication policy tab.
4.Click on the edit option in the action menu of records that are in draft status in Authentication Policy tabular view screen
5.Edit   policy  Name with digits </t>
  </si>
  <si>
    <t>Verify the Edit policy Name with more than 128  characters  in the Edit Authentication page</t>
  </si>
  <si>
    <t xml:space="preserve">1. Login to PMS portal as Admin Partner.
2.Click on Policies option in Home page.
3.Navigate to  Authentication policy tab.
4.Click on the edit option in the action menu of records that are in draft status in Authentication Policy tabular view screen
5.Edit   policy  Name with more than 128 characters </t>
  </si>
  <si>
    <t>Should not be able to Edit the policy Name  because of keyboard restriction</t>
  </si>
  <si>
    <t xml:space="preserve">1. Login to PMS portal as Admin Partner.
2.Click on Policies option in Home page.
3.Navigate to  Authentication policy tab.
4.Click on the edit option in the action menu of records that are in draft status in Authentication Policy tabular view screen
5.Edit   policy  Name with special characters </t>
  </si>
  <si>
    <t>Verify the policy Description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</si>
  <si>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Description</t>
  </si>
  <si>
    <t>Maximum Policy name length should be allowed is 256 characters</t>
  </si>
  <si>
    <t>Verify the Edit policy Description with one character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</si>
  <si>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Description with one character</t>
  </si>
  <si>
    <t>SHould be able to Edit the policy name but submit button will be disabled</t>
  </si>
  <si>
    <t>Verify the Edit policy Description with special  characters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</si>
  <si>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Description with special characters</t>
  </si>
  <si>
    <t xml:space="preserve">Should be able to Edit the policy name successfully </t>
  </si>
  <si>
    <t>Verify the Edit policy Description with alphabetic  characters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</si>
  <si>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Description with alpahabetic character</t>
  </si>
  <si>
    <t xml:space="preserve">Should be able to Edit the policy Description  </t>
  </si>
  <si>
    <t>Verify the Edit policy Description with digits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</si>
  <si>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Description with  digits only</t>
  </si>
  <si>
    <t>Verify the Edit policy Description with more than 256  characters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</si>
  <si>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Description with more than 256 character</t>
  </si>
  <si>
    <t>Should not be able to Edit the policy Description  keyboard restricted</t>
  </si>
  <si>
    <t>1. Login to PMS portal as Admin Partner.
2.Click on Policies option in Home page.
3.Navigate to  Authentication policy tab.
4.Click on the edit option in the action menu of records that are in draft status in Authentication Policy tabular view screen
5.Edit   policy  Description with special characters only</t>
  </si>
  <si>
    <t>Verify the policy Data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</si>
  <si>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t>
  </si>
  <si>
    <t>Maximum Policy name length should be allowed is 5120 characters</t>
  </si>
  <si>
    <t>Verify the Edit policy Data with one character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</si>
  <si>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 with one character</t>
  </si>
  <si>
    <t>User should not be able to continue because Policy Data should be a valid JSON format</t>
  </si>
  <si>
    <t>Verify the Edit policy Data with no character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</si>
  <si>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 with no character</t>
  </si>
  <si>
    <t xml:space="preserve">SHould be able to Edit the policy data but cannot submit </t>
  </si>
  <si>
    <t>Verify the Edit policy Data with special  characters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</si>
  <si>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 with special character</t>
  </si>
  <si>
    <t>Should be able to Edit the policy Data  but cannot submit</t>
  </si>
  <si>
    <t>Verify the Edit policy Data with alphabetic  characters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</si>
  <si>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 with alpabetic character</t>
  </si>
  <si>
    <t>Verify the Edit policy Data with digits   only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</si>
  <si>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 with digits</t>
  </si>
  <si>
    <t>Should  be able to Edit the policy Data  but cannot submit</t>
  </si>
  <si>
    <t>Verify the Edit policy Data with more than 5120  characters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</si>
  <si>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5.Edit   policy  Data with 5120 characters</t>
  </si>
  <si>
    <t>Should not be able to Edit the policy Data  as keyboard restricted</t>
  </si>
  <si>
    <t>1. Login to PMS portal as Admin Partner.
2.Click on Policies option in Home page.
3.Navigate to  Authentication policy tab.
4.Click on the edit option in the action menu of records that are in draft status in Authentication Policy tabular view screen
5.Edit   policy  Data with special characters</t>
  </si>
  <si>
    <t>Verify the Title of the Policy Data in the Edit Authentication page</t>
  </si>
  <si>
    <t>1. Login to PMS portal as Admin Partner.
2.Click on Policies option in Home page.
3.Navigate to  Authentication policy tab.
4.Click on the edit option in the action menu of records that are in draft status in Authentication Policy tabular view screen
5.Check the Title of the policy section</t>
  </si>
  <si>
    <t>Title of Policy Data section should  display as - ‘Re-upload Policy Data’</t>
  </si>
  <si>
    <t>Verify the Upload button Edit Authentication page</t>
  </si>
  <si>
    <t>1. Login to PMS portal as Admin Partner.
2.Click on Policies option in Home page.
3.Navigate to  Authentication policy tab.
4.Click on the edit option in the action menu of records that are in draft status in Authentication Policy tabular view screen
5.Check the upload button</t>
  </si>
  <si>
    <t xml:space="preserve">Upload button should display as ‘Re- upload’ button    </t>
  </si>
  <si>
    <t>Verify the Re-Upload button in the Edit Authentication page without editing any of the fields</t>
  </si>
  <si>
    <t>Should save the same Data with a success messgae</t>
  </si>
  <si>
    <t>1. Login to PMS portal as Admin Partner.
2.Click on Policies option in Home page.
3.Navigate to  Edit auth policy  tab.
4.Click on browser back button</t>
  </si>
  <si>
    <t>On clicking browser back button should naviagte to the list of policies screen</t>
  </si>
  <si>
    <t>1. Login to PMS portal as Admin Partner in fra/ara/eng lang
2.Click on Policies option in Home page.
3.Navigate to  Edit authpolicy  tab.</t>
  </si>
  <si>
    <t>1. Login to PMS portal as Admin Partner in fra/ara/eng lang
2.Click on Policies option in Home page.
3.Navigate to  Edit authpolicy tab.
4.Check the screen</t>
  </si>
  <si>
    <t>1. Login to PMS portal as Admin Partner.
2.Click on Policies option in Home page.
3.Navigate to  Edit Authentication page   .
4.Check the screen as per the recommended fonts</t>
  </si>
  <si>
    <t>Verify on clcikcing submit button  after editing the fields successfully in the Edit Authentictaion page</t>
  </si>
  <si>
    <t>1. Login to PMS portal as Admin Partner.
2.Click on Policies option in Home page.
3.Navigate to  Authentication policy tab.
4.Click on the edit option in the action menu of records that are in draft status in Authentication Policy tabular view screen
5.Click on submit button</t>
  </si>
  <si>
    <t>Clicking on Submit, policy manager should be navigated to Policy submission success message</t>
  </si>
  <si>
    <t>Verify the success message after editing the fields successfully in the Edit Authentictaion page</t>
  </si>
  <si>
    <t>Success message should Include a Titel/SubTitle/go back button/Home button</t>
  </si>
  <si>
    <t>Verify the success message Allignment</t>
  </si>
  <si>
    <t>On clciking submit button a Success Green Color Tick Icon should display</t>
  </si>
  <si>
    <t>Verify the Title of the Success messgae</t>
  </si>
  <si>
    <t xml:space="preserve">1. Login to PMS portal as Admin Partner.
2.Click on Policies option in Home page.
3.Navigate to  Authentication policy tab.
4.Click on the edit option in the action menu of records that are in draft status in Authentication Policy tabular view screen
5.Check the Title </t>
  </si>
  <si>
    <t>Title of success message should read- ‘Authentication Policy updated and submitted successfully!’</t>
  </si>
  <si>
    <t>Verify the Sub Title of the Success messgae</t>
  </si>
  <si>
    <t>Sub title should read -‘The Authentication Policy for Policy Group: &lt;policy_group_name&gt; has been successfully updated and submitted. To publish the policy, select the 'Publish' option from the action menu on the 'List of Authentication Policies' screen.’</t>
  </si>
  <si>
    <t>Verify the Go back button in the success message</t>
  </si>
  <si>
    <t>On clicking back button should navigate to tabular view of Authentication Policy</t>
  </si>
  <si>
    <t>Verify the cancel button  in the success message</t>
  </si>
  <si>
    <t xml:space="preserve">clicking on cancel button should  navigate to admin/policy manager dashboard </t>
  </si>
  <si>
    <t>Verify the server error message at the time of submit</t>
  </si>
  <si>
    <t>1. Login to PMS portal as Admin Partner.
2.Click on Policies option in Home page.
3.Navigate to  Authentication policy tab.
4.Click on the edit option in the action menu of records that are in draft status in Authentication Policy tabular view screen
5.Turn of the Internet and click on submit</t>
  </si>
  <si>
    <t>Any Error occurs at the time of submit , then appropriate message from server should display on click of Submit button as 'Something went wrong, Please try again later!'</t>
  </si>
  <si>
    <t>Verify the cancel button  before adding values in  the Edit Authentication policy page</t>
  </si>
  <si>
    <t>1. Login to PMS portal as Admin Partner.
2.Click on Policies option in Home page.
3.Navigate to  Authentication policy tab.
4.Click on the edit option in the action menu of records that are in draft status in Authentication Policy tabular view screen
5.click on the cancel button</t>
  </si>
  <si>
    <t>Should return to the previous page with no data changes made</t>
  </si>
  <si>
    <t>Verify the cancel button  after adding values in  the Edit Authentication policy page</t>
  </si>
  <si>
    <t>1. Login to PMS portal as Admin Partner.
2.Click on Policies option in Home page.
3.Navigate to  Authentication policy tab.
4.Click on the edit option in the action menu of records that are in draft status in Authentication Policy tabular view screen
5.Click on the cancel button</t>
  </si>
  <si>
    <t xml:space="preserve">A pop up should appear with ' Do you want to save the changes ' </t>
  </si>
  <si>
    <t>Verify the go back button  in the Edit Authentication policy page</t>
  </si>
  <si>
    <t>1. Login to PMS portal as Admin Partner.
2.Click on Policies option in Home page.
3.Navigate to  Authentication policy tab.
4.Click on the edit option in the action menu of records that are in draft status in Authentication Policy tabular view screen
5.Click on the go back button</t>
  </si>
  <si>
    <t>Verify the breadcrum options in the Edit Authentication policy page</t>
  </si>
  <si>
    <t>Breadcrumb should display Home and Edit policies options</t>
  </si>
  <si>
    <t xml:space="preserve">Verify on clicking the  Home button in the breadcrumb </t>
  </si>
  <si>
    <t>1. Login to PMS portal as Admin Partner.
2.Click on Policies option in Home page.
3.Navigate to  Authentication policy tab.
4.Click on the edit option in the action menu of records that are in draft status in Authentication Policy tabular view screen
5.Click on the Home button</t>
  </si>
  <si>
    <t>User should be navigated to the Home page</t>
  </si>
  <si>
    <t xml:space="preserve">Verify on clicking the Edit policies button in the breadcrumb </t>
  </si>
  <si>
    <t>1. Login to PMS portal as Admin Partner.
2.Click on Policies option in Home page.
3.Navigate to  Authentication policy tab.
4.Click on the edit option in the action menu of records that are in draft status in Authentication Policy tabular view screen
5.Click on the edit policies option</t>
  </si>
  <si>
    <t>User should be navigated to the List of Policies screen</t>
  </si>
  <si>
    <t>Verify on clciking the clear form button from the edit page</t>
  </si>
  <si>
    <t>1. Login to PMS portal as Admin Partner.
2.Click on Policies option in Home page.
3.Navigate to  Authentication policy tab.
4.Click on the edit option in the action menu of records that are in draft status in Authentication Policy tabular view screen
5.Click on the clear form buton</t>
  </si>
  <si>
    <t xml:space="preserve">Entered data should be cleared </t>
  </si>
  <si>
    <t>Verify clearform button without adding data</t>
  </si>
  <si>
    <t>MOSIP-37424</t>
  </si>
  <si>
    <t>Policy Group &amp; Policies (Admin): Edit Datashare Policy in Draft status</t>
  </si>
  <si>
    <t>As a policy manager,I should be able to edit the created datashare policy details that are in draft status so that any of the policy details can be modified before publishing it</t>
  </si>
  <si>
    <t xml:space="preserve">Verify the Edit option is clickable </t>
  </si>
  <si>
    <t>1. Login to PMS portal as Admin Partner.
2.Click on Policies option in Home page.
3.Navigate to  Data share policy tab.
4.Click on the edit option in the action menu of records that are in draft status in Data share Policy tabular view screen</t>
  </si>
  <si>
    <t>1. Login to PMS portal as Admin Partner.
2.Click on Policies option in Home page.
3.Navigate to  Authentication policy tab.
4.Click on the edit option in the action menu of records that are in draft status in Data share Policy tabular view screen</t>
  </si>
  <si>
    <t xml:space="preserve">Verify on clicking the Edit option </t>
  </si>
  <si>
    <t xml:space="preserve">On clicking Edit option should navigate to Edit Data share policy  Page </t>
  </si>
  <si>
    <t>Verify the Edit datashare Page after Navigating on clicking edit option</t>
  </si>
  <si>
    <t>1. Login to PMS portal as Admin Partner.
2.Click on Policies option in Home page.
3.Navigate to  Data share policy tab.
4.Click on the edit option in the action menu of records that are in draft status in datashare Policy tabular view screen</t>
  </si>
  <si>
    <t>Edit Datashare policy Page should include Title/Bread crumbs/subtitle/Policygroup/policyname/policydescription/upload button/submit buttn/clear form button/cancel button/</t>
  </si>
  <si>
    <t>Verify the Title of the Edit data share policy  Page</t>
  </si>
  <si>
    <t>Title should read : Edit Datashare Policy</t>
  </si>
  <si>
    <t>Verify the Sub Title of the Edit datashare policy Page</t>
  </si>
  <si>
    <t>1. Login to PMS portal as Admin Partner.
2.Click on Policies option in Home page.
3.Navigate to  datashare policy tab.
4.Click on the edit option in the action menu of records that are in draft status in datashare Policy tabular view screen</t>
  </si>
  <si>
    <t>Verify the Title and Sub Title of the Edit Datashare policy Page is editable</t>
  </si>
  <si>
    <t>1. Login to PMS portal as Admin Partner.
2.Click on Policies option in Home page.
3.Navigate to  datashare policy tab.
4.Click on the edit option in the action menu of records that are in draft status in datasshare Policy tabular view screen
5.Edit the Title and subtitle</t>
  </si>
  <si>
    <t>1. Login to PMS portal as Admin Partner.
2.Click on Policies option in Home page.
3.Navigate to  Datashare policy tab.
4.Click on the edit option in the action menu of records that are in draft status in Datashare Policy tabular view screen
5.Edit the Title and subtitle</t>
  </si>
  <si>
    <t>Verify all the  fields  displayed  in the Edit Data share policy Page</t>
  </si>
  <si>
    <t>1. Login to PMS portal as Admin Partner.
2.Click on Policies option in Home page.
3.Navigate to  Authentication policy tab.
4.Click on the edit option in the action menu of records that are in draft status in datashare Policy tabular view screen</t>
  </si>
  <si>
    <t>All the Fields should be  prepopulated with data which was entered during policy creation</t>
  </si>
  <si>
    <t>Verify all the fileds present in the Edit datasharepolicy Page are editable</t>
  </si>
  <si>
    <t>1. Login to PMS portal as Admin Partner.
2.Click on Policies option in Home page.
3.Navigate to  data share policy tab.
4.Click on the edit option in the action menu of records that are in draft status in data share Policy tabular view screen</t>
  </si>
  <si>
    <t>1. Login to PMS portal as Admin Partner.
2.Click on Policies option in Home page.
3.Navigate to  dats share policy tab.
4.Click on the edit option in the action menu of records that are in draft status in data share Policy tabular view screen
5.Edit the policy group Name</t>
  </si>
  <si>
    <t>As a policy manager,I should be able to edit the created datashare policy details that are in draft status so that any of the policy details can be modified before publishing i</t>
  </si>
  <si>
    <t>Verify User can select more than one policy group in the Edit Data share policy screen</t>
  </si>
  <si>
    <t>1. Login to PMS portal as Admin Partner.
2.Click on Policies option in Home page.
3.Navigate to  Data share policy tab.
4.Click on the edit option in the action menu of records that are in draft status in Data share Policy tabular view screen
5.Edit the policy group Name</t>
  </si>
  <si>
    <t xml:space="preserve">User should  be able to select one policy group only    </t>
  </si>
  <si>
    <t>Verify User is able to edit without changing the policy group in the Edit Data sharePolicy group page</t>
  </si>
  <si>
    <t>1. Login to PMS portal as Admin Partner.
2.Click on Policies option in Home page.
3.Navigate to  Authentication policy tab.
4.Click on the edit option in the action menu of records that are in draft status in Datashare Policy tabular view screen
5.Edit the same policy group Name</t>
  </si>
  <si>
    <t xml:space="preserve">User should be able to edit with the  policy group and get a success message  </t>
  </si>
  <si>
    <t>Verify User is able to edit without selecting  the policy group in the Edit datashare policy page</t>
  </si>
  <si>
    <t>1. Login to PMS portal as Admin Partner.
2.Click on Policies option in Home page.
3.Navigate to  Edit Datashare policy tab.
4.Click on the edit option in the action menu of records that are in draft status in datashare Policy tabular view screen
5.Submit without adding any  policy group Name</t>
  </si>
  <si>
    <t>Submit button should  get enabled as policy group is non editable</t>
  </si>
  <si>
    <t>Verify the policy Name in the Edit data share policy page</t>
  </si>
  <si>
    <t>1. Login to PMS portal as Admin Partner.
2.Click on Policies option in Home page.
3.Navigate to  Datashare policy tab.
4.Click on the edit option in the action menu of records that are in draft status in Data share Policy tabular view screen
5.Edit   policy  Name</t>
  </si>
  <si>
    <t>Verify the Edit policy Name with one character in the Edit datashare policy page</t>
  </si>
  <si>
    <t>1. Login to PMS portal as Admin Partner.
2.Click on Policies option in Home page.
3.Navigate to  Data share policy tab.
4.Click on the edit option in the action menu of records that are in draft status in Datashare Policy tabular view screen
5.Edit   policy  Name with one character</t>
  </si>
  <si>
    <t>Verify the Edit policy Name with no character in the Edit Datashare policy page</t>
  </si>
  <si>
    <t xml:space="preserve">SHould be able to Edit the policy name </t>
  </si>
  <si>
    <t>Verify the Edit policy Name with special  characters only in the Edit  Datashare Policy page</t>
  </si>
  <si>
    <t>Verify the Edit policy Name with alphabetic  characters only in the Edit Datashare Policy page</t>
  </si>
  <si>
    <t>Verify the Edit policy Name with digits   only in the Edit Datashare Policy page</t>
  </si>
  <si>
    <t xml:space="preserve">1. Login to PMS portal as Admin Partner.
2.Click on Policies option in Home page.
3.Navigate to  Datashare Policy  tab.
4.Click on the edit option in the action menu of records that are in draft status in Datashare  Policy tabular view screen
5.Edit   policy  Name with digits </t>
  </si>
  <si>
    <t>Verify the Edit policy Name with more than 128  characters  in the Edit Datashare Policy page</t>
  </si>
  <si>
    <t xml:space="preserve">1. Login to PMS portal as Admin Partner.
2.Click on Policies option in Home page.
3.Navigate to  Datashare Policy  tab.
4.Click on the edit option in the action menu of records that are in draft status in Datashare  Policy tabular view screen
5.Edit   policy  Name with more than 128 characters </t>
  </si>
  <si>
    <t>Verify the Edit policy Name with special  characters only in the Edit Datashare Policy page</t>
  </si>
  <si>
    <t xml:space="preserve">1. Login to PMS portal as Admin Partner.
2.Click on Policies option in Home page.
3.Navigate to  Datashare Policy  tab.
4.Click on the edit option in the action menu of records that are in draft status in Datashare  Policy tabular view screen
5.Edit   policy  Name with special characters </t>
  </si>
  <si>
    <t>Verify the policy Description in the Edit Datashare Policy  page</t>
  </si>
  <si>
    <t>1. Login to PMS portal as Admin Partner.
2.Click on Policies option in Home page.
3.Navigate to  Datashare Policy  tab.
4.Click on the edit option in the action menu of records that are in draft status in Datashare  Policy tabular view screen
5.Edit   policy  Description</t>
  </si>
  <si>
    <t>Verify the Edit policy Description with one character in the Edit Datashare Policy page</t>
  </si>
  <si>
    <t>1. Login to PMS portal as Admin Partner.
2.Click on Policies option in Home page.
3.Navigate to  Datashare Policy  tab.
4.Click on the edit option in the action menu of records that are in draft status in Datashare  Policy tabular view screen
5.Edit   policy  Description with one character</t>
  </si>
  <si>
    <t>Verify the Edit policy Name with no character in the Edit Datashare Policy page</t>
  </si>
  <si>
    <t>1. Login to PMS portal as Admin Partner.
2.Click on Policies option in Home page.
3.Navigate to  Datashare Policy  tab.
4.Click on the edit option in the action menu of records that are in draft status in Datashare  Policy tabular view screen
5.Edit   policy  Name with no character</t>
  </si>
  <si>
    <t>Verify the Edit policy Description with special  characters only in the Edit Datashare Policy page</t>
  </si>
  <si>
    <t>1. Login to PMS portal as Admin Partner.
2.Click on Policies option in Home page.
3.Navigate to  Datashare Policy  tab.
4.Click on the edit option in the action menu of records that are in draft status in Datashare  Policy tabular view screen
5.Edit   policy  Description with special characters</t>
  </si>
  <si>
    <t>Verify the Edit policy Description with alphabetic  characters only in the Edit Datashare Policy page</t>
  </si>
  <si>
    <t>1. Login to PMS portal as Admin Partner.
2.Click on Policies option in Home page.
3.Navigate to  Datashare Policy  tab.
4.Click on the edit option in the action menu of records that are in draft status in Datashare  Policy tabular view screen
5.Edit   policy  Description with alpahabetic character</t>
  </si>
  <si>
    <t>1. Login to PMS portal as Admin Partner.
2.Click on Policies option in Home page.
3.Navigate to  Datashare Policy  tab.
4.Click on the edit option in the action menu of records that are in draft status in Datashare  Policy tabular view screen
5.Edit   policy  Description with  digits only</t>
  </si>
  <si>
    <t>Verify the Edit policy Description with more than 256  characters  in the Edit Datashare Policy page</t>
  </si>
  <si>
    <t>1. Login to PMS portal as Admin Partner.
2.Click on Policies option in Home page.
3.Navigate to  Datashare Policy  tab.
4.Click on the edit option in the action menu of records that are in draft status in Datashare  Policy tabular view screen
5.Edit   policy  Description with more than 25+G316 character</t>
  </si>
  <si>
    <t>1. Login to PMS portal as Admin Partner.
2.Click on Policies option in Home page.
3.Navigate to  Authentication policy tab.
4.Click on the edit option in the action menu of records that are in draft status in Datashare  Policy tabular view screen
5.Edit   policy  Description with special characters only</t>
  </si>
  <si>
    <t>Verify the policy Data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</si>
  <si>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t>
  </si>
  <si>
    <t>Verify the Edit policy Data with one character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</si>
  <si>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 with one character</t>
  </si>
  <si>
    <t>Verify the Edit policy Data with no character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</si>
  <si>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 with no character</t>
  </si>
  <si>
    <t xml:space="preserve">SHould not be able to Edit the policy name </t>
  </si>
  <si>
    <t>Verify the Edit policy Data with special  characters only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</si>
  <si>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 with special character</t>
  </si>
  <si>
    <t xml:space="preserve">Should be able to Edit the policy Data  </t>
  </si>
  <si>
    <t>Verify the Edit policy Data with alphabetic  characters only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</si>
  <si>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 with alpabetic character</t>
  </si>
  <si>
    <t>Verify the Edit policy Data with digits   only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</si>
  <si>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 with digits</t>
  </si>
  <si>
    <t>Verify the Edit policy Data with more than 5120  characters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</si>
  <si>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5.Edit   policy  Data with 5120 characters</t>
  </si>
  <si>
    <t>1. Login to PMS portal as Admin Partner.
2.Click on Policies option in Home page.
3.Navigate to  Authentication policy tab.
4.Click on the edit option in the action menu of records that are in draft status in Datashare  Policy tabular view screen
5.Edit   policy  Data with special characters</t>
  </si>
  <si>
    <t>Verify the Title of the Policy Data in the Edit Datashare Policy page</t>
  </si>
  <si>
    <t>1. Login to PMS portal as Admin Partner.
2.Click on Policies option in Home page.
3.Navigate to  Authentication policy tab.
4.Click on the edit option in the action menu of records that are in draft status in Datashare  Policy tabular view screen
5.Check the Title of the policy section</t>
  </si>
  <si>
    <t>Verify the Upload button Edit Datashare Policy page</t>
  </si>
  <si>
    <t>1. Login to PMS portal as Admin Partner.
2.Click on Policies option in Home page.
3.Navigate to  Authentication policy tab.
4.Click on the edit option in the action menu of records that are in draft status in Datashare  Policy tabular view screen
5.Check the upload button</t>
  </si>
  <si>
    <t>Verify the Re-Upload button in the Edit Datashare Policy page without editing any of the fields</t>
  </si>
  <si>
    <t>1. Login to PMS portal as Admin Partner.
2.Click on Policies option in Home page.
3.Navigate to  Edit Datashare Policy page   .
4.Check the screen as per the recommended fonts</t>
  </si>
  <si>
    <t>Verify on clcikcing submit button  after editing the fields successfully in the Edit Datashare Policy page</t>
  </si>
  <si>
    <t>1. Login to PMS portal as Admin Partner.
2.Click on Policies option in Home page.
3.Navigate to  Datashare policy tab.
4.Click on the edit option in the action menu of records that are in draft status in Datashare  Policy tabular view screen
5.Click on submit button</t>
  </si>
  <si>
    <t>Verify the success message after editing the fields successfully in the Edit Datashare Policy page</t>
  </si>
  <si>
    <t>1. Login to PMS portal as Admin Partner.
2.Click on Policies option in Home page.
3.Navigate to  Datashare policy tab.
4.Click on the edit option in the action menu of records that are in draft status in Datashare  Policy tabular view screen
5.Check the upload button</t>
  </si>
  <si>
    <t>1. Login to PMS portal as Admin Partner.
2.Click on Policies option in Home page.
3.Navigate to  Datashare policy tab.
4.Click on the edit option in the action menu of records that are in draft status in Datashare Policy tabular view screen
5.Check the upload button</t>
  </si>
  <si>
    <t xml:space="preserve">1. Login to PMS portal as Admin Partner.
2.Click on Policies option in Home page.
3.Navigate to  Datashare policy tab.
4.Click on the edit option in the action menu of records that are in draft status in Datashare Policy tabular view screen
5.Check the Title </t>
  </si>
  <si>
    <t>1. Login to PMS portal as Admin Partner.
2.Click on Policies option in Home page.
3.Navigate to  Data share policy tab.
4.Click on the edit option in the action menu of records that are in draft status in Data share Policy tabular view screen
5.Turn of the Internet and click on submit</t>
  </si>
  <si>
    <t>1. Login to PMS portal as Admin Partner.
2.Click on Policies option in Home page.
3.Navigate to  Data share policy tab.
4.Click on the edit option in the action menu of records that are in draft status in Data share Policy tabular view screen
5.click on the cancel button</t>
  </si>
  <si>
    <t>1. Login to PMS portal as Admin Partner.
2.Click on Policies option in Home page.
3.Navigate to  Data share policy tab.
4.Click on the edit option in the action menu of records that are in draft status in Data share Policy tabular view screen
5.Click on the cancel button</t>
  </si>
  <si>
    <t>1. Login to PMS portal as Admin Partner.
2.Click on Policies option in Home page.
3.Navigate to  Data share policy tab.
4.Click on the edit option in the action menu of records that are in draft status in Data share Policy tabular view screen
5.Click on the go back button</t>
  </si>
  <si>
    <t xml:space="preserve">1. Login to PMS portal as Admin Partner.
2.Click on Policies option in Home page.
3.Navigate to  Data share policy tab.
4.Click on the edit option in the action menu of records that are in draft status in Data sharePolicy tabular view screen </t>
  </si>
  <si>
    <t>1. Login to PMS portal as Admin Partner.
2.Click on Policies option in Home page.
3.Navigate to  Data share policy tab.
4.Click on the edit option in the action menu of records that are in draft status in Data sharePolicy tabular view screen
5.Click on the Home button</t>
  </si>
  <si>
    <t>1. Login to PMS portal as Admin Partner.
2.Click on Policies option in Home page.
3.Navigate to  Data share policy tab.
4.Click on the edit option in the action menu of records that are in draft status in Data share Policy tabular view screen
5.Click on the edit policies option</t>
  </si>
  <si>
    <t>1. Login to PMS portal as Admin Partner.
2.Click on Policies option in Home page.
3.Navigate to  Data share policy tab.
4.Click on the edit option in the action menu of records that are in draft status in Data share Policy tabular view screen
5.Click on the clear form buton</t>
  </si>
  <si>
    <t>MOSIP-36918</t>
  </si>
  <si>
    <t>Policy Group &amp; Policies (Policy Manager): Deactivate Datashare Policy</t>
  </si>
  <si>
    <t>TC_36918_01</t>
  </si>
  <si>
    <t>1. Policy Manager should click on Deactivate option in Action menu of activated policy record in ‘List of Datashare Policy’ (tabular view) screen.
2. Deactivation of a policy is only possible if there are no active partner policy mappings associated to it.</t>
  </si>
  <si>
    <t>As a policy manager, on clicking Deactivate option of each activated Datashare policy record in List of Datashare Policy screen - I should be able to deactivate the selected Datashare policy so that partners will not be able fetch the deactivated policy in their portal.</t>
  </si>
  <si>
    <t>Verify the "Deactivate" option in Action menu for Activated Policy.</t>
  </si>
  <si>
    <t>1. Login to PMS portal as Admin Partner.
2. Click on Policies option in Home page/Dashboard.
3. Navigate to Datashare Policy tab.
4. Navigate to tabular view for Datasahre Policy.
5. Navigate to Action menu for Active Datashare Policy.</t>
  </si>
  <si>
    <t>"Deactivate" option should be available in Action menu for only Activated Datashare Policy.</t>
  </si>
  <si>
    <t>TC_36918_02</t>
  </si>
  <si>
    <t>Verify the "Deactivate" option in Action menu for Draft Policy.</t>
  </si>
  <si>
    <t>1. Login to PMS portal as Admin Partner.
2. Click on Policies option in Home page/Dashboard.
3. Navigate to Datashare Policy tab.
4. Navigate to tabular view for Datasahre Policy.
5. Navigate to Action menu for Draft Datashare Policy.</t>
  </si>
  <si>
    <t>"Deactivate" option should be Disabled in Action menu for Draft Datashare Policy.</t>
  </si>
  <si>
    <t>TC_36918_03</t>
  </si>
  <si>
    <t>Verify the "Deactivate" option in Action menu for Deactivated Policy.</t>
  </si>
  <si>
    <t>1. Login to PMS portal as Admin Partner.
2. Click on Policies option in Home page/Dashboard.
3. Navigate to Datashare Policy tab.
4. Navigate to tabular view for Datasahre Policy.
5. Navigate to Action menu for Deactivated Datashare Policy.</t>
  </si>
  <si>
    <t>"Deactivate" option should be Disabled in Action menu for Deactivated Datashare Policy.</t>
  </si>
  <si>
    <t>TC_36918_04</t>
  </si>
  <si>
    <t>Verify the "Deactivate" option in Action menu for Deactivated Datashare policy is accessible.</t>
  </si>
  <si>
    <t>1. "Deactivate" option should be in Disabled state.
2. The action menu should be enabled with only View &amp; cloned option.</t>
  </si>
  <si>
    <t>TC_36918_05</t>
  </si>
  <si>
    <t>Verify the "Deactivate" option in Action menu for Activated Datashare Policy is accessible.</t>
  </si>
  <si>
    <t>"Deactivate" option should be accessible in Action menu for only Activated Datashare Policy.</t>
  </si>
  <si>
    <t>TC_36918_06</t>
  </si>
  <si>
    <t>TC_36918_07</t>
  </si>
  <si>
    <t>Verify Deactivate Datashare Policy popup title.</t>
  </si>
  <si>
    <t>1. Login to PMS portal as Admin Partner.
2. Click on Policies option in Home page/Dashboard.
3. Navigate to Datashare Policy tab.
4. Navigate to tabular view for Datasahre Policy.
5. Navigate to Action menu for Active Datashare Policy.
6. Click on Action menu.
7. Navigate to Deactivate popup.</t>
  </si>
  <si>
    <t>Below title should be displayed for users -"‘Do you want to deactivate Policy - &lt;policy_name_should appears_&gt;?"</t>
  </si>
  <si>
    <t>TC_36918_08</t>
  </si>
  <si>
    <t>Verify Deactivate Datashare Policy popup sub title.</t>
  </si>
  <si>
    <t>Sub title -'Upon clicking ‘Confirm’, the selected Datashare Policy will be deactivated..' - should be displayed.</t>
  </si>
  <si>
    <t>TC_36918_09</t>
  </si>
  <si>
    <t>Verify Deactivate Datashare Policy content is aligned properly</t>
  </si>
  <si>
    <t>TC_36918_10</t>
  </si>
  <si>
    <t>TC_36918_11</t>
  </si>
  <si>
    <t>TC_36918_12</t>
  </si>
  <si>
    <t>1. Upon clicking on it , leads to ‘List of Datashare Policy’ screen with the details being greyed out.
2. Datashare Policy status should get changed to Deactivated.
3. Visually the record (row) should be in disabled state (grey color)"</t>
  </si>
  <si>
    <t>TC_36918_13</t>
  </si>
  <si>
    <t>TC_36918_14</t>
  </si>
  <si>
    <t>Upon clicking on the cancel button tabular view screen for particular Datashare Policy record should be with no changes made.</t>
  </si>
  <si>
    <t>TC_36918_15</t>
  </si>
  <si>
    <t>Verify the Deactiavted record in Datashare Policy list details screen.</t>
  </si>
  <si>
    <t>1. Login to PMS portal as Admin Partner.
2. Click on Policies option in Home page/Dashboard.
3. Navigate to Datashare Policy tab.
4. Navigate to tabular view for Datasahre Policy.
5. Navigate to Action menu for Active Datashare Policy.
6. Navigate to Deactivated Policy.</t>
  </si>
  <si>
    <t>1. Record status should be changed to "Deactivated"
2. The Deactivated respective record should be greyed out in the tabular view.
3. The action menu here should be enabled with only View &amp; Clone option. (Publish, Deactivate &amp; Edit in action menu should be disabled)</t>
  </si>
  <si>
    <t>TC_36918_16</t>
  </si>
  <si>
    <t>TC_36918_17</t>
  </si>
  <si>
    <t>Verify by creating an Partner policy request for  Deactivated Datashare Policy.</t>
  </si>
  <si>
    <t>1. Login to PMS portal as Admin Partner.
2. Click on Policies option in Home page/Dashboard.
3. Navigate to Datashare Policy tab.
4. Navigate to tabular view for Datasahre Policy.
5. Navigate to Action menu for Active Datashare Policy.
6. Navigate to Deactivated Policy.
7. Open Partner portal and create Policy request for Deactivated Datashare Policy.</t>
  </si>
  <si>
    <t>1. Partner should not be able to create Partner Policy request.
2. Partner should get error message.</t>
  </si>
  <si>
    <t>TC_36918_18</t>
  </si>
  <si>
    <t>Verify by creating an OIDC Client request for  Deactivated Datashare Policy.</t>
  </si>
  <si>
    <t>1. Login to PMS portal as Admin Partner.
2. Click on Policies option in Home page/Dashboard.
3. Navigate to Datashare Policy tab.
4. Navigate to tabular view for Datasahre Policy.
5. Navigate to Action menu for Active Datashare Policy.
6. Navigate to Deactivated Policy.
7. Open Partner portal and create OIDC client request for Deactivated Datashare Policy.</t>
  </si>
  <si>
    <t>1. Partner should not be able to create OIDC Client request.
2. Partner should get error message.</t>
  </si>
  <si>
    <t>TC_36918_19</t>
  </si>
  <si>
    <t>Verify by creating an API Key request for  Deactivated Datashare Policy.</t>
  </si>
  <si>
    <t>1. Login to PMS portal as Admin Partner.
2. Click on Policies option in Home page/Dashboard.
3. Navigate to Datashare Policy tab.
4. Navigate to tabular view for Datasahre Policy.
5. Navigate to Action menu for Active Datashare Policy.
6. Navigate to Deactivated Policy.
7. Open Partner portal and create API Key request for Deactivated Datashare Policy.</t>
  </si>
  <si>
    <t>1. Partner should not be able to create API request.
2. Partner should get error message.</t>
  </si>
  <si>
    <t>TC_36918_20</t>
  </si>
  <si>
    <t>Verify by Deactivating the Datashare Policy which has active partners policy request associated to it, ie, there are Approved partner policy requests</t>
  </si>
  <si>
    <t>1. Login to PMS portal as Admin Partner.
2. Click on Policies option in Home page/Dashboard.
3. Navigate to Datashare Policy tab.
4. Navigate to tabular view for Datasahre Policy.
5. Navigate to Action menu for Active Datashare Policy.
6. Deactivate the Datashare Policy which has active partners associated to it.</t>
  </si>
  <si>
    <t>1. Upon clicking on Confirm button, error message should be displayed.
2. Below error message should be displayed, "&lt;title&gt; Error: Active Partner-Policy Association Detected! &lt;Description&gt; Active partners are currently associated to this policy. Please deactivate all active partners associated to this policy before attempting to deactivate it."</t>
  </si>
  <si>
    <t>TC_36918_21</t>
  </si>
  <si>
    <t xml:space="preserve">Verify by Deactivating the Datashare Policy where Partner has Deactivated the associated Datashare Policy </t>
  </si>
  <si>
    <t>1. Login to PMS portal as Admin Partner.
2. Click on Policies option in Home page/Dashboard.
3. Navigate to Datashare Policy tab.
4. Navigate to tabular view for Datasahre Policy.
5. Navigate to Action menu for Active Datashare Policy.
6. Deactivate the Datashare Policy where partner has deactivated the asscociated Datashare policy.</t>
  </si>
  <si>
    <t>Admin should be able to Deactivate the Datashare Policy.</t>
  </si>
  <si>
    <t>TC_36918_22</t>
  </si>
  <si>
    <t>Verify by Deactivating the Datashare Policy where there are no policy requests associated with this policy</t>
  </si>
  <si>
    <t>1. Login to PMS portal as Admin Partner.
2. Click on Policies option in Home page/Dashboard.
3. Navigate to Datashare Policy tab.
4. Navigate to tabular view for Datasahre Policy.
5. Navigate to Action menu for Active Datashare Policy.
6. Deactivate the Datashare Policy where there are no policy requests associated with this policy</t>
  </si>
  <si>
    <t>TC_36918_23</t>
  </si>
  <si>
    <t>Verify by Deactivating the Datashare Policy where there are Rejected policy requests associated with this policy.</t>
  </si>
  <si>
    <t>1. Login to PMS portal as Admin Partner.
2. Click on Policies option in Home page/Dashboard.
3. Navigate to Datashare Policy tab.
4. Navigate to tabular view for Datasahre Policy.
5. Navigate to Action menu for Active Datashare Policy.
6. Deactivate the Datashare Policy Policy where there are Rejected policy requests associated with this policy.</t>
  </si>
  <si>
    <t>TC_36918_24</t>
  </si>
  <si>
    <t>Verify Deactivating the Datashare Policy when there are pending for approval policy requests associated with this policy.</t>
  </si>
  <si>
    <t>1. Login to PMS portal as Admin Partner.
2. Click on Policies option in Home page/Dashboard.
3. Navigate to Datashare Policy tab.
4. Navigate to tabular view for Datasahre Policy.
5. Navigate to Action menu for Active Datashare Policy.
6. Deactivate the Datashare where there are pending policy requests associated with this policy.</t>
  </si>
  <si>
    <t>1. Admin should not be able to Deactivate the Datashare Policy.
2. Below error message should be displayed, "‘&lt;title&gt; Error: Partner- Policy Request Detected! &lt;Description&gt; Pending policy requests are associated with this policy. Please take appropriate action in List of Partner Policy Linking screen’"</t>
  </si>
  <si>
    <t>TC_36918_25</t>
  </si>
  <si>
    <t>Verify multi browser functionality of Deactiavting the Datashare Policy.</t>
  </si>
  <si>
    <t>1. Login to PMS portal as Admin Partner.
2. Click on Policies option in Home page/Dashboard.
3. Navigate to Datashare Policy tab.
4. Navigate to tabular view for Datasahre Policy.
5. Navigate to Action menu for Active Datashare Policy.
6. Try to Deactivate the Datashare policy through multi browser.</t>
  </si>
  <si>
    <t>Admin should get error message for Deactiavting the Datashare Policy multiple times.</t>
  </si>
  <si>
    <t>TC_36918_26</t>
  </si>
  <si>
    <t>Verify the status of Deactiavted Datashare Policy  in View Policy details page.</t>
  </si>
  <si>
    <t>1. Login to PMS portal as Admin Partner.
2. Click on Policies option in Home page/Dashboard.
3. Navigate to Datashare Policy tab.
4. Navigate to tabular view for Datasahre Policy.
5. Navigate to Deactivated Datashare policy and navigate to View details page.</t>
  </si>
  <si>
    <t>In View Datashare details screen for Deactiavted policy, Status should be Deactiavted.</t>
  </si>
  <si>
    <t>TC_36918_27</t>
  </si>
  <si>
    <t>1. Login to PMS portal as Admin Partner.
2. Click on Policies option in Home page/Dashboard.
3. Navigate to Datashare Policy tab.
4. Navigate to tabular view for Datasahre Policy.
5. Navigate to Action menu for Active Datashare Policy.
6. Navigate to Deacativate popup.</t>
  </si>
  <si>
    <t>Lengthy Policy name should be aligned properly in Deactivation Datashare policy popup.</t>
  </si>
  <si>
    <t>TC_36918_28</t>
  </si>
  <si>
    <t>Verify by creating the Datashare Policy which is already Deactivated.</t>
  </si>
  <si>
    <t>Partner should be able to create.</t>
  </si>
  <si>
    <t>TC_36918_29</t>
  </si>
  <si>
    <t>1. Login to PMS portal as Admin Partner.
2. Click on Policies option in Home page/Dashboard.
3. Navigate to Datashare Policy tab.
4. Navigate to tabular view for Datasahre Policy.
5. Navigate to Action menu for Active Datashare Policy.
6. Navigate to Deactivate popup.
7. Click on confirm button.
8. Click browser back button and then click forward browser button.</t>
  </si>
  <si>
    <t>Once user clicks on forward browser button, the deactivated Datashare Policy should be disabled (greyed out).</t>
  </si>
  <si>
    <t>TC_36918_30</t>
  </si>
  <si>
    <t>Verify by disconnecting internet while deactivating Datashare Policy.</t>
  </si>
  <si>
    <t>1. Login to PMS portal as Admin Partner.
2. Click on Policies option in Home page/Dashboard.
3. Navigate to Datashare Policy tab.
4. Navigate to tabular view for Datasahre Policy.
5. Navigate to Action menu for Active Datashare Policy.
6. Navigate to Deactivate popup.
7. Turn on off internet.
8. Click on confirm button.</t>
  </si>
  <si>
    <t>TC_36918_31</t>
  </si>
  <si>
    <t>1. Login to PMS portal as Admin Partner.
2. Click on Policies option in Home page/Dashboard.
3. Navigate to Datashare Policy tab.
4. Navigate to tabular view for Datasahre Policy.
5. Navigate to Action menu for Active Datashare Policy.
6. Navigate to Deactivate popup.</t>
  </si>
  <si>
    <t>Deactivate Datashare Policy popup should be aligned properly on the page.</t>
  </si>
  <si>
    <t>TC_36918_32</t>
  </si>
  <si>
    <t>TC_36918_33</t>
  </si>
  <si>
    <t>Verify Deactivate Datashare Policy functionality when logged in with Arabic language.</t>
  </si>
  <si>
    <t>1. Login to PMS portal as Admin Partner in Arabic language.
2. Click on Policies option in Home page/Dashboard.
3. Navigate to Datashare Policy tab.
4. Navigate to tabular view for Datasahre Policy.
5. Navigate to Action menu for Active Datashare Policy.
6. Navigate to Deactivate popup.</t>
  </si>
  <si>
    <t>TC_36918_34</t>
  </si>
  <si>
    <t>Verify Deactivate Datashare Policy functionality when logged in with French language.</t>
  </si>
  <si>
    <t>1. Login to PMS portal as Admin Partner in French language.
2. Click on Policies option in Home page/Dashboard.
3. Navigate to Datashare Policy tab.
4. Navigate to tabular view for Datasahre Policy.
5. Navigate to Action menu for Active Datashare Policy.
6. Navigate to Deactivate popup.</t>
  </si>
  <si>
    <t>User should be able to perform deactivation of Datashare Policy functionality in French language.</t>
  </si>
  <si>
    <t>TC_36918_35</t>
  </si>
  <si>
    <t>TC_36918_36</t>
  </si>
  <si>
    <t>TC_36918_37</t>
  </si>
  <si>
    <t>Verify by deactiving the Datashare Policy from filtered records</t>
  </si>
  <si>
    <t>User should be able to deactivate the Datashare Policy from filtered records.</t>
  </si>
  <si>
    <t>TC_36918_38</t>
  </si>
  <si>
    <t>Verify Datashare Policy details in DB after decativating Policy.</t>
  </si>
  <si>
    <t>In DB Deactivate Datashare policy is-active should be false.</t>
  </si>
  <si>
    <t>TC_36918_39</t>
  </si>
  <si>
    <t xml:space="preserve">Verify Deactivating Datashare Policy functionality using Tablet dimensions </t>
  </si>
  <si>
    <t xml:space="preserve">User should be able to perform Deactivating datashare policy request using Tablet dimensions </t>
  </si>
  <si>
    <t>MOSIP-37163</t>
  </si>
  <si>
    <t>Partner-Policy Linking (Partner Admin): Approve/ Reject Policies requested by Partner</t>
  </si>
  <si>
    <t>TC_37163_01</t>
  </si>
  <si>
    <t xml:space="preserve">1. The policy request should be in pending for approval status for the admin to approve/reject it.
2. Partner Admin clicks on ‘Approve/Reject’ option in action menu of ‘pending for approval’ policies in ‘List of Policy Linkages’ </t>
  </si>
  <si>
    <t>As a partner admin, I should be able to approve/ reject the policy requests sent by partners so that the policies are linked to the partners (if approved) successfully and they can perform activities based on the policy association.</t>
  </si>
  <si>
    <t>Verify Approve/Reject option in Action menu for Pending for Approval Policy request.</t>
  </si>
  <si>
    <t>1. Login to PMS portal as Admin Partner.
2. Click on Partner Policies Linking option in Home page/Dashboard.
3. Navigate to List of Partner-Policy Linkage page.
4. Navigate to Action menu for Pending for Approval Policy request.
5. Navigate to Approve/Reject Option.</t>
  </si>
  <si>
    <t xml:space="preserve">1. "Approve/Reject" option should be available in Action menu for Pending for approval </t>
  </si>
  <si>
    <t>TC_37163_02</t>
  </si>
  <si>
    <t>Verify Approve/Reject option in Action menu for Approved  Policy request.</t>
  </si>
  <si>
    <t>1. "Approve/Reject" option should be in disabled state in Action menu.</t>
  </si>
  <si>
    <t>TC_37163_03</t>
  </si>
  <si>
    <t>Verify Approve/Reject option in Action menu for Rejected  Policy request.</t>
  </si>
  <si>
    <t>1. Login to PMS portal as Admin Partner.
2. Click on Partner Policies Linking option in Home page/Dashboard.
3. Navigate to List of Partner-Policy Linkage page.
4. Navigate to Action menu for Rejected Policy request.
5. Navigate to Approve/Reject Option.</t>
  </si>
  <si>
    <t>TC_37163_04</t>
  </si>
  <si>
    <t>Verify Approve/Reject policy popup title.</t>
  </si>
  <si>
    <t>1. Login to PMS portal as Admin Partner.
2. Click on Partner Policies Linking option in Home page/Dashboard.
3. Navigate to List of Partner-Policy Linkage page.
4. Navigate to Action menu for Rejected Policy request.
5. Click on Approve/Reject Option.
6. Navigate to Approve/Reject popup.</t>
  </si>
  <si>
    <t>TC_37163_05</t>
  </si>
  <si>
    <t>Verify Approve/Reject policy popup sub title.</t>
  </si>
  <si>
    <t>‘Do you want to Approve/ Reject the Policy?’  - should be displayed.</t>
  </si>
  <si>
    <t>TC_37163_06</t>
  </si>
  <si>
    <t>Verify Approve/Reject policy popup description.</t>
  </si>
  <si>
    <t>Description- Please review the policy details carefully before taking appropriate action</t>
  </si>
  <si>
    <t>TC_37163_07</t>
  </si>
  <si>
    <t>Verify "Approve and Reject" buttons are available in popup</t>
  </si>
  <si>
    <t>"Approve and Reject" buttons should be available in popup.</t>
  </si>
  <si>
    <t>TC_37163_08</t>
  </si>
  <si>
    <t>Verify "Approve" buttons in popup</t>
  </si>
  <si>
    <t>"Approve" button should be accessible.</t>
  </si>
  <si>
    <t>TC_37163_09</t>
  </si>
  <si>
    <t>Verify upon clicking on "Approve" button in popup</t>
  </si>
  <si>
    <t>TC_37163_10</t>
  </si>
  <si>
    <t>Verify "Reject" buttons in popup</t>
  </si>
  <si>
    <t>"Reject" button should be accessible.</t>
  </si>
  <si>
    <t>TC_37163_11</t>
  </si>
  <si>
    <t>Verify upon clicking on "Reject" button in popup</t>
  </si>
  <si>
    <t>TC_37163_12</t>
  </si>
  <si>
    <t>Verify the status message after approving/rejecting the request.</t>
  </si>
  <si>
    <t>TC_37163_13</t>
  </si>
  <si>
    <t>Verify close button in popup.</t>
  </si>
  <si>
    <t>1. Close button should be accessible.</t>
  </si>
  <si>
    <t>TC_37163_14</t>
  </si>
  <si>
    <t>Verify Approved policy requests is available in partner’s portal.</t>
  </si>
  <si>
    <t>1. Login to PMS portal as Admin Partner.
2. Click on Partner Policies Linking option in Home page/Dashboard.
3. Navigate to List of Partner-Policy Linkage page.
4. Navigate to Action menu for Rejected Policy request.
5. Click on Approve/Reject Option.
6. Navigate to Approve/Reject popup.
7. Approve the Policy.</t>
  </si>
  <si>
    <t xml:space="preserve">Approved policy requests should be available in partner’s portal in ‘Approved’ status. </t>
  </si>
  <si>
    <t>TC_37163_15</t>
  </si>
  <si>
    <t>Partner should be able to create OIDC Client &amp; API Key.</t>
  </si>
  <si>
    <t>TC_37163_16</t>
  </si>
  <si>
    <t>Verify Rejected policy requests is available in partner’s portal.</t>
  </si>
  <si>
    <t xml:space="preserve">Rejected policy requests should be available in partner’s portal in ‘Rejected’ status. </t>
  </si>
  <si>
    <t>TC_37163_17</t>
  </si>
  <si>
    <t>Verify creating OIDC client &amp; API Key for Rejected policy in partner’s portal.</t>
  </si>
  <si>
    <t>1. Login to PMS portal as Admin Partner.
2. Click on Partner Policies Linking option in Home page/Dashboard.
3. Navigate to List of Partner-Policy Linkage page.
4. Navigate to Action menu for Rejected Policy request.
5. Click on Approve/Reject Option.
6. Navigate to Approve/Reject popup.
7. Reject the Policy.</t>
  </si>
  <si>
    <t>1. Partner should be not be able to create OIDC Client &amp; API Key for Rejected Policy.
2. Partner should not get Rejected policy in dropdown.</t>
  </si>
  <si>
    <t>TC_37163_18</t>
  </si>
  <si>
    <t>Verify approving/rejecting the Policy request when Partner is deactiavted</t>
  </si>
  <si>
    <t>1. Appropriate error message should be displayed at the time of deactivation. or
2. Correct error message should be at the time of approve/reject request.</t>
  </si>
  <si>
    <t>MOSIP-38383</t>
  </si>
  <si>
    <t>TC_37163_19</t>
  </si>
  <si>
    <t>Verify multi browser functionality of approve/reject Policy request.</t>
  </si>
  <si>
    <t>1. User should not be able to approve/reject policy request multiple times.
2. Appropriate error message should be displayed.</t>
  </si>
  <si>
    <t>TC_37163_20</t>
  </si>
  <si>
    <t>Verify approve/reject Policy request when internet is turned off.</t>
  </si>
  <si>
    <t>TC_37163_21</t>
  </si>
  <si>
    <t>1. Login to PMS portal as Admin Partner.
2. Click on Partner Policies Linking option in Home page/Dashboard.
4. Navigate to List of Partner-Policy Linkage page.
5. Navigate to Action menu for Rejected Policy request.
6. Click on Approve/Reject Option.
7. Navigate to Approve/Reject popup.</t>
  </si>
  <si>
    <t>Lengthy Policy name should be aligned properly in Approve/Reject policy popup.</t>
  </si>
  <si>
    <t>TC_37163_22</t>
  </si>
  <si>
    <t>Verify aproove/reject Policy popup is aligned properly on the page</t>
  </si>
  <si>
    <t>Approve/Reject request Policy popup should be aligned properly on the page.</t>
  </si>
  <si>
    <t>TC_37163_23</t>
  </si>
  <si>
    <t>TC_37163_24</t>
  </si>
  <si>
    <t>Verify the Approve/Reject policy request when logged in Arabic language</t>
  </si>
  <si>
    <t>1. Login to PMS portal as Admin Partner in Arabic language.
2. Click on Partner Policies Linking option in Home page/Dashboard.
3. Navigate to List of Partner-Policy Linkage page.
4. Navigate to Action menu for Rejected Policy request.
5. Click on Approve/Reject Option.
6. Navigate to Approve/Reject popup.</t>
  </si>
  <si>
    <t>TC_37163_25</t>
  </si>
  <si>
    <t>1. Login to PMS portal as Admin Partner in French language.
2. Click on Partner Policies Linking option in Home page/Dashboard.
3. Navigate to List of Partner-Policy Linkage page.
4. Navigate to Action menu for Rejected Policy request.
5. Click on Approve/Reject Option.
6. Navigate to Approve/Reject popup.</t>
  </si>
  <si>
    <t>TC_37163_26</t>
  </si>
  <si>
    <t>TC_37163_27</t>
  </si>
  <si>
    <t>Verify by approve/reject policy from Filters</t>
  </si>
  <si>
    <t>User should be able to Approve/Reject the Policy request from Filters.</t>
  </si>
  <si>
    <t>TC_37163_28</t>
  </si>
  <si>
    <t xml:space="preserve">Verify approve/reject functionality using Tablet dimensions </t>
  </si>
  <si>
    <t xml:space="preserve">User should be approve/reject Policy request using Tablet dimensions </t>
  </si>
  <si>
    <t>MOSIP-37173</t>
  </si>
  <si>
    <t>Partner-Policy Linking (Partner Admin): Tabular view of Policy Requests by various partners</t>
  </si>
  <si>
    <t>TC_37173_01</t>
  </si>
  <si>
    <t>There should be a minimum of one policy request for the records to appear in tabular view. Else the table is displayed empty.</t>
  </si>
  <si>
    <t>As a partner admin, I should be able to view the tabular list of submitted policies along with its details and status so that I can view the policies requested by various partners in a consolidated view and approve/ reject the requests accordingly.</t>
  </si>
  <si>
    <t xml:space="preserve">Verify the main title of List of Partner-Policy Linkages </t>
  </si>
  <si>
    <t>1. Login to PMS portal as Admin Partner.
2. Click on Partner - Policy Linking option in Home page/Dashboard.
3. Navigate to tabular view of List of Partner-Policy Linkages.</t>
  </si>
  <si>
    <t>Main Title - ‘Partner-Policy Linking’- should be displayed.</t>
  </si>
  <si>
    <t>TC_37173_02</t>
  </si>
  <si>
    <t xml:space="preserve">Verify when no Policy requests are present in List of Partner-Policy Linkages </t>
  </si>
  <si>
    <t>The screen will have the below options,
--&gt; Columns headers : Partner ID, Partner Type, Organisation Name, Policy ID, Policy Name, Policy Group, Created Date, Status, Action
--&gt; Title, breadcrumbs</t>
  </si>
  <si>
    <t>TC_37173_03</t>
  </si>
  <si>
    <t xml:space="preserve">Verify when Policy requests are present in List of Partner-Policy Linkages </t>
  </si>
  <si>
    <t>TC_37173_04</t>
  </si>
  <si>
    <t>Verify sub title of Tabular View of policy requets.</t>
  </si>
  <si>
    <t>Sub Title - "List of Partner-Policy Linkages" - should be displayed.</t>
  </si>
  <si>
    <t>TC_37173_05</t>
  </si>
  <si>
    <t>Verify the "Home" breadcrumb in List of Partner-Policy linkages.</t>
  </si>
  <si>
    <t>TC_37173_06</t>
  </si>
  <si>
    <t>Verify the number displayed in ( ) beside ‘List of Partner-Policy Linkages’</t>
  </si>
  <si>
    <t>Correct count should be displayed for total number of partner policy requested.</t>
  </si>
  <si>
    <t>TC_37173_07</t>
  </si>
  <si>
    <t>Verify by adding multiple policy requests</t>
  </si>
  <si>
    <t>1. User should be able to view correct count beside "List of Partner-Policy Linkages"</t>
  </si>
  <si>
    <t>TC_37173_08</t>
  </si>
  <si>
    <t>1. Login to PMS portal as Admin Partner.
2. Click on Partner - Policy Linking option in Home page/Dashboard.
3. Navigate to tabular view of List of Partner-Policy Linkages.
4. Navigate to Filter button.</t>
  </si>
  <si>
    <t>TC_37173_09</t>
  </si>
  <si>
    <t>TC_37173_10</t>
  </si>
  <si>
    <t>Upon expanding the "Filter" dropdown, the expandable section should display filters for the column headers:  Partner ID (textbox), Partner type(dropdown), Organisation name (textbox), Policy ID (textbox), Policy Name (textbox) , Policy Group (textbox), Status (dropdown).</t>
  </si>
  <si>
    <t>TC_37173_11</t>
  </si>
  <si>
    <t>TC_37173_12</t>
  </si>
  <si>
    <t>1. Login to PMS portal as Admin Partner.
2. Click on Partner - Policy Linking option in Home page/Dashboard.
3. Navigate to tabular view of List of Partner-Policy Linkages.
4. Navigate to Filter button.
5. Navigate to dropdown filters.</t>
  </si>
  <si>
    <t>1. User should be able to Exapnd/Collapse the dropdown field</t>
  </si>
  <si>
    <t>TC_37173_13</t>
  </si>
  <si>
    <t>TC_37173_14</t>
  </si>
  <si>
    <t>TC_37173_15</t>
  </si>
  <si>
    <t>1. Login to PMS portal as Admin Partner.
2. Click on Partner - Policy Linking option in Home page/Dashboard.
3. Navigate to tabular view of List of Partner-Policy Linkages.
4. Navigate to Filter button.
5. Navigate to textbox filters.</t>
  </si>
  <si>
    <t>TC_37173_16</t>
  </si>
  <si>
    <t>TC_37173_17</t>
  </si>
  <si>
    <t>TC_37173_18</t>
  </si>
  <si>
    <t>TC_37173_19</t>
  </si>
  <si>
    <t>TC_37173_20</t>
  </si>
  <si>
    <t>TC_37173_21</t>
  </si>
  <si>
    <t>1. Login to PMS portal as Admin Partner.
2. Click on Partner - Policy Linking option in Home page/Dashboard.
3. Navigate to tabular view of List of Partner-Policy Linkages.
4. Navigate to Filter button.
5. Navigate to textbox filters.
6. Navigate to the filter options and select the multiple items from Filter.</t>
  </si>
  <si>
    <t>1. User should be able to multi filter using different filters.
2. Correct count should be displayed in "List of Partner-Policy linkages".</t>
  </si>
  <si>
    <t>TC_37173_22</t>
  </si>
  <si>
    <t>1. Login to PMS portal as Admin Partner.
2. Click on Partner - Policy Linking option in Home page/Dashboard.
3. Navigate to tabular view of List of Partner-Policy Linkages.
4. Navigate to Filter button.
5. Do not filter.</t>
  </si>
  <si>
    <t>1. Apply button should be in disabled state.
2. User should not be able to filter.
3. All the list has to be dispalyed</t>
  </si>
  <si>
    <t>TC_37173_23</t>
  </si>
  <si>
    <t>1. Login to PMS portal as Admin Partner.
2. Click on Partner - Policy Linking option in Home page/Dashboard.
3. Navigate to tabular view of List of Partner-Policy Linkages.
4. Navigate to Filter button.
5. Apply some filters.</t>
  </si>
  <si>
    <t>1. After entering required inputs in text boxes/selecting dropdowns  for the filtered results applied should view in the tabular view.
2. Correct count should be displayed ( ) beside ‘List of Partner-Policy Linkages' title displays the total number of filtered results.</t>
  </si>
  <si>
    <t>TC_37173_24</t>
  </si>
  <si>
    <t>TC_37173_25</t>
  </si>
  <si>
    <t>1. Login to PMS portal as Admin Partner.
2. Click on Partner - Policy Linking option in Home page/Dashboard.
3. Navigate to tabular view of List of Partner-Policy Linkages.
4. Navigate to Filter button.
5. Expand the Filter.</t>
  </si>
  <si>
    <t>TC_37173_26</t>
  </si>
  <si>
    <t>1. Login to PMS portal as Admin Partner.
2. Click on Partner - Policy Linking option in Home page/Dashboard.
3. Navigate to tabular view of List of Partner-Policy Linkages.
4. Navigate to Filter button.
5. Expand the Filter.
6. Click on reset filter link</t>
  </si>
  <si>
    <t>1. Reset Filter link should be accessible.
2.  On clicking it, page should get reload and the entire results should be displayed in the tabular view, instead of filtered results.
3. Count for "List of Partner-Policy linkages" should come to default.</t>
  </si>
  <si>
    <t>TC_37173_27</t>
  </si>
  <si>
    <t>TC_37173_28</t>
  </si>
  <si>
    <t>Verify column headers present in List of Partner-Policy Linkages page.</t>
  </si>
  <si>
    <t>Below columns should be displayed in List of Partner-Policy Linkages,
1. Partner ID
2. Partner Type
3. Organisation Name
4. Policy ID
5. Policy Name
6. Policy Group
7. Created Date
8. Status
9. Action</t>
  </si>
  <si>
    <t>TC_37173_29</t>
  </si>
  <si>
    <t>1. Login to PMS portal as Admin Partner.
2. Click on Partner - Policy Linking option in Home page/Dashboard.
3. Navigate to tabular view of List of Partner-Policy Linkages.
4. Navigate to status column.</t>
  </si>
  <si>
    <t>1. Status column should display options "Approved/ Pending for Approval /Rejected"</t>
  </si>
  <si>
    <t>TC_37173_30</t>
  </si>
  <si>
    <t xml:space="preserve">Verify row items are clickable </t>
  </si>
  <si>
    <t>1. Login to PMS portal as Admin Partner.
2. Click on Partner - Policy Linking option in Home page/Dashboard.
3. Navigate to tabular view of List of Partner-Policy Linkages.
4. Navigate to records/row</t>
  </si>
  <si>
    <t>1. All the row items Approved/Pending for approval/rejected should be clickable.
2. Upon clicking row, user should be navigated to view  partner plicy details page.</t>
  </si>
  <si>
    <t>TC_37173_31</t>
  </si>
  <si>
    <t>Verify the Action column for Approved policy request.</t>
  </si>
  <si>
    <t>1. Login to PMS portal as Admin Partner.
2. Click on Partner - Policy Linking option in Home page/Dashboard.
3. Navigate to tabular view of List of Partner-Policy Linkages.
4. Navigate to Approved records/row</t>
  </si>
  <si>
    <t>1. Action column should display - "View option enabled.
2. Approve/Reject" options should be in disabled state.</t>
  </si>
  <si>
    <t>TC_37173_32</t>
  </si>
  <si>
    <t>Verify the Action column for pending for approval policy request.</t>
  </si>
  <si>
    <t>1. Login to PMS portal as Admin Partner.
2. Click on Partner - Policy Linking option in Home page/Dashboard.
3. Navigate to tabular view of List of Partner-Policy Linkages.
4. Navigate to Pending for approval records/row</t>
  </si>
  <si>
    <t>1. Action column should display - "View &amp; Approve/Reject" option enabled.</t>
  </si>
  <si>
    <t>TC_37173_33</t>
  </si>
  <si>
    <t>Verify the Action column for Rejected policy request.</t>
  </si>
  <si>
    <t>1. Login to PMS portal as Admin Partner.
2. Click on Partner - Policy Linking option in Home page/Dashboard.
3. Navigate to tabular view of List of Partner-Policy Linkages.
4. Navigate to Rejected records/row</t>
  </si>
  <si>
    <t>TC_37173_34</t>
  </si>
  <si>
    <t>1. Login to PMS portal as Admin Partner.
2. Click on Partner - Policy Linking option in Home page/Dashboard.
3. Navigate to tabular view of List of Partner-Policy Linkages.
4. Navigate to Pagination.</t>
  </si>
  <si>
    <t>TC_37173_35</t>
  </si>
  <si>
    <t>TC_37173_36</t>
  </si>
  <si>
    <t>TC_37173_37</t>
  </si>
  <si>
    <t>Verify by pagination is configurable.</t>
  </si>
  <si>
    <t>Pagination should be configurable.</t>
  </si>
  <si>
    <t>TC_37173_38</t>
  </si>
  <si>
    <t>TC_37173_39</t>
  </si>
  <si>
    <t>1. Login to PMS portal as Admin Partner.
2. Click on Partner - Policy Linking option in Home page/Dashboard.
3. Navigate to tabular view of List of Partner-Policy Linkages.
4. Navigate to column headers.</t>
  </si>
  <si>
    <t>Sort icon should be provided across all column headers expect Action column</t>
  </si>
  <si>
    <t>TC_37173_40</t>
  </si>
  <si>
    <t>TC_37173_41</t>
  </si>
  <si>
    <t>TC_37173_42</t>
  </si>
  <si>
    <t>TC_37173_43</t>
  </si>
  <si>
    <t>Verify Color coding for status: Approved / Pending for Approval /Rejected</t>
  </si>
  <si>
    <t>Proper Color coding for status: Approved / Pending for Approval /Rejected should be as per UI.</t>
  </si>
  <si>
    <t>TC_37173_44</t>
  </si>
  <si>
    <t>Verify the Tabular view of submitted partner policy requests when logged in French language</t>
  </si>
  <si>
    <t>1. Login to PMS portal as Admin Partner in French language.
2. Click on Partner - Policy Linking option in Home page/Dashboard.
3. Navigate to tabular view of List of Partner-Policy Linkages.</t>
  </si>
  <si>
    <t>TC_37173_45</t>
  </si>
  <si>
    <t>Verify the Tabular view of submitted partner policy requests when logged in Arabic language</t>
  </si>
  <si>
    <t>1. Login to PMS portal as Admin Partner in Arabic language.
2. Click on Partner - Policy Linking option in Home page/Dashboard.
3. Navigate to tabular view of List of Partner-Policy Linkages.</t>
  </si>
  <si>
    <t>TC_37173_46</t>
  </si>
  <si>
    <t>Verfy by navigating to List of Partner-Policy linkages  using keyboard</t>
  </si>
  <si>
    <t>User should be able to navigate using keyboard to List of Partner-Poliy linkages page.</t>
  </si>
  <si>
    <t>MOSIP-38261</t>
  </si>
  <si>
    <t>TC_37173_47</t>
  </si>
  <si>
    <t>Verify by providing lenghty Policy names</t>
  </si>
  <si>
    <t>TC_37173_48</t>
  </si>
  <si>
    <t>Verify 'Back' (arrow) button in List of Partner-Policy Linkages page.</t>
  </si>
  <si>
    <t>TC_37173_49</t>
  </si>
  <si>
    <t xml:space="preserve">Verify Partner-Policy requests functionality using Tab dimensions </t>
  </si>
  <si>
    <t xml:space="preserve">User should be Partner- Policy request using Tab dimensions </t>
  </si>
  <si>
    <t>TC_37173_50</t>
  </si>
  <si>
    <t>TC_37173_51</t>
  </si>
  <si>
    <t>Verify desktop dimensions</t>
  </si>
  <si>
    <t xml:space="preserve">User should be Partner- Policy request using desktop dimensions </t>
  </si>
  <si>
    <t>MOSIP-37186</t>
  </si>
  <si>
    <t>Partner-Policy Linking (Partner Admin): View each of the Policy Request details requested by the partner</t>
  </si>
  <si>
    <t>TC_37186_01</t>
  </si>
  <si>
    <t>1. User should be in Partner Policy Linkages tabular view screen</t>
  </si>
  <si>
    <t>As a policy manager, I should be able to click on each active policy request/ view option of each record in the tabular view of policy requests, so that I can view the policy request details individually and may take appropriate action whenever required.</t>
  </si>
  <si>
    <t>Verify the View button is available in Action menu for Approved Policy request.</t>
  </si>
  <si>
    <t>1. Login to PMS portal as Admin Partner.
2. Click on Partner - Policy Linking option in Home page/Dashboard.
3. Navigate to tabular view of List of Partner-Policy Linkages.
4. Navigate to Action menu for approved policy request.</t>
  </si>
  <si>
    <t>"View" button should be available in Action menu for Approved Policy request.</t>
  </si>
  <si>
    <t>TC_37186_02</t>
  </si>
  <si>
    <t>Verify the View button is accessible in Action menu for Approved Policy request.</t>
  </si>
  <si>
    <t>"View" button should be accessible in Action menu for Approved Policy request.</t>
  </si>
  <si>
    <t>TC_37186_03</t>
  </si>
  <si>
    <t>Verify the View button is available in Action menu for Pending for approval Policy request.</t>
  </si>
  <si>
    <t>1. Login to PMS portal as Admin Partner.
2. Click on Partner - Policy Linking option in Home page/Dashboard.
3. Navigate to tabular view of List of Partner-Policy Linkages.
4. Navigate to Action menu for pending for approval policy request.</t>
  </si>
  <si>
    <t>"View" button should be available in Action menu for pending for approval Policy request.</t>
  </si>
  <si>
    <t>TC_37186_04</t>
  </si>
  <si>
    <t>Verify the View button is accessible in Action menu for pending for approval Policy request.</t>
  </si>
  <si>
    <t>"View" button should be accessible in Action menu for pending for approval Policy request.</t>
  </si>
  <si>
    <t>TC_37186_05</t>
  </si>
  <si>
    <t>Verify the View button is available in Action menu for Rejected Policy request.</t>
  </si>
  <si>
    <t>1. Login to PMS portal as Admin Partner.
2. Click on Partner - Policy Linking option in Home page/Dashboard.
3. Navigate to tabular view of List of Partner-Policy Linkages.
4. Navigate to Action menu for Rejected policy request.</t>
  </si>
  <si>
    <t>"View" button should be available in Action menu for Rejected Policy request.</t>
  </si>
  <si>
    <t>TC_37186_06</t>
  </si>
  <si>
    <t>Verify the View button is accessible in Action menu for Rejected Policy request.</t>
  </si>
  <si>
    <t>"View" button should be accessible in Action menu for Rejected Policy request.</t>
  </si>
  <si>
    <t>TC_37186_07</t>
  </si>
  <si>
    <t>Verify clicking on record/row for all the status.</t>
  </si>
  <si>
    <t>1. Login to PMS portal as Admin Partner.
2. Click on Partner - Policy Linking option in Home page/Dashboard.
3. Navigate to tabular view of List of Partner-Policy Linkages.
4. Navigate to record/row for Approved/Pending for Approval/Rejected policy request.</t>
  </si>
  <si>
    <t>1. Upon cliking on record/row, user should be navigated to  "View Partner-Policy Linking" details page.</t>
  </si>
  <si>
    <t>TC_37186_08</t>
  </si>
  <si>
    <t>Verify the title of View policy request page.</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</si>
  <si>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t>
  </si>
  <si>
    <t>Title: ‘View Partner-Policy Linking’ - should be displayed.</t>
  </si>
  <si>
    <t>TC_37186_09</t>
  </si>
  <si>
    <t>Verify the breadcrumb "Home / List of Partner Policy Linkages"</t>
  </si>
  <si>
    <t>1. "Home / List of Partner Policy Linkages" breadcrumb should be accessible.
2. Upon clicking on Home, user should be navigated to dashboard.
3. Upon clicking on List of Partner Policy Linkages, user should be navigated to tabular view.</t>
  </si>
  <si>
    <t>TC_37186_10</t>
  </si>
  <si>
    <t>Verify the sub title of View policy request page.</t>
  </si>
  <si>
    <t>Title: "&lt;Partner ID&gt;should be  displayed " - should be displayed.</t>
  </si>
  <si>
    <t>TC_37186_11</t>
  </si>
  <si>
    <t>Verify the status Approved/Pending for approval &amp; Rejected is displayed below subtitle.</t>
  </si>
  <si>
    <t>1. " Approved/ Rejected/ Pending for approval" should be displayed for Policy requets along with proper color coding.</t>
  </si>
  <si>
    <t>TC_37186_12</t>
  </si>
  <si>
    <t>TC_37186_13</t>
  </si>
  <si>
    <t>Verify correct Partner Type is displayed.</t>
  </si>
  <si>
    <t>TC_37186_14</t>
  </si>
  <si>
    <t>Verify correct Organisation is displayed.</t>
  </si>
  <si>
    <t>Correct Organisation corresponding to Partner should be displayed.</t>
  </si>
  <si>
    <t>TC_37186_15</t>
  </si>
  <si>
    <t>Verify correct Policy ID is displayed.</t>
  </si>
  <si>
    <t>Correct Policy ID corresponding to Partner should be displayed.</t>
  </si>
  <si>
    <t>TC_37186_16</t>
  </si>
  <si>
    <t>Verify correct Policy Name is displayed.</t>
  </si>
  <si>
    <t>Correct Policy Name  corresponding to Partner should be displayed.</t>
  </si>
  <si>
    <t>TC_37186_17</t>
  </si>
  <si>
    <t>Correct Policy Group  corresponding to Partner should be displayed.</t>
  </si>
  <si>
    <t>TC_37186_18</t>
  </si>
  <si>
    <t>Verify comment section is avaialable in view page.</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</si>
  <si>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
6. Navigate to comment section.</t>
  </si>
  <si>
    <t>1. Comment section should be available in View Policy request details page.
2. Comment section should contain comment history of admin and partner.</t>
  </si>
  <si>
    <t>TC_37186_19</t>
  </si>
  <si>
    <t>Verify content in comment section or card view.</t>
  </si>
  <si>
    <t>Below content should be displayed in comment section card,
1. Admin name / Partner name
2. Date and time
3. Approved/Rejected status by admin
4. Comments provided by partner</t>
  </si>
  <si>
    <t>TC_37186_20</t>
  </si>
  <si>
    <t>Verify correct Admin name / Partner name is displayed.</t>
  </si>
  <si>
    <t>Correct Admin name (Admin comments) / Partner name corresponding to Partner should be displayed.(Currentlty its hardcoded value)</t>
  </si>
  <si>
    <t>TC_37186_21</t>
  </si>
  <si>
    <t>Verify correct Date and time is displayed in coment section.</t>
  </si>
  <si>
    <t>Correct Date and Time on which the admin had approved/rejected the request  should be displayed.</t>
  </si>
  <si>
    <t>TC_37186_22</t>
  </si>
  <si>
    <t>Verify Approved/Rejected status by admin with appropriate color coding displayed in coment section.</t>
  </si>
  <si>
    <t>Correct Approved/Rejected status by admin with appropriate color coding should be displayed.</t>
  </si>
  <si>
    <t>TC_37186_23</t>
  </si>
  <si>
    <t>Verify Comments provided by partner is displayed in comment section</t>
  </si>
  <si>
    <t>Comments provided by partner should be appearing in Admin comments section.</t>
  </si>
  <si>
    <t>TC_37186_24</t>
  </si>
  <si>
    <t>Verify lengthy Comments provided by partner is aligned properly.</t>
  </si>
  <si>
    <t>Comments provided by partner should be aligned propely in Admin comments section.</t>
  </si>
  <si>
    <t>TC_37186_25</t>
  </si>
  <si>
    <t>Verify "Back" button in View page.</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</si>
  <si>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
6. Navigate to comment section.
7. Navigate to Back button.</t>
  </si>
  <si>
    <t>TC_37186_26</t>
  </si>
  <si>
    <t>Verify 'Back' (arrow) button in view page.</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</si>
  <si>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
6. Navigate to comment section.
7. Navigate to Back button (arrow)</t>
  </si>
  <si>
    <t>TC_37186_27</t>
  </si>
  <si>
    <t>Verify the fields are in the View partner policy linkage page is editable</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</si>
  <si>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t>
  </si>
  <si>
    <t>TC_37186_28</t>
  </si>
  <si>
    <t>Verify navigating to View Partner-policy linkage screen when logged in Arabic language.</t>
  </si>
  <si>
    <t>1. Login to PMS portal as Admin Partner in Arabic language.
2. Click on Partner - Policy Linking option in Home page/Dashboard.
3. Navigate to tabular view of List of Partner-Policy Linkages.
4. Click on View button in Action menu for Approved/Pending for Approval/Rejected policy request.
5. Navigate to View policy request page</t>
  </si>
  <si>
    <t>TC_37186_29</t>
  </si>
  <si>
    <t>Verify navigating to View Partner-policy linkage screen when logged in French language.</t>
  </si>
  <si>
    <t>1. Login to PMS portal as Admin Partner in French language.
2. Click on Partner - Policy Linking option in Home page/Dashboard.
3. Navigate to tabular view of List of Partner-Policy Linkages.
4. Click on View button in Action menu for Approved/Pending for Approval/Rejected policy request.
5. Navigate to View policy request page</t>
  </si>
  <si>
    <t>TC_37186_30</t>
  </si>
  <si>
    <t>TC_37186_31</t>
  </si>
  <si>
    <t>Verify Comment section is as per UX reference.</t>
  </si>
  <si>
    <t>1. Comment section should be displayed as per UX reference.</t>
  </si>
  <si>
    <t>TC_37186_32</t>
  </si>
  <si>
    <t xml:space="preserve">Verify Parner-policy linkages functionality using Tablet dimensions </t>
  </si>
  <si>
    <t xml:space="preserve">User should be view Parner-policy linkages using Tablet dimensions </t>
  </si>
  <si>
    <t>MOSIP-37409</t>
  </si>
  <si>
    <t>Statuses and Action Menus in Tabular View of Authentication and Datashare Policies</t>
  </si>
  <si>
    <t>TC_37409_01</t>
  </si>
  <si>
    <t xml:space="preserve">Verify  the color of the Draft  status for the Authentication policy in View Page </t>
  </si>
  <si>
    <t>1. Login to PMS portal as Admin Partner.
2. Click on Policies option in Home page/Dashboard.
3. Navigate to Policy Groups
4. Select the authentication policy
5. Create one new authentication policy
6. Navigate to view button in action menu</t>
  </si>
  <si>
    <t>The user should be able to see the 'Draft' status displayed, with color coding designed in accordance with UX principles.</t>
  </si>
  <si>
    <t>TC_37409_02</t>
  </si>
  <si>
    <t xml:space="preserve">Verify  the color of the Activated status for the Authentication policy in View Page </t>
  </si>
  <si>
    <t>1. Login to PMS portal as Admin Partner.
2. Click on Policies option in Home page/Dashboard.
3. Navigate to Policy Groups
4. Select the authentication policy
5. Create one new authentication policy
6. Click on the Action menu and select publish
7.User get the conformation popup click on the publich button
8. Navigate to view button in action menu</t>
  </si>
  <si>
    <t>The user should be able to see the 'Activate' status displayed, with color coding designed in accordance with UX principles.</t>
  </si>
  <si>
    <t>TC_37409_03</t>
  </si>
  <si>
    <t xml:space="preserve">Verify  the color of the Deactivated  status for the Authentication policy in View Page </t>
  </si>
  <si>
    <t>1. Login to PMS portal as Admin Partner.
2. Click on Policies option in Home page/Dashboard.
3. Navigate to Policy Groups
4. Select the authentication policy
5. Create one new authentication policy
6. Click on Action menu and select publish
7.User get the conformation popup click on the publich button status chaged activated
8. Click on the three dot button and select Decativated option
9.User get the conformation popup click on the  confrim button
10. Navigate to view button in action menu</t>
  </si>
  <si>
    <t>The user should be able to see the 'Deactivated' status displayed, with color coding aligned with UX principles.</t>
  </si>
  <si>
    <t>TC_37409_04</t>
  </si>
  <si>
    <t xml:space="preserve">Verify  the color of the Draft  status for the Datashare Policy in View Page </t>
  </si>
  <si>
    <t>1. Login to PMS portal as Admin Partner.
2. Click on Policies option in Home page/Dashboard.
3. Navigate to Policy Groups
4. Select the datashare policy
5. Create one new datashare policy
6. Navigate to view button in action menu</t>
  </si>
  <si>
    <t>TC_37409_05</t>
  </si>
  <si>
    <t xml:space="preserve">Verify  the color of the Activated status for the Datashare Policy in View Page </t>
  </si>
  <si>
    <t>1. Login to PMS portal as Admin Partner.
2. Click on Policies option in Home page/Dashboard.
3. Navigate to Policy Groups
4. Select the datashare policy
5. Create one new datashare policy
6. Click on the three dot button and select publish
7.User get the conformation popup click on the publich button
8. Navigate to view button in action menu</t>
  </si>
  <si>
    <t>TC_37409_06</t>
  </si>
  <si>
    <t xml:space="preserve">Verify  the color of the Deactivated  status for the Datashare Policy in View Page </t>
  </si>
  <si>
    <t>1. Login to PMS portal as Admin Partner.
2. Click on Policies option in Home page/Dashboard.
3. Navigate to Policy Groups
4. Select the datashare policy
5. Create one new datashare policy
6. Click on the three dot button and select publish
7.User get the conformation popup click on the publich button status chaged activated
8. Click on the three dot button and select Decativated option
9.User get the conformation popup click on the  confrim button
10. Navigate to view button in action menu</t>
  </si>
  <si>
    <t>TC_37409_07</t>
  </si>
  <si>
    <t>Verify the action menu in the Tabular  View of Authentication Policy for Draft Policy.</t>
  </si>
  <si>
    <t>1. Login to PMS portal as Admin Partner.
2. Click on Policies option in Home page/Dashboard.
3. Navigate to Policy Groups
4. Select the authentication policy
5. Create one new authentication policy
6. check the color of the draft status</t>
  </si>
  <si>
    <t>1. Action menu should be displayed with  "Publish,  Edit, View" menu items enabled.
2. Clone &amp; Deactivate option will be in Disabled state.
3. User should be displayed with right color coding and correct action .</t>
  </si>
  <si>
    <t>TC_37409_08</t>
  </si>
  <si>
    <t>Verify the action menu in the Tabular  View of Authentication Policy for Activated Policy.</t>
  </si>
  <si>
    <t>1. Login to PMS portal as Admin Partner.
2. Click on Policies option in Home page/Dashboard.
3. Navigate to Policy Groups
4. Select the authentication policy
5. Create one new authentication policy
6. Click on the three dot button and select publish
7.User get the conformation popup click on the publich button
8. Check the color of the activated status</t>
  </si>
  <si>
    <t>1. Action menu should be displayed with  " View,clone, deactivate " menu items enabled.
2. Publish,  Edit,  option will be in Disabled state.
3. User should be displayed with right color coding and correct action .</t>
  </si>
  <si>
    <t>TC_37409_09</t>
  </si>
  <si>
    <t>Verify the action menu in the Tabular  View of Authentication Policy for Deactivated Policy.</t>
  </si>
  <si>
    <t>1. Login to PMS portal as Admin Partner.
2. Click on Policies option in Home page/Dashboard.
3. Navigate to Policy Groups
4. Select the authentication policy
5. Create one new authentication policy
6. Click on the three dot button and select publish
7.User get the conformation popup click on the publich button status chaged activated
8. Click on the three dot button and select Decativated option
9.User get the conformation popup click on the  confrim button
Check the color of the Deactivated  status</t>
  </si>
  <si>
    <t>1. Action menu should be displayed with  " View,clone " menu items enabled.
2. Publish,  Edit, decactivate option will be in Disabled state.
3. User should be displayed with right color coding and correct action .</t>
  </si>
  <si>
    <t>TC_37409_10</t>
  </si>
  <si>
    <t>Verify the action menu in the Tabular  View of   Datashare Policy for Draft Policy.</t>
  </si>
  <si>
    <t>1. Login to PMS portal as Admin Partner.
2. Click on Policies option in Home page/Dashboard.
3. Navigate to Policy Groups
4. Select the datashare policy
5. Create one new datashare policy
6. check the color of the draft status</t>
  </si>
  <si>
    <t>TC_37409_11</t>
  </si>
  <si>
    <t>Verify the action menu in the Tabular  View of   Datashare Policy for Activated Policy.</t>
  </si>
  <si>
    <t>TC_37409_12</t>
  </si>
  <si>
    <t>Verify the action menu in the Tabular  View of   Datashare Policy for Deactivated Policy.</t>
  </si>
  <si>
    <t>1. Login to PMS portal as Admin Partner.
2. Click on Policies option in Home page/Dashboard.
3. Navigate to Policy Groups
4. Select the authentication policy
5. Create one new authentication policy
6. Click on the three dot button and select publish
7.User get the conformation popup click on the publich button status chaged activated
8. Click on the three dot button and select Decativated option
9.User get the conformation popup click on the  confrim button
Check the color of the deactivated  status</t>
  </si>
  <si>
    <t>TC_37409_13</t>
  </si>
  <si>
    <t>Verify that the 'draft' records are clickable and redirect to their corresponding View Policy pages for Authentication Policy.</t>
  </si>
  <si>
    <t xml:space="preserve">1. Login to PMS portal as Admin Partner.
2. Click on Policies option in Home page/Dashboard.
3. Navigate to Policy Groups
4. Select the authentication policy
5. Create one new authentication policy
6. Check the draft status is clickable </t>
  </si>
  <si>
    <t>The user should be able to click on draft records to navigate to their respective 'View Policy' pages.</t>
  </si>
  <si>
    <t>TC_37409_14</t>
  </si>
  <si>
    <t>Verify that the' Activated' records are clickable and redirect to their corresponding View Policy pages for Authentication Policy.</t>
  </si>
  <si>
    <t xml:space="preserve">1. Login to PMS portal as Admin Partner.
2. Click on Policies option in Home page/Dashboard.
3. Navigate to Policy Groups
4. Select the authentication policy
5. Create one new authentication policy
6. Click on the three dot button and select publish
7.User get the conformation popup click on the publich button
8. Check the activated status is clickable </t>
  </si>
  <si>
    <t>The user should be able to click on Activated records to navigate to their respective 'View Policy' pages.</t>
  </si>
  <si>
    <t>TC_37409_15</t>
  </si>
  <si>
    <t>Verify that the 'Deactivated' records are clickable and redirect to their corresponding View Policy pages for Authentication Policy.</t>
  </si>
  <si>
    <t xml:space="preserve">1. Login to PMS portal as Admin Partner.
2. Click on Policies option in Home page/Dashboard.
3. Navigate to Policy Groups
4. Select the authentication policy
5. Create one new authentication policy
6. Click on the three dot button and select publish
7.User get the conformation popup click on the publich button status chaged activated
8. Click on the three dot button and select Decativated option
9.User get the conformation popup click on the  confrim button
10.Check the Check the 'Deactivated' status is clickable </t>
  </si>
  <si>
    <t>The user should not able to click on Deactivated records.</t>
  </si>
  <si>
    <t>TC_37409_16</t>
  </si>
  <si>
    <t>Verify that the 'draft' records are clickable and redirect to their corresponding View Policy pages for Datashare Policy.</t>
  </si>
  <si>
    <t xml:space="preserve">1. Login to PMS portal as Admin Partner.
2. Click on Policies option in Home page/Dashboard.
3. Navigate to Policy Groups
4. Select the datashare policy
5. Create one new datashare policy
6. Check the draft status is clickable </t>
  </si>
  <si>
    <t>TC_37409_17</t>
  </si>
  <si>
    <t>Verify that the' Activated' records are clickable and redirect to their corresponding View Policy pages for Datashare Policy.</t>
  </si>
  <si>
    <t xml:space="preserve">1. Login to PMS portal as Admin Partner.
2. Click on Policies option in Home page/Dashboard.
3. Navigate to Policy Groups
4. Select the datashare policy
5. Create one new datashare policy
6. Click on the three dot button and select publish
7.User get the conformation popup click on the publich button
8. Check the activated status is clickable </t>
  </si>
  <si>
    <t>TC_37409_18</t>
  </si>
  <si>
    <t>Verify that the 'Deactivated' records are clickable and redirect to their corresponding View Policy pages for Datashare Policy.</t>
  </si>
  <si>
    <t xml:space="preserve">1. Login to PMS portal as Admin Partner.
2. Click on Policies option in Home page/Dashboard.
3. Navigate to Policy Groups
4. Select the datashare policy
5. Create one new datashare policy
6. Click on the three dot button and select publish
7.User get the conformation popup click on the publich button status chaged activated
8. Click on the three dot button and select Decativated option
9.User get the conformation popup click on the  confrim button
10. Check the draft status is clickable </t>
  </si>
  <si>
    <t>1. Appropriate error message should be displayed at the time of deactivation. or 
2. Correct error message should be at the time of approve/reject request.</t>
  </si>
  <si>
    <t>Verify Comments should be in descending order in view page.</t>
  </si>
  <si>
    <t>Comments should be in descending order based on submitted date/time.</t>
  </si>
  <si>
    <t>TC_37186_33</t>
  </si>
  <si>
    <t>MOSIP-37854</t>
  </si>
  <si>
    <t>Deactivation of Policy Group is not allowed if there draft policies associated to it</t>
  </si>
  <si>
    <t>TC_37854_01</t>
  </si>
  <si>
    <t>Verify Deactivate option in action menu of activated policy group record in ‘List of Policy Groups’ (tabular view) screen</t>
  </si>
  <si>
    <t>1. Login to PMS portal as Admin Partner.
2. Click on Policies option in Home page/Dashboard/Side panel.
3. Navigate to List of Policy groups table.
4. Navigate to Action menu for ActivatedPolicy groups.</t>
  </si>
  <si>
    <t>Deactivate option should be available in Action menu for Activated Policy groups.</t>
  </si>
  <si>
    <t>TC_37854_02</t>
  </si>
  <si>
    <t>Verify Deactivate option in action menu of activated policy group record in ‘List of Policy Groups’ (tabular view) screen is accessible.</t>
  </si>
  <si>
    <t>Deactivate option should be accessible in Action menu for Activated Policy groups.</t>
  </si>
  <si>
    <t>TC_37854_03</t>
  </si>
  <si>
    <t>Verify upon clicking on Deactivate option in action menu of activated policy group record in ‘List of Policy Groups’</t>
  </si>
  <si>
    <t>1. Login to PMS portal as Admin Partner.
2. Click on Policies option in Home page/Dashboard.
3. Navigate to List of Policy groups table.
4. Navigate to Action menu for Activated Policy groups.
5. Click on Deactivate option.</t>
  </si>
  <si>
    <t>Upon clikcing on Deactivate option in Action menu popup should be displayed.</t>
  </si>
  <si>
    <t>TC_37854_04</t>
  </si>
  <si>
    <t>Verify Deactivate popup window title.</t>
  </si>
  <si>
    <t>1. Login to PMS portal as Admin Partner.
2. Click on Policies option in Home page/Dashboard.
3. Navigate to List of Policy groups table.
4. Navigate to Action menu for Activated Policy groups.
5. Click on Deactivate option.
6. Navigate to Deactivate popup.</t>
  </si>
  <si>
    <t>Title- ‘Do you want to deactivate Policy Group - &lt;policy_group_should be displyed?’</t>
  </si>
  <si>
    <t>TC_37854_05</t>
  </si>
  <si>
    <t>Verify Deactivate popup window sub title.</t>
  </si>
  <si>
    <t>Sub title -' Upon clicking ‘Confirm’, the selected policy group will be deactivated.' - should be displayed.</t>
  </si>
  <si>
    <t>TC_37854_06</t>
  </si>
  <si>
    <t>TC_37854_07</t>
  </si>
  <si>
    <t>Verify Deactivating the Policy where Draft policies are associated to Policy group.</t>
  </si>
  <si>
    <t>1. Upon clicking on Confirm button, error message should be displayed.</t>
  </si>
  <si>
    <t>TC_37854_08</t>
  </si>
  <si>
    <t>Verify the error message upon Deactivating the Policy where Draft policies are associated to Policy group.</t>
  </si>
  <si>
    <t>Below error message should be displayed -&gt; "Error: Policies in Draft Status Detected! Description: There are &lt;no_of_associated_policies&gt; policies in draft status associated with this policy group. Policy Group cannot be deactivated until all associated draft policies are published and then deactivated. Please address the draft policies to proceed."</t>
  </si>
  <si>
    <t>TC_37854_09</t>
  </si>
  <si>
    <t>Verify Deactiavtion of Policy when there are Activated &amp; Draft Policies asscoiated to Policy group.</t>
  </si>
  <si>
    <t>Below error message should be displayed,
1. &lt;title&gt; Error: Policies in Activated and Draft Status Detected!
2. &lt;Description&gt;: There are {{noOfActivatedPolicies}} Active policies and {{noOfDraftPolicies} draft policies associated with this policy group. To proceed with deactivating the policy group, please ensure the following conditions are met:
i. Deactivate the activated policies.
ii. Publish and then deactivate the draft policies.</t>
  </si>
  <si>
    <t>TC_37854_10</t>
  </si>
  <si>
    <t>Verify Deactiavtion of Policy when there are Activated &amp; Deactiavted Policies asscoiated to Policy group.</t>
  </si>
  <si>
    <t>Error message should be displayed.</t>
  </si>
  <si>
    <t>TC_37854_11</t>
  </si>
  <si>
    <t>Verify Deactiavtion of Policy when there are Draft &amp; Deactiavted Policies asscoiated to Policy group.</t>
  </si>
  <si>
    <t>TC_37854_12</t>
  </si>
  <si>
    <t>Verify Deactiavtion of Policy when there are Deactivated Policies asscoiated to Policy group.</t>
  </si>
  <si>
    <t>User should be able to Deactivate the Policy group.</t>
  </si>
  <si>
    <t>TC_37854_13</t>
  </si>
  <si>
    <t>Verify by disconnecting internet while deactivating the Policy Group.</t>
  </si>
  <si>
    <t>TC_37854_14</t>
  </si>
  <si>
    <t>Deactivate Policy Group popup should be aligned properly on the page.</t>
  </si>
  <si>
    <t>TC_37854_15</t>
  </si>
  <si>
    <t>Background controls of the Deactivate Policy Group popup should not be accessible.</t>
  </si>
  <si>
    <t>TC_37854_16</t>
  </si>
  <si>
    <t>Verify Deactivating Policy Group functionality when logged in Arabic language.</t>
  </si>
  <si>
    <t>1. User should be able to perform deactivation of Policy Group functionality in Arabic language.
2. Deactivate Policy Group popup should be aligned properly in RTL format.</t>
  </si>
  <si>
    <t>TC_37854_17</t>
  </si>
  <si>
    <t>Verify Deactivating Policy Group functionality when logged in French language.</t>
  </si>
  <si>
    <t>User should be able to perform deactivation of Policy Group functionality in French language.</t>
  </si>
  <si>
    <t>TC_37854_18</t>
  </si>
  <si>
    <t>TC_37854_19</t>
  </si>
  <si>
    <t>TC_37854_20</t>
  </si>
  <si>
    <t>Verify by deactiving the Policy Group from filtered records</t>
  </si>
  <si>
    <t>Admin should be able to deactivate the Policy group from from filtered records.</t>
  </si>
  <si>
    <t>TC_37854_21</t>
  </si>
  <si>
    <t>Verify Deactivating Policy Group functionality using keyboard.</t>
  </si>
  <si>
    <t>User should be able to Deactivate Policy Group using keyboard.</t>
  </si>
  <si>
    <t>TC_37854_22</t>
  </si>
  <si>
    <t>Verify multi browser deactivation of Policy</t>
  </si>
  <si>
    <t>User should not be able to Deactivate the policy in multiple browser.</t>
  </si>
  <si>
    <t>TC_37854_23</t>
  </si>
  <si>
    <t>1.Create an Admin User
2.Remove POLICY_MANAGER and Partner Admin rom assigned roles
3.Login with the same credentials.</t>
  </si>
  <si>
    <t>TC_37854_24</t>
  </si>
  <si>
    <t>TC_37854_25</t>
  </si>
  <si>
    <t>1.Login to PMP portal as an Admin
2.Restart the ""partner Management service"" pod.</t>
  </si>
  <si>
    <t>MOSIP-37297</t>
  </si>
  <si>
    <t>Authentication Services (Partner Admin) : Tabular View of OIDC Client details created by all authentication partners</t>
  </si>
  <si>
    <t>TC_37297_01</t>
  </si>
  <si>
    <t>The partner should have submitted OIDC Client detail atleast once, for the records to appear in tabular view of the admin portal. Else the table is displayed empty.</t>
  </si>
  <si>
    <t>As a partner admin, I should be able to view the tabular list of OIDC Clients submitted by all authentication partners so that I can view the OIDC Clients details along with OIDC Client IDs in same screen.</t>
  </si>
  <si>
    <t>Verify OIDC Client tab is accessible.</t>
  </si>
  <si>
    <t>1. Login to PMS portal as Admin Partner.
2. Click on Authentication Services option in Home page/Dashboard/side panel.
3. Navigate to OIDC Client tab tab.</t>
  </si>
  <si>
    <t>"OIDC Clinet" tab should be accessible.</t>
  </si>
  <si>
    <t>TC_37297_02</t>
  </si>
  <si>
    <t xml:space="preserve">Verify when no OIDC Clients entries are present </t>
  </si>
  <si>
    <t>1. Login to PMS portal as Admin Partner.
2. Click on Authentication Services option in Home page/Dashboard.
3. Navigate to OIDC Client tab tab.
4. Navigate to tabular view of OIDC clients.</t>
  </si>
  <si>
    <t>The screen will have the below options,
--&gt; Columns headers : Partner ID, Organisation, Policy Group, Policy Name, OIDC Client Name, Created Date, Status, OIDC Client ID, Action</t>
  </si>
  <si>
    <t>TC_37297_03</t>
  </si>
  <si>
    <t xml:space="preserve"> Verify List of OIDC Clients page when OIDC Clients  submitted atleast once.</t>
  </si>
  <si>
    <t>TC_37297_04</t>
  </si>
  <si>
    <t>Verify sub title of Tabular View of OIDC Client Page.</t>
  </si>
  <si>
    <t>Sub Title - "List of OIDC Clients" - should be displayed.</t>
  </si>
  <si>
    <t>TC_37297_05</t>
  </si>
  <si>
    <t>Verify the "Home" breadcrumb in List of OIDC Client page.</t>
  </si>
  <si>
    <t>TC_37297_06</t>
  </si>
  <si>
    <t>Verify the number displayed in ( ) beside ‘List of OIDC Clients’</t>
  </si>
  <si>
    <t>Correct count should be displayed for total number of OIDC Clients details created.</t>
  </si>
  <si>
    <t>TC_37297_07</t>
  </si>
  <si>
    <t>Verify by adding multiple OIDC Clients</t>
  </si>
  <si>
    <t>1. User should be able to view correct count beside "List of OIDC Clients created"</t>
  </si>
  <si>
    <t>TC_37297_08</t>
  </si>
  <si>
    <t>Verify column headers present in List of OIDC Client page.</t>
  </si>
  <si>
    <t>Below columns should be displayed in List of OIDC Client page,
1. Partner ID
2. Organisation
3. Policy Group
4. Policy Name
5. OIDC Client Name
6. Created Date - same as system date format
7. Status
8. OIDC Client ID
9. Action</t>
  </si>
  <si>
    <t>TC_37297_09</t>
  </si>
  <si>
    <t>1. Login to PMS portal as Admin Partner.
2. Click on Authentication Services option in Home page/Dashboard.
3. Navigate to OIDC Client tab tab.
4. Navigate to tabular view of OIDC clients.
5. Navigate to Filter button.</t>
  </si>
  <si>
    <t>TC_37297_10</t>
  </si>
  <si>
    <t>TC_37297_11</t>
  </si>
  <si>
    <t>Upon expanding the "Filter" dropdown, the expandable section should display filters for the column headers:  Partner ID (textbox), Organisation (textbox), Policy Group (textbox), Policy Name (textbox) , OIDC Client name (textbox) Status (dropdown).</t>
  </si>
  <si>
    <t>TC_37297_12</t>
  </si>
  <si>
    <t>TC_37297_13</t>
  </si>
  <si>
    <t>1. Login to PMS portal as Admin Partner.
2. Click on Authentication Services option in Home page/Dashboard.
3. Navigate to OIDC Client tab tab.
4. Navigate to tabular view of OIDC clients.
5. Navigate to Filter button.
6. Navigate to dropdown filters button.</t>
  </si>
  <si>
    <t>TC_37297_14</t>
  </si>
  <si>
    <t>TC_37297_15</t>
  </si>
  <si>
    <t>TC_37297_16</t>
  </si>
  <si>
    <t>1. Login to PMS portal as Admin Partner.
2. Click on Authentication Services option in Home page/Dashboard.
3. Navigate to OIDC Client tab tab.
4. Navigate to tabular view of OIDC clients.
5. Navigate to Filter button.
6. Navigate to textbox filters.</t>
  </si>
  <si>
    <t>TC_37297_17</t>
  </si>
  <si>
    <t>TC_37297_18</t>
  </si>
  <si>
    <t>TC_37297_19</t>
  </si>
  <si>
    <t>TC_37297_20</t>
  </si>
  <si>
    <t>1. Login to PMS portal as Admin Partner.
2. Click on Authentication Services option in Home page/Dashboard.
3. Navigate to OIDC Client tab tab.
4. Navigate to tabular view of OIDC clients.
5. Navigate to Filter button.
6. Navigate to filters.</t>
  </si>
  <si>
    <t>TC_37297_21</t>
  </si>
  <si>
    <t>TC_37297_22</t>
  </si>
  <si>
    <t>1. Login to PMS portal as Admin Partner.
2. Click on Authentication Services option in Home page/Dashboard.
3. Navigate to OIDC Client tab tab.
4. Navigate to tabular view of OIDC clients.
5. Navigate to Filter button.
6. Navigate to the filter options and select the multiple items from Filter.</t>
  </si>
  <si>
    <t>1. User should be able to multi filter using different filters.
2. Correct count should be displayed in "List of OIDC Clients".</t>
  </si>
  <si>
    <t>TC_37297_23</t>
  </si>
  <si>
    <t>TC_37297_24</t>
  </si>
  <si>
    <t>1. Login to PMS portal as Admin Partner.
2. Click on Authentication Services option in Home page/Dashboard.
3. Navigate to OIDC Client tab tab.
4. Navigate to tabular view of OIDC clients.
5. Navigate to Filter button.
6. Apply some filters.</t>
  </si>
  <si>
    <t>1. After entering required inputs in text boxes/selecting dropdowns  for the filtered results applied should view in the tabular view.
2. Correct count should be displayed ( ) beside ‘List of OIDC Clients' title displays the total number of filtered results.</t>
  </si>
  <si>
    <t>TC_37297_25</t>
  </si>
  <si>
    <t>TC_37297_26</t>
  </si>
  <si>
    <t>1. Login to PMS portal as Admin Partner.
2. Click on Authentication Services option in Home page/Dashboard.
3. Navigate to OIDC Client tab tab.
4. Navigate to tabular view of OIDC clients.
5. Expand Filter button.</t>
  </si>
  <si>
    <t>TC_37297_27</t>
  </si>
  <si>
    <t>1. Login to PMS portal as Admin Partner.
2. Click on Authentication Services option in Home page/Dashboard.
3. Navigate to OIDC Client tab tab.
4. Navigate to tabular view of OIDC clients.
5. Expand Filter button.
6. Apple some Filters.
7. Click on Resent link.</t>
  </si>
  <si>
    <t>1. Reset Filter link should be accessible.
2.  On clicking it, page should get reload and the entire results should be displayed in the tabular view, instead of filtered results.
3. Count for "List of OIDC Clients" should come to default.</t>
  </si>
  <si>
    <t>TC_37297_28</t>
  </si>
  <si>
    <t>TC_37297_29</t>
  </si>
  <si>
    <t>1. Login to PMS portal as Admin Partner.
2. Click on Authentication Services option in Home page/Dashboard.
3. Navigate to OIDC Client tab tab.
4. Navigate to tabular view of OIDC clients.
5. Navigate to Status column</t>
  </si>
  <si>
    <t>TC_37297_30</t>
  </si>
  <si>
    <t>TC_37297_31</t>
  </si>
  <si>
    <t>Upon clicking on Activated row, user should be navigated to View OIDC Client details screen.</t>
  </si>
  <si>
    <t>TC_37297_32</t>
  </si>
  <si>
    <t>Verify the Action column for Activated OIDC Client.</t>
  </si>
  <si>
    <t>1. Login to PMS portal as Admin Partner.
2. Click on Authentication Services option in Home page/Dashboard.
3. Navigate to OIDC Client tab tab.
4. Navigate to tabular view of OIDC clients.
5. Navigate to Activated row action column.</t>
  </si>
  <si>
    <t>Action column should display - "View &amp;Deactivate" options.</t>
  </si>
  <si>
    <t>TC_37297_33</t>
  </si>
  <si>
    <t>Verify the Action column for Deactivated OIDC Client.</t>
  </si>
  <si>
    <t>1. Login to PMS portal as Admin Partner.
2. Click on Authentication Services option in Home page/Dashboard.
3. Navigate to OIDC Client tab tab.
4. Navigate to tabular view of OIDC clients.
5. Navigate to Deactivated row action column.</t>
  </si>
  <si>
    <t>TC_37297_34</t>
  </si>
  <si>
    <t>Verify the OIDC Client ID column</t>
  </si>
  <si>
    <t>1. Login to PMS portal as Admin Partner.
2. Click on Authentication Services option in Home page/Dashboard.
3. Navigate to OIDC Client tab tab.
4. Navigate to tabular view of OIDC clients.
5. Navigate to OIDC ID Client  column.</t>
  </si>
  <si>
    <t>1.  OIDC ID Client column should display OIDC Client ID.
2. OIDC Client ID should be masked</t>
  </si>
  <si>
    <t>TC_37297_35</t>
  </si>
  <si>
    <t>Verify eye icon is clickable for all activated records.</t>
  </si>
  <si>
    <t>OIDC ID eye icon should be clickable for all activated records.</t>
  </si>
  <si>
    <t>TC_37297_36</t>
  </si>
  <si>
    <t>Verify upon clicking on eye icon on all activated records.</t>
  </si>
  <si>
    <t>Upon clicking on eye icon, popup window should be displayed  with below details,
1. Title
2. Sub Title
3. OIDC Client ID
4. Copy button</t>
  </si>
  <si>
    <t>TC_37297_37</t>
  </si>
  <si>
    <t>Verify title in OIDC Client ID popup.</t>
  </si>
  <si>
    <t>1. Title - Corresponding Policy Name should be displayed.</t>
  </si>
  <si>
    <t>TC_37297_38</t>
  </si>
  <si>
    <t>Verify sub title in OIDC Client ID popup.</t>
  </si>
  <si>
    <t>1. Sub Title - Corresponding Partner ID should be displayed.</t>
  </si>
  <si>
    <t>TC_37297_39</t>
  </si>
  <si>
    <t>Verify OIDC Client ID is in bold.</t>
  </si>
  <si>
    <t>OIDC Client ID should be in bold</t>
  </si>
  <si>
    <t>TC_37297_40</t>
  </si>
  <si>
    <t>Verify Copy button is available in OIDC Client ID popup.</t>
  </si>
  <si>
    <t>1. Copy button should be available in OIDC Client ID.</t>
  </si>
  <si>
    <t>TC_37297_41</t>
  </si>
  <si>
    <t>Verify upon clicking on Copy button in OIDC Client ID popup.</t>
  </si>
  <si>
    <t>1. Upon clicking on it, leads to the button getting highlighted with button name changed to ‘Copied’ as displayed in UI.
2. After a span of 3 seconds, it should come back to its original state with button named ‘Copy’,</t>
  </si>
  <si>
    <t>TC_37297_42</t>
  </si>
  <si>
    <t>Verify user is able to copy OIDC Client ID mutiple times.</t>
  </si>
  <si>
    <t>1. User should be able to copy the OIDC Client ID multiple times.
2. user should not get exit from the window.</t>
  </si>
  <si>
    <t>TC_37297_43</t>
  </si>
  <si>
    <t>Verify the close (X) button in popup.</t>
  </si>
  <si>
    <t>1. Close (X) button should be available.
2. Close (X) button should be accessible.</t>
  </si>
  <si>
    <t>TC_37297_44</t>
  </si>
  <si>
    <t>Verify providing lenghty Policy Name in OIDC Client ID popup.</t>
  </si>
  <si>
    <t>Lenghty Policy Name in OIDC Client ID popup should be aligned properly.</t>
  </si>
  <si>
    <t>TC_37297_45</t>
  </si>
  <si>
    <t>Verify eye icon for all Deactivated records.</t>
  </si>
  <si>
    <t>1. eye icon should be disabled for Deactivated OIDC Clients</t>
  </si>
  <si>
    <t>TC_37297_46</t>
  </si>
  <si>
    <t>1. Login to PMS portal as Admin Partner.
2. Click on Authentication Services option in Home page/Dashboard.
3. Navigate to OIDC Client tab tab.
4. Navigate to tabular view of OIDC clients.
5. Navigate to Pagination.</t>
  </si>
  <si>
    <t>TC_37297_47</t>
  </si>
  <si>
    <t>TC_37297_48</t>
  </si>
  <si>
    <t>TC_37297_49</t>
  </si>
  <si>
    <t>TC_37297_50</t>
  </si>
  <si>
    <t>1. Login to PMS portal as Admin Partner.
2. Click on Authentication Services option in Home page/Dashboard.
3. Navigate to OIDC Client tab tab.
4. Navigate to tabular view of OIDC clients.
5. Navigate to column headers.</t>
  </si>
  <si>
    <t>TC_37297_51</t>
  </si>
  <si>
    <t>TC_37297_52</t>
  </si>
  <si>
    <t>TC_37297_53</t>
  </si>
  <si>
    <t>Verify OIDC Client Name, OIDC Client ID and Actions column should not have sort option</t>
  </si>
  <si>
    <t>"OIDC Client Name, OIDC Client ID and Actions" column should not be having sorting option.</t>
  </si>
  <si>
    <t>TC_37297_54</t>
  </si>
  <si>
    <t>TC_37297_55</t>
  </si>
  <si>
    <t xml:space="preserve">Verify upon clicking row in table for deactivated OIDC Client ID </t>
  </si>
  <si>
    <t>TC_37297_56</t>
  </si>
  <si>
    <t>TC_37297_57</t>
  </si>
  <si>
    <t>TC_37297_58</t>
  </si>
  <si>
    <t>Verify the Tabular view of submitted OIDC Clients ID when logged in French language</t>
  </si>
  <si>
    <t>TC_37297_59</t>
  </si>
  <si>
    <t>Verify the Tabular view of submitted OIDC Clients ID when logged in Arabic language</t>
  </si>
  <si>
    <t>TC_37297_60</t>
  </si>
  <si>
    <t>TC_37297_61</t>
  </si>
  <si>
    <t>Verfy by navigating to List of OIDC Clients using keyboard</t>
  </si>
  <si>
    <t>User should be able to navigate using keyboard to List of OIDC Clients page.</t>
  </si>
  <si>
    <t>TC_37297_62</t>
  </si>
  <si>
    <t>Verify by providing lenghty Policies, OIDC Client ID name in table</t>
  </si>
  <si>
    <t>Lenghty Policies, OIDC Clients ID name should be aligned properly in Table.</t>
  </si>
  <si>
    <t>TC_37297_63</t>
  </si>
  <si>
    <t>Verify 'Back' (arrow) button in List of OIDC Client ID page.</t>
  </si>
  <si>
    <t>TC_37297_64</t>
  </si>
  <si>
    <t>Verify OIDC Client ID functionality in Tablet dimensions</t>
  </si>
  <si>
    <t>OIDC Client ID functionality should be accessible in Tablet dimensions</t>
  </si>
  <si>
    <t>TC_37297_65</t>
  </si>
  <si>
    <t>TC_37297_66</t>
  </si>
  <si>
    <t>TC_37297_67</t>
  </si>
  <si>
    <t>MOSIP-37307</t>
  </si>
  <si>
    <t>Authentication Services (Partner Admin) : View OIDC Client detail</t>
  </si>
  <si>
    <t>TC_37307_01</t>
  </si>
  <si>
    <t xml:space="preserve">1. User should be in OIDC Client tabular view screen </t>
  </si>
  <si>
    <t>As a partner admin, I should be able to click on each active OIDC Client record/ view option of each record in the tabular view of submitted OIDC Clients so that I can view the OIDC Client details along with OIDC Client ID.</t>
  </si>
  <si>
    <t>Verify the View button is available in Action menu for Activated OIDC Client ID.</t>
  </si>
  <si>
    <t>1. Login to PMS portal as Admin Partner.
2. Click on Authentication Services option in Home page/Dashboard/Sidepanel.
3. Navigate to OIDC Client tab tab.
4. Navigate to tabular view of OIDC clients.
5. Navigate to Action menu for Active OIDC Client ID.</t>
  </si>
  <si>
    <t>"View" button should be available in Action menu for Activated OIDC Client ID.</t>
  </si>
  <si>
    <t>TC_37307_02</t>
  </si>
  <si>
    <t>Verify the View button is accessible in Action menu for Activated OIDC Client ID.</t>
  </si>
  <si>
    <t>1. Login to PMS portal as Admin Partner.
2. Click on Authentication Services option in Home page/Dashboard.
3. Navigate to OIDC Client tab tab.
4. Navigate to tabular view of OIDC clients.
5. Navigate to Action menu for Active OIDC Client ID.</t>
  </si>
  <si>
    <t>"View" button should be accessible in Action menu for Activated OIDC Client ID.</t>
  </si>
  <si>
    <t>TC_37307_03</t>
  </si>
  <si>
    <t>Verify the View button is available in Action menu for Deactivated OIDC Client ID.</t>
  </si>
  <si>
    <t>1. Login to PMS portal as Admin Partner.
2. Click on Authentication Services option in Home page/Dashboard.
3. Navigate to OIDC Client tab tab.
4. Navigate to tabular view of OIDC clients.
5. Navigate to Action menu for Deactivate OIDC Client ID.</t>
  </si>
  <si>
    <t>"View" button should be available in Action menu for Deactivated OIDC Client ID.</t>
  </si>
  <si>
    <t>TC_37307_04</t>
  </si>
  <si>
    <t>Verify the View button is accessible in Action menu for Deactivated OIDC Client ID.</t>
  </si>
  <si>
    <t>"View" button should be accessible in Action menu for Deactivated OIDC Client ID.</t>
  </si>
  <si>
    <t>TC_37307_05</t>
  </si>
  <si>
    <t>Verify clicking on record/row for Activated OIDC Client ID</t>
  </si>
  <si>
    <t>1. Login to PMS portal as Admin Partner.
2. Click on Authentication Services option in Home page/Dashboard.
3. Navigate to OIDC Client tab tab.
4. Navigate to tabular view of OIDC clients.
5. Navigate to Action menu for activate OIDC Client ID.</t>
  </si>
  <si>
    <t>1. Upon cliking on record/row, user should be navigated to View OIDC Client ID page.</t>
  </si>
  <si>
    <t>TC_37307_06</t>
  </si>
  <si>
    <t>Verify clicking on record/row for Deactivated OIDC Client ID</t>
  </si>
  <si>
    <t>1. Login to PMS portal as Admin Partner.
2. Click on Authentication Services option in Home page/Dashboard.
3. Navigate to OIDC Client tab tab.
4. Navigate to tabular view of OIDC clients.
5. Navigate to Action menu for deactivate OIDC Client ID.</t>
  </si>
  <si>
    <t>1. Deactivated row should not be clickable.</t>
  </si>
  <si>
    <t>TC_37307_07</t>
  </si>
  <si>
    <t>Verify the title of View OIDC Clients details page.</t>
  </si>
  <si>
    <t>1. Login to PMS portal as Admin Partner.
2. Click on Authentication Services option in Home page/Dashboard.
3. Navigate to OIDC Client tab tab.
4. Navigate to tabular view of OIDC clients.
5. Click on View button in Active OIDC Client.
6. Navigate to View OIDC Client details page.</t>
  </si>
  <si>
    <t>Title: ‘View OIDC Client Details’ - should be displayed.</t>
  </si>
  <si>
    <t>TC_37307_08</t>
  </si>
  <si>
    <t>Verify the breadcrumb "Home/List of OIDC Clients" is available</t>
  </si>
  <si>
    <t>1. "Home/List of OIDC Clients" breadcrumb should be available.</t>
  </si>
  <si>
    <t>TC_37307_09</t>
  </si>
  <si>
    <t>Verify the breadcrumb "Home/List of OIDC Clients" is accessible</t>
  </si>
  <si>
    <t>1. "Home/List of OIDC Clients" breadcrumb should be accessible.</t>
  </si>
  <si>
    <t>TC_37307_10</t>
  </si>
  <si>
    <t>Verify the sub title of View OIDC Clients details page.</t>
  </si>
  <si>
    <t>Sub title: ‘OIDC Client name’ - should be displayed.</t>
  </si>
  <si>
    <t>TC_37307_11</t>
  </si>
  <si>
    <t>Verify the status Activated &amp; Deactivated is displayed below subtitle.</t>
  </si>
  <si>
    <t>1. "Activated" should be displayed for Active OIDC Client along with proper color coding.
2. "Deactivated" should be displayed for Deactive OIDC Client along with proper color coding.</t>
  </si>
  <si>
    <t>TC_37307_12</t>
  </si>
  <si>
    <t>TC_37307_13</t>
  </si>
  <si>
    <t>Verify OIDC Client ID is displayed in View page.</t>
  </si>
  <si>
    <t xml:space="preserve">1. OIDC Client ID should be displayed in View page at right side.
2. OIDC ID should be long the same line as that of the title. </t>
  </si>
  <si>
    <t>TC_37307_14</t>
  </si>
  <si>
    <t>Verify upon clicking on button in OIDC Client ID</t>
  </si>
  <si>
    <t>1. Upon clicking on copy button, OIDC Client ID should get copied.
2.  A tooltip with the following text should be displayed - ‘Copied!’.
3. The tooltip should get vanishes after 2-3 seconds.</t>
  </si>
  <si>
    <t>TC_37307_15</t>
  </si>
  <si>
    <t xml:space="preserve">Verify the copied OIDC Client ID </t>
  </si>
  <si>
    <t>1. User should be able to paste the copied OIDC Client ID in local system.</t>
  </si>
  <si>
    <t>TC_37307_16</t>
  </si>
  <si>
    <t>Verify the copied OIDC Client ID is operational.</t>
  </si>
  <si>
    <t>Copied OIDC Client ID should be operational.</t>
  </si>
  <si>
    <t>TC_37307_17</t>
  </si>
  <si>
    <t>Verify the copy of OIDC Client ID multiple times.</t>
  </si>
  <si>
    <t>User should be able to copy OIDC Client ID multiple times.</t>
  </si>
  <si>
    <t>TC_37307_18</t>
  </si>
  <si>
    <t>Verify the OIDC Client ID for deactiavted OIDC record.</t>
  </si>
  <si>
    <t>1. Login to PMS portal as Admin Partner.
2. Click on Authentication Services option in Home page/Dashboard.
3. Navigate to OIDC Client tab tab.
4. Navigate to tabular view of OIDC clients.
5. Click on View button in Deactive OIDC Client.
6. Navigate to View OIDC Client details page.</t>
  </si>
  <si>
    <t>OIDC Client ID and copy button should be disabled for deactivated records.</t>
  </si>
  <si>
    <t>TC_37307_19</t>
  </si>
  <si>
    <t>Verify correct Partner ID is displayed.</t>
  </si>
  <si>
    <t>TC_37307_20</t>
  </si>
  <si>
    <t>Correct Partner Type corresponding to Partner ID (Authentication Partner) should be displayed.</t>
  </si>
  <si>
    <t>TC_37307_21</t>
  </si>
  <si>
    <t>Correct Organisation of partner who created the OIDC Client should be displayed.</t>
  </si>
  <si>
    <t>TC_37307_22</t>
  </si>
  <si>
    <t>Correct Policy Group corresponding to Partner ID should be displayed.</t>
  </si>
  <si>
    <t>TC_37307_23</t>
  </si>
  <si>
    <t>Verify correct Policy group description is displayed.</t>
  </si>
  <si>
    <t>Correct Policy Group Description corresponding to Policy Group should be displayed.</t>
  </si>
  <si>
    <t>TC_37307_24</t>
  </si>
  <si>
    <t>Correct Policy Name corresponding to Partner should be displayed.</t>
  </si>
  <si>
    <t>TC_37307_25</t>
  </si>
  <si>
    <t>Correct Policy corresponding to Policy name should be displayed.</t>
  </si>
  <si>
    <t>TC_37307_26</t>
  </si>
  <si>
    <t>Verify correct OIDC Client Name, public key, Logo URI, redirect URI, Grant type(Authorization Code) is displayed.</t>
  </si>
  <si>
    <t>Correct OIDC Client Name, public key, Logo URI, redirect URI, Grant type(Authorization Code) provided by Partner should be displayed.</t>
  </si>
  <si>
    <t>TC_37307_27</t>
  </si>
  <si>
    <t>Verify the Back button in View OIDC Client details page.</t>
  </si>
  <si>
    <t>TC_37307_28</t>
  </si>
  <si>
    <t>Verify the fields are in the View OIDC Client details screen is editable</t>
  </si>
  <si>
    <t>TC_37307_29</t>
  </si>
  <si>
    <t>Verify navigating to View OIDC Client details page when logged in Arabic language.</t>
  </si>
  <si>
    <t>TC_37307_30</t>
  </si>
  <si>
    <t>Verify navigating to View OIDC Client details page when logged in French language.</t>
  </si>
  <si>
    <t>TC_37307_31</t>
  </si>
  <si>
    <t>TC_37307_32</t>
  </si>
  <si>
    <t>Verify Date and time in View page.</t>
  </si>
  <si>
    <t>Date and time format should be same as system date and time</t>
  </si>
  <si>
    <t>TC_37307_33</t>
  </si>
  <si>
    <t>In DB, it should be in UTC format)</t>
  </si>
  <si>
    <t>TC_37307_34</t>
  </si>
  <si>
    <t>Verify navigating to View OIDC Client details page using keyboard.</t>
  </si>
  <si>
    <t>User should be able to navigate to View OIDC page using keyboard.</t>
  </si>
  <si>
    <t>TC_37307_35</t>
  </si>
  <si>
    <t>Verify Back (arrow) button in View OIDC Client page</t>
  </si>
  <si>
    <t>Back (arrow) button should be accessible.</t>
  </si>
  <si>
    <t>TC_37307_36</t>
  </si>
  <si>
    <t>TC_37307_37</t>
  </si>
  <si>
    <t>TC_37307_38</t>
  </si>
  <si>
    <t>MOSIP-37317</t>
  </si>
  <si>
    <t>Authentication Services (Partner Admin) : Deactivate OIDC Client created by authentication partner</t>
  </si>
  <si>
    <t>TC_37317_01</t>
  </si>
  <si>
    <t>1. The OIDC Client record in the tabular view should be in Activated status for the deactivate option to be allowed.</t>
  </si>
  <si>
    <t>As a partner admin, on clicking deactivate option of OIDC Client which is in Activated status in the tabular view screen- I should be able to deactivate the OIDC Client so that it cannot used anymore for authentication.</t>
  </si>
  <si>
    <t>1. Login to PMS portal as Admin Partner.
2. Click on Authentication Services option in Home page/Dashboard/Side panel.
3. Navigate to OIDC Client tab tab.
4. Navigate to tabular view of OIDC clients.
5. Navigate to Action menu for Activated OIDC Clients.</t>
  </si>
  <si>
    <t>"Deactivate" option should be available in Action menu for only Activated OIDC Clients.</t>
  </si>
  <si>
    <t>TC_37317_02</t>
  </si>
  <si>
    <t>TC_37317_03</t>
  </si>
  <si>
    <t>1. Login to PMS portal as Admin Partner.
2. Click on Authentication Services option in Home page/Dashboard.
3. Navigate to OIDC Client tab tab.
4. Navigate to tabular view of OIDC clients.
5. Navigate to Action menu for Active OIDC Clients.
6. Click on Deactivate option in Action menu.</t>
  </si>
  <si>
    <t>TC_37317_04</t>
  </si>
  <si>
    <t>Verify Deactivate OIDC Client popup title.</t>
  </si>
  <si>
    <t>1. Login to PMS portal as Admin Partner.
2. Click on Authentication Services option in Home page/Dashboard.
3. Navigate to OIDC Client tab tab.
4. Navigate to tabular view of OIDC clients.
5. Navigate to Action menu for Active OIDC Clients.
6. Click on Deactivate option in Action menu.
7. Navigate to Deactivate popup.</t>
  </si>
  <si>
    <t>Below title should be displayed for Admin - "Are you sure you want to Deactivate OIDC Client - &lt;OIDC Client should be displayed&gt;?"</t>
  </si>
  <si>
    <t>TC_37317_05</t>
  </si>
  <si>
    <t>Verify Deactivate OIDC Client popup sub title.</t>
  </si>
  <si>
    <t>Below sub title should be displayed for Admin - "On clicking ‘Confirm’, the OIDC Client ID will be deactivated and can no longer be used for authentication?"</t>
  </si>
  <si>
    <t>TC_37317_06</t>
  </si>
  <si>
    <t xml:space="preserve">Verify OIDC Client name is aligned properly in Deactivate popup. </t>
  </si>
  <si>
    <t>OIDC Client name should be aligned properly in popup.</t>
  </si>
  <si>
    <t>TC_37317_07</t>
  </si>
  <si>
    <t>TC_37317_08</t>
  </si>
  <si>
    <t>TC_37317_09</t>
  </si>
  <si>
    <t>1. Upon clicking on it , leads to ‘List of OIDC Clients' details screen with the details being greyed out.
2. OIDC Client record status should get changed to Deactivated.
3. Visually the record (row) should be in disabled state (grey color)</t>
  </si>
  <si>
    <t>TC_37317_10</t>
  </si>
  <si>
    <t>TC_37317_11</t>
  </si>
  <si>
    <t>TC_37317_12</t>
  </si>
  <si>
    <t>Verify the Deactiavted record in List of OIDC Clients details screen.</t>
  </si>
  <si>
    <t>1. Login to PMS portal as Admin Partner.
2. Click on Authentication Services option in Home page/Dashboard.
3. Navigate to OIDC Client tab tab.
4. Navigate to tabular view of OIDC clients.
5. Navigate to Deactivate record.</t>
  </si>
  <si>
    <t>TC_37317_13</t>
  </si>
  <si>
    <t>Verify deactivate row item is clickable for Deactive OIDC Client details</t>
  </si>
  <si>
    <t>1. The deactivate row item should not be clickable Deactivated OIDC Client record.</t>
  </si>
  <si>
    <t>TC_37317_14</t>
  </si>
  <si>
    <t>Verify the status of Deactiavted record in View OIDC Client details page.</t>
  </si>
  <si>
    <t>In View OIDC Client details screen for Deactiavted OIDC Client ID, Status should be Deactiavted.</t>
  </si>
  <si>
    <t>TC_37317_15</t>
  </si>
  <si>
    <t>Verify Deactivated OIDC Client ID is operational after Deactivation.</t>
  </si>
  <si>
    <t>Deactivated OIDC Client ID should not be operation, once its Deactivated.</t>
  </si>
  <si>
    <t>TC_37317_16</t>
  </si>
  <si>
    <t>Verify the OIDC Client section for Deactiavted OIDC Client in View details screen.</t>
  </si>
  <si>
    <t>1. OIDC Client ID section should be in disabled state for Deactivated OIDC Client.
2. User should not be able to copy the OIDC Client ID.</t>
  </si>
  <si>
    <t>TC_37317_17</t>
  </si>
  <si>
    <t>Verify by deactivating OIDC Client ID in one browser and in other browser try to deactivate the same OIDC Client ID.</t>
  </si>
  <si>
    <t>1. Login to PMS portal as Admin Partner.
2. Click on Authentication Services option in Home page/Dashboard.
3. Navigate to OIDC Client tab tab.
4. Navigate to tabular view of OIDC clients.
5. Try to Deactivate the OIDC Client in multi browser.</t>
  </si>
  <si>
    <t>Error message should be displayed for deactivating the same OIDC Client ID in another browser.</t>
  </si>
  <si>
    <t>TC_37317_18</t>
  </si>
  <si>
    <t>Verify by peforming actions (editing the OIDC) in Partner portal in one browser and in another browser Deactivate the OIDC Client.</t>
  </si>
  <si>
    <t>TC_37317_19</t>
  </si>
  <si>
    <t>1. Login to PMS portal as Admin Partner.
2. Click on Authentication Services option in Home page/Dashboard.
3. Navigate to OIDC Client tab tab.
4. Navigate to tabular view of OIDC clients.
5. Click on Deactivate option.
6. Navigate to Deactivate popup.
7. Click on confirm button.
8. Click browser back button and then click forward browser button.</t>
  </si>
  <si>
    <t>Once user clicks on forward browser button, the deactivated OIDC Client record should be disabled (greyed out).</t>
  </si>
  <si>
    <t>TC_37317_20</t>
  </si>
  <si>
    <t>Verify by disconnecting internet while deactivating the OIDC Client.</t>
  </si>
  <si>
    <t>1. Login to PMS portal as Admin Partner.
2. Click on Authentication Services option in Home page/Dashboard.
3. Navigate to OIDC Client tab tab.
4. Navigate to tabular view of OIDC clients.
5. Turn off internet.
6. Click on Deactivate option.
7. Click on Confirm button.</t>
  </si>
  <si>
    <t>TC_37317_21</t>
  </si>
  <si>
    <t>Deactivate OIDC Client popup should be aligned properly on the page.</t>
  </si>
  <si>
    <t>TC_37317_22</t>
  </si>
  <si>
    <t>Background controls of the Deactivate OIDC Client popup should not be accessible.</t>
  </si>
  <si>
    <t>TC_37317_23</t>
  </si>
  <si>
    <t>Verify Deactivating OIDC Client ID functionality when logged in Arabic language.</t>
  </si>
  <si>
    <t>1. User should be able to perform deactivation of OIDC Client functionality in Arabic language.
2. Deactivate OIDC Client popup should be aligned properly in RTL format.</t>
  </si>
  <si>
    <t>TC_37317_24</t>
  </si>
  <si>
    <t>Verify Deactivating OIDC Client ID functionality when logged in French language.</t>
  </si>
  <si>
    <t>User should be able to perform deactivation of OIDC Client functionality in French language.</t>
  </si>
  <si>
    <t>TC_37317_25</t>
  </si>
  <si>
    <t>TC_37317_26</t>
  </si>
  <si>
    <t>1. Login to PMS portal as Admin Partner.
2. Click on Authentication Services option in Home page/Dashboard.
3. Navigate to OIDC Client tab tab.
4. Navigate to tabular view of OIDC clients.
5. Navigate to Action menu for Active OIDC Clients.
6. Navigate to Deactivate option.
7. Filter only Deactivated records.</t>
  </si>
  <si>
    <t>TC_37317_27</t>
  </si>
  <si>
    <t>Verify by deactiving the OIDC Client from filtered records</t>
  </si>
  <si>
    <t>Admin should be able to deactivate the OIDC Client from filtered records.</t>
  </si>
  <si>
    <t>TC_37317_28</t>
  </si>
  <si>
    <t>Verify Deactivate option is provided in action menu for only activated OIDC Client records.</t>
  </si>
  <si>
    <t>1. Login to PMS portal as Admin Partner.
2. Click on Authentication Services option in Home page/Dashboard.
3. Navigate to OIDC Client tab tab.
4. Navigate to tabular view of OIDC clients.
5. Navigate to Action menu for Active OIDC Clients.</t>
  </si>
  <si>
    <t>Deactivate option should be provided in action menu of only for activated OIDC Client records.</t>
  </si>
  <si>
    <t>TC_37317_29</t>
  </si>
  <si>
    <t xml:space="preserve">Verify OIDC Client details in DB after decativating </t>
  </si>
  <si>
    <t>1. Login to PMS portal as Admin Partner.
2. Click on Authentication Services option in Home page/Dashboard.
3. Navigate to OIDC Client tab tab.
4. Navigate to tabular view of OIDC clients.
5. Navigate to Action menu for Active OIDC Clients.
6. Deactivate the OIDC Client.</t>
  </si>
  <si>
    <t>Proper details should be displayed in DB for Deactivated OIDC Client ID in eSignet and PMS table.</t>
  </si>
  <si>
    <t>TC_37317_30</t>
  </si>
  <si>
    <t>Verify Deactivating OIDC Client functionality using keyboard.</t>
  </si>
  <si>
    <t>User should be able to Deactivate OIDC Client using keyboard.</t>
  </si>
  <si>
    <t>TC_37317_31</t>
  </si>
  <si>
    <t>Verify Partner is able to create an OIDC Client for already Deactivated OIDC Client</t>
  </si>
  <si>
    <t>User should be able to crete OIDC with same name but different public key.</t>
  </si>
  <si>
    <t>TC_37317_32</t>
  </si>
  <si>
    <t>1.Create an Admin User
2.Remove PARTNER_ADMIN from assigned roles
3.Login with the same credentials.</t>
  </si>
  <si>
    <t>TC_37317_33</t>
  </si>
  <si>
    <t>TC_37317_34</t>
  </si>
  <si>
    <t>MOSIP-37327</t>
  </si>
  <si>
    <t>Authentication Services (Partner Admin) : Tabular View of API Key details created by all authentication partners</t>
  </si>
  <si>
    <t>TC_37327_01</t>
  </si>
  <si>
    <t>1. The partner should have submitted API Key detail atleast once, for the records to appear in tabular view. Else the table is displayed empty.</t>
  </si>
  <si>
    <t>As a partner admin, I should be able to view the tabular list of generated API Key details submitted so far so that I can view the list of API Key details submitted by various authentication partners in a sequential order.</t>
  </si>
  <si>
    <t>Verify API Key tab is accessible.</t>
  </si>
  <si>
    <t>1. Login to PMS portal as Admin Partner.
2. Click on Authentication Services option in Home page/Dashboard/Side panel.
3. Navigate to API Key tab.</t>
  </si>
  <si>
    <t>TC_37327_02</t>
  </si>
  <si>
    <t xml:space="preserve">Verify when no API Keys entries are present </t>
  </si>
  <si>
    <t>1. Login to PMS portal as Admin Partner.
2. Click on Authentication Services option in Home page/Dashboard/Side panel.
3. Navigate to API Key tab.
4. Navigate to tabular view of API Keys.</t>
  </si>
  <si>
    <t>The screen will have the below options,
--&gt; Columns headers : Partner ID, Organisation, Policy Group, Policy Name, API Key Name, Created Date, Status, Action</t>
  </si>
  <si>
    <t>TC_37327_03</t>
  </si>
  <si>
    <t xml:space="preserve"> Verify List of API Keys page when API Keys  submitted atleast once.</t>
  </si>
  <si>
    <t>Below content should be displayed,
1. Sub Title - ‘List of API Keys'
2. The number displayed in ( ) beside ‘List of API Keys’ denote the total number of API Key details created.
3. Filter Button.
4. Home breadcrumb</t>
  </si>
  <si>
    <t>TC_37327_04</t>
  </si>
  <si>
    <t>Verify sub title of Tabular View of API Key Page.</t>
  </si>
  <si>
    <t>Sub Title - "List of API Keys" - should be displayed.</t>
  </si>
  <si>
    <t>TC_37327_05</t>
  </si>
  <si>
    <t>Verify the "Home" breadcrumb in List of API Key page.</t>
  </si>
  <si>
    <t>TC_37327_06</t>
  </si>
  <si>
    <t>Verify the number displayed in ( ) beside ‘List of API Keys’</t>
  </si>
  <si>
    <t>Correct count should be displayed for total number of API Keys details created.</t>
  </si>
  <si>
    <t>TC_37327_07</t>
  </si>
  <si>
    <t>Verify by adding multiple API Keys</t>
  </si>
  <si>
    <t>1. User should be able to view correct count beside "List of API Keys created"</t>
  </si>
  <si>
    <t>TC_37327_08</t>
  </si>
  <si>
    <t>Verify column headers present in List of API Key page.</t>
  </si>
  <si>
    <t>1. Login to PMS portal as Admin Partner.
2. Click on Authentication Services option in Home page/Dashboard.
3. Navigate to API Key tab.
4. Navigate to tabular view of API Keys.</t>
  </si>
  <si>
    <t>Below columns should be displayed in List of API Key page,
1. Partner ID
2. Organisation
3. Policy Group
4. Policy Name
5. API Key Name
6. Created Date
7. Status
8. Action</t>
  </si>
  <si>
    <t>TC_37327_09</t>
  </si>
  <si>
    <t>1. Login to PMS portal as Admin Partner.
2. Click on Authentication Services option in Home page/Dashboard/Side panel.
3. Navigate to API Key tab.
4. Navigate to tabular view of API Keys.
5. Navigate to Filter button.</t>
  </si>
  <si>
    <t>TC_37327_10</t>
  </si>
  <si>
    <t>1. Login to PMS portal as Admin Partner.
2. Click on Authentication Services option in Home page/Dashboard/Side panel.
3. Navigate to API Key tab tab.
4. Navigate to tabular view of API Keys.
5. Navigate to Filter button.</t>
  </si>
  <si>
    <t>TC_37327_11</t>
  </si>
  <si>
    <t>Upon expanding the "Filter" dropdown, the expandable section should display filters for the column headers: Partner ID (textbox), Organisation (textbox), Policy Group (textbox), Policy Name (textbox) ,API Key Name (textbox), Status (dropdown).</t>
  </si>
  <si>
    <t>TC_37327_12</t>
  </si>
  <si>
    <t>TC_37327_13</t>
  </si>
  <si>
    <t>1. Login to PMS portal as Admin Partner.
2. Click on Authentication Services option in Home page/Dashboard/Side panel.
3. Navigate to API Key tab tab.
4. Navigate to tabular view of API Keys.
5. Navigate to Filter button.
6. Navigate to dropdown filters button.</t>
  </si>
  <si>
    <t>TC_37327_14</t>
  </si>
  <si>
    <t>TC_37327_15</t>
  </si>
  <si>
    <t>TC_37327_16</t>
  </si>
  <si>
    <t>1. Login to PMS portal as Admin Partner.
2. Click on Authentication Services option in Home page/Dashboard/side panel.
3. Navigate to API Key tab tab.
4. Navigate to tabular view of API Keys.
5. Navigate to Filter button.
6. Navigate to textbox filters.</t>
  </si>
  <si>
    <t>TC_37327_17</t>
  </si>
  <si>
    <t>TC_37327_18</t>
  </si>
  <si>
    <t>TC_37327_19</t>
  </si>
  <si>
    <t>TC_37327_20</t>
  </si>
  <si>
    <t>TC_37327_21</t>
  </si>
  <si>
    <t>TC_37327_22</t>
  </si>
  <si>
    <t>1. Login to PMS portal as Admin Partner.
2. Click on Authentication Services option in Home page/Dashboard./side panel
3. Navigate to API Key tab tab.
4. Navigate to tabular view of API Keys.
5. Navigate to Filter button.
6. Navigate to the filter options and select the multiple items from Filter.</t>
  </si>
  <si>
    <t>TC_37327_23</t>
  </si>
  <si>
    <t>1. Login to PMS portal as Admin Partner.
2. Click on Authentication Services option in Home page/Dashboard./side panel
3. Navigate to API Key tab tab.
4. Navigate to tabular view of API Keys.
5. Navigate to Filter button.</t>
  </si>
  <si>
    <t>TC_37327_24</t>
  </si>
  <si>
    <t>1. Login to PMS portal as Admin Partner.
2. Click on Authentication Services option in Home page/Dashboard/side panel.
3. Navigate to API Key tab tab.
4. Navigate to tabular view of API Keys.
5. Navigate to Filter button.
6. Apply some filters.</t>
  </si>
  <si>
    <t>1. After entering required inputs in text boxes/selecting dropdowns  for the filtered results applied should view in the tabular view.
2. Correct count should be displayed ( ) beside ‘List of API Keys' title displays the total number of filtered results.</t>
  </si>
  <si>
    <t>TC_37327_25</t>
  </si>
  <si>
    <t>1. Login to PMS portal as Admin Partner.
2. Click on Authentication Services option in Home page/Dashboard.
3. Navigate to API Key tab tab.
4. Navigate to tabular view of API Keys.</t>
  </si>
  <si>
    <t>TC_37327_26</t>
  </si>
  <si>
    <t>1. Login to PMS portal as Admin Partner.
2. Click on Authentication Services option in Home page/Dashboard.
3. Navigate to API Key tab tab.
4. Navigate to tabular view of API Keys.
5. Expand Filter button.</t>
  </si>
  <si>
    <t>TC_37327_27</t>
  </si>
  <si>
    <t>1. Login to PMS portal as Admin Partner.
2. Click on Authentication Services option in Home page/Dashboard/side panel.
3. Navigate to API Key tab tab.
4. Navigate to tabular view of API Keys.
5. Expand Filter button.
6. Apple some Filters.
7. Click on Resent link.</t>
  </si>
  <si>
    <t>1. Reset Filter link should be accessible.
2.  On clicking it, page should get reload and the entire results should be displayed in the tabular view, instead of filtered results.
3. Count for "List of API Keys" should come to default.</t>
  </si>
  <si>
    <t>TC_37327_28</t>
  </si>
  <si>
    <t>1. Login to PMS portal as Admin Partner.
2. Click on Authentication Services option in Home page/Dashboard./side panel.
3. Navigate to API Key tab tab.
4. Navigate to tabular view of API Keys.
5. Expand Filter button.</t>
  </si>
  <si>
    <t>TC_37327_29</t>
  </si>
  <si>
    <t>1. Login to PMS portal as Admin Partner.
2. Click on Authentication Services option in Home page/Dashboard/side panel.
3. Navigate to API Key tab tab.
4. Navigate to tabular view of API Keys.
5. Navigate to Status column</t>
  </si>
  <si>
    <t>TC_37327_30</t>
  </si>
  <si>
    <t>TC_37327_31</t>
  </si>
  <si>
    <t>Upon clicking on Activated row, user should be navigated to View API Key details screen.</t>
  </si>
  <si>
    <t>TC_37327_32</t>
  </si>
  <si>
    <t>Verify the Action column for Activated API Key.</t>
  </si>
  <si>
    <t>1. Login to PMS portal as Admin Partner.
2. Click on Authentication Services option in Home page/Dashboard.
3. Navigate to API Key tab tab.
4. Navigate to tabular view of API Keys.
5. Navigate to Activated row action column.</t>
  </si>
  <si>
    <t>TC_37327_33</t>
  </si>
  <si>
    <t>Verify the Action column for Deactivated API Key.</t>
  </si>
  <si>
    <t>1. Login to PMS portal as Admin Partner.
2. Click on Authentication Services option in Home page/Dashboard.
3. Navigate to API Key tab tab.
4. Navigate to tabular view of API Keys.
5. Navigate to Deactivated row action column.</t>
  </si>
  <si>
    <t>TC_37327_34</t>
  </si>
  <si>
    <t>Verify created date column.</t>
  </si>
  <si>
    <t>1. Login to PMS portal as Admin Partner.
2. Click on Authentication Services option in Home page/Dashboard.
3. Navigate to API Key tab tab.
4. Navigate to tabular view of API Keys.
5. Navigate to created date column.</t>
  </si>
  <si>
    <t>Created date should be same as system date format</t>
  </si>
  <si>
    <t>TC_37327_35</t>
  </si>
  <si>
    <t>1. Login to PMS portal as Admin Partner.
2. Click on Authentication Services option in Home page/Dashboard/side panel.
3. Navigate to API Key tab tab.
4. Navigate to tabular view of API Keys.
5. Navigate to Pagination.</t>
  </si>
  <si>
    <t>TC_37327_36</t>
  </si>
  <si>
    <t>TC_37327_37</t>
  </si>
  <si>
    <t>TC_37327_38</t>
  </si>
  <si>
    <t>1. Login to PMS portal as Admin Partner.
2. Click on Authentication Services option in Home page/Dashboard/side panel.
3. Navigate to API Key tab tab.
4. Navigate to tabular view of API Keys.</t>
  </si>
  <si>
    <t>TC_37327_39</t>
  </si>
  <si>
    <t>1. Login to PMS portal as Admin Partner.
2. Click on Authentication Services option in Home page/Dashboard/side panel.
3. Navigate to API Key tab tab.
4. Navigate to tabular view of API Keys.
5. Navigate to column headers.</t>
  </si>
  <si>
    <t>TC_37327_40</t>
  </si>
  <si>
    <t>TC_37327_41</t>
  </si>
  <si>
    <t>TC_37327_42</t>
  </si>
  <si>
    <t>Verify Actions column should not have sort option</t>
  </si>
  <si>
    <t>" Actions" column should not be having sorting option.</t>
  </si>
  <si>
    <t>TC_37327_43</t>
  </si>
  <si>
    <t>TC_37327_44</t>
  </si>
  <si>
    <t>Verify upon clicking row in table for deactivated API Key</t>
  </si>
  <si>
    <t>TC_37327_45</t>
  </si>
  <si>
    <t>TC_37327_46</t>
  </si>
  <si>
    <t>1. Login to PMS portal as Admin Partner.
2. Click on Authentication Services option in Home page/Dashboard.
3. Navigate to API Key tab tab.
4. Navigate to tabular view of API Keys.
5. Navigate to column headers.</t>
  </si>
  <si>
    <t>TC_37327_47</t>
  </si>
  <si>
    <t>Verify the Tabular view of submitted API Keys when logged in French language</t>
  </si>
  <si>
    <t>TC_37327_48</t>
  </si>
  <si>
    <t>Verify the Tabular view of submitted API Keys when logged in Arabic language</t>
  </si>
  <si>
    <t>TC_37327_49</t>
  </si>
  <si>
    <t>TC_37327_50</t>
  </si>
  <si>
    <t>Verfy by navigating to List of API Keys using keyboard</t>
  </si>
  <si>
    <t>User should be able to navigate using keyboard to List of API Keys page.</t>
  </si>
  <si>
    <t>TC_37327_51</t>
  </si>
  <si>
    <t>Verify by providing lenghty Policies, API Key name in table</t>
  </si>
  <si>
    <t>Lenghty Policies, API Keys  name should be aligned properly in Table.</t>
  </si>
  <si>
    <t>TC_37327_52</t>
  </si>
  <si>
    <t>Verify 'Back' (arrow) button in List of API Key  page.</t>
  </si>
  <si>
    <t>TC_37327_53</t>
  </si>
  <si>
    <t>Verify API Key ID functionality in Tablet dimensions</t>
  </si>
  <si>
    <t>API Key ID functionality should be accessible in Tablet dimensions</t>
  </si>
  <si>
    <t>TC_37327_54</t>
  </si>
  <si>
    <t>TC_37327_55</t>
  </si>
  <si>
    <t>TC_37327_56</t>
  </si>
  <si>
    <t>MOSIP-37337</t>
  </si>
  <si>
    <t>Authentication Services (Partner Admin) : View API Key detail</t>
  </si>
  <si>
    <t>TC_37337_01</t>
  </si>
  <si>
    <t>1. User should be in API Key tabular view screen</t>
  </si>
  <si>
    <t>Verify the View button is available in Action menu for Activated API Key ID.</t>
  </si>
  <si>
    <t>1. Login to PMS portal as Admin Partner.
2. Click on Authentication Services option in Home page/Dashboard/Side panel.
3. Navigate to API Key tab.
4. Navigate to tabular view of API Keys.
5. Navigate to Action menu for Activated API Key.</t>
  </si>
  <si>
    <t>"View" button should be available in Action menu for Activated API Key.</t>
  </si>
  <si>
    <t>TC_37337_02</t>
  </si>
  <si>
    <t>Verify the View button is accessible in Action menu for Activated API Key.</t>
  </si>
  <si>
    <t>"View" button should be accessible in Action menu for Activated API Key.</t>
  </si>
  <si>
    <t>TC_37337_03</t>
  </si>
  <si>
    <t>Verify the View button is available in Action menu for Deactivated API Key.</t>
  </si>
  <si>
    <t>1. Login to PMS portal as Admin Partner.
2. Click on Authentication Services option in Home page/Dashboard.
3. Navigate to API Key tab .
4. Navigate to tabular view of API Keys.
5. Navigate to Action menu for Deactivate API Key.</t>
  </si>
  <si>
    <t>"View" button should be available in Action menu for Deactivated API Key.</t>
  </si>
  <si>
    <t>TC_37337_04</t>
  </si>
  <si>
    <t>Verify the View button is accessible in Action menu for Deactivated API Key.</t>
  </si>
  <si>
    <t>"View" button should be accessible in Action menu for Deactivated API Key.</t>
  </si>
  <si>
    <t>TC_37337_05</t>
  </si>
  <si>
    <t>Verify clicking on record/row for Activated API Key</t>
  </si>
  <si>
    <t>1. Login to PMS portal as Admin Partner.
2. Click on Authentication Services option in Home page/Dashboard.
3. Navigate to API Key tab.
4. Navigate to tabular view of API Keys.
5. Navigate to Action menu for activate API Key ID.</t>
  </si>
  <si>
    <t>1. Upon cliking on record/row, user should be navigated to View API Key  page.</t>
  </si>
  <si>
    <t>TC_37337_06</t>
  </si>
  <si>
    <t>Verify clicking on record/row for Deactivated API Key</t>
  </si>
  <si>
    <t>1. Login to PMS portal as Admin Partner.
2. Click on Authentication Services option in Home page/Dashboard.
3. Navigate to API Key tab.
4. Navigate to tabular view of API Keys.
5. Navigate to Action menu for deactivated API Key ID.</t>
  </si>
  <si>
    <t>TC_37337_07</t>
  </si>
  <si>
    <t>Verify the title of View API Keys details page.</t>
  </si>
  <si>
    <t>1. Login to PMS portal as Admin Partner.
2. Click on Authentication Services option in Home page/Dashboard.
3. Navigate to API Key tab.
4. Navigate to tabular view of API Keys.
5. Click on View button in Active API Key.
6. Navigate to View API Key details page.</t>
  </si>
  <si>
    <t>Title: ‘View API Key Details’ - should be displayed.</t>
  </si>
  <si>
    <t>TC_37337_08</t>
  </si>
  <si>
    <t>Verify the breadcrumb "Home/List of API Keys" is available</t>
  </si>
  <si>
    <t>1. "Home/List of API Keys" breadcrumb should be available.</t>
  </si>
  <si>
    <t>TC_37337_09</t>
  </si>
  <si>
    <t>Verify the breadcrumb "Home/List of API Keys" is accessible</t>
  </si>
  <si>
    <t>1. "Home/List of API Keys" breadcrumb should be accessible.</t>
  </si>
  <si>
    <t>TC_37337_10</t>
  </si>
  <si>
    <t>Verify the sub title of View API Keys details page.</t>
  </si>
  <si>
    <t>Sub title: ‘API Key label’ - should be displayed.</t>
  </si>
  <si>
    <t>TC_37337_11</t>
  </si>
  <si>
    <t>1. "Activated" should be displayed for Active API Key along with proper color coding.
2. "Deactivated" should be displayed for Deactive API Key along with proper color coding.</t>
  </si>
  <si>
    <t>TC_37337_12</t>
  </si>
  <si>
    <t>TC_37337_13</t>
  </si>
  <si>
    <t>TC_37337_14</t>
  </si>
  <si>
    <t>TC_37337_15</t>
  </si>
  <si>
    <t>Correct Organisation of partner who created the API Key should be displayed.</t>
  </si>
  <si>
    <t>TC_37337_16</t>
  </si>
  <si>
    <t>TC_37337_17</t>
  </si>
  <si>
    <t>TC_37337_18</t>
  </si>
  <si>
    <t>TC_37337_19</t>
  </si>
  <si>
    <t>TC_37337_20</t>
  </si>
  <si>
    <t>Verify the Back button in View API Key details page.</t>
  </si>
  <si>
    <t>1. Login to PMS portal as Admin Partner.
2. Click on Authentication Services option in Home page/Dashboard.
3. Navigate to API Key tab.
4. Navigate to tabular view of API Keys.
5. Click on View button in Active API Key.
6. Navigate to View API Key details page.
7. Navigate to Back button.</t>
  </si>
  <si>
    <t>TC_37337_21</t>
  </si>
  <si>
    <t>Verify the fields are in the View API Key details screen is editable</t>
  </si>
  <si>
    <t>TC_37337_22</t>
  </si>
  <si>
    <t>Verify navigating to View API Key details page when logged in Arabic language.</t>
  </si>
  <si>
    <t>TC_37337_23</t>
  </si>
  <si>
    <t>Verify navigating to View API Key details page when logged in French language.</t>
  </si>
  <si>
    <t>TC_37337_24</t>
  </si>
  <si>
    <t>TC_37337_25</t>
  </si>
  <si>
    <t>TC_37337_26</t>
  </si>
  <si>
    <t>TC_37337_27</t>
  </si>
  <si>
    <t>Verify navigating to View API Key details page using keyboard.</t>
  </si>
  <si>
    <t>User should be able to navigate to View API Key page using keyboard.</t>
  </si>
  <si>
    <t>TC_37337_28</t>
  </si>
  <si>
    <t>Verify Back (arrow) button in View API Key page</t>
  </si>
  <si>
    <t>TC_37337_29</t>
  </si>
  <si>
    <t>TC_37337_30</t>
  </si>
  <si>
    <t>TC_37337_31</t>
  </si>
  <si>
    <t>MOSIP-37347</t>
  </si>
  <si>
    <t>Authentication Services (Partner Admin) : Deactivate API Key generated by authentication partner</t>
  </si>
  <si>
    <t>TC_37347_01</t>
  </si>
  <si>
    <t>1. The API Key record in the tabular view should be in Activated status for the deactivate option to be allowed.</t>
  </si>
  <si>
    <t>As a partner admin, on clicking deactivate option of API Key which is in Activated status in the tabular view screen- I should be able to deactivate the API Key so that it cannot used anymore for authentication.</t>
  </si>
  <si>
    <t>Verify the "Deactivate" option in Action menu for Activated API Key record  in tabular view is available.</t>
  </si>
  <si>
    <t>1. Login to PMS portal as Admin Partner.
2. Click on Authentication Services option in Home page/Dashboard/side panel.
3. Navigate to API Key tab tab.
4. Navigate to tabular view of API Keys.
5. Navigate to Action menu for Activated API Keys.</t>
  </si>
  <si>
    <t>"Deactivate" option should be available in Action menu for only Activated API Keys.</t>
  </si>
  <si>
    <t>TC_37347_02</t>
  </si>
  <si>
    <t>Verify the "Deactivate" option in Action menu for Activated API Key record  in tabular view is accessible.</t>
  </si>
  <si>
    <t>"Deactivate" option should be accessible in Action menu for only Activated API Keys.</t>
  </si>
  <si>
    <t>TC_37347_03</t>
  </si>
  <si>
    <t>1. Login to PMS portal as Admin Partner.
2. Click on Authentication Services option in Home page/Dashboard/side panel.
3. Navigate to API Key tab tab.
4. Navigate to tabular view of API Keys.
5. Navigate to Action menu for Activated API Keys.
6. Click on Deactivate option in Action menu.</t>
  </si>
  <si>
    <t>TC_37347_04</t>
  </si>
  <si>
    <t>Verify Deactivate API Key popup title.</t>
  </si>
  <si>
    <t>1. Login to PMS portal as Admin Partner.
2. Click on Authentication Services option in Home page/Dashboard/side panel.
3. Navigate to API Key tab tab.
4. Navigate to tabular view of API Keys.
5. Navigate to Action menu for Activated API Keys.
6. Click on Deactivate option in Action menu.
7. Navigate to Deactivate popup.</t>
  </si>
  <si>
    <t>Below title should be displayed for Admin - "Are you sure you want to Deactivate API Key - &lt;API Key should be displayed&gt;?"</t>
  </si>
  <si>
    <t>TC_37347_05</t>
  </si>
  <si>
    <t>Verify Deactivate API Key popup sub title.</t>
  </si>
  <si>
    <t>Below sub title should be displayed for Admin - "On clicking ‘Confirm’, the API Key ID will be deactivated and can no longer be used for authentication?"</t>
  </si>
  <si>
    <t>TC_37347_06</t>
  </si>
  <si>
    <t xml:space="preserve">Verify API Key name is aligned properly in Deactivate popup. </t>
  </si>
  <si>
    <t>API Key name should be aligned properly in popup.</t>
  </si>
  <si>
    <t>TC_37347_07</t>
  </si>
  <si>
    <t>TC_37347_08</t>
  </si>
  <si>
    <t>TC_37347_09</t>
  </si>
  <si>
    <t>1. Upon clicking on it , leads to ‘List of API Keys' details screen with the details being greyed out.
2. API Key record status should get changed to Deactivated.
3. Visually the record (row) should be in disabled state (grey color)</t>
  </si>
  <si>
    <t>TC_37347_10</t>
  </si>
  <si>
    <t>TC_37347_11</t>
  </si>
  <si>
    <t>TC_37347_12</t>
  </si>
  <si>
    <t>Verify the Deactiavted record in List of API Keys details screen.</t>
  </si>
  <si>
    <t>1. Login to PMS portal as Admin Partner.
2. Click on Authentication Services option in Home page/Dashboard/side panel.
3. Navigate to API Key tab tab.
4. Navigate to tabular view of API Keys.
5. Navigate to Deactivate record.</t>
  </si>
  <si>
    <t>TC_37347_13</t>
  </si>
  <si>
    <t>Verify deactivate row item is clickable for Deactivated API key</t>
  </si>
  <si>
    <t>1. The deactivate row item should not be clickable Deactivated API Key record.</t>
  </si>
  <si>
    <t>TC_37347_14</t>
  </si>
  <si>
    <t>Verify the status of Deactiavted record in View API Key details page.</t>
  </si>
  <si>
    <t>1. Login to PMS portal as Admin Partner.
2. Click on Authentication Services option in Home page/Dashboard.
3. Navigate to API Key tab tab.
4. Navigate to tabular view of API Keys.
5. Navigate to Deactivate record.</t>
  </si>
  <si>
    <t>In View API Key details screen for Deactiavted API Key, Status should be Deactiavted.</t>
  </si>
  <si>
    <t>TC_37347_15</t>
  </si>
  <si>
    <t>Verify Deactivated API Key is operational after Deactivation.</t>
  </si>
  <si>
    <t>Deactivated API Key should not be operation, once its Deactivated.</t>
  </si>
  <si>
    <t>TC_37347_16</t>
  </si>
  <si>
    <t>Verify Action menu for Deactivated API Key.</t>
  </si>
  <si>
    <t>1. Action menu for deactivated record should be enabled with only View option.
2. Deactiavte option should be disabled state.</t>
  </si>
  <si>
    <t>TC_37347_17</t>
  </si>
  <si>
    <t>Verify by deactivating API Key in one browser and in other browser try to deactivate the same API Key.</t>
  </si>
  <si>
    <t>1. Login to PMS portal as Admin Partner.
2. Click on Authentication Services option in Home page/Dashboard.
3. Navigate to API Key tab tab.
4. Navigate to tabular view of API Keys.
5. Try to Deactivate the API Key in multi browser.</t>
  </si>
  <si>
    <t>Error message should be displayed for deactivating the same API Key in another browser.</t>
  </si>
  <si>
    <t>TC_37347_18</t>
  </si>
  <si>
    <t>1. Login to PMS portal as Admin Partner.
2. Click on Authentication Services option in Home page/Dashboard.
3. Navigate to API Key tab tab.
4. Navigate to tabular view of API Keys.
5. Click on Deactivate option.
6. Navigate to Deactivate popup.
7. Click on confirm button.
8. Click browser back button and then click forward browser button.</t>
  </si>
  <si>
    <t>Once user clicks on forward browser button, the deactivated API Key record should be disabled (greyed out).</t>
  </si>
  <si>
    <t>TC_37347_19</t>
  </si>
  <si>
    <t>1. Login to PMS portal as Admin Partner.
2. Click on Authentication Services option in Home page/Dashboard.
3. Navigate to API Key tab tab.
4. Navigate to tabular view of API Keys.
5. Turn off internet.
6. Click on Deactivate option.
7. Click on Confirm button.</t>
  </si>
  <si>
    <t>TC_37347_20</t>
  </si>
  <si>
    <t>1. Login to PMS portal as Admin Partner.
2. Click on Authentication Services option in Home page/Dashboard.
3. Navigate to API Key tab tab.
4. Navigate to tabular view of API Keys.
5. Navigate to Action menu for Activated API Keys.
6. Click on Deactivate option in Action menu.
7. Navigate to Deactivate popup.</t>
  </si>
  <si>
    <t>TC_37347_21</t>
  </si>
  <si>
    <t>Background controls of the Deactivate API Key popup should not be accessible.</t>
  </si>
  <si>
    <t>TC_37347_22</t>
  </si>
  <si>
    <t>Verify Deactivating API Key functionality when logged in Arabic language.</t>
  </si>
  <si>
    <t>1. User should be able to perform deactivation of API Key functionality in Arabic language.
2. Deactivate API Key popup should be aligned properly in RTL format.</t>
  </si>
  <si>
    <t>TC_37347_23</t>
  </si>
  <si>
    <t>Verify Deactivating API Key  functionality when logged in French language.</t>
  </si>
  <si>
    <t>User should be able to perform deactivation of API Key functionality in French language.</t>
  </si>
  <si>
    <t>TC_37347_24</t>
  </si>
  <si>
    <t>TC_37347_25</t>
  </si>
  <si>
    <t>1. Login to PMS portal as Admin Partner.
2. Click on Authentication Services option in Home page/Dashboard.
3. Navigate to API Key tab tab.
4. Navigate to tabular view of API Keys.
5. Navigate to Action menu for Activated API Keys.
6. Navigate to Deactivate option.
7. Filter only Deactivated records.</t>
  </si>
  <si>
    <t>TC_37347_26</t>
  </si>
  <si>
    <t>Verify by deactiving the API Key from filtered records</t>
  </si>
  <si>
    <t>Admin should be able to deactivate the API Key from filtered records.</t>
  </si>
  <si>
    <t>TC_37347_27</t>
  </si>
  <si>
    <t>Verify Deactivate option is provided in action menu for only activated API Key records.</t>
  </si>
  <si>
    <t>1. Login to PMS portal as Admin Partner.
2. Click on Authentication Services option in Home page/Dashboard.
3. Navigate to API Key tab tab.
4. Navigate to tabular view of API Keys.
5. Navigate to Action menu for Activated API Keys.</t>
  </si>
  <si>
    <t>Deactivate option should be provided in action menu of only for activated API Key records.</t>
  </si>
  <si>
    <t>TC_37347_28</t>
  </si>
  <si>
    <t xml:space="preserve">Verify API Key details in DB after decativating </t>
  </si>
  <si>
    <t>1. Login to PMS portal as Admin Partner.
2. Click on Authentication Services option in Home page/Dashboard.
3. Navigate to API Key tab tab.
4. Navigate to tabular view of API Keys.
5. Navigate to Action menu for Activated API Keys.
6. Deactivate the API Key.</t>
  </si>
  <si>
    <t>Proper details should be displayed in DB for Deactivated API Key ID in IDA and PMS table</t>
  </si>
  <si>
    <t>TC_37347_29</t>
  </si>
  <si>
    <t>Verify Deactivating API Key functionality using keyboard.</t>
  </si>
  <si>
    <t>User should be able to Deactivate API Key using keyboard.</t>
  </si>
  <si>
    <t>TC_37347_30</t>
  </si>
  <si>
    <t>Verify Partner is able to create an API Key for already Deactivated API Key</t>
  </si>
  <si>
    <t>User should not be able to create another same record with same name for Deactivated API Key.</t>
  </si>
  <si>
    <t>TC_37347_31</t>
  </si>
  <si>
    <t>TC_37347_32</t>
  </si>
  <si>
    <t>TC_37347_33</t>
  </si>
  <si>
    <t>TC_37347_34</t>
  </si>
  <si>
    <t>Verify performing IDA Authentication for Deactivated API Key</t>
  </si>
  <si>
    <t>1. Login to PMS portal as Admin Partner.
2. Click on Authentication Services option in Home page/Dashboard.
3. Navigate to API Key tab tab.
4. Navigate to tabular view of API Keys.
5. Deactivate the API Key.
6. Perform IDA Authentication for Deactivated API key.</t>
  </si>
  <si>
    <t>User should not be able to perform IDA Authentication for Deactivated API Key.</t>
  </si>
  <si>
    <t>MOSIP-39893</t>
  </si>
  <si>
    <t>MOSIP-37719</t>
  </si>
  <si>
    <t>SBI-Device (Partner Admin): Tabular View of Devices</t>
  </si>
  <si>
    <t>TC_37719_01</t>
  </si>
  <si>
    <t>1. The user should have submitted device details atleast once, for the records to appear in tabular view. Else the table is displayed empty.</t>
  </si>
  <si>
    <t>As a partner admin, I should be able to view the tabular list of all devices associated to the listed SBIs along with its details and status so that I can view the devices requested for an SBI in a sequential order and also know the status of approval, all in one screen.</t>
  </si>
  <si>
    <t>Verify Device tab is accessible.</t>
  </si>
  <si>
    <t>1. Login to PMS portal as Admin Partner.
2. Click on SBI-Device option in Home page/Dashboard/Side panel.
3. Navigate to Device tab.</t>
  </si>
  <si>
    <t>"Device" tab should be accessible.</t>
  </si>
  <si>
    <t>TC_37719_02</t>
  </si>
  <si>
    <t xml:space="preserve">Verify when no Devices entries are present </t>
  </si>
  <si>
    <t>1. Login to PMS portal as Admin Partner.
2. Click on SBI-Device option in Home page/Dashboard/Side panel.
3. Navigate to Device tab.
4. Navigate to tabular view of Devices.</t>
  </si>
  <si>
    <t>The screen will have the below options,
--&gt; Columns headers : Partner ID, Organisation, SBI ID, SBI Version, Device ID, Device Type, Device Sub Type, Make, Model, Creation Date, Status, Action</t>
  </si>
  <si>
    <t>TC_37719_03</t>
  </si>
  <si>
    <t xml:space="preserve"> Verify List of Devices page when Devices  submitted atleast once.</t>
  </si>
  <si>
    <t>Below content should be displayed,
1. Sub Title - ‘List of Devices'
2. The number displayed in ( ) beside ‘List of Devices’ denote the total number of Device details created.
3. Filter Button.
4. Home breadcrumb</t>
  </si>
  <si>
    <t>TC_37719_04</t>
  </si>
  <si>
    <t>Verify sub title of Tabular View of Device Page.</t>
  </si>
  <si>
    <t>Sub Title - "List of Devices" - should be displayed.</t>
  </si>
  <si>
    <t>TC_37719_05</t>
  </si>
  <si>
    <t>Verify the "Home" breadcrumb in List of Device page.</t>
  </si>
  <si>
    <t>1. Login to PMS portal as Admin Partner.
2. Click on SBI-Device option in Home page/Dashboard/Side panel.
3. Navigate to Device tab tab.
4. Navigate to tabular view of Devices.</t>
  </si>
  <si>
    <t>TC_37719_06</t>
  </si>
  <si>
    <t>Verify the number displayed in ( ) beside ‘List of Devices’</t>
  </si>
  <si>
    <t>Correct count should be displayed for total number of Devices details created.</t>
  </si>
  <si>
    <t>TC_37719_07</t>
  </si>
  <si>
    <t>Verify by adding multiple Devices</t>
  </si>
  <si>
    <t>1. User should be able to view correct count beside "List of Devices created"</t>
  </si>
  <si>
    <t>TC_37719_08</t>
  </si>
  <si>
    <t>Verify column headers present in List of Device page.</t>
  </si>
  <si>
    <t>1. Login to PMS portal as Admin Partner.
2. Click on SBI-Device option in Home page/Dashboard.
3. Navigate to Device tab.
4. Navigate to tabular view of Devices.</t>
  </si>
  <si>
    <t>Below columns should be displayed in List of Device page,
1. Partner ID,
2. Organisation
3. SBI ID
4. SBI Version
5. Device ID
6. Device Type
7. Device Sub Type
8. Make
9. Model
10. Creation Date
11. Status
12. Action</t>
  </si>
  <si>
    <t>TC_37719_09</t>
  </si>
  <si>
    <t>1. Login to PMS portal as Admin Partner.
2. Click on SBI-Device option in Home page/Dashboard/Side panel.
3. Navigate to Device tab.
4. Navigate to tabular view of Devices.
5. Navigate to Filter button.</t>
  </si>
  <si>
    <t>TC_37719_10</t>
  </si>
  <si>
    <t>TC_37719_11</t>
  </si>
  <si>
    <t>Upon expanding the "Filter" dropdown, the expandable section should display filters for the column headers: Partner ID (textbox), Organisation (textbox), SBI ID (textbox), SBI Version (textbox), Device ID (textbox), Device Type (dropdown), Device Sub-Type (dropdown), Make (textbox), Model(textbox),Status (dropdown).</t>
  </si>
  <si>
    <t>TC_37719_12</t>
  </si>
  <si>
    <t>TC_37719_13</t>
  </si>
  <si>
    <t>1. Login to PMS portal as Admin Partner.
2. Click on SBI-Device option in Home page/Dashboard/Side panel.
3. Navigate to Device tab.
4. Navigate to tabular view of Devices.
5. Navigate to Filter button.
6. Navigate to dropdown filters button.</t>
  </si>
  <si>
    <t>TC_37719_14</t>
  </si>
  <si>
    <t>TC_37719_15</t>
  </si>
  <si>
    <t>TC_37719_16</t>
  </si>
  <si>
    <t>1. Login to PMS portal as Admin Partner.
2. Click on SBI-Device option in Home page/Dashboard/side panel.
3. Navigate to Device tab.
4. Navigate to tabular view of Devices.
5. Navigate to Filter button.
6. Navigate to textbox filters.</t>
  </si>
  <si>
    <t>TC_37719_17</t>
  </si>
  <si>
    <t>TC_37719_18</t>
  </si>
  <si>
    <t>TC_37719_19</t>
  </si>
  <si>
    <t>TC_37719_20</t>
  </si>
  <si>
    <t>TC_37719_21</t>
  </si>
  <si>
    <t>TC_37719_22</t>
  </si>
  <si>
    <t>1. Login to PMS portal as Admin Partner.
2. Click on SBI-Device option in Home page/Dashboard./side panel
3. Navigate to Device tab
4. Navigate to tabular view of Devices.
5. Navigate to Filter button.
6. Navigate to the filter options and select the multiple items from Filter.</t>
  </si>
  <si>
    <t>TC_37719_23</t>
  </si>
  <si>
    <t>1. Login to PMS portal as Admin Partner.
2. Click on SBI-Device option in Home page/Dashboard./side panel
3. Navigate to Device tab.
4. Navigate to tabular view of Devices.
5. Navigate to Filter button.</t>
  </si>
  <si>
    <t>TC_37719_24</t>
  </si>
  <si>
    <t>1. Login to PMS portal as Admin Partner.
2. Click on SBI-Device option in Home page/Dashboard/side panel.
3. Navigate to Device tab tab.
4. Navigate to tabular view of Devices.
5. Navigate to Filter button.
6. Apply some filters.</t>
  </si>
  <si>
    <t>1. After entering required inputs in text boxes/selecting dropdowns  for the filtered results applied should view in the tabular view.
2. Correct count should be displayed ( ) beside ‘List of Devices' title displays the total number of filtered results.</t>
  </si>
  <si>
    <t>TC_37719_25</t>
  </si>
  <si>
    <t>1. Login to PMS portal as Admin Partner.
2. Click on SBI-Device option in Home page/Dashboard.
3. Navigate to Device tab
4. Navigate to tabular view of Devices.</t>
  </si>
  <si>
    <t>TC_37719_26</t>
  </si>
  <si>
    <t>1. Login to PMS portal as Admin Partner.
2. Click on SBI-Device option in Home page/Dashboard.
3. Navigate to Device tab.
4. Navigate to tabular view of Devices.
5. Expand Filter button.</t>
  </si>
  <si>
    <t>TC_37719_27</t>
  </si>
  <si>
    <t>1. Login to PMS portal as Admin Partner.
2. Click on SBI-Device option in Home page/Dashboard/side panel.
3. Navigate to Device tab.
4. Navigate to tabular view of Devices.
5. Expand Filter button.
6. Apple some Filters.
7. Click on Resent link.</t>
  </si>
  <si>
    <t>TC_37719_28</t>
  </si>
  <si>
    <t>1. Login to PMS portal as Admin Partner.
2. Click on SBI-Device option in Home page/Dashboard./side panel.
3. Navigate to Device tab.
4. Navigate to tabular view of Devices.
5. Expand Filter button.</t>
  </si>
  <si>
    <t>TC_37719_29</t>
  </si>
  <si>
    <t>1. Login to PMS portal as Admin Partner.
2. Click on SBI-Device option in Home page/Dashboard/side panel.
3. Navigate to Device tab.
4. Navigate to tabular view of Devices.
5. Navigate to Status column</t>
  </si>
  <si>
    <t>TC_37719_30</t>
  </si>
  <si>
    <t xml:space="preserve">Verify Approved row items are clickable </t>
  </si>
  <si>
    <t>Approved row items should be clickable.</t>
  </si>
  <si>
    <t>TC_37719_31</t>
  </si>
  <si>
    <t>Verify upon clicking on Approved row.</t>
  </si>
  <si>
    <t>Upon clicking on Approved row, user should be navigated to View Device details screen.</t>
  </si>
  <si>
    <t>TC_37719_32</t>
  </si>
  <si>
    <t>Verify the Action column for Approved Device.</t>
  </si>
  <si>
    <t>1. Login to PMS portal as Admin Partner.
2. Click on SBI-Device option in Home page/Dashboard.
3. Navigate to Device tab.
4. Navigate to tabular view of Devices.
5. Navigate to Action column for Approved Device.</t>
  </si>
  <si>
    <t>1. Action column should display - "View &amp; Deactivate" options enabled.
2. Approve/Reject option should be in disabled state.</t>
  </si>
  <si>
    <t>TC_37719_33</t>
  </si>
  <si>
    <t xml:space="preserve">Verify Pending for Approval row items are clickable </t>
  </si>
  <si>
    <t>Pending for Approval row items should be clickable.</t>
  </si>
  <si>
    <t>TC_37719_34</t>
  </si>
  <si>
    <t>Verify the Action column for Pending for Approval Device.</t>
  </si>
  <si>
    <t>1. Login to PMS portal as Admin Partner.
2. Click on SBI-Device option in Home page/Dashboard/side panel.
3. Navigate to Device tab.
4. Navigate to tabular view of Devices.
5. Navigate to  pending for approval Action column</t>
  </si>
  <si>
    <t>1. Action column should display - "Approved/Reject &amp; View" options enabled.
2. Deactivate option should be in disabled state.</t>
  </si>
  <si>
    <t>TC_37719_35</t>
  </si>
  <si>
    <t>Verify the Action column for Rejected and Deactivated Device.</t>
  </si>
  <si>
    <t>1. Login to PMS portal as Admin Partner.
2. Click on SBI-Device option in Home page/Dashboard.
3. Navigate to Device tab.
4. Navigate to tabular view of Devices.
5. Navigate to Deactivated and Rejected row action column.</t>
  </si>
  <si>
    <t>1. Action menu should be enabled with View option.
2. Approve/Reject &amp; Deactivate option should be disabled state.</t>
  </si>
  <si>
    <t>TC_37719_36</t>
  </si>
  <si>
    <t>1. Login to PMS portal as Admin Partner.
2. Click on SBI-Device option in Home page/Dashboard.
3. Navigate to Device tab.
4. Navigate to tabular view of Devices.
5. Navigate to created date column.</t>
  </si>
  <si>
    <t>TC_37719_37</t>
  </si>
  <si>
    <t>1. Login to PMS portal as Admin Partner.
2. Click on SBI-Device option in Home page/Dashboard/side panel.
3. Navigate to Device tab tab.
4. Navigate to tabular view of Devices.
5. Navigate to Pagination.</t>
  </si>
  <si>
    <t>TC_37719_38</t>
  </si>
  <si>
    <t>TC_37719_39</t>
  </si>
  <si>
    <t>TC_37719_40</t>
  </si>
  <si>
    <t>1. Login to PMS portal as Admin Partner.
2. Click on SBI-Device option in Home page/Dashboard/side panel.
3. Navigate to Device tab tab.
4. Navigate to tabular view of Devices.</t>
  </si>
  <si>
    <t>TC_37719_41</t>
  </si>
  <si>
    <t>1. Login to PMS portal as Admin Partner.
2. Click on SBI-Device option in Home page/Dashboard/side panel.
3. Navigate to Device tab tab.
4. Navigate to tabular view of Devices.
5. Navigate to column headers.</t>
  </si>
  <si>
    <t>TC_37719_42</t>
  </si>
  <si>
    <t>TC_37719_43</t>
  </si>
  <si>
    <t>TC_37719_44</t>
  </si>
  <si>
    <t>"Actions" column should not be having sorting option.</t>
  </si>
  <si>
    <t>TC_37719_45</t>
  </si>
  <si>
    <t>TC_37719_46</t>
  </si>
  <si>
    <t>Verify upon clicking row in table for deactivated Device</t>
  </si>
  <si>
    <t>TC_37719_47</t>
  </si>
  <si>
    <t>1. User should be able to differentiate between Activated, Deactivated, Rejected, Pending for approval status row.
2. Visually the deactivated status row should be greyed</t>
  </si>
  <si>
    <t>TC_37719_48</t>
  </si>
  <si>
    <t>Verify Color coding for status: Activated, Pending for Approval, Rejected and Deactivated.</t>
  </si>
  <si>
    <t>1. Login to PMS portal as Admin Partner.
2. Click on SBI-Device option in Home page/Dashboard.
3. Navigate to Device tab tab.
4. Navigate to tabular view of Devices.
5. Navigate to column headers.</t>
  </si>
  <si>
    <t>Proper Color coding for status: Activated, Pending for Approval, Rejected and Deactivated should be as per UI.</t>
  </si>
  <si>
    <t>TC_37719_49</t>
  </si>
  <si>
    <t>Verify the Tabular view of submitted Devices when logged in French language</t>
  </si>
  <si>
    <t>TC_37719_50</t>
  </si>
  <si>
    <t>Verify the Tabular view of submitted Devices when logged in Arabic language</t>
  </si>
  <si>
    <t>TC_37719_51</t>
  </si>
  <si>
    <t>TC_37719_52</t>
  </si>
  <si>
    <t>User should be able to navigate using keyboard to List of Devices page.</t>
  </si>
  <si>
    <t>TC_37719_53</t>
  </si>
  <si>
    <t xml:space="preserve">Verify when all the devices are deactivated on deactivating its SBI </t>
  </si>
  <si>
    <t>1. All records are greyed out and displayed as ‘Deactivated’ status.
2. Action Menu has only view option enabled (Deactivate option is disabled)
3. Filter section, Pagination, sorting should work as is.</t>
  </si>
  <si>
    <t>TC_37719_54</t>
  </si>
  <si>
    <t>Verify by providing lenghty SBI, Devices name in table</t>
  </si>
  <si>
    <t>Lenghty SBI, Devices  name should be aligned properly in Table.</t>
  </si>
  <si>
    <t>TC_37719_55</t>
  </si>
  <si>
    <t>Verify 'Back' (arrow) button in List of Device  page.</t>
  </si>
  <si>
    <t>TC_37719_56</t>
  </si>
  <si>
    <t>Verify Device functionality in Tablet dimensions</t>
  </si>
  <si>
    <t>1. Login to PMS portal as Admin Partner.
2. Click on SBI-Device option in Home page/Dashboard.
3. Navigate to Device tab tab.
4. Navigate to tabular view of Devices.</t>
  </si>
  <si>
    <t>Device functionality should be accessible in Tablet dimensions</t>
  </si>
  <si>
    <t>TC_37719_57</t>
  </si>
  <si>
    <t>TC_37719_58</t>
  </si>
  <si>
    <t>TC_37719_59</t>
  </si>
  <si>
    <t>MOSIP-37729</t>
  </si>
  <si>
    <t>SBI-Device (Partner Admin): View of Devices</t>
  </si>
  <si>
    <t>TC_37729_01</t>
  </si>
  <si>
    <t>1. User should be in device tabular view screen</t>
  </si>
  <si>
    <t>As a partner admin, I should be able to click on each device record/ view option of each record in the tabular view of submitted devices, so that I can view the device request details individually and take appropriate action.</t>
  </si>
  <si>
    <t>Verify the View button is available in Action menu for Approved Device ID.</t>
  </si>
  <si>
    <t>1. Login to PMS portal as Admin Partner.
2. Click on Authentication Services option in Home page/Dashboard/Side panel.
3. Navigate to Device tab.
4. Navigate to tabular view of Devices.
5. Navigate to Action menu for Approved Device.</t>
  </si>
  <si>
    <t>"View" button should be available in Action menu for Approved Device.</t>
  </si>
  <si>
    <t>TC_37729_02</t>
  </si>
  <si>
    <t>Verify the View button is accessible in Action menu for Approved Device.</t>
  </si>
  <si>
    <t>"View" button should be accessible in Action menu for Approved Device.</t>
  </si>
  <si>
    <t>TC_37729_03</t>
  </si>
  <si>
    <t>Verify the View button in Action menu for Pending for Approval Device.</t>
  </si>
  <si>
    <t>1. Login to PMS portal as Admin Partner.
2. Click on Authentication Services option in Home page/Dashboard/Side panel.
3. Navigate to Device tab.
4. Navigate to tabular view of Devices.
5. Navigate to Action menu for Pending for approval Device.</t>
  </si>
  <si>
    <t>"View" button should be available and accessible in Action menu for Pending for Approval Device.</t>
  </si>
  <si>
    <t>TC_37729_04</t>
  </si>
  <si>
    <t>Verify the View button in Action menu for Rejected Device.</t>
  </si>
  <si>
    <t>1. Login to PMS portal as Admin Partner.
2. Click on Authentication Services option in Home page/Dashboard/Side panel.
3. Navigate to Device tab.
4. Navigate to tabular view of Devices.
5. Navigate to Action menu for Rejected Device.</t>
  </si>
  <si>
    <t>"View" button should be available and accessible in Action menu for Rejected Device.</t>
  </si>
  <si>
    <t>TC_37729_05</t>
  </si>
  <si>
    <t>Verify the View button is in Action menu for Deactivate Device.</t>
  </si>
  <si>
    <t>1. Login to PMS portal as Admin Partner.
2. Click on Authentication Services option in Home page/Dashboard.
3. Navigate to Device tab .
4. Navigate to tabular view of Devices.
5. Navigate to Action menu for Deactivate Device.</t>
  </si>
  <si>
    <t>"View" button should be available and accessible in Action menu for Deactivate Device.</t>
  </si>
  <si>
    <t>TC_37729_06</t>
  </si>
  <si>
    <t>Verify clicking on record/row for Approved/Pending for Approval/Rejected Device</t>
  </si>
  <si>
    <t>1. Login to PMS portal as Admin Partner.
2. Click on Authentication Services option in Home page/Dashboard.
3. Navigate to Device tab.
4. Navigate to tabular view of Devices.
5. Navigate to tabular record for Approved/Pending for Approval/Rejected Device</t>
  </si>
  <si>
    <t>1. Upon cliking on record/row for Approved/Pending for Approval/Rejected Device, user should be navigated to View Device  page.</t>
  </si>
  <si>
    <t>TC_37729_07</t>
  </si>
  <si>
    <t>Verify clicking on record/row for Deactivate Device</t>
  </si>
  <si>
    <t>1. Login to PMS portal as Admin Partner.
2. Click on Authentication Services option in Home page/Dashboard.
3. Navigate to Device tab.
4. Navigate to tabular view of Devices.
5. Navigate to Action menu for Deactivate Device ID.</t>
  </si>
  <si>
    <t>TC_37729_08</t>
  </si>
  <si>
    <t>Verify the title of View Devices details page.</t>
  </si>
  <si>
    <t>1. Login to PMS portal as Admin Partner.
2. Click on Authentication Services option in Home page/Dashboard.
3. Navigate to Device tab.
4. Navigate to tabular view of Devices.
5. Click on View button in Approved/Rejected/Pending for approval Device.
6. Navigate to View Device details page.</t>
  </si>
  <si>
    <t>Title: ‘View Device Details’ - should be displayed.</t>
  </si>
  <si>
    <t>TC_37729_09</t>
  </si>
  <si>
    <t>Verify the breadcrumb "Home/List of Devices" is available</t>
  </si>
  <si>
    <t>1. "Home/List of Devices" breadcrumb should be available.</t>
  </si>
  <si>
    <t>TC_37729_10</t>
  </si>
  <si>
    <t>Verify the breadcrumb "Home/List of Devices" is accessible</t>
  </si>
  <si>
    <t>1. "Home/List of Devices" breadcrumb should be accessible.</t>
  </si>
  <si>
    <t>TC_37729_11</t>
  </si>
  <si>
    <t>Verify the sub title of View Devices details page.</t>
  </si>
  <si>
    <t>Sub title: "&lt;Make&gt; and &lt;Model&gt; will be displayed’’ - should be displayed.</t>
  </si>
  <si>
    <t>TC_37729_12</t>
  </si>
  <si>
    <t>Verify the status Approved/Rejected/Pending for approval/Deactivated is displayed below subtitle.</t>
  </si>
  <si>
    <t>1. "Approved/Rejected/Pending for approval Device" should be displayed with proper color coding.
2. "Deactivate" should be displayed along with proper color coding.</t>
  </si>
  <si>
    <t>TC_37729_13</t>
  </si>
  <si>
    <t>TC_37729_14</t>
  </si>
  <si>
    <t>TC_37729_15</t>
  </si>
  <si>
    <t>Correct Partner Type corresponding to Partner ID should be displayed.</t>
  </si>
  <si>
    <t>TC_37729_16</t>
  </si>
  <si>
    <t>Correct Organisation of partner who created the Device should be displayed.</t>
  </si>
  <si>
    <t>TC_37729_17</t>
  </si>
  <si>
    <t>Verify correct SBI ID is displayed.</t>
  </si>
  <si>
    <t>Correct SBI ID corresponding to this device sould be displayed.</t>
  </si>
  <si>
    <t>TC_37729_18</t>
  </si>
  <si>
    <t>Verify correct Device ID is displayed.</t>
  </si>
  <si>
    <t>Correct Device ID corresponding to this device should be displayed.</t>
  </si>
  <si>
    <t>TC_37729_19</t>
  </si>
  <si>
    <t>Verify correct Device Type is displayed.</t>
  </si>
  <si>
    <t>Correct Device Type corresponding to this Device should be displayed.</t>
  </si>
  <si>
    <t>TC_37729_20</t>
  </si>
  <si>
    <t>Verify correct Device Sub Type is displayed.</t>
  </si>
  <si>
    <t>Correct Device Sub Type corresponding to this Device should be displayed.</t>
  </si>
  <si>
    <t>TC_37729_21</t>
  </si>
  <si>
    <t>Verify correct Make is displayed.</t>
  </si>
  <si>
    <t>Correct Make corresponding to this Device should be displayed.</t>
  </si>
  <si>
    <t>TC_37729_22</t>
  </si>
  <si>
    <t>Verify correct Model is displayed.</t>
  </si>
  <si>
    <t>Correct Model corresponding to this Device should be displayed.</t>
  </si>
  <si>
    <t>TC_37729_23</t>
  </si>
  <si>
    <t>Verify the Back button in View Device details page.</t>
  </si>
  <si>
    <t>1. Login to PMS portal as Admin Partner.
2. Click on Authentication Services option in Home page/Dashboard.
3. Navigate to Device tab.
4. Navigate to tabular view of Devices.
5. Click on View button in Approved/Rejected/Pending for approval Device.
6. Navigate to View Device details page.
7. Navigate to Back button.</t>
  </si>
  <si>
    <t>TC_37729_24</t>
  </si>
  <si>
    <t>Verify the fields are in the View Device details screen is editable</t>
  </si>
  <si>
    <t>TC_37729_25</t>
  </si>
  <si>
    <t>Verify navigating to View Device details page when logged in Arabic language.</t>
  </si>
  <si>
    <t>TC_37729_26</t>
  </si>
  <si>
    <t>Verify navigating to View Device details page when logged in French language.</t>
  </si>
  <si>
    <t>TC_37729_27</t>
  </si>
  <si>
    <t>TC_37729_28</t>
  </si>
  <si>
    <t>TC_37729_29</t>
  </si>
  <si>
    <t>TC_37729_30</t>
  </si>
  <si>
    <t>Verify navigating to View Device details page using keyboard.</t>
  </si>
  <si>
    <t>User should be able to navigate to View Device page using keyboard.</t>
  </si>
  <si>
    <t>TC_37729_31</t>
  </si>
  <si>
    <t>Verify Back (arrow) button in View Device page</t>
  </si>
  <si>
    <t>TC_37729_32</t>
  </si>
  <si>
    <t>TC_37729_33</t>
  </si>
  <si>
    <t>TC_37729_34</t>
  </si>
  <si>
    <t>MOSIP-37739</t>
  </si>
  <si>
    <t>SBI-Device (Partner Admin): Deactivate SBI</t>
  </si>
  <si>
    <t>TC_37739_01</t>
  </si>
  <si>
    <t>1. Partner Admin should click on Deactivate option in action menu of an SBI record in ‘List of SBI’ screen.
2. The SBI should be in approved status for the deactivate option to be enabled.</t>
  </si>
  <si>
    <t>Verify the "Deactivate" option in Action menu for Approved SBI record  in tabular view.</t>
  </si>
  <si>
    <t>1. Login to PMS portal as Admin Partner.
2. Click on Authentication Services option in Home page/Dashboard/side panel.
3. Navigate to SBI tab.
4. Navigate to tabular view of List of SBIs.
5. Navigate to Action menu for Approved SBIs.</t>
  </si>
  <si>
    <t>"Deactivate" option should be available and accessible in Action menu for Approved SBI.</t>
  </si>
  <si>
    <t>TC_37739_02</t>
  </si>
  <si>
    <t>Verify the "Deactivate" option in Action menu for Pending for approval SBI record in tabular view is accessible.</t>
  </si>
  <si>
    <t>1. Login to PMS portal as Admin Partner.
2. Click on Authentication Services option in Home page/Dashboard/side panel.
3. Navigate to SBI tab.
4. Navigate to tabular view of List of SBIs.
5. Navigate to Action menu for pending for approval SBIs.</t>
  </si>
  <si>
    <t>"Deactivate" option should be disabled in Action menu for pending for approval SBIs.</t>
  </si>
  <si>
    <t>TC_37739_03</t>
  </si>
  <si>
    <t>Verify the "Deactivate" option in Action menu for Rejected SBI record in tabular view is accessible.</t>
  </si>
  <si>
    <t>1. Login to PMS portal as Admin Partner.
2. Click on Authentication Services option in Home page/Dashboard/side panel.
3. Navigate to SBI tab.
4. Navigate to tabular view of List of SBIs.
5. Navigate to Action menu for Rejected SBIs.</t>
  </si>
  <si>
    <t>1. "Deactivate" option should be disabled in Action menu for Rejected SBIs.
2. User should not be Deactivated Rejected SBI.</t>
  </si>
  <si>
    <t>TC_37739_04</t>
  </si>
  <si>
    <t>Verify the "Deactivate" option in Action menu for Deactivated SBI record in tabular view is accessible.</t>
  </si>
  <si>
    <t>1. Login to PMS portal as Admin Partner.
2. Click on Authentication Services option in Home page/Dashboard/side panel.
3. Navigate to SBI tab.
4. Navigate to tabular view of List of SBIs.
5. Navigate to Action menu for Deactivated SBIs.</t>
  </si>
  <si>
    <t>"Deactivate" option should be disabled in Action menu for Deactivated SBIs.</t>
  </si>
  <si>
    <t>TC_37739_05</t>
  </si>
  <si>
    <t>1. Login to PMS portal as Admin Partner.
2. Click on Authentication Services option in Home page/Dashboard/side panel.
3. Navigate to SBI tab.
4. Navigate to tabular view of List of SBIs.
5. Navigate to Action menu for Approved List of SBIs.
6. Click on Deactivate option in Action menu.</t>
  </si>
  <si>
    <t>TC_37739_06</t>
  </si>
  <si>
    <t>Verify Deactivate SBI popup title.</t>
  </si>
  <si>
    <t>1. Login to PMS portal as Admin Partner.
2. Click on Authentication Services option in Home page/Dashboard/side panel.
3. Navigate to SBI tab.
4. Navigate to tabular view of List of SBIs.
5. Navigate to Action menu for Approved List of SBIs.
6. Click on Deactivate option in Action menu.
7. Navigate to Deactivate popup.</t>
  </si>
  <si>
    <t>Below title should be displayed for Admin - "Do you want to deactivate SBI Version - &lt;SBI Version should display &gt;"</t>
  </si>
  <si>
    <t>TC_37739_07</t>
  </si>
  <si>
    <t>Verify Deactivate SBI popup sub title.</t>
  </si>
  <si>
    <t>Below sub title should be displayed for Admin - "On clicking Confirm, the SBI details and the approved devices mapped to it will be deactivated. Pending for approval devices will be auto- rejected"</t>
  </si>
  <si>
    <t>TC_37739_08</t>
  </si>
  <si>
    <t>Verify message below Deactivate SBI popup sub title.</t>
  </si>
  <si>
    <t>1. Below message should be displayed -&gt; "&lt;no. of approved devices&gt; approved devices associated to this SBI will be deactivated | &lt;no. of pending for approval devices&gt; devices pending for approval will be auto-rejected".
2. Color coding should be as per UX.</t>
  </si>
  <si>
    <t>TC_37739_09</t>
  </si>
  <si>
    <t xml:space="preserve">Verify SBI version is aligned properly in Deactivate popup. </t>
  </si>
  <si>
    <t>SBI version should be aligned properly in popup.</t>
  </si>
  <si>
    <t>TC_37739_10</t>
  </si>
  <si>
    <t>TC_37739_11</t>
  </si>
  <si>
    <t>TC_37739_12</t>
  </si>
  <si>
    <t>1. Upon clicking on it , leads to ‘List of SBIs' details screen with the details being greyed out.
2. SBI record status should get changed to Deactivated.
3. Visually the record (row) should be in disabled state (grey color)</t>
  </si>
  <si>
    <t>TC_37739_13</t>
  </si>
  <si>
    <t>TC_37739_14</t>
  </si>
  <si>
    <t>Upon clicking on the cancel button tabular view screen for particular Partner record should be with no changes made.</t>
  </si>
  <si>
    <t>TC_37739_15</t>
  </si>
  <si>
    <t>Verify the Deactiavted record in List of  SBIs details screen.</t>
  </si>
  <si>
    <t>1. Login to PMS portal as Admin Partner.
2. Click on Authentication Services option in Home page/Dashboard/side panel.
3. Navigate to SBI tab.
4. Navigate to tabular view of List of SBIs.
5. Navigate to Deactivate record.</t>
  </si>
  <si>
    <t>TC_37739_16</t>
  </si>
  <si>
    <t>Verify deactivate row item is clickable for Deactivated SBI</t>
  </si>
  <si>
    <t>1. The deactivate row item should not be clickable Deactivated SBI record.</t>
  </si>
  <si>
    <t>TC_37739_17</t>
  </si>
  <si>
    <t>Verify the status of Deactiavted record in View SBI details page.</t>
  </si>
  <si>
    <t>1. Login to PMS portal as Admin Partner.
2. Click on Authentication Services option in Home page/Dashboard.
3. Navigate to SBI tab.
4. Navigate to tabular view of List of SBIs.
5. Navigate to Deactivate record.</t>
  </si>
  <si>
    <t>In View SBI details screen for Deactiavted SBI, Status should be Deactiavted.</t>
  </si>
  <si>
    <t>TC_37739_18</t>
  </si>
  <si>
    <t>Verify Deactivating SBI, where associated Devices are in Approved state.</t>
  </si>
  <si>
    <t>1. Login to PMS portal as Admin Partner.
2. Click on Authentication Services option in Home page/Dashboard.
3. Navigate to SBI tab.
4. Navigate to tabular view of List of SBIs.
5. Deactivate SBI where associated Devices are in Approved state.</t>
  </si>
  <si>
    <t>1. Upon Deactivating SBI, all approved device records should be displayed in ‘Deactivated' status.
2. All those row items should be greyed out.
3. The action menu should be enabled with only View option.
4. Deactivate action menu should be in disabled state.</t>
  </si>
  <si>
    <t>TC_37739_19</t>
  </si>
  <si>
    <t>Verify Deactivating SBI, where associated Devices are in pending for approval state.</t>
  </si>
  <si>
    <t>1. Login to PMS portal as Admin Partner.
2. Click on Authentication Services option in Home page/Dashboard.
3. Navigate to SBI tab.
4. Navigate to tabular view of List of SBIs.
5. Deactivate SBI where associated Devices are in Pending for approval state.</t>
  </si>
  <si>
    <t>1. Upon Deactivating SBI, all the devices whose status was ‘Pending for Approval’ before SBI deactivation will now be displayed with ‘Rejected’ status.</t>
  </si>
  <si>
    <t>TC_37739_20</t>
  </si>
  <si>
    <t>Verify Deactivating SBI, where associated Devices are in Rejected state.</t>
  </si>
  <si>
    <t>1. Login to PMS portal as Admin Partner.
2. Click on Authentication Services option in Home page/Dashboard.
3. Navigate to SBI tab.
4. Navigate to tabular view of List of SBIs.
5. Deactivate SBI where associated Devices are in Rejected state.</t>
  </si>
  <si>
    <t>1. Upon Deactivating SBI, alle Rejected devices will continue to remain in the same status even after SBI deactivation.</t>
  </si>
  <si>
    <t>TC_37739_21</t>
  </si>
  <si>
    <t>Verify by deactivating SBI ID in one browser and in other browser try to deactivate the same SBI.</t>
  </si>
  <si>
    <t>1. Login to PMS portal as Admin Partner.
2. Click on Authentication Services option in Home page/Dashboard.
3. Navigate to SBI tab.
4. Navigate to tabular view of List of SBIs.
5. Try to Deactivate the SBI in multi browser.</t>
  </si>
  <si>
    <t>Error message should be displayed for deactivating the same SBI in another browser.</t>
  </si>
  <si>
    <t>TC_37739_22</t>
  </si>
  <si>
    <t>Verify by trying to add Devices for Deactivated SBI from Partner portal.</t>
  </si>
  <si>
    <t>1. Login to PMS portal as Admin Partner.
2. Click on Authentication Services option in Home page/Dashboard.
3. Navigate to SBI tab.
4. Navigate to tabular view of List of SBIs.</t>
  </si>
  <si>
    <t>1. Partner should not be able to add devices for Deactivated SBI.
2. Error message should be displayed.</t>
  </si>
  <si>
    <t>TC_37739_23</t>
  </si>
  <si>
    <t>Verify by adding Devices in one browser and try to Deactivate the SBI in another browser.</t>
  </si>
  <si>
    <t>TC_37739_24</t>
  </si>
  <si>
    <t>1. Login to PMS portal as Admin Partner.
2. Click on Authentication Services option in Home page/Dashboard.
3. Navigate to SBI tab.
4. Navigate to tabular view of List of SBIs.
5. Click on Deactivate option.
6. Navigate to Deactivate popup.
7. Click on confirm button.
8. Click browser back button and then click forward browser button.</t>
  </si>
  <si>
    <t>Once user clicks on forward browser button, the deactivated SBI record should be disabled (greyed out).</t>
  </si>
  <si>
    <t>TC_37739_25</t>
  </si>
  <si>
    <t>1. Login to PMS portal as Admin Partner.
2. Click on Authentication Services option in Home page/Dashboard.
3. Navigate to SBI tab.
4. Navigate to tabular view of List of SBIs.
5. Turn off internet.
6. Click on Deactivate option.
7. Click on Confirm button.</t>
  </si>
  <si>
    <t>TC_37739_26</t>
  </si>
  <si>
    <t>1. Login to PMS portal as Admin Partner.
2. Click on Authentication Services option in Home page/Dashboard.
3. Navigate to SBI tab.
4. Navigate to tabular view of List of SBIs.
5. Navigate to Action menu for Activated List of SBIs.
6. Click on Deactivate option in Action menu.
7. Navigate to Deactivate popup.</t>
  </si>
  <si>
    <t>Deactivate SBI popup should be aligned properly on the page.</t>
  </si>
  <si>
    <t>TC_37739_27</t>
  </si>
  <si>
    <t>Background controls of the Deactivate SBI popup should not be accessible.</t>
  </si>
  <si>
    <t>TC_37739_28</t>
  </si>
  <si>
    <t>Verify Deactivating SBI functionality when logged in Arabic language.</t>
  </si>
  <si>
    <t>1. User should be able to perform deactivation of SBI functionality in Arabic language.
2. Deactivate SBI popup should be aligned properly in RTL format.</t>
  </si>
  <si>
    <t>TC_37739_29</t>
  </si>
  <si>
    <t>Verify Deactivating SBI  functionality when logged in French language.</t>
  </si>
  <si>
    <t>User should be able to perform deactivation of SBI functionality in French language.</t>
  </si>
  <si>
    <t>TC_37739_30</t>
  </si>
  <si>
    <t>TC_37739_31</t>
  </si>
  <si>
    <t>1. Login to PMS portal as Admin Partner.
2. Click on Authentication Services option in Home page/Dashboard.
3. Navigate to SBI tab.
4. Navigate to tabular view of List of SBIs.
5. Navigate to Action menu for Activated List of SBIs.
6. Navigate to Deactivate option.
7. Filter only Deactivated records.</t>
  </si>
  <si>
    <t>TC_37739_32</t>
  </si>
  <si>
    <t>Verify by deactiving the SBI from filtered records</t>
  </si>
  <si>
    <t xml:space="preserve">Admin should be able to deactivate the SBI from filtered records </t>
  </si>
  <si>
    <t>TC_37739_33</t>
  </si>
  <si>
    <t>Verify Deactivate option is provided in action menu for only Apprroved SBI records.</t>
  </si>
  <si>
    <t>1. Login to PMS portal as Admin Partner.
2. Click on Authentication Services option in Home page/Dashboard.
3. Navigate to SBI tab.
4. Navigate to tabular view of List of SBIs.
5. Navigate to Action menu for Activated List of SBIs.</t>
  </si>
  <si>
    <t>Deactivate option should be provided in action menu of only for Approved SBI records.</t>
  </si>
  <si>
    <t>TC_37739_34</t>
  </si>
  <si>
    <t xml:space="preserve">Verify SBI details in DB after decativating </t>
  </si>
  <si>
    <t>1. Login to PMS portal as Admin Partner.
2. Click on Authentication Services option in Home page/Dashboard.
3. Navigate to SBI tab.
4. Navigate to tabular view of List of SBIs.
5. Navigate to Action menu for Activated List of SBIs.
6. Deactivate the SBI.</t>
  </si>
  <si>
    <t>Proper details should be displayed in DB for Deactivated SBI ID</t>
  </si>
  <si>
    <t>TC_37739_35</t>
  </si>
  <si>
    <t>Verify Deactivating SBI functionality using keyboard.</t>
  </si>
  <si>
    <t>User should be able to Deactivate SBI using keyboard.</t>
  </si>
  <si>
    <t>TC_37739_36</t>
  </si>
  <si>
    <t>Verify Partner is able to create an SBI for already Deactivated SBI</t>
  </si>
  <si>
    <t>User should not be able to create same SBI with same SBI version which was already Deactivated.</t>
  </si>
  <si>
    <t>TC_37739_37</t>
  </si>
  <si>
    <t>TC_37739_38</t>
  </si>
  <si>
    <t>TC_37739_39</t>
  </si>
  <si>
    <t>TC_37739_40</t>
  </si>
  <si>
    <t>Verify Deactivating already Deactivated SBI</t>
  </si>
  <si>
    <t>1. Login to PMS portal as Admin Partner.
2. Click on Authentication Services option in Home page/Dashboard.
3. Navigate to SBI tab.
4. Navigate to tabular view of List of SBIs.
5. Navigate to Action menu for Deactivated List of SBIs.
6. Deactivate the SBI.</t>
  </si>
  <si>
    <t>1. User should not be able to perform deactivation of SBI functionality from already Deactivated SBI.</t>
  </si>
  <si>
    <t>TC_37739_41</t>
  </si>
  <si>
    <t>Verify Deactivating expired SBI.</t>
  </si>
  <si>
    <t>1. Login to PMS portal as Admin Partner.
2. Click on Authentication Services option in Home page/Dashboard.
3. Navigate to SBI tab.
4. Navigate to tabular view of List of SBIs.
5. Navigate to Action menu for Expired List of SBIs.
6. Deactivate the SBI.</t>
  </si>
  <si>
    <t>User should be able to Deactivate the Expired SBI as long as it is in approved status</t>
  </si>
  <si>
    <t>MOSIP-37749</t>
  </si>
  <si>
    <t>Device-Device (Partner Admin): Deactivate Device</t>
  </si>
  <si>
    <t>TC_37749_01</t>
  </si>
  <si>
    <t>As a partner admin, on clicking Deactivate option of each approved device record in List of Devices screen - I should be able to deactivate the selected device so that I can view in UI anytime that the selected device is not active anymore.</t>
  </si>
  <si>
    <t>Verify the "Deactivate" option in Action menu for Approved Device record  in tabular view.</t>
  </si>
  <si>
    <t>1. Login to PMS portal as Admin Partner.
2. Click on Authentication Services option in Home page/Dashboard/side panel.
3. Navigate to Device tab.
4. Navigate to tabular view of List of Devices.
5. Navigate to Action menu for Approved Devices.</t>
  </si>
  <si>
    <t>"Deactivate" option should be available and accessible in Action menu for Approved Device.</t>
  </si>
  <si>
    <t>TC_37749_02</t>
  </si>
  <si>
    <t>Verify the "Deactivate" option in Action menu for Pending for approval Device record in tabular view is accessible.</t>
  </si>
  <si>
    <t>1. Login to PMS portal as Admin Partner.
2. Click on Authentication Services option in Home page/Dashboard/side panel.
3. Navigate to Device tab.
4. Navigate to tabular view of List of Devices.
5. Navigate to Action menu for pending for approval Devices.</t>
  </si>
  <si>
    <t>"Deactivate" option should be disabled in Action menu for pending for approval Devices.</t>
  </si>
  <si>
    <t>TC_37749_03</t>
  </si>
  <si>
    <t>Verify the "Deactivate" option in Action menu for Rejected Device record in tabular view is accessible.</t>
  </si>
  <si>
    <t>1. Login to PMS portal as Admin Partner.
2. Click on Authentication Services option in Home page/Dashboard/side panel.
3. Navigate to Device tab.
4. Navigate to tabular view of List of Devices.
5. Navigate to Action menu for Rejected Devices.</t>
  </si>
  <si>
    <t>"Deactivate" option should be disabled in Action menu for Rejected Devices.</t>
  </si>
  <si>
    <t>TC_37749_04</t>
  </si>
  <si>
    <t>Verify the "Deactivate" option in Action menu for Deactivated Device record in tabular view is accessible.</t>
  </si>
  <si>
    <t>1. Login to PMS portal as Admin Partner.
2. Click on Authentication Services option in Home page/Dashboard/side panel.
3. Navigate to Device tab.
4. Navigate to tabular view of List of Devices.
5. Navigate to Action menu for Deactivated Devices.</t>
  </si>
  <si>
    <t>"Deactivate" option should be disabled in Action menu for Deactivated Devices.</t>
  </si>
  <si>
    <t>TC_37749_05</t>
  </si>
  <si>
    <t>1. Login to PMS portal as Admin Partner.
2. Click on Authentication Services option in Home page/Dashboard/side panel.
3. Navigate to Device tab.
4. Navigate to tabular view of List of Devices.
5. Navigate to Action menu for Approved List of Devices.
6. Click on Deactivate option in Action menu.</t>
  </si>
  <si>
    <t>TC_37749_06</t>
  </si>
  <si>
    <t>Verify Deactivate Device popup title.</t>
  </si>
  <si>
    <t>1. Login to PMS portal as Admin Partner.
2. Click on Authentication Services option in Home page/Dashboard/side panel.
3. Navigate to Device tab.
4. Navigate to tabular view of List of Devices.
5. Navigate to Action menu for Approved List of Devices.
6. Click on Deactivate option in Action menu.
7. Navigate to Deactivate popup.</t>
  </si>
  <si>
    <t>Below title should be displayed for Admin - "Do you want to deactivate Device - &lt;Make and Model should displayed ?"</t>
  </si>
  <si>
    <t>TC_37749_07</t>
  </si>
  <si>
    <t>Verify Deactivate Device popup sub title.</t>
  </si>
  <si>
    <t>Below sub title should be displayed for Admin - "On clicking Confirm, the selected device will be deactivated."</t>
  </si>
  <si>
    <t>TC_37749_08</t>
  </si>
  <si>
    <t xml:space="preserve">Verify Device 'make &amp; mode' is aligned properly in Deactivate popup. </t>
  </si>
  <si>
    <t>Device 'make &amp; mode' should be aligned properly in popup.</t>
  </si>
  <si>
    <t>TC_37749_09</t>
  </si>
  <si>
    <t>TC_37749_10</t>
  </si>
  <si>
    <t>TC_37749_11</t>
  </si>
  <si>
    <t>1. Upon clicking on it , leads to ‘List of List of Devices' details screen with the details being greyed out.
2. Device record status should get changed to Deactivated.
3. Visually the record (row) should be in disabled state (grey color)</t>
  </si>
  <si>
    <t>TC_37749_12</t>
  </si>
  <si>
    <t>TC_37749_13</t>
  </si>
  <si>
    <t>TC_37749_14</t>
  </si>
  <si>
    <t>1. Login to PMS portal as Admin Partner.
2. Click on Authentication Services option in Home page/Dashboard/side panel.
3. Navigate to Device tab.
4. Navigate to tabular view of List of Devices.
5. Navigate to Deactivate record.</t>
  </si>
  <si>
    <t>TC_37749_15</t>
  </si>
  <si>
    <t>Verify deactivate row item is clickable for Deactivated Device</t>
  </si>
  <si>
    <t>1. The deactivate row item should not be clickable Deactivated Device record.</t>
  </si>
  <si>
    <t>TC_37749_16</t>
  </si>
  <si>
    <t>Verify the status of Deactiavted record in View Device details page.</t>
  </si>
  <si>
    <t>1. Login to PMS portal as Admin Partner.
2. Click on Authentication Services option in Home page/Dashboard.
3. Navigate to Device tab.
4. Navigate to tabular view of List of Devices.
5. Navigate to Deactivate record.</t>
  </si>
  <si>
    <t>In View Device details screen for Deactiavted Device, Status should be Deactiavted.</t>
  </si>
  <si>
    <t>TC_37749_17</t>
  </si>
  <si>
    <t>Verify Deactivating Device, where associated SBI is Deactivated.</t>
  </si>
  <si>
    <t>1. Login to PMS portal as Admin Partner.
2. Click on Authentication Services option in Home page/Dashboard.
3. Navigate to Device tab.
4. Navigate to tabular view of List of Devices.
5. Deactivate Device where associated SBI is Deactivated.</t>
  </si>
  <si>
    <t>1. Deactivate optin should be disabled.
Approved device should get auto- deactivate
Pending for approval will get rejected
Rejected will remain in same state.</t>
  </si>
  <si>
    <t>TC_37749_18</t>
  </si>
  <si>
    <t>Verify by deactivating Device ID in one browser and in other browser try to deactivate the same Device.</t>
  </si>
  <si>
    <t>1. Login to PMS portal as Admin Partner.
2. Click on Authentication Services option in Home page/Dashboard.
3. Navigate to Device tab.
4. Navigate to tabular view of List of Devices.
5. Try to Deactivate the Device in multi browser.</t>
  </si>
  <si>
    <t>TC_37749_19</t>
  </si>
  <si>
    <t>Verify by trying to add Devices for Deactivated Device from Partner portal.</t>
  </si>
  <si>
    <t>1. Login to PMS portal as Admin Partner.
2. Click on Authentication Services option in Home page/Dashboard.
3. Navigate to Device tab.
4. Navigate to tabular view of List of Devices.</t>
  </si>
  <si>
    <t>1. Partner should not be able to add devices for Deactivated Device.
2. Error message should be displayed.</t>
  </si>
  <si>
    <t>TC_37749_20</t>
  </si>
  <si>
    <t>Verify by adding Devices in one browser and try to Deactivate the same Device in another browser.</t>
  </si>
  <si>
    <t>TC_37749_21</t>
  </si>
  <si>
    <t>1. Login to PMS portal as Admin Partner.
2. Click on Authentication Services option in Home page/Dashboard.
3. Navigate to Device tab.
4. Navigate to tabular view of List of Devices.
5. Click on Deactivate option.
6. Navigate to Deactivate popup.
7. Click on confirm button.
8. Click browser back button and then click forward browser button.</t>
  </si>
  <si>
    <t>Once user clicks on forward browser button, the deactivated Device record should be disabled (greyed out).</t>
  </si>
  <si>
    <t>TC_37749_22</t>
  </si>
  <si>
    <t>1. Login to PMS portal as Admin Partner.
2. Click on Authentication Services option in Home page/Dashboard.
3. Navigate to Device tab.
4. Navigate to tabular view of List of Devices.
5. Turn off internet.
6. Click on Deactivate option.
7. Click on Confirm button.</t>
  </si>
  <si>
    <t>TC_37749_23</t>
  </si>
  <si>
    <t>1. Login to PMS portal as Admin Partner.
2. Click on Authentication Services option in Home page/Dashboard.
3. Navigate to Device tab.
4. Navigate to tabular view of List of Devices.
5. Navigate to Action menu for Activated List of Devices.
6. Click on Deactivate option in Action menu.
7. Navigate to Deactivate popup.</t>
  </si>
  <si>
    <t>TC_37749_24</t>
  </si>
  <si>
    <t>TC_37749_25</t>
  </si>
  <si>
    <t>Verify Deactivating Device functionality when logged in Arabic language.</t>
  </si>
  <si>
    <t>1. User should be able to perform deactivation of Device functionality in Arabic language.
2. Deactivate Device popup should be aligned properly in RTL format.</t>
  </si>
  <si>
    <t>TC_37749_26</t>
  </si>
  <si>
    <t>Verify Deactivating Device  functionality when logged in French language.</t>
  </si>
  <si>
    <t>TC_37749_27</t>
  </si>
  <si>
    <t>TC_37749_28</t>
  </si>
  <si>
    <t>1. Login to PMS portal as Admin Partner.
2. Click on Authentication Services option in Home page/Dashboard.
3. Navigate to Device tab.
4. Navigate to tabular view of List of Devices.
5. Navigate to Action menu for Activated List of Devices.
6. Navigate to Deactivate option.
7. Filter only Deactivated records.</t>
  </si>
  <si>
    <t>TC_37749_29</t>
  </si>
  <si>
    <t>Admin should be able to deactivate the Device from filtered records.</t>
  </si>
  <si>
    <t>TC_37749_30</t>
  </si>
  <si>
    <t>Verify Deactivate option is provided in action menu for only Apprroved Device records.</t>
  </si>
  <si>
    <t>1. Login to PMS portal as Admin Partner.
2. Click on Authentication Services option in Home page/Dashboard.
3. Navigate to Device tab.
4. Navigate to tabular view of List of Devices.
5. Navigate to Action menu for Activated List of Devices.</t>
  </si>
  <si>
    <t>Deactivate option should be provided in action menu of only for Approved Device records.</t>
  </si>
  <si>
    <t>TC_37749_31</t>
  </si>
  <si>
    <t xml:space="preserve">Verify Device details in DB after decativating </t>
  </si>
  <si>
    <t>1. Login to PMS portal as Admin Partner.
2. Click on Authentication Services option in Home page/Dashboard.
3. Navigate to Device tab.
4. Navigate to tabular view of List of Devices.
5. Navigate to Action menu for Activated List of Devices.
6. Deactivate the Device.</t>
  </si>
  <si>
    <t>Proper details should be displayed in DB for Deactivated Device ID</t>
  </si>
  <si>
    <t>TC_37749_32</t>
  </si>
  <si>
    <t>Verify Deactivating Device functionality using keyboard.</t>
  </si>
  <si>
    <t>User should be able to Deactivate Device using keyboard.</t>
  </si>
  <si>
    <t>TC_37749_33</t>
  </si>
  <si>
    <t>Verify Partner is able to create an Device for already Deactivated Device</t>
  </si>
  <si>
    <t>User should be able to create same Device with same make and model which was already Deactivated.</t>
  </si>
  <si>
    <t>TC_37749_34</t>
  </si>
  <si>
    <t>TC_37749_35</t>
  </si>
  <si>
    <t>TC_37749_36</t>
  </si>
  <si>
    <t>MOSIP-36898</t>
  </si>
  <si>
    <t>Policy Group &amp; Policies (Policy Manager): Deactivate Authentication Policy</t>
  </si>
  <si>
    <t>TC_36898_01</t>
  </si>
  <si>
    <t>1. Policy Manager should click on Deactivate option in Action menu of activated policy record in ‘List of Authentication Policy’ (tabular view) screen.
2. Deactivation of a policy is only possible if there are no active partner policy mappings associated to it.</t>
  </si>
  <si>
    <t>As a policy manager, on clicking Deactivate option of each activated Authentication policy record in List of Authentication Policy screen - I should be able to deactivate the selected Authentication policy so that partners will not be able fetch the deactivated policy in their portal.</t>
  </si>
  <si>
    <t>1. Login to PMS portal as Admin Partner.
2. Click on Policies option in Home page/Dashboard.
3. Navigate to Authentication Policy tab.
4. Navigate to tabular view for Authentication Policy.
5. Navigate to Action menu for Active Authentication Policy.</t>
  </si>
  <si>
    <t>"Deactivate" option should be available in Action menu for only Activated Authentication Policy.</t>
  </si>
  <si>
    <t>TC_36898_02</t>
  </si>
  <si>
    <t>1. Policy Manager should click on Deactivate option in Action menu of activated policy record in ‘List of Authntication Policy’ (tabular view) screen.
2. Deactivation of a policy is only possible if there are no active partner policy mappings associated to it.</t>
  </si>
  <si>
    <t>1. Login to PMS portal as Admin Partner.
2. Click on Policies option in Home page/Dashboard.
3. Navigate to Authentication Policy tab.
4. Navigate to tabular view for Authentication Policy.
5. Navigate to Action menu for Draft Authentication Policy.</t>
  </si>
  <si>
    <t>"Deactivate" option should be Disabled in Action menu for Draft Authentication Policy.</t>
  </si>
  <si>
    <t>TC_36898_03</t>
  </si>
  <si>
    <t>1. Login to PMS portal as Admin Partner.
2. Click on Policies option in Home page/Dashboard.
3. Navigate to Authentication Policy tab.
4. Navigate to tabular view for Authentication Policy.
5. Navigate to Action menu for Deactivated Authentication Policy.</t>
  </si>
  <si>
    <t>"Deactivate" option should be Disabled in Action menu for Deactivated Authentication Policy.</t>
  </si>
  <si>
    <t>TC_36898_04</t>
  </si>
  <si>
    <t>Verify the "Deactivate" option in Action menu for Deactivated Authentication policy is accessible.</t>
  </si>
  <si>
    <t>1. "Deactivate" option should be in Disabled state.
2. The action menu should be enabled with only View &amp; clone option.</t>
  </si>
  <si>
    <t>TC_36898_05</t>
  </si>
  <si>
    <t>Verify the "Deactivate" option in Action menu for Activated Authentication Policy is accessible.</t>
  </si>
  <si>
    <t>"Deactivate" option should be accessible in Action menu for only Activated Authentication Policy.</t>
  </si>
  <si>
    <t>TC_36898_06</t>
  </si>
  <si>
    <t>Upon clicking on Deactivate option, popup should be displayed for Activated policy</t>
  </si>
  <si>
    <t>TC_36898_07</t>
  </si>
  <si>
    <t>Verify Deactivate Authentication Policy popup title.</t>
  </si>
  <si>
    <t>1. Login to PMS portal as Admin Partner.
2. Click on Policies option in Home page/Dashboard.
3. Navigate to Authentication Policy tab.
4. Navigate to tabular view for Authentication Policy.
5. Navigate to Action menu for Active Authentication Policy.
6. Click on Action menu.
7. Navigate to Deactivate popup.</t>
  </si>
  <si>
    <t>TC_36898_08</t>
  </si>
  <si>
    <t>Verify Deactivate Authentication Policy popup sub title.</t>
  </si>
  <si>
    <t>Sub title -'Upon clicking ‘Confirm’, the selected Authentication Policy will be deactivated..' - should be displayed.</t>
  </si>
  <si>
    <t>TC_36898_09</t>
  </si>
  <si>
    <t>Verify Deactivate Authentication Policy content is aligned properly</t>
  </si>
  <si>
    <t>"Deactivate Authentication Policy content"  should be aligned properly in deactivate popup.</t>
  </si>
  <si>
    <t>TC_36898_10</t>
  </si>
  <si>
    <t>TC_36898_11</t>
  </si>
  <si>
    <t>TC_36898_12</t>
  </si>
  <si>
    <t>1. Upon clicking on it , leads to ‘List of Authentication Policy’ screen with the details being greyed out.
2. Authentication Policy status should get changed to Deactivated.
3. Visually the record (row) should be in disabled state (grey color)"</t>
  </si>
  <si>
    <t>TC_36898_13</t>
  </si>
  <si>
    <t>TC_36898_14</t>
  </si>
  <si>
    <t>Upon clicking on the cancel button tabular view screen for particular Authentication Policy record should be with no changes made.</t>
  </si>
  <si>
    <t>TC_36898_15</t>
  </si>
  <si>
    <t>Verify the Deactivated record in Authentication Policy list details screen.</t>
  </si>
  <si>
    <t>1. Login to PMS portal as Admin Partner.
2. Click on Policies option in Home page/Dashboard.
3. Navigate to Authentication Policy tab.
4. Navigate to tabular view for Authentication Policy.
5. Navigate to Action menu for Active Authentication Policy.
6. Navigate to Deactivated Policy.</t>
  </si>
  <si>
    <t>TC_36898_16</t>
  </si>
  <si>
    <t>TC_36898_17</t>
  </si>
  <si>
    <t>Verify by creating an Partner policy request for  Deactivated Authentication Policy.</t>
  </si>
  <si>
    <t>1. Login to PMS portal as Admin Partner.
2. Click on Policies option in Home page/Dashboard.
3. Navigate to Authentication Policy tab.
4. Navigate to tabular view for Authentication Policy.
5. Navigate to Action menu for Active Authentication Policy.
6. Navigate to Deactivated Policy.
7. Open Partner portal and create Policy request for Deactivated Authentication Policy.</t>
  </si>
  <si>
    <t>TC_36898_18</t>
  </si>
  <si>
    <t>Verify by creating an OIDC Client request for  Deactivated Authentication Policy.</t>
  </si>
  <si>
    <t>1. Login to PMS portal as Admin Partner.
2. Click on Policies option in Home page/Dashboard.
3. Navigate to Authentication Policy tab.
4. Navigate to tabular view for Authentication Policy.
5. Navigate to Action menu for Active Authentication Policy.
6. Navigate to Deactivated Policy.
7. Open Partner portal and create OIDC client request for Deactivated Authentication Policy.</t>
  </si>
  <si>
    <t>TC_36898_19</t>
  </si>
  <si>
    <t>Verify by creating an API Key request for  Deactivated Authentication Policy.</t>
  </si>
  <si>
    <t>1. Login to PMS portal as Admin Partner.
2. Click on Policies option in Home page/Dashboard.
3. Navigate to Authentication Policy tab.
4. Navigate to tabular view for Authentication Policy.
5. Navigate to Action menu for Active Authentication Policy.
6. Navigate to Deactivated Policy.
7. Open Partner portal and create API Key request for Deactivated Authentication Policy.</t>
  </si>
  <si>
    <t>1.deactiavted policy should not come in the dropdown
2. Partner should not be able to create API request.</t>
  </si>
  <si>
    <t>TC_36898_20</t>
  </si>
  <si>
    <t>Verify by Deactivating the Authentication Policy which has active partners policy request associated to it, ie, there are Approved partner policy requests</t>
  </si>
  <si>
    <t>1. Login to PMS portal as Admin Partner.
2. Click on Policies option in Home page/Dashboard.
3. Navigate to Authentication Policy tab.
4. Navigate to tabular view for Authentication Policy.
5. Navigate to Action menu for Active Authentication Policy.
6. Deactivate the Authentication Policy which has active partners associated to it.</t>
  </si>
  <si>
    <t>1. Upon clicking on Confirm button, error message should be displayed with an warning Icon.
2. Below error message should be displayed, "&lt;title&gt; Error: Active Partner-Policy Association Detected! &lt;Description&gt; Active partners are currently associated to this policy. Please deactivate all active partners associated to this policy before attempting to deactivate it."</t>
  </si>
  <si>
    <t>TC_36898_21</t>
  </si>
  <si>
    <t xml:space="preserve">Verify by Deactivating the Authentication Policy where Partner has Deactivated the associated Authentication Policy </t>
  </si>
  <si>
    <t>1. Login to PMS portal as Admin Partner.
2. Click on Policies option in Home page/Dashboard.
3. Navigate to Authentication Policy tab.
4. Navigate to tabular view for Authentication Policy.
5. Navigate to Action menu for Active Authentication Policy.
6. Deactivate the Authentication Policy where partner has deactivated the asscociated Authentication policy.</t>
  </si>
  <si>
    <t>Admin should be able to Deactivate the Authentication Policy.</t>
  </si>
  <si>
    <t>TC_36898_22</t>
  </si>
  <si>
    <t>Verify by Deactivating the Authentication Policy where there are no policy requests associated with this policy</t>
  </si>
  <si>
    <t>1. Login to PMS portal as Admin Partner.
2. Click on Policies option in Home page/Dashboard.
3. Navigate to Authentication Policy tab.
4. Navigate to tabular view for Authentication Policy.
5. Navigate to Action menu for Active Authentication Policy.
6. Deactivate the Authentication Policy where there are no policy requests associated with this policy</t>
  </si>
  <si>
    <t>TC_36898_23</t>
  </si>
  <si>
    <t>Verify by Deactivating the Authentication Policy where there are Rejected policy requests associated with this policy.</t>
  </si>
  <si>
    <t>1. Login to PMS portal as Admin Partner.
2. Click on Policies option in Home page/Dashboard.
3. Navigate to Authentication Policy tab.
4. Navigate to tabular view for Authentication Policy.
5. Navigate to Action menu for Active Authentication Policy.
6. Deactivate the Authentication Policy Policy where there are Rejected policy requests associated with this policy.</t>
  </si>
  <si>
    <t>TC_36898_24</t>
  </si>
  <si>
    <t>Verify Deactivating the Authentication when there are pending policy requests associated with this policy.</t>
  </si>
  <si>
    <t>1. Login to PMS portal as Admin Partner.
2. Click on Policies option in Home page/Dashboard.
3. Navigate to Authentication Policy tab.
4. Navigate to tabular view for Authentication Policy.
5. Navigate to Action menu for Active Authentication Policy.
6. Deactivate the Authentication where there are pending policy requests associated with this policy.</t>
  </si>
  <si>
    <t>1. Admin should not be able to Deactivate the Authentication Policy.
2. Below error message should be displayed, "‘&lt;title&gt; Error: Partner- Policy Request Detected! &lt;Description&gt; Pending policy requests are associated with this policy. Please take appropriate action in List of Partner Policy Linking screen’"</t>
  </si>
  <si>
    <t>TC_36898_25</t>
  </si>
  <si>
    <t>Verify multi browser functionality of Deactiavting the Authentication Policy.</t>
  </si>
  <si>
    <t>1. Login to PMS portal as Admin Partner.
2. Click on Policies option in Home page/Dashboard.
3. Navigate to Authentication Policy tab.
4. Navigate to tabular view for Authentication Policy.
5. Navigate to Action menu for Active Authentication Policy.
6. Try to Deactivate the Authentication policy through multi browser.</t>
  </si>
  <si>
    <t>Admin should get error message for Deactiavting the Authentication Policy multiple times.</t>
  </si>
  <si>
    <t>TC_36898_26</t>
  </si>
  <si>
    <t>Verify the status of Deactiavted Authentication Policy  in View Policy details page.</t>
  </si>
  <si>
    <t>1. Login to PMS portal as Admin Partner.
2. Click on Policies option in Home page/Dashboard.
3. Navigate to Authentication Policy tab.
4. Navigate to tabular view for Authentication Policy.
5. Navigate to Deactivated Authentication policy and navigate to View details page.</t>
  </si>
  <si>
    <t>In View Authentication details screen for Deactiavted policy, Status should be Deactiavted.</t>
  </si>
  <si>
    <t>TC_36898_27</t>
  </si>
  <si>
    <t>1. Login to PMS portal as Admin Partner.
2. Click on Policies option in Home page/Dashboard.
3. Navigate to Authentication Policy tab.
4. Navigate to tabular view for Authentication Policy.
5. Navigate to Action menu for Active Authentication Policy.
6. Navigate to Deacativate popup.</t>
  </si>
  <si>
    <t>Lengthy Policy name should be aligned properly in Deactivation Authentication policy popup.</t>
  </si>
  <si>
    <t>TC_36898_28</t>
  </si>
  <si>
    <t>Verify by creating the Authentication Policy which is already Deactivated.</t>
  </si>
  <si>
    <t>Partner will not be able to create policy request.</t>
  </si>
  <si>
    <t>TC_36898_29</t>
  </si>
  <si>
    <t>1. Login to PMS portal as Admin Partner.
2. Click on Policies option in Home page/Dashboard.
3. Navigate to Authentication Policy tab.
4. Navigate to tabular view for Authentication Policy.
5. Navigate to Action menu for Active Authentication Policy.
6. Navigate to Deactivate popup.
7. Click on confirm button.
8. Click browser back button and then click forward browser button.</t>
  </si>
  <si>
    <t>Once user clicks on forward browser button, the deactivated Authentication Policy should be disabled (greyed out).</t>
  </si>
  <si>
    <t>TC_36898_30</t>
  </si>
  <si>
    <t>Verify by disconnecting internet while deactivating Authentication Policy.</t>
  </si>
  <si>
    <t>1. Login to PMS portal as Admin Partner.
2. Click on Policies option in Home page/Dashboard.
3. Navigate to Authentication Policy tab.
4. Navigate to tabular view for Authentication Policy.
5. Navigate to Action menu for Active Authentication Policy.
6. Navigate to Deactivate popup.
7. Turn on off internet.
8. Click on confirm button.</t>
  </si>
  <si>
    <t>TC_36898_31</t>
  </si>
  <si>
    <t>1. Login to PMS portal as Admin Partner.
2. Click on Policies option in Home page/Dashboard.
3. Navigate to Authentication Policy tab.
4. Navigate to tabular view for Authentication Policy.
5. Navigate to Action menu for Active Authentication Policy.
6. Navigate to Deactivate popup.</t>
  </si>
  <si>
    <t>Deactivate Authentication Policy popup should be aligned properly on the page.</t>
  </si>
  <si>
    <t>TC_36898_32</t>
  </si>
  <si>
    <t>Background controls of the Deactivate Authentication popup should not be accessible.</t>
  </si>
  <si>
    <t>TC_36898_33</t>
  </si>
  <si>
    <t>Verify Deactivate Authentication Policy functionality when logged in with Arabic language.</t>
  </si>
  <si>
    <t>1. Login to PMS portal as Admin Partner in Arabic language.
2. Click on Policies option in Home page/Dashboard.
3. Navigate to Authentication Policy tab.
4. Navigate to tabular view for Authentication Policy.
5. Navigate to Action menu for Active Authentication Policy.
6. Navigate to Deactivate popup.</t>
  </si>
  <si>
    <t>1. User should be able to perform deactivation of Authentication Policy functionality in Arabic language.
2. Deactivate Authentication Policy popup should be aligned properly in RTL format.</t>
  </si>
  <si>
    <t>TC_36898_34</t>
  </si>
  <si>
    <t>Verify Deactivate Authentication Policy functionality when logged in with French language.</t>
  </si>
  <si>
    <t>1. Login to PMS portal as Admin Partner in French language.
2. Click on Policies option in Home page/Dashboard.
3. Navigate to Authentication Policy tab.
4. Navigate to tabular view for Authentication Policy.
5. Navigate to Action menu for Active Authentication Policy.
6. Navigate to Deactivate popup.</t>
  </si>
  <si>
    <t>User should be able to perform deactivation of Authentication Policy functionality in French language.</t>
  </si>
  <si>
    <t>TC_36898_35</t>
  </si>
  <si>
    <t>TC_36898_36</t>
  </si>
  <si>
    <t>TC_36898_37</t>
  </si>
  <si>
    <t>Verify by deactiving the Authentication Policy from filtered records</t>
  </si>
  <si>
    <t>User should be able to deactivate the Authentication Policy from filtered records.</t>
  </si>
  <si>
    <t>TC_36898_38</t>
  </si>
  <si>
    <t>Verify Authentication Policy details in DB after decativating Policy.</t>
  </si>
  <si>
    <t>In DB Deactivate Authentication policy is-active should be false.</t>
  </si>
  <si>
    <t>TC_36898_39</t>
  </si>
  <si>
    <t xml:space="preserve">Verify Deactivating Authentication Policy functionality using Tablet dimensions </t>
  </si>
  <si>
    <t xml:space="preserve">User should be able to perform Deactivating Authentication policy request using Tablet dimensions </t>
  </si>
  <si>
    <t> MOSIP-36898</t>
  </si>
  <si>
    <t>TC_36898_40</t>
  </si>
  <si>
    <t> As a policy manager, on clicking Deactivate option of each activated Authentication policy record in List of Authentication Policy screen - I should be able to deactivate the selected Authentication policy so that partners will not be able fetch the deactivated policy in their portal.</t>
  </si>
  <si>
    <t>Verify the Icon on Deactivating the Authentication Policy which has active partners policy request associated to it, ie, there are Approved partner policy requests</t>
  </si>
  <si>
    <t xml:space="preserve">1. Upon clicking on Confirm button, error message should be displayed.
2. Check the Icon  above the  error message should be displayed, "&lt;title&gt; Error: Active Partner-Policy Association Detected! &lt;Description&gt; </t>
  </si>
  <si>
    <t>MOSIP-36136</t>
  </si>
  <si>
    <t>Certificate Trust Store(Partner Admin): Tabular view of uploaded Root CA Certificates</t>
  </si>
  <si>
    <t>The user should have uploaded root certificate atleast once, for the records to appear in tabular view. Else the table is displayed empty</t>
  </si>
  <si>
    <t xml:space="preserve"> As a partner admin, I should be able to view the tabular list of uploaded root certificate details along with its status so that I can view the certificates uploaded so far, all in one screen</t>
  </si>
  <si>
    <t xml:space="preserve">Verfiy the tabular view when no certificates are uploaded </t>
  </si>
  <si>
    <t>1. Login to PMS portal as Admin Partner.
2. Click on Root of Trust certificate option in Home page/Dashboard/side panel.
3. Navigate to tabular view of Root CA certificates.</t>
  </si>
  <si>
    <t>Screen shoul have ‘Upload Trust Certificate' button placed on the centre of the screen and Clicking on it should navigate  to 'Upload Trust Certificate’ page</t>
  </si>
  <si>
    <t xml:space="preserve">Verfiy the tabular view when atleast one  certificate is uploaded </t>
  </si>
  <si>
    <t>The screen will have the following options :
subtitle/The number displayed in ( ) /‘Upload Trust Certificate'/Filter button/columns ids/pagination/header footer/side panels/Home button/back button</t>
  </si>
  <si>
    <t>Verify the Title of Root CA certificate Tab</t>
  </si>
  <si>
    <t>1. Login to PMS portal as Admin Partner.
2. Click on Root of Trust certificate option in Home page/Dashboard/side panel.
3. Navigate to tabular view of Root CA certificates.
4.Read the Title</t>
  </si>
  <si>
    <t>Title should read  'Certificate Trust Store’</t>
  </si>
  <si>
    <t>Verify the Breadcrumb Root CA certificate Tab</t>
  </si>
  <si>
    <t>1. Login to PMS portal as Admin Partner.
2. Click on Root of Trust certificate option in Home page/Dashboard/side panel.
3. Navigate to tabular view of Root CA certificates.
4.Verify the Home</t>
  </si>
  <si>
    <t>Breadcrumb should read  Home</t>
  </si>
  <si>
    <t>Verify the Tab Name</t>
  </si>
  <si>
    <t>1. Login to PMS portal as Admin Partner.
2. Click on Root of Trust certificate option in Home page/Dashboard/side panel.
3. Navigate to tabular view of Root CA certificates.
4.Check the Tab Name</t>
  </si>
  <si>
    <t>Tab name should read Root CA</t>
  </si>
  <si>
    <t>Verify the Sub Title</t>
  </si>
  <si>
    <t>1. Login to PMS portal as Admin Partner.
2. Click on Root of Trust certificate option in Home page/Dashboard/side panel.
3. Navigate to tabular view of Root CA certificates.
4.Check the  sub title</t>
  </si>
  <si>
    <t>Sub Title should read  ‘List of Root CA Certificates'</t>
  </si>
  <si>
    <t>Verify the Tab Name and subtitle are editable</t>
  </si>
  <si>
    <t>1. Login to PMS portal as Admin Partner.
2. Click on Root of Trust certificate option in Home page/Dashboard/side panel.
3. Navigate to tabular view of Root CA certificates.
4.Edit the Tab Name and subtitle</t>
  </si>
  <si>
    <t>Tab Name and subtitle should be non editable</t>
  </si>
  <si>
    <t>Verify the allignment of the ‘Upload Trust Certificate' button in the certificate trust store screen</t>
  </si>
  <si>
    <t xml:space="preserve">1. Login to PMS portal as Admin Partner.
2. Click on Root of Trust certificate option in Home page/Dashboard/side panel.
3. Navigate to tabular view of Root CA certificates.
4.Check the position and allignment of the ‘Upload Trust Certificate' button </t>
  </si>
  <si>
    <t>‘Upload Trust Certificate' should be button placed on the top right  of the screen</t>
  </si>
  <si>
    <t>Verify on clicking ‘Upload Trust Certificate' button in the certificate trust store screen</t>
  </si>
  <si>
    <t xml:space="preserve">1. Login to PMS portal as Admin Partner.
2. Click on Root of Trust certificate option in Home page/Dashboard/side panel.
3. Navigate to tabular view of Root CA certificates.
4.Click on the ‘Upload Trust Certificate' button </t>
  </si>
  <si>
    <t xml:space="preserve">Clicking on ‘Upload Trust Certificate' button should navigate to 'Upload Trust Certificate’ page </t>
  </si>
  <si>
    <t>Verify the columns displayed in Root CA certificate tab</t>
  </si>
  <si>
    <t>1. Login to PMS portal as Admin Partner.
2. Click on Root of Trust certificate option in Home page/Dashboard/side panel.
3. Navigate to tabular view of Root CA certificates.
4.Check the columns</t>
  </si>
  <si>
    <t>Columns should include :
Certificate ID,Partner Domain,Issued To,Issued By,Valid From,Valid To,Uploaded On,Validity status,Action</t>
  </si>
  <si>
    <t>Verfiy all the Rows are clickable</t>
  </si>
  <si>
    <t>1. Login to PMS portal as Admin Partner.
2. Click on Root of Trust certificate option in Home page/Dashboard/side panel.
3. Navigate to tabular view of Root CA certificates.
4.Click on all the rows</t>
  </si>
  <si>
    <t>All the rows should be clickable</t>
  </si>
  <si>
    <t>Verify on clicking all the Rows in the CA Tab</t>
  </si>
  <si>
    <t xml:space="preserve">On clicking all the rows should  navigate to View Certificate details except action row for valid status </t>
  </si>
  <si>
    <t>Verify the pagination and row items are configurable</t>
  </si>
  <si>
    <t>1.Go to PMS default properties and merge it and restart PMS services
2.Edit the page nos
3. Login to PMS portal as Admin Partner.
4. Click on Root of Trust certificate option in Home page/Dashboard/side panel.
5. Navigate to tabular view of Root CA certificates.
6.Check the page no and row items</t>
  </si>
  <si>
    <t>Page no and row items should display as per the  configuration</t>
  </si>
  <si>
    <t>Verify the Tab on uploading certificate for a new partner</t>
  </si>
  <si>
    <t>1. Login to PMS portal as an partner
2.Create certificates and upload
3.Login as  Admin Partner.
4. Click on Root of Trust certificate option in Home page/Dashboard/side panel.
5. Navigate to tabular view of Root CA certificates.
6.Check the top rows</t>
  </si>
  <si>
    <t>The row items should always display in descending order based on created date, ie, latest records should be on  top and older ones at the bottom.</t>
  </si>
  <si>
    <t>Verify the Sort icon is provided across all column headers in Root CA Tab</t>
  </si>
  <si>
    <t>1. Login to PMS portal as Admin Partner.
2. Click on Root of Trust certificate option in Home page/Dashboard/side panel.
3. Navigate to tabular view of Root CA certificates.
4.Click on the sort icons</t>
  </si>
  <si>
    <t>Sort icon should be provided across all column headers except Validity Status and Action</t>
  </si>
  <si>
    <t>Verify the Sort icon functionality in Root CA Tab</t>
  </si>
  <si>
    <t>Clicking on the top icon should display the columns In ascending order and Clicking on the below icon should display the columns In descending order</t>
  </si>
  <si>
    <t>Verify user is able to apply filter when no certificate is uploaded</t>
  </si>
  <si>
    <t>Filter button should not appear when no certificate is uploaded</t>
  </si>
  <si>
    <t>Verify filter section when  at least one certificate is uploaded</t>
  </si>
  <si>
    <t>Verify filter when multiple certificates are uploaded</t>
  </si>
  <si>
    <t>1. Login to PMS portal as Admin Partner.
2. Click on Root of Trust certificate option in Home page/Dashboard/side panel.
3. Navigate to tabular view of Root CA certificates.
4.Click on the filter button</t>
  </si>
  <si>
    <t>1. Login to PMS portal as Admin Partner.
2. Click on Root of Trust certificate option in Home page/Dashboard/side panel.
3. Navigate to tabular view of Root CA certificates.
4.Click on filter button</t>
  </si>
  <si>
    <t>1. Login to PMS portal as Admin Partner.
2. Click on Root of Trust certificate option in Home page/Dashboard/side panel.
3. Navigate to tabular view of Root CA certificates.
4.Click on filter button and check the expanded section</t>
  </si>
  <si>
    <t>The expandable section should display filters for the column headers: Certificate ID (textbox), Partner Domain (dropdown), Issued To (textbox), Issued By(textbox)</t>
  </si>
  <si>
    <t>Verfiy the filter tabular results based on specific search values for certificate ID and issued to and issued by columns</t>
  </si>
  <si>
    <t>In case of dropdown field: The user should be able to select desired values from a dropdown menu
In case of textbox field: The user should be able to  type a few letters of the desired word</t>
  </si>
  <si>
    <t>Verfiy the filter tabular results based on specific search values before clicking on apply now button</t>
  </si>
  <si>
    <t>1. Login to PMS portal as Admin Partner.
2. Click on Root of Trust certificate option in Home page/Dashboard/side panel.
3. Navigate to tabular view of Root CA certificates.
4.Apply filter and do not click on apply now button</t>
  </si>
  <si>
    <t>Filtered result should not display before clicking on apply now button</t>
  </si>
  <si>
    <t>Verfiy the filter tabular results based on specific search values after clicking on apply now button</t>
  </si>
  <si>
    <t>1. Login to PMS portal as Admin Partner.
2. Click on Root of Trust certificate option in Home page/Dashboard/side panel.
3. Navigate to tabular view of Root CA certificates.
4.Apply filter and click on apply now button</t>
  </si>
  <si>
    <t>On clicking ‘Apply Now’, the filtered results in the table appears for the respective text boxes if the set of letters entered are contained anywhere in the word and is also case - insensitive</t>
  </si>
  <si>
    <t>1. Login to PMS portal as Admin Partner.
2. Click on Root of Trust certificate option in Home page/Dashboard/side panel.
3. Navigate to tabular view of Root CA certificates.
4.Apply filter and enter invalid values</t>
  </si>
  <si>
    <t>1. Login to PMS portal as Admin Partner.
2. Click on Root of Trust certificate option in Home page/Dashboard/side panel.
3. Navigate to tabular view of Root CA certificates.
4.Apply filter and click on apply now button without entering any data</t>
  </si>
  <si>
    <t>1. Login to PMS portal as Admin Partner.
2. Click on Root of Trust certificate option in Home page/Dashboard/side panel.
3. Navigate to tabular view of Root CA certificates.
4.Apply filter and click on apply now button with multi options</t>
  </si>
  <si>
    <t>Verify the total number of filtered results is displayed properly</t>
  </si>
  <si>
    <t>1. Login to PMS portal as Admin Partner.
2. Click on Root of Trust certificate option in Home page/Dashboard/side panel.
3. Navigate to tabular view of Root CA certificates.
4.Apply filter and check the total number in ()</t>
  </si>
  <si>
    <t>1. Login to PMS portal as Admin Partner.
2. Click on Root of Trust certificate option in Home page/Dashboard/side panel.
3. Navigate to tabular view of Root CA certificates.
4.Apply filter and click on reset button</t>
  </si>
  <si>
    <t>1. Login to PMS portal as Admin Partner in multi language
2. Click on Root of Trust certificate option in Home page/Dashboard/side panel.
3. Navigate to tabular view of Root CA certificates.
4.Check the results</t>
  </si>
  <si>
    <t xml:space="preserve">1. Login to PMS portal as Admin Partner.
2. Click on Root of Trust certificate option in Home page/Dashboard/side panel.
3. Navigate to tabular view of Root CA certificates.
4.Check the fields/allignments </t>
  </si>
  <si>
    <t>1. Login to PMS portal as Admin Partner.
2. Click on Root of Trust certificate option in Home page/Dashboard/side panel.
3.Navigate to tabular view of Root CA certificates.
4.Click on browser back button</t>
  </si>
  <si>
    <t>1. Login to PMS portal as Admin Partner.
2. Click on Root of Trust certificate option in Home page/Dashboard/side panel.
3. Navigate to tabular view of Root CA certificates.
4.Check on the tablet dimension 1280X800</t>
  </si>
  <si>
    <t>1. Login to PMS portal as Admin Partner.
2. Click on Root of Trust certificate option in Home page/Dashboard/side panel.
3. Navigate to tabular view of Root CA certificates.
4.Check on the desktop dimension 1920x1080</t>
  </si>
  <si>
    <t>1. Login to PMS portal as Admin Partner.
2. Click on Root of Trust certificate option in Home page/Dashboard/side panel.
3. Navigate to tabular view of Root CA certificates.
4.Check on the extra large dimension 2560x1440</t>
  </si>
  <si>
    <t>MOSIP-36126</t>
  </si>
  <si>
    <t>Certificate Trust Store(Partner Admin): Download Root CA certificate</t>
  </si>
  <si>
    <t>TC_36126_01</t>
  </si>
  <si>
    <t>1. The partner admin have already navigated to View Root Certificate page or in tabular view page.
2. The root certificate should be valid.</t>
  </si>
  <si>
    <t>As a partner admin, I should be able to click download button in View Root CA Certificate page / download option in Tabular View of Root CA certificates so that I can download the root CA certificate and save it on my local system</t>
  </si>
  <si>
    <t>Verify the Download option in Action for Valid certificates is available.</t>
  </si>
  <si>
    <t>1. Login to PMS portal as Admin Partner.
2. Click on Root of Trust certificate option in Home page/Dashboard/side panel.
3. Navigate to tabular view of certificates.
4. Navigate to Action menu for Valid certificate.
5. Navigate to Download option.</t>
  </si>
  <si>
    <t>Download' option in Action for Valid certificates should be available.</t>
  </si>
  <si>
    <t>TC_36126_02</t>
  </si>
  <si>
    <t>Verify the Download option in Action for Valid certificates is accessible.</t>
  </si>
  <si>
    <t>Download' option in Action for Valid certificates should be accessible.</t>
  </si>
  <si>
    <t>TC_36126_03</t>
  </si>
  <si>
    <t>Verify the Download button in View Root CA Certificate page for Valid certificates is available.</t>
  </si>
  <si>
    <t>1. Login to PMS portal as Admin Partner.
2. Click on Root of Trust certificate option in Home page/Dashboard/side panel.
3. Navigate to tabular view of certificates.
4. Navigate to Action menu for Valid certificate.
5. Click on View option.
6. Navigate to view root CA certificate.</t>
  </si>
  <si>
    <t>Download' button in View Root CA Certificate page for Valid certificates should be available.</t>
  </si>
  <si>
    <t>TC_36126_04</t>
  </si>
  <si>
    <t>Verify the Download button in View Root CA Certificate page for Valid certificates is accessible.</t>
  </si>
  <si>
    <t>Download' button in View Root CA Certificate page for Valid certificates should be accessible.</t>
  </si>
  <si>
    <t>TC_36126_05</t>
  </si>
  <si>
    <t>Verify upon clicking on Download option in Action menu for Valid certificate.</t>
  </si>
  <si>
    <t>1. Upon clicking on Download option, certificate should get downloaded.</t>
  </si>
  <si>
    <t>TC_36126_06</t>
  </si>
  <si>
    <t>Verify the success message upon on Downloading the certificate.</t>
  </si>
  <si>
    <t>1. Below success message should be displayed - "Root CA Certificate is downloaded successfully"</t>
  </si>
  <si>
    <t>TC_36126_07</t>
  </si>
  <si>
    <t>Verify the format for certificate upon downloading.</t>
  </si>
  <si>
    <t>The Root certificate file should be getting saved in local system in the form of a .p7b file.</t>
  </si>
  <si>
    <t>TC_36126_08</t>
  </si>
  <si>
    <t xml:space="preserve">Verify downloading certificate when certmanger application is not installed </t>
  </si>
  <si>
    <t>1. User should be able to download the certs but cannot open.</t>
  </si>
  <si>
    <t>TC_36126_09</t>
  </si>
  <si>
    <t>Verify downloading certificate multiple times.</t>
  </si>
  <si>
    <t>Admin should be able to download certificate multiple times.</t>
  </si>
  <si>
    <t>TC_36126_10</t>
  </si>
  <si>
    <t>Verify the validity of the certificate after downloading.</t>
  </si>
  <si>
    <t>Validity should match as displayed in the table and in the downloaded file</t>
  </si>
  <si>
    <t>TC_36126_11</t>
  </si>
  <si>
    <t>Verify the RootCA certificate Issued by and Issued To after downloading.</t>
  </si>
  <si>
    <t>1. Issued By should be CA
2. Issued To should be CA</t>
  </si>
  <si>
    <t>TC_36126_12</t>
  </si>
  <si>
    <t>Verify the file name upon dowloading the RootCA certificate.</t>
  </si>
  <si>
    <t>File name -&gt; "root-certificate" should be displayed.</t>
  </si>
  <si>
    <t>TC_36126_13</t>
  </si>
  <si>
    <t>Verify in local system file is getting saved.</t>
  </si>
  <si>
    <t>In local system certificate should be saved.</t>
  </si>
  <si>
    <t>TC_36126_14</t>
  </si>
  <si>
    <t>1. User should be able to open and view the certs.
2. Correct details of certificate should be displayed.</t>
  </si>
  <si>
    <t>TC_36126_15</t>
  </si>
  <si>
    <t>Verify Download option for Expired status certificates.</t>
  </si>
  <si>
    <t>1. Login to PMS portal as Admin Partner.
2. Click on Root of Trust certificate option in Home page/Dashboard/side panel.
3. Navigate to tabular view of certificates.
4. Navigate to Action menu for Expired certificate.
5. Navigate to Download option.</t>
  </si>
  <si>
    <t>The download button shoul be disabled in View Root Certificate page and download option in action menu of tabular view .</t>
  </si>
  <si>
    <t>TC_36126_16</t>
  </si>
  <si>
    <t>Verify Downloading certificate from applied Filters</t>
  </si>
  <si>
    <t>Admin should be able to download certificate from applied Filters.</t>
  </si>
  <si>
    <t>TC_36126_17</t>
  </si>
  <si>
    <t>Verify downloading the certs when logged in Arabic language.</t>
  </si>
  <si>
    <t>TC_36126_18</t>
  </si>
  <si>
    <t>Verify downloading the certs when logged in French language.</t>
  </si>
  <si>
    <t>TC_36126_19</t>
  </si>
  <si>
    <t>TC_36126_20</t>
  </si>
  <si>
    <t>TC_36126_21</t>
  </si>
  <si>
    <t>Verify downloading of Certificate in Tablet dimensions</t>
  </si>
  <si>
    <t>Partner Admin should be able to download certs in Tablet dimensions.</t>
  </si>
  <si>
    <t>TC_36126_22</t>
  </si>
  <si>
    <t>Verify downloading of Certificate in Desktop extra large dimensions</t>
  </si>
  <si>
    <t>Partner Admin should be able to download certs in Desktop extra large dimensions.</t>
  </si>
  <si>
    <t>TC_36126_23</t>
  </si>
  <si>
    <t>TC_36126_24</t>
  </si>
  <si>
    <t>TC_36126_25</t>
  </si>
  <si>
    <t>TC_36126_26</t>
  </si>
  <si>
    <t>Verify uploading downloaded certificate.</t>
  </si>
  <si>
    <t>1. Login to PMS portal as Admin Partner.
2. Click on Root of Trust certificate option in Home page/Dashboard/side panel.
3. Navigate to tabular view of certificates.
4. Navigate to Action menu for Valid certificate.
5. Navigate to Download option.
6. Rename it and upload.</t>
  </si>
  <si>
    <t>MOSIP-38235</t>
  </si>
  <si>
    <t>Certificate Trust Store (Partner Admin): Download Certificate Trust Chain in View Intermediate CA Certificate page</t>
  </si>
  <si>
    <t>TC_38235_01</t>
  </si>
  <si>
    <t>1. The partner admin have already navigated to View Intermediate Certificate page or tabular view.
The intermediate certificate should be valid.</t>
  </si>
  <si>
    <t>As a partner admin , I should be able to click 'Download Certificate Chain' in View Root CA Certificate page or Tabular view in Action menu so that I can download all certificates in the certificate chain.</t>
  </si>
  <si>
    <t>Verify the Download Certificate Chain option in Action for Valid certificates is available.</t>
  </si>
  <si>
    <t>1. Login to PMS portal as Admin Partner.
2. Click on Root of Trust certificate option in Home page/Dashboard/side panel.
3. Navigate to Intermediate Certificate tab.
4. Navigate to tabular view of certificates.
5. Navigate to Action menu for Valid certificate.
6. Navigate to Download Certificate chain option.</t>
  </si>
  <si>
    <t>Download Certificate Chain' option in Action for Valid certificates should be available.</t>
  </si>
  <si>
    <t>TC_38235_02</t>
  </si>
  <si>
    <t>1. The partner admin have already navigated to View Intermediate Certificate page or in tabular view page.
2. The Intermediate certificate should be valid.</t>
  </si>
  <si>
    <t>Download Certificate Chain' option in Action for Valid certificates should be accessible.</t>
  </si>
  <si>
    <t>TC_38235_03</t>
  </si>
  <si>
    <t>Verify the Download Certficate Chain button in View Intermediate CA Certificate page for Valid certificates is available.</t>
  </si>
  <si>
    <t>1. Login to PMS portal as Admin Partner.
2. Click on Root of Trust certificate option in Home page/Dashboard/side panel.
3. Navigate to Intermediate Certificate tab.
4. Navigate to tabular view of certificates.
5. Navigate to Action menu for Valid certificate.
6. Click on View option.
7. Navigate to view Intermediate CA certificate.</t>
  </si>
  <si>
    <t>Download Certificate Chain' button in View Intermediate CA Certificate page for Valid certificates should be available.</t>
  </si>
  <si>
    <t>TC_38235_04</t>
  </si>
  <si>
    <t>Verify the Download Certficate Chain button in View Intermediate CA Certificate page for Valid certificates is accessible.</t>
  </si>
  <si>
    <t>Download Certificate Chain' button in View Intermediate CA Certificate page for Valid certificates should be accessible.</t>
  </si>
  <si>
    <t>TC_38235_05</t>
  </si>
  <si>
    <t>Verify upon clicking on Download Certificate Chain option in Action menu for Valid certificate.</t>
  </si>
  <si>
    <t>1. Upon clicking on Download Certificate Chain option, certificate should get downloaded.</t>
  </si>
  <si>
    <t>TC_38235_06</t>
  </si>
  <si>
    <t>1. Below success message should be displayed - "Certificate Chain of Trust for the given Intermediate CA certificate is downloaded successfully."</t>
  </si>
  <si>
    <t>TC_38235_07</t>
  </si>
  <si>
    <t>The Intermediate certificate file should be getting saved in local system in the form of a .p7b file.</t>
  </si>
  <si>
    <t>TC_38235_08</t>
  </si>
  <si>
    <t>Verify downloading certificate when certmanger application is not installed in Laptop</t>
  </si>
  <si>
    <t>TC_38235_09</t>
  </si>
  <si>
    <t>TC_38235_10</t>
  </si>
  <si>
    <t>TC_38235_11</t>
  </si>
  <si>
    <t>Verify the IntermediateCA certificate Issued by and Issued To, after downloading.</t>
  </si>
  <si>
    <t>1. Issued By should be CA
2. Issued To should be SubCA</t>
  </si>
  <si>
    <t>TC_38235_12</t>
  </si>
  <si>
    <t>Verify the file name upon dowloading the IntermediateCA certificate.</t>
  </si>
  <si>
    <t>File name -&gt; "Intermediate-certificate" should be displayed.</t>
  </si>
  <si>
    <t>TC_38235_13</t>
  </si>
  <si>
    <t xml:space="preserve">Verify the issuer in Intermediate certificate </t>
  </si>
  <si>
    <t>Issuer should be matching with the subject of parent (Root) certificate i.e., the IntermediateCA certificate (Issuer of intermediate CA cert == subject of root ca cert)</t>
  </si>
  <si>
    <t>TC_38235_14</t>
  </si>
  <si>
    <t>Verify the Intermediate CA certificate validity is less than compared to Root CA certificate</t>
  </si>
  <si>
    <t>Validity of Intermediate CA Certificate should be less than compared to Root CA certificate.</t>
  </si>
  <si>
    <t>TC_38235_15</t>
  </si>
  <si>
    <t>TC_38235_16</t>
  </si>
  <si>
    <t>TC_38235_17</t>
  </si>
  <si>
    <t>The download button should be disabled in View Intermediate Certificate page and download option in action menu of tabular view .</t>
  </si>
  <si>
    <t>TC_38235_18</t>
  </si>
  <si>
    <t>Verify Downloading certificate Chain from applied Filters</t>
  </si>
  <si>
    <t>Admin should be able to download chain certificate from applied Filters.</t>
  </si>
  <si>
    <t>TC_38235_19</t>
  </si>
  <si>
    <t>Verify downloading certificate Chain  when logged in Arabic language.</t>
  </si>
  <si>
    <t>TC_38235_20</t>
  </si>
  <si>
    <t>Verify downloading tcertificate Chain  when logged in French language.</t>
  </si>
  <si>
    <t>TC_38235_21</t>
  </si>
  <si>
    <t>TC_38235_22</t>
  </si>
  <si>
    <t>Verify downloading the Chain of certs using keyboard.</t>
  </si>
  <si>
    <t>TC_38235_23</t>
  </si>
  <si>
    <t>Verify downloading of Certificate Chain in Tablet dimensions</t>
  </si>
  <si>
    <t>TC_38235_24</t>
  </si>
  <si>
    <t>Verify downloading of Certificate chain in Desktop extra large dimensions</t>
  </si>
  <si>
    <t>TC_38235_25</t>
  </si>
  <si>
    <t>TC_38235_26</t>
  </si>
  <si>
    <t>TC_38235_27</t>
  </si>
  <si>
    <t>MOSIP-38225</t>
  </si>
  <si>
    <t>Certificate Trust Store (Partner Admin): Upload Root CA/ Intermediate CA Certificate by Partner Admin (Updated Title, Sub-title , Navigation and additional validations are included)</t>
  </si>
  <si>
    <t>TC_38225_01</t>
  </si>
  <si>
    <t>1. Partner Admin clicks on ‘Certificate Trust Store’ option in home page/dashboard.
2. Certificate is in .cer or .pem format.
3. The expiry date of certificate should not be less than 1 year during the time of upload</t>
  </si>
  <si>
    <t>As a partner admin , I should be able to upload Root CA Certificate so that valid (CA signed) certificate whose root of trust certificate chain is already in MOSIP trust store can be successfully uploaded by partner users in their PMS portal.</t>
  </si>
  <si>
    <t>Verify the "Certificate Trust Store" option is accesssible in Partner Admin dashboard.</t>
  </si>
  <si>
    <t>1."Certificate Trust Store" option should be accessible in dashboard.
2.Upon clicking on Certificate Trust Store option, user should navigate to tabular view of certificate screen.</t>
  </si>
  <si>
    <t>TC_38225_02</t>
  </si>
  <si>
    <t>Verify "Upload Trust Certificate" button within Root CA/ Intermediate CA tab when no certificates are uploaded.</t>
  </si>
  <si>
    <t>1. Login to PMS portal as Admin Partner.
2. Navigate to Dashboard.
3. Click on Root of Trust Certificate option in dashboard.
4. Navigate to tabular list view of certificates.</t>
  </si>
  <si>
    <t>1. Upload Trust Certificate button should be positioned in the middle of ‘List of Root CA Certificates’ or in the middle of ‘List of Intermediate CA Certificates’ screen</t>
  </si>
  <si>
    <t>TC_38225_03</t>
  </si>
  <si>
    <t>Verify "Upload Trust Certificate" button within Root CA/ Intermediate CA tab when certificates are uploaded.</t>
  </si>
  <si>
    <t>1. Upload Trust Certificate button should be positioned on the top right of ‘List of Root CA Certificates’ screen and on the top right of  ‘List of Intermediate CA Certificates’ screen when there is a minimum of one certificate record.</t>
  </si>
  <si>
    <t>TC_38225_04</t>
  </si>
  <si>
    <t>Verify "Upload Trust Certificate" button is accessible in "List of Root CA Certificates"</t>
  </si>
  <si>
    <t>1. Login to PMS portal as Admin Partner.
2. Navigate to Dashboard.
3. Click on Root of Trust Certificate option in dashboard.
4. Navigate to tabular list view of certificates.
5. Navigate to Upload Trust certificate.</t>
  </si>
  <si>
    <t>"Upload Trust Certificate" button should be accessible in "List of Root CA Certificates"</t>
  </si>
  <si>
    <t>TC_38225_05</t>
  </si>
  <si>
    <t>Verify "Upload Trust Certificate" button is accessible in "List of Intermediate CA Certificates"</t>
  </si>
  <si>
    <t>"Upload Trust Certificate" button should be accessible in "List of Intermediate CA Certificates"</t>
  </si>
  <si>
    <t>TC_38225_06</t>
  </si>
  <si>
    <t>Verify title of "Upload Trust Certificate" screen.</t>
  </si>
  <si>
    <t>1. Login to PMS portal as Admin Partner.
2. Navigate to Dashboard.
3. Click on Root of Trust Certificate option in dashboard.
4. Navigate to tabular list view of certificates.
5. Click on Upload Trust certificate.</t>
  </si>
  <si>
    <t>Title: "Upload Trust Certificate" should be displayed.</t>
  </si>
  <si>
    <t>TC_38225_07</t>
  </si>
  <si>
    <t>Verify subtitle of "Upload Trust Certificate" screen.</t>
  </si>
  <si>
    <t>Subtitle- 'Please select the partner domain and upload Root CA / Intermediate CA Certificate.'</t>
  </si>
  <si>
    <t>TC_38225_08</t>
  </si>
  <si>
    <t>1. Login to PMS portal as Admin Partner.
2. Navigate to Dashboard.
3. Click on Root of Trust Certificate option in dashboard.
4. Navigate to tabular list view of certificates.
5. Click on Upload Trust certificate.
6. Navigate to Partner Domain.</t>
  </si>
  <si>
    <t>TC_38225_09</t>
  </si>
  <si>
    <t>TC_38225_10</t>
  </si>
  <si>
    <t>TC_38225_11</t>
  </si>
  <si>
    <t>TC_38225_12</t>
  </si>
  <si>
    <t>1. Login to PMS portal as Admin Partner.
2. Navigate to Dashboard.
3. Click on Root of Trust Certificate option in dashboard.
4. Navigate to tabular list view of certificates.
5. Click on Upload Trust certificate.
6. Navigate to Upload section.</t>
  </si>
  <si>
    <t>"Please tap to select the Root CA / Intermediate CA Certificate. Only .cer or .pem certificate formats are allowed for upload" - should be displayed in upload section.</t>
  </si>
  <si>
    <t>TC_38225_13</t>
  </si>
  <si>
    <t>TC_38225_14</t>
  </si>
  <si>
    <t>1. Login to PMS portal as Admin Partner.
2. Navigate to Dashboard.
3. Click on Root of Trust Certificate option in dashboard.
4. Navigate to tabular list view of certificates.
5. Click on Upload Trust certificate.
6. Navigate to Submit button.</t>
  </si>
  <si>
    <t>TC_38225_15</t>
  </si>
  <si>
    <t>1. Login to PMS portal as Admin Partner.
2. Navigate to Dashboard.
3. Click on Root of Trust Certificate option in dashboard.
4. Navigate to tabular list view of certificates.
5. Click on Upload Trust certificate.
6. Click on upload section.
7. Select certificate from local.</t>
  </si>
  <si>
    <t>1. Upon clicking on upload section, user should be displayed local system screen to upload certificate.</t>
  </si>
  <si>
    <t>TC_38225_16</t>
  </si>
  <si>
    <t>TC_38225_17</t>
  </si>
  <si>
    <t>TC_38225_18</t>
  </si>
  <si>
    <t>TC_38225_19</t>
  </si>
  <si>
    <t>1. Login to PMS portal as Admin Partner.
2. Navigate to Dashboard.
3. Click on Root of Trust Certificate option in dashboard.
4. Navigate to tabular list view of certificates.
5. Click on Upload Trust certificate.
6. Click on upload section.
7. Select certificate from local.
8. Click on Submit button.</t>
  </si>
  <si>
    <t>"Trust Certificate for &lt;partnerdomain&gt; is uploaded successfully" - success message should be displayed.</t>
  </si>
  <si>
    <t>TC_38225_20</t>
  </si>
  <si>
    <t>1. Login to PMS portal as Admin Partner.
2. Navigate to Dashboard.
3. Click on Root of Trust Certificate option in dashboard.
4. Navigate to tabular list view of certificates.
5. Click on Upload Trust certificate.
6. Click on upload section.
7. Select certificate from local.
8. Click on Submit button.
9. Navigate to success message.</t>
  </si>
  <si>
    <t>TC_38225_21</t>
  </si>
  <si>
    <t>Verify the "Go Back" button in success message after uploading Root CA certificate.</t>
  </si>
  <si>
    <t>1. "Go back" button should be accessible.
2. Upon clicking on it, user should be navigated to ‘List of root CA certificates'
3. Certificate status should be valid.</t>
  </si>
  <si>
    <t>TC_38225_22</t>
  </si>
  <si>
    <t>Verify the "Go Back" button in success message after uploading Intermediate CA certificate.</t>
  </si>
  <si>
    <t>1. "Go back" button should be accessible.
2. Upon clicking on it, user should be navigated to 'List of Intermediate CA Certificates'.
3. Certificate status should be valid.</t>
  </si>
  <si>
    <t>TC_38225_23</t>
  </si>
  <si>
    <t>Verify the Breadcrumbs in upload certificate screen for uploading Root CA certificate.</t>
  </si>
  <si>
    <t>1. "Home /  List of Root CA Certificates" breadcrumbs should be accessible.</t>
  </si>
  <si>
    <t>TC_38225_24</t>
  </si>
  <si>
    <t>Verify the Breadcrumbs in upload certificate screen fro uploading IntermediateRoot CA certificate.</t>
  </si>
  <si>
    <t>1. "Home /  List of Intermediate CA Certificates" breadcrumbs should be accessible.</t>
  </si>
  <si>
    <t>TC_38225_25</t>
  </si>
  <si>
    <t>TC_38225_26</t>
  </si>
  <si>
    <t>1. Login to PMS portal as Admin Partner.
2. Navigate to Dashboard.
3. Click on Root of Trust Certificate option in dashboard.
4. Click on Upload certificate button.
5. Click on upload section.
6. Select certificate from local.
7. Upload cert.
8. Click on submit button.
9. Navigate to uploaded certificate.</t>
  </si>
  <si>
    <t>Below details should be available,
1. Certificate ID
2. Partner Domain
3. Issued To
4. Issued By
5. Valid From
6. Valid Till
7. Uploaded On
8. Validity Status
9. Action</t>
  </si>
  <si>
    <t>TC_38225_27</t>
  </si>
  <si>
    <t>Verify when browsing certificate from Local system.</t>
  </si>
  <si>
    <t>On browsing certificate from local system, only .cer or .pem format files should be displayed by default.</t>
  </si>
  <si>
    <t>TC_38225_28</t>
  </si>
  <si>
    <t>TC_38225_29</t>
  </si>
  <si>
    <t>1. Login to PMS portal as Admin Partner.
2. Navigate to Dashboard.
3. Click on Root of Trust Certificate option in dashboard.
4. Click on Upload certificate button.
5. Click on upload section.
6. Select different format certificate from local.
7. Before uploading certificate restart keymanager services</t>
  </si>
  <si>
    <t>1. Error message should be displayed - "Due to an error, we were unable to upload the certificate. Please try again."
2. User should be redirected back to upload popup window to upload certificate again.</t>
  </si>
  <si>
    <t>TC_38225_30</t>
  </si>
  <si>
    <t>TC_38225_31</t>
  </si>
  <si>
    <t xml:space="preserve">Verify uploading the expired certificates </t>
  </si>
  <si>
    <t>1. Login to PMS portal as Admin Partner.
2. Navigate to Dashboard.
3. Click on Root of Trust Certificate option in dashboard.
4. Click on Upload certificate button.
5. Click on upload section.
6. Select expired certificates and upload.</t>
  </si>
  <si>
    <t>"Certificate Dates are not valid" error message should be displayed.</t>
  </si>
  <si>
    <t>TC_38225_32</t>
  </si>
  <si>
    <t>1. Login to PMS portal as Admin Partner.
2. Navigate to Dashboard.
3. Click on Root of Trust Certificate option in dashboard.
4. Click on Upload certificate button.
5. Click on upload section.
6. Select future dates certificates and upload.</t>
  </si>
  <si>
    <t>TC_38225_33</t>
  </si>
  <si>
    <t>1. Login to PMS portal as Admin Partner.
2. Navigate to Dashboard.
3. Click on Root of Trust Certificate option in dashboard.
4. Click on Upload certificate button.
5. Click on upload section.
6. Select version 3 certificates and upload.</t>
  </si>
  <si>
    <t>TC_38225_34</t>
  </si>
  <si>
    <t>Verify uploading less than Version 3 certificate.</t>
  </si>
  <si>
    <t>1. Login to PMS portal as Admin Partner.
2. Navigate to Dashboard.
3. Click on Root of Trust Certificate option in dashboard.
4. Click on Upload certificate button.
5. Click on upload section.
6. Select less than version 3 certificates and upload.</t>
  </si>
  <si>
    <t>TC_38225_35</t>
  </si>
  <si>
    <t>Verify uploading Intermediate certificate first.</t>
  </si>
  <si>
    <t>1. Login to PMS portal as Admin Partner.
2. Navigate to Dashboard.
3. Click on Root of Trust Certificate option in dashboard.
4. Click on Upload certificate button.
5. Click on upload section.
6. Upload intermediate cert first.</t>
  </si>
  <si>
    <t>Error message should be displayed for uploading intermediate certificate first - "Please upload corresponding Root Certificate to proceed further"</t>
  </si>
  <si>
    <t>TC_38225_36</t>
  </si>
  <si>
    <t>Verify the process of uploading the root certificate first, then, after some time or the next day, upload the intermediate certificate.</t>
  </si>
  <si>
    <t>1. Login to PMS portal as Admin Partner.
2. Navigate to Dashboard.
3. Click on Root of Trust Certificate option in dashboard.
4. Click on Upload certificate button.
5. Click on upload section.
6. uploading Root certificate and after sometime or one day upload intermediate certificate.</t>
  </si>
  <si>
    <t>Admin should be able to upload certificate.</t>
  </si>
  <si>
    <t>TC_38225_37</t>
  </si>
  <si>
    <t>1. Login to PMS portal as Admin Partner.
2. Navigate to Dashboard.
3. Click on Root of Trust Certificate option in dashboard.
4. Click on Upload certificate button.
5. Click on upload section.
6.  Click on cancel while th.e certificate is loading</t>
  </si>
  <si>
    <t>TC_38225_38</t>
  </si>
  <si>
    <t>1. Login to PMS portal as Admin Partner.
2. Navigate to Dashboard.
3. Click on Root of Trust Certificate option in dashboard.
4. Click on Upload certificate button.
5. Click on upload section.
6.  Select multiple certificates.</t>
  </si>
  <si>
    <t>TC_38225_39</t>
  </si>
  <si>
    <t>1. Login to PMS portal as Admin Partner.
2. Navigate to Dashboard.
3. Click on Root of Trust Certificate option in dashboard.
4. Click on Upload certificate button.
5. Click on upload section.
6. Select certificate from local.
7. Upload cert.
8. Click on submit button.
9. Navigate to upload certificate.</t>
  </si>
  <si>
    <t>TC_38225_40</t>
  </si>
  <si>
    <t>Verify uploading certificate when logged in Arabic langauge.</t>
  </si>
  <si>
    <t>MOSIP-38890
MOSIP-39065</t>
  </si>
  <si>
    <t>TC_38225_41</t>
  </si>
  <si>
    <t>Verify uploading certificate when logged in French langauge.</t>
  </si>
  <si>
    <t>TC_38225_42</t>
  </si>
  <si>
    <t>TC_38225_43</t>
  </si>
  <si>
    <t>TC_38225_44</t>
  </si>
  <si>
    <t>Verify uploading both the certificates  using keyboard.</t>
  </si>
  <si>
    <t>Partner Admin should be able to Upload both the certs using keyboard.</t>
  </si>
  <si>
    <t>TC_38225_45</t>
  </si>
  <si>
    <t>Verify uploading Certificates in Tablet dimensions</t>
  </si>
  <si>
    <t>Partner Admin should be able to upload certs in Tablet dimensions.</t>
  </si>
  <si>
    <t>TC_38225_46</t>
  </si>
  <si>
    <t>Verify uploading Certificates in Desktop extra large dimensions.</t>
  </si>
  <si>
    <t>Partner Admin should be able to upload certs in Desktop extra large dimensions.</t>
  </si>
  <si>
    <t>TC_38225_47</t>
  </si>
  <si>
    <t>TC_38225_48</t>
  </si>
  <si>
    <t>TC_38225_49</t>
  </si>
  <si>
    <t>TC_38225_50</t>
  </si>
  <si>
    <t>Verify clear button in Upload certificate screen.</t>
  </si>
  <si>
    <t>Upon clicking on Clear button, all the date including certificate should get cleared</t>
  </si>
  <si>
    <t>TC_38225_51</t>
  </si>
  <si>
    <t>Verify uploading uploadinh Intermediate certificate after Root is expired</t>
  </si>
  <si>
    <t>MOSIP-39226</t>
  </si>
  <si>
    <t>MOSIP-36146</t>
  </si>
  <si>
    <t>Certificate Trust Store(Partner Admin): View Root CA certificate details</t>
  </si>
  <si>
    <t>User should be in root certificate tabular view screen</t>
  </si>
  <si>
    <t>As a partner admin, I should be able to click on each root certificate record/ view option of each record in the tabular view of uploaded root certificates, so that I can view the root certificate details individually and download the certificate, if required</t>
  </si>
  <si>
    <t>Verfiy the root certificate record  navigating from each of the record</t>
  </si>
  <si>
    <t xml:space="preserve">1. Login to PMS portal as Admin Partner.
2. Click on Root of Trust certificate option in Home page/Dashboard/side panel.
3. Navigate to tabular view of Root CA certificates.
4.Click on each of the record </t>
  </si>
  <si>
    <t>Clicking on each of the record should be navigated to veiw certificate screen except action row</t>
  </si>
  <si>
    <t>Verfiy the root certificate record  navigating from  the action Menu</t>
  </si>
  <si>
    <t>1. Login to PMS portal as Admin Partner.
2. Click on Root of Trust certificate option in Home page/Dashboard/side panel.
3. Navigate to tabular view of Root CA certificates.
4.Click on the view option from the action menu</t>
  </si>
  <si>
    <t>Should navigate to View Root CA Certificate Details screen</t>
  </si>
  <si>
    <t xml:space="preserve">Verify the View Root CA Certificate Details screen on navigating from each of the record and action menu </t>
  </si>
  <si>
    <t>1. Login to PMS portal as Admin Partner.
2. Click on Root of Trust certificate option in Home page/Dashboard/side panel.
3. Navigate to tabular view of Root CA certificates.
4.Click on each of the record or click on the view option from the action menu</t>
  </si>
  <si>
    <t>View Root CA Certificate Details screen should include Title/subtitle/breadcrumb /Issued to /issued by/root ca certificate section/download button /back button/header footer/Certificate thumbprint</t>
  </si>
  <si>
    <t xml:space="preserve">Verify the Title of View Root CA Certificate Details screen </t>
  </si>
  <si>
    <t>1. Login to PMS portal as Admin Partner.
2. Click on Root of Trust certificate option in Home page/Dashboard/side panel.
3. Navigate to tabular view of Root CA certificates.
4.Click on each of the record or click on the view option from the action menu
5.Check the Title</t>
  </si>
  <si>
    <t>Title should read ‘View Root CA Certificate Details’</t>
  </si>
  <si>
    <t xml:space="preserve">Verify the sub Title of View Root CA Certificate Details screen </t>
  </si>
  <si>
    <t>1. Login to PMS portal as Admin Partner.
2. Click on Root of Trust certificate option in Home page/Dashboard/side panel.
3. Navigate to tabular view of Root CA certificates.
4.Click on each of the record or click on the view option from the action menu
5.Check the sub Title</t>
  </si>
  <si>
    <t>Sub Title should dsiplay the  ‘&lt;Certificate ID&gt;'</t>
  </si>
  <si>
    <t>Verify the uploaded on date and time</t>
  </si>
  <si>
    <t xml:space="preserve">1. Login to PMS portal as Admin Partner.
2. Click on Root of Trust certificate option in Home page/Dashboard/side panel.
3. Navigate to tabular view of Root CA certificates.
4.Click on each of the record or click on the view option from the action menu
5.Check the uploaded on date and </t>
  </si>
  <si>
    <t>Uploaded date and time should be as per the system format</t>
  </si>
  <si>
    <t>Verify the Issued to and Issued by details</t>
  </si>
  <si>
    <t xml:space="preserve">1. Login to PMS portal as Admin Partner.
2. Click on Root of Trust certificate option in Home page/Dashboard/side panel.
3. Navigate to tabular view of Root CA certificates.
4.Click on each of the record or click on the view option from the action menu
5.Check the Issued to and issued by </t>
  </si>
  <si>
    <t>Issued to and issued by details should be proper
Issuer and subject to be same</t>
  </si>
  <si>
    <t>Verify the Issued to and Issued by details can be edited</t>
  </si>
  <si>
    <t>1. Login to PMS portal as Admin Partner.
2. Click on Root of Trust certificate option in Home page/Dashboard/side panel.
3. Navigate to tabular view of Root CA certificates.
4.Click on each of the record or click on the view option from the action menu
5.Edit  the Issued to and issued by details</t>
  </si>
  <si>
    <t>Issued to and Issued by details should be non editable</t>
  </si>
  <si>
    <t>Verify the certificate thumbprint</t>
  </si>
  <si>
    <t>1. Login to PMS portal as Admin Partner.
2. Click on Root of Trust certificate option in Home page/Dashboard/side panel.
3. Navigate to tabular view of Root CA certificates.
4.Click on each of the record or click on the view option from the action menu
5.CHeck the certificate thumbprint in key manager table</t>
  </si>
  <si>
    <t>Thumbprint should be alphanumeric which should be generated after certificate is uploaded and submitted successfully</t>
  </si>
  <si>
    <t>Verify the certificate thumbprint can be edited</t>
  </si>
  <si>
    <t xml:space="preserve">1. Login to PMS portal as Admin Partner.
2. Click on Root of Trust certificate option in Home page/Dashboard/side panel.
3. Navigate to tabular view of Root CA certificates.
4.Click on each of the record or click on the view option from the action menu
5.Edit the certificate thumbprint </t>
  </si>
  <si>
    <t>certificate thumbprint should not  be editable</t>
  </si>
  <si>
    <t>Verify the Root CA Certificate Section</t>
  </si>
  <si>
    <t>1. Login to PMS portal as Admin Partner.
2. Click on Root of Trust certificate option in Home page/Dashboard/side panel.
3. Navigate to tabular view of Root CA certificates.
4.Click on each of the record or click on the view option from the action menu
5.Verify the Root CA Certificate Section</t>
  </si>
  <si>
    <t>Verify the Root CA Certificate Section should include Title/partner domain/valid from/valid to/back button/download button</t>
  </si>
  <si>
    <t>Verify the Title of the  Root CA Certificate Section</t>
  </si>
  <si>
    <t>Title should read 'Root CA Certificate'</t>
  </si>
  <si>
    <t>Verify the partner domain of the  Root CA Certificate Section</t>
  </si>
  <si>
    <t>1. Login to PMS portal as Admin Partner.
2. Click on Root of Trust certificate option in Home page/Dashboard/side panel.
3. Navigate to tabular view of Root CA certificates.
4.Click on each of the record or click on the view option from the action menu
5.Check the partner domain</t>
  </si>
  <si>
    <t>Partner Domain should display the same as the one selected during certificate upload</t>
  </si>
  <si>
    <t>Verify the valid from  of the  Root CA Certificate Section</t>
  </si>
  <si>
    <t>1. Login to PMS portal as Admin Partner.
2. Click on Root of Trust certificate option in Home page/Dashboard/side panel.
3. Navigate to tabular view of Root CA certificates.
4.Click on each of the record or click on the view option from the action menu
5.Verify the valid from date</t>
  </si>
  <si>
    <t>Valid From should be  same as system browser date format</t>
  </si>
  <si>
    <t>Verify the    valid to of the  Root CA Certificate Section</t>
  </si>
  <si>
    <t>1. Login to PMS portal as Admin Partner.
2. Click on Root of Trust certificate option in Home page/Dashboard/side panel.
3. Navigate to tabular view of Root CA certificates.
4.Click on each of the record or click on the view option from the action menu
5.Verify the valid to date</t>
  </si>
  <si>
    <t>Expiry date of Root CA Certificate should display as per system browser format</t>
  </si>
  <si>
    <t>Verify the download button of the  Root CA Certificate Section</t>
  </si>
  <si>
    <t>1. Login to PMS portal as Admin Partner.
2. Click on Root of Trust certificate option in Home page/Dashboard/side panel.
3. Navigate to tabular view of Root CA certificates.
4.Click on each of the record or click on the view option from the action menu
5.Verify the download button</t>
  </si>
  <si>
    <t>Download button should be enabled before expiry of Certificates and    disabled for download after expiry
Note: Download option should be disabled in the tabular view of Rot CA certificate</t>
  </si>
  <si>
    <t>Verify the back button of the  Root CA Certificate Section</t>
  </si>
  <si>
    <t>1. Login to PMS portal as Admin Partner.
2. Click on Root of Trust certificate option in Home page/Dashboard/side panel.
3. Navigate to tabular view of Root CA certificates.
4.Click on each of the record or click on the view option from the action menu
5.Verify the back  button</t>
  </si>
  <si>
    <t>clicking on back button should navigate to previous tabular view</t>
  </si>
  <si>
    <t xml:space="preserve">Verify the details of the certificate once expired  </t>
  </si>
  <si>
    <t>1. Login to PMS portal as Admin Partner.
2. Click on Root of Trust certificate option in Home page/Dashboard/side panel.
3. Navigate to tabular view of Root CA certificates.
4.Click on each of the record or click on the view option from the action menu
5.Verify the details of certificate after expired</t>
  </si>
  <si>
    <t>Verfiy clicking on the  bread crumbs</t>
  </si>
  <si>
    <t>1. Login to PMS portal as Admin Partner.
2. Click on Root of Trust certificate option in Home page/Dashboard/side panel.
3. Navigate to tabular view of Root CA certificates.
4.Click on each of the record or click on the view option from the action menu
5.Verify the bread crumbs</t>
  </si>
  <si>
    <t>Verify the Date and time format in DB</t>
  </si>
  <si>
    <t>1. Login to PMS portal as Admin Partner.
2. Click on Root of Trust certificate option in Home page/Dashboard/side panel.
3. Navigate to tabular view of Root CA certificates.
4.Click on each of the record or click on the view option from the action menu
5.Verify the Date and time in DB</t>
  </si>
  <si>
    <t>In DB, it should be in UTC format</t>
  </si>
  <si>
    <t xml:space="preserve">1. Login to PMS portal as Admin Partner in multi language
2. Click on Root of Trust certificate option in Home page/Dashboard/side panel.
3. Navigate to tabular view of Root CA certificates.
4.Click on each of the record or click on the view option from the action menu
5.Check the fields/allignments </t>
  </si>
  <si>
    <t>Verfiy the view Root CA certificate details screen is editable</t>
  </si>
  <si>
    <t>1. Login to PMS portal as Admin Partner.
2. Click on Root of Trust certificate option in Home page/Dashboard/side panel.
3. Navigate to tabular view of Root CA certificates.
4.Click on each of the record or click on the view option from the action menu
5.Click on the browser back button</t>
  </si>
  <si>
    <t>Root CA certificate details screen should be non editable</t>
  </si>
  <si>
    <t>1. Login to PMS portal as Admin Partner.
2. Click on Root of Trust certificate option in Home page/Dashboard/side panel.
3. Navigate to tabular view of Root CA certificates.
4.Click on each of the record or click on the view option from the action menu
5.Check on the tablet dimension 1280X800</t>
  </si>
  <si>
    <t>1. Login to PMS portal as Admin Partner.
2. Click on Root of Trust certificate option in Home page/Dashboard/side panel.
3. Navigate to tabular view of Root CA certificates.
4.Click on each of the record or click on the view option from the action menu
5.Check on the desktop dimension 1920x1080</t>
  </si>
  <si>
    <t>1. Login to PMS portal as Admin Partner.
2. Click on Root of Trust certificate option in Home page/Dashboard/side panel.
3. Navigate to tabular view of Root CA certificates.
4.Click on each of the record or click on the view option from the action menu
5.Check on the extra large dimension 2560x1440</t>
  </si>
  <si>
    <t>MOSIP-38250</t>
  </si>
  <si>
    <t>Certificate Trust Store(Partner Admin): Tabular view of uploaded Intermediate CA Certificates</t>
  </si>
  <si>
    <t>The user should have uploaded intermediate certificate atleast once, for the records to appear in tabular view. Else the table is displayed empty</t>
  </si>
  <si>
    <t>As a partner admin, I should be able to view the tabular list of uploaded intermediate certificate details along with its status so that I can view the certificates uploaded so far, all in one screen.</t>
  </si>
  <si>
    <t>1. Login to PMS portal as Admin Partner.
2. Click on Root of Trust certificate option in Home page/Dashboard/side panel.
3. Navigate to tabular view of Intermediate CA certificates.</t>
  </si>
  <si>
    <t>Verify the Title of Intermediate CA certificate Tab</t>
  </si>
  <si>
    <t>Verify the Breadcrumb Intermediate CA certificate Tab</t>
  </si>
  <si>
    <t>1. Login to PMS portal as Admin Partner.
2. Click on Root of Trust certificate option in Home page/Dashboard/side panel.
3. Navigate to tabular view of Intermediate CA certificates.
4.Verify the Home</t>
  </si>
  <si>
    <t>Tab name should read Intermediate  CA</t>
  </si>
  <si>
    <t>1. Login to PMS portal as Admin Partner.
2. Click on Root of Trust certificate option in Home page/Dashboard/side panel.
3. Navigate to tabular view of Intermediate CA certificates.
4.Check the  sub title</t>
  </si>
  <si>
    <t>Sub Title should read  ‘List of Intermediate CA Certificates()'</t>
  </si>
  <si>
    <t>1. Login to PMS portal as Admin Partner.
2. Click on Root of Trust certificate option in Home page/Dashboard/side panel.
3. Navigate to tabular view of Intermediate CA certificates.
4.Edit the Tab Name and subtitle</t>
  </si>
  <si>
    <t xml:space="preserve">1. Login to PMS portal as Admin Partner.
2. Click on Root of Trust certificate option in Home page/Dashboard/side panel.
3. Navigate to tabular view of Intermediate CA certificates.
4.Click on the ‘Upload Trust Certificate' button </t>
  </si>
  <si>
    <t>Verify the columns displayed in Root Intermediate certificate tab</t>
  </si>
  <si>
    <t>1. Login to PMS portal as Admin Partner.
2. Click on Root of Trust certificate option in Home page/Dashboard/side panel.
3. Navigate to tabular view of Root Intermediate certificates.
4.Check the columns</t>
  </si>
  <si>
    <t>All the rows should be clickable also expired certificate rows should be clickable.</t>
  </si>
  <si>
    <t>Verify on clicking all the Rows in the Intermediate CA Tab</t>
  </si>
  <si>
    <t>1. Login to PMS portal as Admin Partner.
2. Click on Root of Trust certificate option in Home page/Dashboard/side panel.
3. Navigate to tabular view of Intermediate CA certificates.
4.Click on all the rows</t>
  </si>
  <si>
    <t xml:space="preserve">On clicking all the rows should  navigate to View Certificate details except action row </t>
  </si>
  <si>
    <t>1.Go to PMS default properties and merge it and restart PMS services
2.Edit the page nos
3. Login to PMS portal as Admin Partner.
4. Click on Root of Trust certificate option in Home page/Dashboard/side panel.
5. Navigate to tabular view of Intermediate CA certificates.
6.Check the page no and row items</t>
  </si>
  <si>
    <t>1. Login to PMS portal as an partner
2.Create certificates and upload
3.Login as  Admin Partner.
4. Click on Root of Trust certificate option in Home page/Dashboard/side panel.
5. Navigate to tabular view of Intermediate CA certificates.
6.Check the top rows</t>
  </si>
  <si>
    <t>Verify the Sort icon is provided across all column headers in Intermediate CA Tab</t>
  </si>
  <si>
    <t>1. Login to PMS portal as Admin Partner.
2. Click on Root of Trust certificate option in Home page/Dashboard/side panel.
3. Navigate to tabular view of Intermediate CA certificates.
4.Click on the sort icons</t>
  </si>
  <si>
    <t>Verify the Sort icon functionality in  Intermediate CA Tab</t>
  </si>
  <si>
    <t>1. Login to PMS portal as Admin Partner.
2. Click on Root of Trust certificate option in Home page/Dashboard/side panel.
3. Navigate to tabular view of Intermediate CA certificates.
4.Click on the filter button</t>
  </si>
  <si>
    <t>1. Login to PMS portal as Admin Partner.
2. Click on Root of Trust certificate option in Home page/Dashboard/side panel.
3. Navigate to tabular view of Intermediate CA certificates.
4.Click on filter button and check the expanded section</t>
  </si>
  <si>
    <t>1. Login to PMS portal as Admin Partner.
2. Click on Root of Trust certificate option in Home page/Dashboard/side panel.
3. Navigate to tabular view of Intermediate CA certificates.
4.Apply filter and do not click on apply now button</t>
  </si>
  <si>
    <t>1. Login to PMS portal as Admin Partner.
2. Click on Root of Trust certificate option in Home page/Dashboard/side panel.
3. Navigate to tabular view of Intermediate CA certificates.
4.Apply filter and click on apply now button</t>
  </si>
  <si>
    <t>1. Login to PMS portal as Admin Partner.
2. Click on Root of Trust certificate option in Home page/Dashboard/side panel.
3. Navigate to tabular view of Intermediate CA certificates.
4.Apply filter and click on apply now button without entering any data</t>
  </si>
  <si>
    <t>1. Login to PMS portal as Admin Partner.
2. Click on Root of Trust certificate option in Home page/Dashboard/side panel.
3. Navigate to tabular view of Intermediate CA certificates.
4.Apply filter and click on apply now button with multi options</t>
  </si>
  <si>
    <t>1. Login to PMS portal as Admin Partner.
2. Click on Root of Trust certificate option in Home page/Dashboard/side panel.
3. Navigate to tabular view of Intermediate CA certificates.
4.Apply filter and click on reset button</t>
  </si>
  <si>
    <t>1. Login to PMS portal as Admin Partner.
2. Click on Root of Trust certificate option in Home page/Dashboard/side panel.
3. Navigate to tabular view of Intermediate CA certificates.
4.Check on the tablet dimension 1280X800</t>
  </si>
  <si>
    <t>1. Login to PMS portal as Admin Partner.
2. Click on Root of Trust certificate option in Home page/Dashboard/side panel.
3. Navigate to tabular view of Intermediate CA certificates.
4.Check on the desktop dimension 1920x1080</t>
  </si>
  <si>
    <t>Verify the valid from and valid To date in the intermediate CA tab</t>
  </si>
  <si>
    <t xml:space="preserve">1. Login to PMS portal as Admin Partner.
2. Click on Root of Trust certificate option in Home page/Dashboard/side panel.
3. Navigate to tabular view of Root intermediate certificates.
4.Check the valid from and valid To date </t>
  </si>
  <si>
    <t>Should be same as system browser date format</t>
  </si>
  <si>
    <t>Verify the uploaded time in the intermediate CA Tab</t>
  </si>
  <si>
    <t>1. Login to PMS portal as Admin Partner.
2. Click on Root of Trust certificate option in Home page/Dashboard/side panel.
3. Navigate to tabular view of intermediate CA certificates.
4.Check the uploaded time</t>
  </si>
  <si>
    <t>Verify the Issued To and Issued by field of certifciate is displaying proper details</t>
  </si>
  <si>
    <t>1. Login to PMS portal as Admin Partner.
2. Click on Root of Trust certificate option in Home page/Dashboard/side panel.
3. Navigate to tabular view of intermediate  CA certificates.
4.Check the Issued to and issued by details</t>
  </si>
  <si>
    <t>Certificate details should be proper</t>
  </si>
  <si>
    <t>Verify the validity status of the intermediate CA tab</t>
  </si>
  <si>
    <t>1. Login to PMS portal as Admin Partner.
2. Click on Root of Trust certificate option in Home page/Dashboard/side panel.
3. Navigate to tabular view of intermediate CA certificates.
4.Check the validity status</t>
  </si>
  <si>
    <t>Validity satus should dispaly as valid if the certificate is valid and red for the expired certificate</t>
  </si>
  <si>
    <t>Verify the partner certificates once intermediate certificates gets expired</t>
  </si>
  <si>
    <t>1. Login to PMS portal as Admin Partner.
2. Click on Root of Trust certificate option in Home page/Dashboard/side panel.
3. Navigate to tabular view of intermediate CA certificates.
4.Check the certificate status</t>
  </si>
  <si>
    <t>Related partner certificates for the given intermediate certificate should get invalid henceforth the certificate chain of trust is broken</t>
  </si>
  <si>
    <t>Verify uploading certificates after the expiry</t>
  </si>
  <si>
    <t>1. Login to PMS portal as Admin Partner.
2. Click on Root of Trust certificate option in Home page/Dashboard/side panel.
3. Navigate to tabular view of intermediate CA certificates.
4.Check the expired certificate status and re-upload the certificate</t>
  </si>
  <si>
    <t>Partner certificates issued by this intermediate CA cannot be uploaded/ re-uploaded anymore and an appropriate error message is thrown.</t>
  </si>
  <si>
    <t>MOSIP-38262</t>
  </si>
  <si>
    <t>Certificate Trust Store(Partner Admin): View Intermediate CA certificate details</t>
  </si>
  <si>
    <t>User should be in intermediate certificate tabular view screen</t>
  </si>
  <si>
    <t>As a partner admin, I should be able to click on each intermediate certificate record/ view option of each record in the tabular view of uploaded intermediate certificates, so that I can view the Intermediate certificate details individually and download the certificate, if required</t>
  </si>
  <si>
    <t xml:space="preserve">1. Login to PMS portal as Admin Partner.
2. Click on Root of Trust certificate option in Home page/Dashboard/side panel.
3. Navigate to tabular view of Intermediate CA certificates.
4.Click on each of the record </t>
  </si>
  <si>
    <t>1. Login to PMS portal as Admin Partner.
2. Click on Root of Trust certificate option in Home page/Dashboard/side panel.
3. Navigate to tabular view of Intermediate CA certificates.
4.Click on the view option from the action menu</t>
  </si>
  <si>
    <t>Should navigate to View Intermediate CA Certificate Details screen</t>
  </si>
  <si>
    <t>1. Login to PMS portal as Admin Partner.
2. Click on Root of Trust certificate option in Home page/Dashboard/side panel.
3. Navigate to tabular view of Intermediate CA certificates.
4.Click on each of the record or click on the view option from the action menu</t>
  </si>
  <si>
    <t>View Intermediate CA Certificate Details screen should include Title/subtitle/breadcrumb /Issued to /issued by/root ca certificate section/download button /back button/header footer</t>
  </si>
  <si>
    <t>1. Login to PMS portal as Admin Partner.
2. Click on Root of Trust certificate option in Home page/Dashboard/side panel.
3. Navigate to tabular view of Intermediate CA certificates.
4.Click on each of the record or click on the view option from the action menu
5.Check the Title</t>
  </si>
  <si>
    <t>Title should read ‘View Intermediate CA Certificate Details’</t>
  </si>
  <si>
    <t xml:space="preserve">1. Login to PMS portal as Admin Partner.
2. Click on Root of Trust certificate option in Home page/Dashboard/side panel.
3. Navigate to tabular view of Intermediate CA certificates.
4.Click on each of the record or click on the view option from the action menu
5.Check the uploaded on date and </t>
  </si>
  <si>
    <t xml:space="preserve">1. Login to PMS portal as Admin Partner.
2. Click on Root of Trust certificate option in Home page/Dashboard/side panel.
3. Navigate to tabular view of Intermediate CA certificates.
4.Click on each of the record or click on the view option from the action menu
5.Check the Issued to and issued by </t>
  </si>
  <si>
    <t>Issued to and issued by details should be proper</t>
  </si>
  <si>
    <t>1. Login to PMS portal as Admin Partner.
2. Click on Root of Trust certificate option in Home page/Dashboard/side panel.
3. Navigate to tabular view of Intermediate CA certificates.
4.Click on each of the record or click on the view option from the action menu
5.Edit  the Issued to and issued by details</t>
  </si>
  <si>
    <t>Issued to and Issued by details</t>
  </si>
  <si>
    <t xml:space="preserve">1. Login to PMS portal as Admin Partner.
2. Click on Root of Trust certificate option in Home page/Dashboard/side panel.
3. Navigate to tabular view of Intermediate CA certificates.
4.Click on each of the record or click on the view option from the action menu
5.CHeck the certificate thumbprint </t>
  </si>
  <si>
    <t xml:space="preserve">1. Login to PMS portal as Admin Partner.
2. Click on Root of Trust certificate option in Home page/Dashboard/side panel.
3. Navigate to tabular view of Intermediate CA certificates.
4.Click on each of the record or click on the view option from the action menu
5.Edit the certificate thumbprint </t>
  </si>
  <si>
    <t>1. Login to PMS portal as Admin Partner.
2. Click on Root of Trust certificate option in Home page/Dashboard/side panel.
3. Navigate to tabular view of Intermediate CA certificates.
4.Click on each of the record or click on the view option from the action menu
5.Verify the Root CA Certificate Section</t>
  </si>
  <si>
    <t>Verify the Intermediate CA Certificate Section should include Title/partner domain/valid from/valid to/back button</t>
  </si>
  <si>
    <t>Verify the Title of the  Intermediate CA Certificate Section</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</si>
  <si>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Title </t>
  </si>
  <si>
    <t>Title should read 'Intermediate CA Certificate'</t>
  </si>
  <si>
    <t>Verify the partner domain of the  Intermediate CA Certificate Section</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</si>
  <si>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Partner Domain </t>
  </si>
  <si>
    <t>Verify the valid from  of the  Intermediate CA Certificate Section</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</si>
  <si>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valif from date </t>
  </si>
  <si>
    <t>Verify the    valid to of the  Intermediate CA Certificate Section</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</si>
  <si>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valid to date </t>
  </si>
  <si>
    <t>Expiry date of Intermediate  CA Certificate should display as per system browser format</t>
  </si>
  <si>
    <t>Verify the download button of the  Intermediate CA Certificate Section</t>
  </si>
  <si>
    <t>1. Login to PMS portal as Admin Partner.
2. Click on Root of Trust certificate option in Home page/Dashboard/side panel.
3. Navigate to tabular view of Intermediate CA certificates.
4.Click on each of the record or click on the view option from the action menu
5.Verify the download button</t>
  </si>
  <si>
    <t>Download button should be enabled before expiry of Certificates and    disabled for download after expiry</t>
  </si>
  <si>
    <t>Verify the back button of the  Intermediate CA Certificate Section</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</si>
  <si>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back button </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</si>
  <si>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certificate details after expired </t>
  </si>
  <si>
    <t>Verify the back button present beside the Title of the screen</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</si>
  <si>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bread crumbs </t>
  </si>
  <si>
    <t>Clicking on home button should navigate to Home page and clicking of List of intermediate CA certificates should naviagte to previous tabular screen</t>
  </si>
  <si>
    <t>1. Login to PMS portal as Admin Partner.
2. Click on Root of Trust certificate option in Home page/Dashboard/side panel.
3. Navigate to tabular view of Intermediate CA certificates.
4.Click on each of the record or click on the view option from the action menu
5.Verify the date and time format in DB in PMS table</t>
  </si>
  <si>
    <t xml:space="preserve">1. Login to PMS portal as Admin Partner in multi language
2. Click on Root of Trust certificate option in Home page/Dashboard/side panel.
3. Navigate to tabular view of Intermediate CA certificates.
4.Click on each of the record or click on the view option from the action menu
4.Check the fields/allignments </t>
  </si>
  <si>
    <t xml:space="preserve">1. Login to PMS portal as Admin Partner.
2. Click on Root of Trust certificate option in Home page/Dashboard/side panel.
3. Navigate to tabular view of Intermediate CA certificates.
4.Click on each of the record or click on the view option from the action menu
5.Verify the browser back button </t>
  </si>
  <si>
    <t>Should  display a  pop up message 'are you sure you want to exit'  with a yes or no option as it an editable page</t>
  </si>
  <si>
    <t>1. Login to PMS portal as Admin Partner.
2. Click on Root of Trust certificate option in Home page/Dashboard/side panel.
3. Navigate to tabular view of Intermediate CA certificates.
4.Click on each of the record or click on the view option from the action menu
5.Check on the tablet dimension 1280X800</t>
  </si>
  <si>
    <t>1. Login to PMS portal as Admin Partner.
2. Click on Root of Trust certificate option in Home page/Dashboard/side panel.
3. Navigate to tabular view of Intermediate CA certificates.
4.Click on each of the record or click on the view option from the action menu
5.Check on the desktop dimension 1920x1080</t>
  </si>
  <si>
    <t>1. Login to PMS portal as Admin Partner.
2. Click on Root of Trust certificate option in Home page/Dashboard/side panel.
3. Navigate to tabular view of Intermediate CA certificates.
4.Click on each of the record or click on the view option from the action menu
4.Check on the extra large dimension 2560x1440</t>
  </si>
  <si>
    <t>MOSIP-38476</t>
  </si>
  <si>
    <t>UI Enhancement: Cancel, Clear form and Undo Changes button functionalities</t>
  </si>
  <si>
    <t>User should be in an Create/Edit screen</t>
  </si>
  <si>
    <t>user clicks on Edit option in action menu of active records</t>
  </si>
  <si>
    <t>Verify the cancel button after editing the existing value in admin portal</t>
  </si>
  <si>
    <t>After text has been already entered / edited in any of the text fields/ dropdowns in all  Create/ Edit screens ( irrespective of partner types or roles), then on clicking  Cancel button ,  a confirmation popup should display seeking confirmation from user whether to cancel or proceed with the changes without saving</t>
  </si>
  <si>
    <t>Verify the cancel button after editing the existing value in partner portal</t>
  </si>
  <si>
    <t>1. Login to PMS portal as Admin Partner.
2.Click on Policies option in Home page.
3.Navigate to  Authentication policy tab.
4.Click on the edit option for Edit OIDC client
5.click on the cancel button</t>
  </si>
  <si>
    <t>Verify the cancel button after adding or  editing multiple    text fields</t>
  </si>
  <si>
    <t>1. Login to PMS portal as Admin Partner.
2.Click on Policies option in Home page.
3.Navigate to  Authentication policy tab.
4.Click on the edit option in the action menu of records that are in draft status in Authentication Policy tabular view screen
5.Edit multiple text fields
6.click on the cancel button</t>
  </si>
  <si>
    <t>Verify the cancel button after adding multiple  text fields and clicking on cancel multiple times</t>
  </si>
  <si>
    <t>1. Login to PMS portal as Admin Partner.
2.Click on Policies option in Home page.
3.Navigate to  Authentication policy tab.
4.Click on the edit option in the action menu of records that are in draft status in Authentication Policy tabular view screen
5.Edit multiple text fields
6.click on the cancel button multiple times</t>
  </si>
  <si>
    <t>After text has been already entered / edited in any of the text fields/ dropdowns in all  Create/ Edit screens ( irrespective of partner types or roles), then on clicking  Cancel button ,  a confirmation popup should display seeking confirmation from user whether to cancel or proceed with the changes without saving on a single click</t>
  </si>
  <si>
    <t xml:space="preserve">Verify on clicking cancel button in the pop up after adding/editing the  text fields </t>
  </si>
  <si>
    <t>1. Login to PMS portal as Admin Partner.
2.Click on Policies option in Home page.
3.Navigate to  Authentication policy tab.
4.Click on the edit option in the action menu of records that are in draft status in Authentication Policy tabular view screen
5.Edit multiple text fields
6.click on the proceed  button in the pop up</t>
  </si>
  <si>
    <t>Page should retain the same data without saving the changes</t>
  </si>
  <si>
    <t xml:space="preserve">Verify on clicking proceed button in the pop up after adding/editing the  text fields </t>
  </si>
  <si>
    <t>Page should continue to display the latest changes made by the user</t>
  </si>
  <si>
    <t>Verify the cancel button in the popup after adding  the text field in multi language</t>
  </si>
  <si>
    <t>1. Login to PMS portal as Admin Partner.
2.Click on Policies option in Home page.
3.Navigate to  Authentication policy tab.
4.Click on the edit option in the action menu of records that are in draft status in Authentication Policy tabular view screen
5.Edit multiple text fields
6.click on the cancel  button in the pop up</t>
  </si>
  <si>
    <t>On clicking  Cancel button Page should retain the same data without saving the changes in the selected language</t>
  </si>
  <si>
    <t>Verify the Proceed button in the popup after adding  the text field in multi language</t>
  </si>
  <si>
    <t>Page should continue to display the latest changes made by the user in the selected language</t>
  </si>
  <si>
    <t>Verify the clear form button In Add/ Create screens</t>
  </si>
  <si>
    <t>1. Login to PMS portal as Admin Partner.
2.Click on Policies option in Home page.
3.Navigate to  policy group tab.
4.Click on the create policy group
5.Add  any or all  text fields
6.click on the clear form  button</t>
  </si>
  <si>
    <t>The data entered should get cleared before submission.</t>
  </si>
  <si>
    <t>Verify the clear form button In Add/ Create screens in multilanguages</t>
  </si>
  <si>
    <t>Clear form button should display in multilanguage</t>
  </si>
  <si>
    <t>Verify the Undo Changes button in Edit screens</t>
  </si>
  <si>
    <t xml:space="preserve">1. Login to PMS portal as Admin Partner.
2.Click on Policies option in Home page.
3.Navigate to  Authentication policy tab.
4.Click on the edit option in the action menu of records that are in draft status in Authentication Policy tabular view screen
5.Edit any text fields
6.click on the undo changes button </t>
  </si>
  <si>
    <t>In Edit screens  ‘Undo Changes' button should help to restore the previously saved entries (only editable textboxes/ dropdowns).</t>
  </si>
  <si>
    <t>Verify the Undo Changes button in Edit screens without adding/editing any changes</t>
  </si>
  <si>
    <t>1. Login to PMS portal as Admin Partner.
2.Click on Policies option in Home page.
3.Navigate to  Authentication policy tab.
4.Click on the edit option in the action menu of records that are in draft status in Authentication Policy tabular view screen
5.click on the undo changes button without Editing any text fields</t>
  </si>
  <si>
    <t>Page should retain the same data without any changes</t>
  </si>
  <si>
    <t>Verify the Undo Changes button in Edit screens in multi language</t>
  </si>
  <si>
    <t xml:space="preserve">1. Login to PMS portal as Admin Partner in multi language.
2.Click on Policies option in Home page.
3.Navigate to  Authentication policy tab.
4.Click on the edit option in the action menu of records that are in draft status in Authentication Policy tabular view screen
5.click on the undo changes button before/after Editing any text fields </t>
  </si>
  <si>
    <t>Undo changes should display in multilanguage</t>
  </si>
  <si>
    <t>MOSIP-38409</t>
  </si>
  <si>
    <t>View Partner Status in View Partner - Policy Request</t>
  </si>
  <si>
    <t>1. User should be in  view Partner Policy Linkage  screen</t>
  </si>
  <si>
    <t>An additional field- Partner Status → (Activated/ Deactivated)  is displayed in correct color coding  based on the UX provided in View Partner Policy Request page</t>
  </si>
  <si>
    <t xml:space="preserve">Verify the partner status before approving the Policy request </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</si>
  <si>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
6.Check the partner status</t>
  </si>
  <si>
    <t>Partner status should display as Activated</t>
  </si>
  <si>
    <t>Verify the partner status after approving the policy request</t>
  </si>
  <si>
    <t>Verify the partner status after Rejecting the policy request</t>
  </si>
  <si>
    <t>Partner status should display as Deactivated</t>
  </si>
  <si>
    <t>Verify the partner status after  Deactivating the partner</t>
  </si>
  <si>
    <t>Partner status should display as deactivated</t>
  </si>
  <si>
    <t>Verify the partner status color code before   Deactivating the partner</t>
  </si>
  <si>
    <t xml:space="preserve">1. Login to PMS portal as Admin Partner.
2. Click on Partner - Policy Linking option in Home page/Dashboard.
3. Navigate to tabular view of List of Partner-Policy Linkages.
4. Click on View button in Action menu for Approved/Pending for Approval/Rejected policy request .
5. Navigate to View policy request page.
6.Check the partner status </t>
  </si>
  <si>
    <t>Partner status to be displayed in green colour for the  Activated status</t>
  </si>
  <si>
    <t>Verify the partner status color code after    Deactivating the partner</t>
  </si>
  <si>
    <t>1. Login to PMS portal as Admin Partner.
2.Click on partners tab
3.Deactivate the partner
4. Click on Partner - Policy Linking option in Home page/Dashboard.
5. Navigate to tabular view of List of Partner-Policy Linkages.
6. Click on View button in Action menu for Approved/Pending for Approval/Rejected policy request.
7. Navigate to View policy request page.
8.Check the partner status</t>
  </si>
  <si>
    <t>Partner status to be displayed in grey colour for the  DeActivated partner</t>
  </si>
  <si>
    <t>Verify the status after deactivating the partner can be re-activated</t>
  </si>
  <si>
    <t>1. Login to PMS portal as Admin Partner.
2.Click on partners tab
3.Deactivate the partner
4. Click on Partner - Policy Linking option in Home page/Dashboard.
5. Navigate to tabular view of List of Partner-Policy Linkages.
6. Click on View button in Action menu for Approved/Pending for Approval/Rejected policy request.
7. Navigate to View policy request page.
8.Re-activate the partner status</t>
  </si>
  <si>
    <t xml:space="preserve">Partner should not  be able to re-activate </t>
  </si>
  <si>
    <t>Verify the status is editable</t>
  </si>
  <si>
    <t>1. Login to PMS portal as Admin Partner.
2. Click on Partner - Policy Linking option in Home page/Dashboard.
3. Navigate to tabular view of List of Partner-Policy Linkages.
4. Click on View button in Action menu for Approved/Pending for Approval/Rejected policy request.
5. Navigate to View policy request page.
6.Edit  the partner status</t>
  </si>
  <si>
    <t>Status should be non -editable</t>
  </si>
  <si>
    <t>Verify the partner status allignment  in multilanguages</t>
  </si>
  <si>
    <t>1. Login to PMS portal as Admin Partner in multi languages
2. Click on Partner - Policy Linking option in Home page/Dashboard.
3. Navigate to tabular view of List of Partner-Policy Linkages.
4. Click on View button in Action menu for Approved/Pending for Approval/Rejected policy request.
5. Navigate to View policy request page.
6.check the partner status</t>
  </si>
  <si>
    <t>Status and allignment should be proper and the text fields should display in eng/fra when logged in same langauge and RTL format when logged in ara language</t>
  </si>
  <si>
    <t>MOSIP-38021</t>
  </si>
  <si>
    <t>SBI-Device (Partner Admin): Tabular View of devices associated to a given SBI</t>
  </si>
  <si>
    <t>TC_38021_01</t>
  </si>
  <si>
    <t>1. Partner Admin should be displayed with a column ‘Linked Devices’ where the count of devices linked to a given SBI is displayed aganist each SBI record.
2. Partner Admin should click on the displayed count of linked devices under column ‘Linked Devices’ in tabular view of SBI page</t>
  </si>
  <si>
    <t>As a partner admin, I should be able to view the tabular list of linked devices associated to a given SBI along with its details and status so that I can view the devices requested for that respective SBI in a sequential order and also know the status of approval, all in one screen.</t>
  </si>
  <si>
    <t>Verify that the linked devices functionality is available in List of SBIs page.</t>
  </si>
  <si>
    <t>1. Login to PMS portal as Partner Admin.
2. Navigate to Dashboard.
3. Click on SBI-Devices option in dashboard.
4. Navigate to List of SBIs page.</t>
  </si>
  <si>
    <t>1. Linked devices functionality should be available in List of SBIs page for Linked Device column</t>
  </si>
  <si>
    <t>TC_38021_02</t>
  </si>
  <si>
    <t>Verify the title of Tabular view of SBIs.</t>
  </si>
  <si>
    <t>Title ‘SBI-Device’ should be displayed.</t>
  </si>
  <si>
    <t>TC_38021_03</t>
  </si>
  <si>
    <t>Verify the "Home" breadcrumb in List of SBIs page.</t>
  </si>
  <si>
    <t>TC_38021_04</t>
  </si>
  <si>
    <t xml:space="preserve"> Verify when no devices are submitted so far (for Approved SBI)</t>
  </si>
  <si>
    <t>1. Login to PMS portal as Partner Admin.
2. Navigate to Dashboard.
3. Click on SBI-Devices option in dashboard.
4. Navigate to List of SBIs page.
5. Navigate to Linked devcie column for Approved SBI.</t>
  </si>
  <si>
    <t>1. The displayed count should be displayed as 0 for Approved SBI under column ‘Linked Devices’ in tabular view of SBI page.
2. Count should be not clickable for Approved SBI when devices are 0.</t>
  </si>
  <si>
    <t>TC_38021_05</t>
  </si>
  <si>
    <t>Verify when Devices are submitted atleast once.</t>
  </si>
  <si>
    <t>1. Linked devices for Approved SBI when devices are available should be clickable.</t>
  </si>
  <si>
    <t>TC_38021_06</t>
  </si>
  <si>
    <t xml:space="preserve">Verify the sub title for linked devices for SBI. </t>
  </si>
  <si>
    <t>1. Login to PMS portal as Partner Admin.
2. Navigate to Dashboard.
3. Click on SBI-Devices option in dashboard.
4. Navigate to List of SBIs page.
5. Click on Linked devcie count for Approved SBI.</t>
  </si>
  <si>
    <t>1. Sub title "List of Linked Devices" should be displayed.</t>
  </si>
  <si>
    <t>TC_38021_07</t>
  </si>
  <si>
    <t>Verify the number displayed in ( ) beside ‘List of Devices’ denote the total number of devices submitted for the given SBI</t>
  </si>
  <si>
    <t>Correct count should be displayed beside ‘List of Devices’ i.e., it should denote the total number of devices submitted for the given SBI</t>
  </si>
  <si>
    <t>TC_38021_08</t>
  </si>
  <si>
    <t>Verify below the subtitle.</t>
  </si>
  <si>
    <t>Below the subtitle, corresponding SBI ID and SBI Version should be displayed</t>
  </si>
  <si>
    <t>TC_38021_09</t>
  </si>
  <si>
    <t>Verify by adding multiple Devices for SBI.</t>
  </si>
  <si>
    <t>TC_38021_10</t>
  </si>
  <si>
    <t>1. Login to PMS portal as Partner Admin.
2. Navigate to Dashboard.
3. Click on SBI-Devices option in dashboard.
4. Navigate to List of SBIs page.
5. Click on Linked devcie count for Approved SBI.
6. Navigate to Filters button.</t>
  </si>
  <si>
    <t>TC_38021_11</t>
  </si>
  <si>
    <t>1. Login to PMS portal as Partner Admin.
2. Navigate to Dashboard.
3. Click on SBI-Devices option in dashboard.
4. Navigate to List of SBIs page.
5. Click on Linked devcie count for Approved SBI.
6. Navigate to Filter button.</t>
  </si>
  <si>
    <t>TC_38021_12</t>
  </si>
  <si>
    <t>Upon expanding the "Filter" dropdown, the expandable section should display filters for the column headers: partner ID (textbox), Organisation (textbox), Device ID (textbox), Device Type (dropdown), Device Sub-Type (dropdown), Make (textbox), Model(textbox),Status (dropdown),creation date(textbox),Action</t>
  </si>
  <si>
    <t>TC_38021_13</t>
  </si>
  <si>
    <t>TC_38021_14</t>
  </si>
  <si>
    <t>1. Login to PMS portal as Partner Admin.
2. Navigate to Dashboard.
3. Click on SBI-Devices option in dashboard.
4. Navigate to List of SBIs page.
5. Click on Linked devcie count for Approved SBI.
6. Navigate to Filter button.
7. Navigate to Dropdown filters.</t>
  </si>
  <si>
    <t>TC_38021_15</t>
  </si>
  <si>
    <t>TC_38021_16</t>
  </si>
  <si>
    <t>TC_38021_17</t>
  </si>
  <si>
    <t>TC_38021_18</t>
  </si>
  <si>
    <t>1. Login to PMS portal as Partner Admin.
2. Navigate to Dashboard.
3. Click on SBI-Devices option in dashboard.
4. Navigate to List of SBIs page.
5. Click on Linked devcie count for Approved SBI.
6. Navigate to Filter button.
7. Navigate to textbox filters.</t>
  </si>
  <si>
    <t>TC_38021_19</t>
  </si>
  <si>
    <t>TC_38021_20</t>
  </si>
  <si>
    <t>TC_38021_21</t>
  </si>
  <si>
    <t>TC_38021_22</t>
  </si>
  <si>
    <t>TC_38021_23</t>
  </si>
  <si>
    <t>1. Login to PMS portal as Partner Admin.
2. Navigate to Dashboard.
3. Click on SBI-Devices option in dashboard.
4. Navigate to List of SBIs page.
5. Click on Linked devcie count for Approved SBI.
6. Navigate to Filter button.
7. Filter multiple values.</t>
  </si>
  <si>
    <t>TC_38021_24</t>
  </si>
  <si>
    <t>TC_38021_25</t>
  </si>
  <si>
    <t>TC_38021_26</t>
  </si>
  <si>
    <t>TC_38021_27</t>
  </si>
  <si>
    <t>1. Login to PMS portal as Partner Admin.
2. Navigate to Dashboard.
3. Click on SBI-Devices option in dashboard.
4. Navigate to List of SBIs page.
5. Click on Linked devcie count for Approved SBI.
6. Navigate to Filter button and expand it.
7. Navigate to Reset filter link.</t>
  </si>
  <si>
    <t>TC_38021_28</t>
  </si>
  <si>
    <t>1. Login to PMS portal as Partner Admin.
2. Navigate to Dashboard.
3. Click on SBI-Devices option in dashboard.
4. Navigate to List of SBIs page.
5. Click on Linked devcie count for Approved SBI.
6. Navigate to Filter button and expand it, apply some filters.
7. Navigate to Reset filter link.</t>
  </si>
  <si>
    <t>TC_38021_29</t>
  </si>
  <si>
    <t>TC_38021_30</t>
  </si>
  <si>
    <t>1. Login to PMS portal as Partner Admin.
2. Navigate to Dashboard.
3. Click on SBI-Devices option in dashboard.
4. Navigate to List of SBIs page.
5. Click on Linked devcie count for Approved SBI.
6. Navigate to list of devices.</t>
  </si>
  <si>
    <t>Below columns should be displayed in List of Device page,
1. Partner ID,
2. Organisation,
3. Device ID
4. Device Type
5. Device Sub Type
6. Make
7. Model
8. Creation Date
9. Status
10. Action</t>
  </si>
  <si>
    <t>TC_38021_31</t>
  </si>
  <si>
    <t>TC_38021_32</t>
  </si>
  <si>
    <t>1. Login to PMS portal as Partner Admin.
2. Navigate to Dashboard.
3. Click on SBI-Devices option in dashboard.
4. Navigate to List of SBIs page.
5. Click on Linked devcie count for Approved SBI.
6. Navigate to list of devices.
7. Navigate to Approved row.</t>
  </si>
  <si>
    <t>TC_38021_33</t>
  </si>
  <si>
    <t>TC_38021_34</t>
  </si>
  <si>
    <t>TC_38021_35</t>
  </si>
  <si>
    <t>1. Login to PMS portal as Partner Admin.
2. Navigate to Dashboard.
3. Click on SBI-Devices option in dashboard.
4. Navigate to List of SBIs page.
5. Click on Linked devcie count for Approved SBI.
6. Navigate to list of devices.
7. Navigate to Pending for approval row.</t>
  </si>
  <si>
    <t>TC_38021_36</t>
  </si>
  <si>
    <t xml:space="preserve">Verify Rejected row items are clickable </t>
  </si>
  <si>
    <t>1. Login to PMS portal as Partner Admin.
2. Navigate to Dashboard.
3. Click on SBI-Devices option in dashboard.
4. Navigate to List of SBIs page.
5. Click on Linked devcie count for Approved SBI.
6. Navigate to list of devices.
7. Navigate to Rejected row.</t>
  </si>
  <si>
    <t>Rejected row items should be clickable.</t>
  </si>
  <si>
    <t>TC_38021_37</t>
  </si>
  <si>
    <t>TC_38021_38</t>
  </si>
  <si>
    <t>1. Login to PMS portal as Partner Admin.
2. Navigate to Dashboard.
3. Click on SBI-Devices option in dashboard.
4. Navigate to List of SBIs page.
5. Click on Linked devcie count for Approved SBI.
6. Navigate to list of devices.
7. Navigate to rejected and deactivated row.</t>
  </si>
  <si>
    <t>TC_38021_39</t>
  </si>
  <si>
    <t>Verify Deactivated row items in table.</t>
  </si>
  <si>
    <t>1. Login to PMS portal as Partner Admin.
2. Navigate to Dashboard.
3. Click on SBI-Devices option in dashboard.
4. Navigate to List of SBIs page.
5. Click on Linked devcie count for Approved SBI.
6. Navigate to list of devices.
7. Navigate to deactivated row.</t>
  </si>
  <si>
    <t>1. Deactivated row items should not be clickable.
2. Records in Deactivated status should be greyed out but Action menu is enabled with only View option available.</t>
  </si>
  <si>
    <t>TC_38021_40</t>
  </si>
  <si>
    <t>Verify creation date column.</t>
  </si>
  <si>
    <t>1. Login to PMS portal as Partner Admin.
2. Navigate to Dashboard.
3. Click on SBI-Devices option in dashboard.
4. Navigate to List of SBIs page.
5. Click on Linked devcie count for Approved SBI.
6. Navigate to list of devices.
7. Navigate to Creation date column.</t>
  </si>
  <si>
    <t>Creation date should be same as system date format</t>
  </si>
  <si>
    <t>TC_38021_41</t>
  </si>
  <si>
    <t>1. Login to PMS portal as Partner Admin.
2. Navigate to Dashboard.
3. Click on SBI-Devices option in dashboard.
4. Navigate to List of SBIs page.
5. Click on Linked devcie count for Approved SBI.
6. Navigate to list of devices.
7. Navigate to pagination.</t>
  </si>
  <si>
    <t>TC_38021_42</t>
  </si>
  <si>
    <t>TC_38021_43</t>
  </si>
  <si>
    <t>TC_38021_44</t>
  </si>
  <si>
    <t>TC_38021_45</t>
  </si>
  <si>
    <t>TC_38021_46</t>
  </si>
  <si>
    <t>TC_38021_47</t>
  </si>
  <si>
    <t>TC_38021_48</t>
  </si>
  <si>
    <t>TC_38021_49</t>
  </si>
  <si>
    <t>TC_38021_50</t>
  </si>
  <si>
    <t xml:space="preserve"> Verify linked device option for Rejected SBI</t>
  </si>
  <si>
    <t>1. Login to PMS portal as Partner Admin.
2. Navigate to Dashboard.
3. Click on SBI-Devices option in dashboard.
4. Navigate to List of SBIs page.
5. Navigate to Linked devcie count for Rejected SBI..</t>
  </si>
  <si>
    <t>1. Linked devices option for Rejected SBI should not be clickable.</t>
  </si>
  <si>
    <t>TC_38021_51</t>
  </si>
  <si>
    <t xml:space="preserve"> Verify linked device option for Pending for apporval SBI</t>
  </si>
  <si>
    <t>1. Login to PMS portal as Partner Admin.
2. Navigate to Dashboard.
3. Click on SBI-Devices option in dashboard.
4. Navigate to List of SBIs page.
5. Navigate to Linked devcie count for pending for approval SBI..</t>
  </si>
  <si>
    <t>1. Linked devices option for Pending for approval SBI should not be clickable.</t>
  </si>
  <si>
    <t>TC_38021_52</t>
  </si>
  <si>
    <t xml:space="preserve"> Verify linked device option for Deactivated SBI</t>
  </si>
  <si>
    <t>1. Login to PMS portal as Partner Admin.
2. Navigate to Dashboard.
3. Click on SBI-Devices option in dashboard.
4. Navigate to List of SBIs page.
5. Navigate to Linked devcie count forDeactivated SBI..</t>
  </si>
  <si>
    <t>1. Linked devices option for Deactivated SBI should not be clickable.</t>
  </si>
  <si>
    <t>TC_38021_53</t>
  </si>
  <si>
    <t>Verify on deactivating SBI</t>
  </si>
  <si>
    <t>1. Login to PMS portal as Partner Admin.
2. Navigate to Dashboard.
3. Click on SBI-Devices option in dashboard.
4. Navigate to List of SBIs page.
5.Deactivate the SBI.</t>
  </si>
  <si>
    <t>Below funtions should be appearing once SBI is deactivated,
1. "Approved" devices associated to should be deactivated .
2."Pending for approval" devices devices will be auto-rejected</t>
  </si>
  <si>
    <t>TC_38021_54</t>
  </si>
  <si>
    <t>Verify the tabular view of devices after Deactivating the Approved SBI where multiple devices are associated to it.</t>
  </si>
  <si>
    <t>1. "Approved" device records should be displayed in ‘Deactivated' status and those row items should be greyed out. The action menu in such records should be enabled with only View option.
2. The devices whose status was ‘Pending for Approval’ before SBI deactivation should be now be displayed with ‘Rejected’ status.
3. Rejected devices should continue to remain in the same status even after SBI deactivation.</t>
  </si>
  <si>
    <t>TC_38021_55</t>
  </si>
  <si>
    <t>TC_38021_56</t>
  </si>
  <si>
    <t>TC_38021_57</t>
  </si>
  <si>
    <t>TC_38021_58</t>
  </si>
  <si>
    <t>TC_38021_59</t>
  </si>
  <si>
    <t>Verify SBI version is aligned properly in Linked devices table when provided lengthy version</t>
  </si>
  <si>
    <t>Lengthy SBI version should be aligned properly below subtitle in devices list page.</t>
  </si>
  <si>
    <t>TC_38021_60</t>
  </si>
  <si>
    <t>TC_38021_61</t>
  </si>
  <si>
    <t>TC_38021_62</t>
  </si>
  <si>
    <t>TC_38021_63</t>
  </si>
  <si>
    <t>TC_38021_64</t>
  </si>
  <si>
    <t>TC_38021_65</t>
  </si>
  <si>
    <t>MOSIP-37610</t>
  </si>
  <si>
    <t>UI Enhancements : Applicable for all Partners and Partner Admin screens</t>
  </si>
  <si>
    <t>As a policy manager, on clicking Create Auth Policy- I should be able to see the Textarea preview of policy data file before first time</t>
  </si>
  <si>
    <t>Verify the  textarea preview of policy data file before first time upload</t>
  </si>
  <si>
    <t>Textarea preview of policy data file before first time upload should be greyed out</t>
  </si>
  <si>
    <t>Verify the allignment of the Textarea preview of policy data file before first time upload should be greyed out</t>
  </si>
  <si>
    <t xml:space="preserve">The Text area  should be Alligned properly  </t>
  </si>
  <si>
    <t xml:space="preserve">1. The user is in Datashare Policy tab of Policies screen.
2. The user clicks on Create Datashare Policy button </t>
  </si>
  <si>
    <t>As a policy manager, on clicking Create Datashare Policy- I should be able to see the Textarea preview of policy data file before first time</t>
  </si>
  <si>
    <t>1. Login to PMS portal as Admin Partner.
2. Click on Policies option in Home page/Dashboard.
3. Navigate to Datashare Policy tab.
4. Click on Datahare Policy tab.
5. Navigate to Create Datashare Policy page.</t>
  </si>
  <si>
    <t>1.User should be in the tabular  columns list in SBI device,FTM Tab,Authentication service Tab</t>
  </si>
  <si>
    <t>As a policy manager, - I should be able to see the ‘Created Date' column header to be renamed to 'Creation Date’</t>
  </si>
  <si>
    <t>Verify the ‘Created Date' column header  in all the tabular views of all partners portal.</t>
  </si>
  <si>
    <t>1. Login to PMS portal as an Auth/Device/FTM Partner.
2.Navigate to OIDC client tab/API key tab
3.View the Tabular columns list</t>
  </si>
  <si>
    <t>‘Created Date' column header to be renamed to 'Creation Date’ in all the tabular views of all partners portal</t>
  </si>
  <si>
    <t>Verify the ‘Created Date' column header  in all the tabular views of  partner admin portal</t>
  </si>
  <si>
    <t>1. Login to PMS portal as an partner Admin
2. Click on SBI - Device card option in Home page/Dashboard.
3. Navigate to  policies/SBI/Device Tab
4.Navigate to FTM chip Tab
5.View the Tabular columns list</t>
  </si>
  <si>
    <t>‘Created Date' column header to be renamed to 'Creation Date’ in all the tabular views of all partner admin portal.</t>
  </si>
  <si>
    <t>User should be in Clone Policy popup</t>
  </si>
  <si>
    <t>As a policy manager, on clicking Clone Policy- I should be able to clone the policy for activated policy</t>
  </si>
  <si>
    <t>Verify on clicking Clone   option in the action menu</t>
  </si>
  <si>
    <t xml:space="preserve">1. Login to PMS portal as Admin Partner.
2. Click on policies card option in Home page/Dashboard.
3. Navigate to auth policy /data share policy Tab
4.Click on clone option in action menu </t>
  </si>
  <si>
    <t>window should display a information  text to select the policy group</t>
  </si>
  <si>
    <t>Verify on  Cloning   the auth policy and datashare policy in action menu</t>
  </si>
  <si>
    <t>Policy should be cloned and slowness should not be observed</t>
  </si>
  <si>
    <t>User should be in auth policy tab</t>
  </si>
  <si>
    <t>As a policy manager- I should be able to  view the information text</t>
  </si>
  <si>
    <t>Verify the Info text in the popup</t>
  </si>
  <si>
    <t>Information text should read- 'Select the policy group to nest the cloned policy &lt;policy name&gt;, including its specified details. You can also edit the cloned policy's details before publishing it.'</t>
  </si>
  <si>
    <t>User should be in data share  policy tab</t>
  </si>
  <si>
    <t>Verify the Info text in the popup is editable</t>
  </si>
  <si>
    <t>Information text should not be editable</t>
  </si>
  <si>
    <t>User should be in certificate root trust tab</t>
  </si>
  <si>
    <t xml:space="preserve">As a policy manager- I should be able to  upload certifiacte </t>
  </si>
  <si>
    <t>Verify the error message on uploading a different certificate for first time</t>
  </si>
  <si>
    <t>1. Login to PMS portal as Admin Partner.
2. Click on certificate trust store  option in Home page/Dashboard.
3. Navigate to upload trust certificate Tab
4.Reupload an auth/device or FTM certificate from a diff organisation</t>
  </si>
  <si>
    <t>‘Org name does not match’ error message to be reframed to- ‘The organization name in the uploaded certificate does not match the name provided during partner registration’.</t>
  </si>
  <si>
    <t>User should be in terms and condition   screen</t>
  </si>
  <si>
    <t>As a policy manager- I should be able to  view the terms and conditions consent form</t>
  </si>
  <si>
    <t xml:space="preserve">Verify the Text in Terms and conditions in the consent </t>
  </si>
  <si>
    <t>1.Register an Partner
2.Accept the terms and conditions
3.. Login to PMS portal as Admin Partner.</t>
  </si>
  <si>
    <t>Terms &amp; Conditions- ‘In case you do not wish to proceed..’ text to be reframed to ‘If you do not wish to proceed, you can click on Logout’</t>
  </si>
  <si>
    <t xml:space="preserve">User should be in certificate trust store </t>
  </si>
  <si>
    <t>As a policy manager- I should be able to upload certiifcate in
  certificate trust store screen</t>
  </si>
  <si>
    <t>Verify the expired date and time in certifcate trust store</t>
  </si>
  <si>
    <t>1. Login to PMS portal as Admin Partner.
2. Click on certificate trust store  option in Home page/Dashboard.</t>
  </si>
  <si>
    <t>For expired certificates, the expired date and time should be highlighted in red.</t>
  </si>
  <si>
    <t>User should be in view OIDC client store</t>
  </si>
  <si>
    <t>User should be in
view  OIDC client details screen</t>
  </si>
  <si>
    <t>Verify the breadcrumb in  ' Home/ List of OIDC Clients' screen</t>
  </si>
  <si>
    <t>1. Login to PMS portal as Admin Partner.
2. Click on Authentication services option in Home page/Dashboard.
3.Navigate to OIDC Tab
4.Click on the view option in the action menu</t>
  </si>
  <si>
    <t>In View of OIDC Client details- breadcrumb is ' Home/ List of OIDC Clients'</t>
  </si>
  <si>
    <t>User should be in view API details screen</t>
  </si>
  <si>
    <t>User should be in
view  API details screen</t>
  </si>
  <si>
    <t>1. Login to PMS portal as Admin Partner.
2. Click on Authentication services option in Home page/Dashboard.
3.Navigate to API key Tab
4.Click on the view option in the action menu</t>
  </si>
  <si>
    <t>In View of API Key details- breadcrumb is ' Home/ List of API Keys'</t>
  </si>
  <si>
    <t xml:space="preserve">User should be in deactivate window  </t>
  </si>
  <si>
    <t>Verify the deactivate window in action Menu screen</t>
  </si>
  <si>
    <t>1. Login to PMS portal as Admin Partner.
2.Navigate to the Tabular view Tab
4.Click on the devactivate option in the action menu</t>
  </si>
  <si>
    <t>when deactivate window is displayed (in all tabular view screens)  the action menu should be collapsed</t>
  </si>
  <si>
    <t>MOSIP-36908</t>
  </si>
  <si>
    <t>Policy Group &amp; Policies (Policy Manager): Create Datashare Policy</t>
  </si>
  <si>
    <t>TC_36908_01</t>
  </si>
  <si>
    <t>As a policy manager, on clicking Create Datashare Policy- I should be able to enter the required details to create Datashare Policy so that the partner can select the relevant policy in their portal.</t>
  </si>
  <si>
    <t>Verify Datashare Policy tab is accessible.</t>
  </si>
  <si>
    <t>1. Login to PMS portal as Admin Partner.
2. Click on Policies option in Home page/Dashboard.
3. Navigate to Datashare Policy tab.</t>
  </si>
  <si>
    <t>"Datashare Policy" tab should be accessible.</t>
  </si>
  <si>
    <t>TC_36908_02</t>
  </si>
  <si>
    <t>Verify when no submitted Datashare Policy records are present.</t>
  </si>
  <si>
    <t>1. Login to PMS portal as Admin Partner.
2. Click on Policies option in Home page/Dashboard.
3. Navigate to Datashare Policy tab.
4. Click on Datashare Policy tab.</t>
  </si>
  <si>
    <t>1. Create Datashare Policy button should be located in the centre of the screen.
2. Create Datashare Policy button should be accessible.</t>
  </si>
  <si>
    <t>TC_36908_03</t>
  </si>
  <si>
    <t>Verify when the tabular view of submitted Datashare Policy records are available</t>
  </si>
  <si>
    <t>1. Create Datashare Policy button should be located on the top right of the screen.
2. Create Datashare Policy button should be accessible.</t>
  </si>
  <si>
    <t>TC_36908_04</t>
  </si>
  <si>
    <t xml:space="preserve">Verify title of Create Datashare Policy page </t>
  </si>
  <si>
    <t>1. Login to PMS portal as Admin Partner.
2. Click on Policies option in Home page/Dashboard.
3. Navigate to Datashare Policy tab.
4. Click on Datashare Policy tab.
5. Navigate to Create Datashare Policy page.</t>
  </si>
  <si>
    <t>Title: Create Datashare Policy should be displayed.</t>
  </si>
  <si>
    <t>TC_36908_05</t>
  </si>
  <si>
    <t xml:space="preserve">Verify sub title of Create Datashare Policy page </t>
  </si>
  <si>
    <t>TC_36908_06</t>
  </si>
  <si>
    <t>1. Login to PMS portal as Admin Partner.
2. Click on Policies option in Home page/Dashboard.
3. Navigate to Datashare Policy tab.
4. Click on Datashare Policy tab.
5. Navigate to Create Datashare Policy page.
6. Navigate to Policy group dropdown.</t>
  </si>
  <si>
    <t>TC_36908_07</t>
  </si>
  <si>
    <t>TC_36908_08</t>
  </si>
  <si>
    <t>TC_36908_09</t>
  </si>
  <si>
    <t>TC_36908_10</t>
  </si>
  <si>
    <t>TC_36908_11</t>
  </si>
  <si>
    <t>TC_36908_12</t>
  </si>
  <si>
    <t>1. Login to PMS portal as Admin Partner.
2. Click on Policies option in Home page/Dashboard.
3. Navigate to Datashare Policy tab.
4. Click on Datashare Policy tab.
5. Navigate to Create Datashare Policy page.
6. Navigate to Policy Name textbox.</t>
  </si>
  <si>
    <t>"Enter name for Datashare Policy" - placeholder text shouldbe displayed.</t>
  </si>
  <si>
    <t>TC_36908_13</t>
  </si>
  <si>
    <t>1. User should be able to enter only alphabets into Policy Name textbox.
2. User should be able to Create Datashare Policy using only alphabets.</t>
  </si>
  <si>
    <t>TC_36908_14</t>
  </si>
  <si>
    <t>1. User should be able to enter only alphanumeric values into Policy Name textbox.
2. User should be able to Create Datashare Policy using only alphanumeric values.</t>
  </si>
  <si>
    <t>TC_36908_15</t>
  </si>
  <si>
    <t>1. User should be able to enter only special characters values into Policy Name textbox.
2. User should be able to Create Datashare Policy using only special characters values.</t>
  </si>
  <si>
    <t>TC_36908_16</t>
  </si>
  <si>
    <t>Verify by entering only numeric values into Policy Name textbox.</t>
  </si>
  <si>
    <t>1. User should be able to enter only numeric values into Policy Name textbox.
2. User should be able to Create Datashare Policy using only numeric values.</t>
  </si>
  <si>
    <t>TC_36908_17</t>
  </si>
  <si>
    <t>1. User should not be able to enter more than 128 values into Policy Name text box
2. keyboard will be restricted for further entry</t>
  </si>
  <si>
    <t>TC_36908_18</t>
  </si>
  <si>
    <t>Verify by entering unique Policy name.</t>
  </si>
  <si>
    <t>TC_36908_19</t>
  </si>
  <si>
    <t>TC_36908_20</t>
  </si>
  <si>
    <t>Admin Should not be able to create already existing policy name which is in deactivate state</t>
  </si>
  <si>
    <t>TC_36908_21</t>
  </si>
  <si>
    <t>1. Login to PMS portal as Admin Partner.
2. Click on Policies option in Home page/Dashboard.
3. Navigate to Datashare Policy tab.
4. Click on Datashare Policy tab.
5. Navigate to Create Datashare Policy page.
6. Navigate to Policy description textbox.</t>
  </si>
  <si>
    <t>"Enter description about Datashare Policy" - placeholder text should be displayed.</t>
  </si>
  <si>
    <t>TC_36908_22</t>
  </si>
  <si>
    <t>TC_36908_23</t>
  </si>
  <si>
    <t>TC_36908_24</t>
  </si>
  <si>
    <t>TC_36908_25</t>
  </si>
  <si>
    <t>Verify by entering only numeric values into Policy Description textbox.</t>
  </si>
  <si>
    <t>TC_36908_26</t>
  </si>
  <si>
    <t>TC_36908_27</t>
  </si>
  <si>
    <t xml:space="preserve">Admin Should not be able to create already existing policy name </t>
  </si>
  <si>
    <t>TC_36908_28</t>
  </si>
  <si>
    <t>1. Login to PMS portal as Admin Partner.
2. Click on Policies option in Home page/Dashboard.
3. Navigate to Datashare Policy tab.
4. Click on Datahare Policy tab.
5. Navigate to Create Datashare Policy page.
6. Navigate to Policy Data section.</t>
  </si>
  <si>
    <t>TC_36908_29</t>
  </si>
  <si>
    <t>TC_36908_30</t>
  </si>
  <si>
    <t>TC_36908_31</t>
  </si>
  <si>
    <t>TC_36908_32</t>
  </si>
  <si>
    <t>1. User should be able to view the Policy Data content and allowed to edit policy data</t>
  </si>
  <si>
    <t>TC_36908_33</t>
  </si>
  <si>
    <t>TC_36908_34</t>
  </si>
  <si>
    <t>TC_36908_35</t>
  </si>
  <si>
    <t>Verify in local system only json files should be displayed by default.</t>
  </si>
  <si>
    <t>TC_36908_36</t>
  </si>
  <si>
    <t>TC_36908_37</t>
  </si>
  <si>
    <t>TC_36908_38</t>
  </si>
  <si>
    <t>TC_36908_39</t>
  </si>
  <si>
    <t>TC_36908_40</t>
  </si>
  <si>
    <t>TC_36908_41</t>
  </si>
  <si>
    <t>User should get error message on uploading blank data."Please provide valid JSON data"</t>
  </si>
  <si>
    <t>TC_36908_42</t>
  </si>
  <si>
    <t>User should get error message on uploading invalid json."Please provide valid JSON data"</t>
  </si>
  <si>
    <t>TC_36908_43</t>
  </si>
  <si>
    <t>Verify by uploading password protected file.</t>
  </si>
  <si>
    <t>TC_36908_44</t>
  </si>
  <si>
    <t>TC_36908_45</t>
  </si>
  <si>
    <t>TC_36908_46</t>
  </si>
  <si>
    <t>1. Should not be able to submit the datasahre Policy.
2. save as draft button is disabled</t>
  </si>
  <si>
    <t>TC_36908_47</t>
  </si>
  <si>
    <t>TC_36908_48</t>
  </si>
  <si>
    <t>TC_36908_49</t>
  </si>
  <si>
    <t>Verify that save as draft button is disabled by default.</t>
  </si>
  <si>
    <t>1. Login to PMS portal as Admin Partner.
2. Click on Policies option in Home page/Dashboard.
3. Navigate to Datashare Policy tab.
4. Click on Datashare Policy tab.
5. Navigate to Create Datashare Policy page.
6. Navigate to save as draft button.</t>
  </si>
  <si>
    <t>save as draft button should be disabled by default.</t>
  </si>
  <si>
    <t>TC_36908_50</t>
  </si>
  <si>
    <t>Verify that save as draft is getting enabled only after mandatory fields are entered.</t>
  </si>
  <si>
    <t>1. Login to PMS portal as Admin Partne.
2. Click on Policies option in Home page/Dashboard.
3. Navigate to Auth Policy tab.
4. Click on Auth Policy tab.
5. Navigate to Create Auth Policy page.
6. Navigate to save as draft button.</t>
  </si>
  <si>
    <t>save as draft  should get enabled only after all mandatory fields are entered.</t>
  </si>
  <si>
    <t>TC_36908_51</t>
  </si>
  <si>
    <t>1. Login to PMS portal as Admin Partner .
2. Click on Policies option in Home page/Dashboard.
3. Navigate to Datashare Policy tab.
4. Click on Datashare Policy tab.
5. Navigate to Create Datashare Policy page.
6. Navigate to cancel button.</t>
  </si>
  <si>
    <t>TC_36908_52</t>
  </si>
  <si>
    <t>Verify upon clickin on cancel button.</t>
  </si>
  <si>
    <t>1. Login to PMS portal as Admin Partner.
2. Click on Policies option in Home page/Dashboard.
3. Navigate to Datashare Policy tab.
4. Click on Datashare Policy tab.
5. Navigate to Create Datashare Policy page.
6. Navigate to cancel button.</t>
  </si>
  <si>
    <t>1. Upon clicking on cancel button, user should be navigated to tabular view screen.
2. Details should not be get saved.</t>
  </si>
  <si>
    <t>TC_36908_53</t>
  </si>
  <si>
    <t>1. Login to PMS portal as Admin Partner.
2. Click on Policies option in Home page/Dashboard.
3. Navigate to Datashare Policy tab.
4. Click on Datashare Policy tab.
5. Navigate to Create Datashare Policy page.
6. Navigate to clear button.</t>
  </si>
  <si>
    <t>TC_36908_54</t>
  </si>
  <si>
    <t>Verify by saving data share Policy without entering mandatory fields.</t>
  </si>
  <si>
    <t>1. Login to PMS portal as Admin Partner.
2. Click on Policies option in Home page/Dashboard.
3. Navigate to Datashare Policy tab.
4. Click on Datashare Policy tab.
5. Navigate to Create Datashare Policy page.
6. save without entering mandatory fields.</t>
  </si>
  <si>
    <t>1. save as draft should be in disabled state.
2. User should not be able to save policy.</t>
  </si>
  <si>
    <t>TC_36908_55</t>
  </si>
  <si>
    <t>Verify by entering only blank spaces into text fields and save as draft.</t>
  </si>
  <si>
    <t>1. Login to PMS portal as Admin Partner
2. Click on Policies option in Home page/Dashboard.
3. Navigate to Datashare Policy tab.
4. Click on Datashare Policy tab.
5. Navigate to Create Datashare Policy page.
6. save as draft without entering blank spacs into fields.</t>
  </si>
  <si>
    <t>1. save as draft should be in disabled state.
2. User should not be able to submit.</t>
  </si>
  <si>
    <t>TC_36908_56</t>
  </si>
  <si>
    <t>Verify upon clicking on save as draft button.</t>
  </si>
  <si>
    <t>1. Login to PMS portal as Admin Partner.
2. Click on Policies option in Home page/Dashboard.
3. Navigate to Datashare Policy tab.
4. Click on Datashare Policy tab.
5. Navigate to Create Datashare Policy page.
6. Submit by entering all valid data into fields.</t>
  </si>
  <si>
    <t>Upon clicking on save as draft, policy manager should be navigated to  Policy submission success message.</t>
  </si>
  <si>
    <t>TC_36908_57</t>
  </si>
  <si>
    <t>1. Login to PMS portal as Admin Partner.
2. Click on Policies option in Home page/Dashboard.
3. Navigate to Datashare Policy tab.
4. Click on Datashare Policy tab.
5. Navigate to Create Datashare Policy page.
6. Submit by entering all valid data into fields.
7. Navigate to success message.</t>
  </si>
  <si>
    <t>TC_36908_58</t>
  </si>
  <si>
    <t>"Policy saved as Draft" - success message should be displayed.</t>
  </si>
  <si>
    <t>TC_36908_59</t>
  </si>
  <si>
    <t>"This Datashare Policy is currently in draft mode. You can publish it to make it active, or continue editing if additional modifications are needed by navigating to 'List of Datashare Policies' page" - success message should be displayed.</t>
  </si>
  <si>
    <t>TC_36908_60</t>
  </si>
  <si>
    <t>1. "Go back" button should be accessible.
2. Upon clicking on go back button, user should be navigated to tabular view of Datashare Policy.</t>
  </si>
  <si>
    <t>TC_36908_61</t>
  </si>
  <si>
    <t>TC_36908_62</t>
  </si>
  <si>
    <t>1. Login to PMS portal as Admin Partner
2. Click on Policies option in Home page/Dashboard.
3. Navigate to Datashare Policy tab.
4. Click on Datashare Policy tab.
5. Navigate to Create Datashare Policy page.
6. Turn off internet.
7. Submit by entering all valid data into fields.</t>
  </si>
  <si>
    <t>TC_36908_63</t>
  </si>
  <si>
    <t>1. Login to PMS portal as Admin Partner .
2. Click on Policies option in Home page/Dashboard.
3. Navigate to Datashare Policy tab.
4. Click on Datashare Policy tab.
5. Navigate to Create Datashare Policy page.
6. Create some server error.
7. Submit by entering all valid data into fields.</t>
  </si>
  <si>
    <t>TC_36908_64</t>
  </si>
  <si>
    <t>Verify by submitting datashare policy in Arabic langauge when logged in Arabic language</t>
  </si>
  <si>
    <t>1. Login to PMS portal as Admin in Arabic language.
2. Click on Policies option in Home page/Dashboard.
3. Navigate to Datashare Policy tab.
4. Click on Datashare Policy tab.
5. Navigate to Create Datashare Policy page.
6. Submit by entering all valid data into fields.</t>
  </si>
  <si>
    <t>TC_36908_65</t>
  </si>
  <si>
    <t>Verify by saving datashare policy in French langauge when logged in French language</t>
  </si>
  <si>
    <t>1. Login to PMS portal as Admin in French langauge.
2. Click on Policies option in Home page/Dashboard.
3. Navigate to Datashare Policy tab.
4. Click on Datashare Policy tab.
5. Navigate to Create Datashare Policy page.
6. save by entering all valid data into fields.</t>
  </si>
  <si>
    <t>TC_36908_66</t>
  </si>
  <si>
    <t>1. Login to PMS portal as Admin.
2. Click on Policies option in Home page/Dashboard.
3. Navigate to Datashare Policy tab.
4. Click on Datashare Policy tab.
5. Navigate to Create Datashare Policy page.
6. Submit by entering all valid data into fields.</t>
  </si>
  <si>
    <t>TC_36908_67</t>
  </si>
  <si>
    <t>Verify after saving details appears as the latest record in the tabular view screen.</t>
  </si>
  <si>
    <t>1. Upon saving details it should appear as the latest record in the tabular view screen.
2. Status should be in draft state.</t>
  </si>
  <si>
    <t>TC_36908_68</t>
  </si>
  <si>
    <t>Verify by save as draft Datashare Policy using keyboard.</t>
  </si>
  <si>
    <t>1. Login to PMS portal as Admin.
2. Click on Policies option in Home page/Dashboard.
3. Navigate to Datashare Policy tab.
4. Click on Datashare Policy tab.
5. Navigate to Create Datashare Policy page.
6. Submit by entering all valid data into fields using keyboard.</t>
  </si>
  <si>
    <t>User should be able to enter all details and save as draft using keyboard.</t>
  </si>
  <si>
    <t>TC_36908_69</t>
  </si>
  <si>
    <t>TC_36908_70</t>
  </si>
  <si>
    <t>TC_36908_71</t>
  </si>
  <si>
    <t>TC_36908_72</t>
  </si>
  <si>
    <t>Verif by creating same Datashare Policy in multibrowser</t>
  </si>
  <si>
    <t>1. Only at one browser should be able to create datashare Policy.
2. In another browser error message should be displayed.</t>
  </si>
  <si>
    <t>MOSIP-37017</t>
  </si>
  <si>
    <t>Disable the Reupload/ Download button in Partner Certificate and FTM Chip Certificate screen for a deactivated partner</t>
  </si>
  <si>
    <t>TC_37017_01</t>
  </si>
  <si>
    <t>1.  To ensure Re-upload and Download buttons is disabled in List of Partner Certificate in a deactivated partner’s PMS portal so that the partner does not have the option to upload/ reupload partner certificates and also not be able to download original certificate/ MOSIP Signed certificate after admin deactivates the respective partner.
2. For a deactivated partner, Upload/ Re-upload/ Download buttons is also disabled in Add/ Manage and View FTM Chip details screen (wherever FTM Chip Certificate section is present).
3. These buttons which are disabled displays the following message on hovering - ‘Your Partner account for given partner type has been deactivated by Admin, due to which you will no longer be able to perform this activity.’</t>
  </si>
  <si>
    <t>Verify the Download &amp; re-upload buttons for Deactivated AUTHENTICATION Partner in list of Partner Certificate screen.</t>
  </si>
  <si>
    <t>1. Login to PMS portal as AUTHENTICATION Partner.
2. Navigate to Partner certificate screen.
3. Navigate Download and Re-upload buttons.</t>
  </si>
  <si>
    <t>1. AUTHENTICATION Partner should not be able to Download original and MOSIP Signed certificate.
2. AUTHENTICATION Partner should not be able to Re-upload the  Partner certificate.
3. Download and Re-upload buttons should be in disabled state.
4. Below message should be displayed - "Your Partner account for given partner type has been deactivated by Admin, due to which the action has been disabled".</t>
  </si>
  <si>
    <t>TC_37017_02</t>
  </si>
  <si>
    <t>Verify the Download &amp; re-upload buttons for Deactivated DEVICE Partner in list of Partner Certificate screen.</t>
  </si>
  <si>
    <t>1. Login to PMS portal as DEVICE Partner.
2. Navigate to Partner certificate screen.
3. Navigate Download and Re-upload buttons.</t>
  </si>
  <si>
    <t>1. DEVICE Partner should not be able to Download original and MOSIP Signed certificate.
2. DEVICE Partner should not be able to Re-upload the  Partner certificate.
3. Download and Re-upload buttons should be in disabled state.
4. Below message should be displayed - "Your Partner account for given partner type has been deactivated by Admin, due to which the action has been disabled".</t>
  </si>
  <si>
    <t>TC_37017_03</t>
  </si>
  <si>
    <t>Verify the Download &amp; re-upload buttons for Deactivated FTM Partner in list of Partner Certificate screen.</t>
  </si>
  <si>
    <t>1. Login to PMS portal as FTM Partner.
2. Navigate to Partner certificate screen.
3. Navigate Download and Re-upload buttons.</t>
  </si>
  <si>
    <t>1. FTM Partner should not be able to Download original and MOSIP Signed certificate.
2. FTM Partner should not be able to Re-upload the  Partner certificate.
3. Download and Re-upload buttons should be in disabled state.
4. Below message should be displayed - "Your Partner account for given partner type has been deactivated by Admin, due to which the action has been disabled".</t>
  </si>
  <si>
    <t>TC_37017_04</t>
  </si>
  <si>
    <t>Verify by uploading certificate for FTM Chip when Parner is deactiavted.</t>
  </si>
  <si>
    <t>1. Login to PMS portal as FTM Partner.
2. Navigate to Upload FTM chip certificate.</t>
  </si>
  <si>
    <t>1. Partner should not be able to upload certificate for FTM Chip.
2. Upload button should be in disabled state.
3. Below message should be displayed, "Your Partner account for given partner type has been deactivated by Admin, due to which you will no longer be able to perform this activity."</t>
  </si>
  <si>
    <t>TC_37017_05</t>
  </si>
  <si>
    <t>Verify by uploading certificate for FTM Chip when Parner is deactiavted in Manage FTM Chip screen</t>
  </si>
  <si>
    <t>1. Login to PMS portal as FTM Partner.
2. Navigate to Manage FTM chip.
3. Navigate upload certificate.</t>
  </si>
  <si>
    <t>TC_37017_06</t>
  </si>
  <si>
    <t>Verify by downloading certificate for FTM Chip when Parner is deactiavted in Manage FTM Chip, Rejected state &amp; View  FTM chip screen</t>
  </si>
  <si>
    <t>1. Login to PMS portal as FTM Partner.
2. Navigate to Manage FTM Chip, Reject &amp; View screen.
3. Navigate upload certificate.</t>
  </si>
  <si>
    <t>1. Partner should not be able to Download certificate for FTM Chip.
2. Download button should be in disabled state Manage FTM Chip, Reject &amp; View screen.
3. Below message should be displayed, "Your Partner account for given partner type has been deactivated by Admin, due to which you will no longer be able to perform this activity."</t>
  </si>
  <si>
    <t>TC_37017_07</t>
  </si>
  <si>
    <t>Verify the Download, re-upload and Upload certificate functionality when logged in French language.</t>
  </si>
  <si>
    <t>1. Login to PMS portal as FTM, AUTH, Device Partner.
2. Check Download, re-upload and Upload certificate functionality when logged in French language.</t>
  </si>
  <si>
    <t>1. Partner should not be able to Download , Upload and re-upload certificates.
2. All the content, messages should be displayed in French language.</t>
  </si>
  <si>
    <t>TC_37017_08</t>
  </si>
  <si>
    <t>Verify the Download, re-upload and Upload certificate functionality when logged in Arabic language.</t>
  </si>
  <si>
    <t>1. Login to PMS portal as FTM, AUTH, Device Partner.
2. Check Download, re-upload and Upload certificate functionality when logged in Arabic language.</t>
  </si>
  <si>
    <t>1. Partner should not be able to Download , Upload and re-upload certificates.
2. All the content, messages should be displayed in RTL and Arabic language.</t>
  </si>
  <si>
    <t>TC_37017_09</t>
  </si>
  <si>
    <t>1. Login to PMS portal as FTM, AUTH, Device Partner.
2. Check Download, re-upload and Upload certificate functionality in TABLET dimensions.</t>
  </si>
  <si>
    <t>1. Partner should not be able to Download , Upload and re-upload certificates in TABLET dimensions.</t>
  </si>
  <si>
    <t>TC_37017_10</t>
  </si>
  <si>
    <t>1. Login to PMS portal as FTM, AUTH, Device Partner.
2. Check Download, re-upload and Upload certificate functionality in extra large screen dimensions.</t>
  </si>
  <si>
    <t>1. Partner should not be able to Download , Upload and re-upload certificates in extra large screen dimensions.</t>
  </si>
  <si>
    <t>TC_37017_11</t>
  </si>
  <si>
    <t>1.Create an Admin User
2.Remove PARTNER from assigned roles
3.Login with the same credentials.</t>
  </si>
  <si>
    <t>TC_37017_12</t>
  </si>
  <si>
    <t>1.L ogin to PMP portal as an Partner and copy the URL from the Home page
2. Open a new browser or clear cookies from cache or open incognito mode
4. Paste the URL copied earlier in the inspect mode
5. Select Enter.</t>
  </si>
  <si>
    <t>TC_37017_13</t>
  </si>
  <si>
    <t>MOSIP-38031</t>
  </si>
  <si>
    <t>SBI, Device, FTM, Policy Group, Policy, Certificate, Partner IDs to be displayed in Partner and Partner Admin tabular view and individual view screens</t>
  </si>
  <si>
    <t>TC_38031_01</t>
  </si>
  <si>
    <t>Verify FTM ID is displayed as first column in FTM Partner portal for List of FTM Chip details</t>
  </si>
  <si>
    <t>1. Login to PMS portal as FTM Partner.
2. Navigate to Tabular FTM screens.
3. Navigate to column headers.</t>
  </si>
  <si>
    <t>1. FTM ID should be displayed as first column in FTM Partner portal for FTM in List of FTM Chip details</t>
  </si>
  <si>
    <t>TC_38031_02</t>
  </si>
  <si>
    <t>Verify FTM ID is displayed as column in Admin portal for List of FTM Chip details</t>
  </si>
  <si>
    <t>1. Login to PMS portal as Admin Partner.
2. Navigate to Tabular FTM screens.
3. Navigate to column headers.</t>
  </si>
  <si>
    <t>1. FTM ID should be displayed as column in Admin portal for List of FTM Chip details.</t>
  </si>
  <si>
    <t>TC_38031_03</t>
  </si>
  <si>
    <t>Verify Device ID is displayed as first column in Device Partner portal for List of Devices</t>
  </si>
  <si>
    <t>1. Login to PMS portal as Device Partner.
2. Navigate to Tabular Devices screens.
3. Navigate to column headers.</t>
  </si>
  <si>
    <t>1. Device ID should be displayed as first column in Device Partner portal for Device in List of Devices screen.</t>
  </si>
  <si>
    <t>TC_38031_04</t>
  </si>
  <si>
    <t>Verify Device ID is displayed as column in Admin portal for List of Devices</t>
  </si>
  <si>
    <t>1. Login to PMS portal as Admin Partner.
2. Navigate to Tabular Device screens.
3. Navigate to column headers.</t>
  </si>
  <si>
    <t>1. Device ID should be displayed as column in Admin portal for List of Device screen.</t>
  </si>
  <si>
    <t>TC_38031_05</t>
  </si>
  <si>
    <t>Verify SBI ID is displayed as column in Admin portal for List of SBIs</t>
  </si>
  <si>
    <t>1. Login to PMS portal as Admin Partner.
2. Navigate to Tabular SBIs screens.
3. Navigate to column headers.</t>
  </si>
  <si>
    <t>1. SBI ID should be displayed as column in Admin portal for List of SBIs screen.</t>
  </si>
  <si>
    <t>TC_38031_06</t>
  </si>
  <si>
    <t>Verify Policy ID is displayed as forth column in Partner Policy request tabular view in Partner Portal</t>
  </si>
  <si>
    <t>1. Login to PMS portal as Auth Partner.
2. Navigate to Tabular Policy Requests  screens.
3. Navigate to column headers.</t>
  </si>
  <si>
    <t>1. Policy ID should displayed as forth column in Partner Policy request tabular view in Partner Portal.</t>
  </si>
  <si>
    <t>TC_38031_07</t>
  </si>
  <si>
    <t>Verify FTM ID is displayed as Third column in Admin Portal in tabular view for List of FTM Chip details screen.</t>
  </si>
  <si>
    <t>1. Login to PMS portal as Admin.
2. Navigate to Tabular FTM screens.
3. Navigate to column headers.</t>
  </si>
  <si>
    <t>1. FTM ID should be displayed as Third column in Admin Portal for tabular view in List of FTM Chip details screen.
2. FTM ID should be displayed after partner ID- Organisation columns.</t>
  </si>
  <si>
    <t>TC_38031_08</t>
  </si>
  <si>
    <t>Verify SBI ID is displayed as Third column in Admin Portal for tabular view for List of SBIs screen.</t>
  </si>
  <si>
    <t>1. Login to PMS portal as Admin.
2. Navigate to Tabular SBI screens.
3. Navigate to column headers.</t>
  </si>
  <si>
    <t>1. SBI ID should be displayed as Third column in Admin Portal for tabular view in List of SBIs screen.
2. SBI ID should be displayed after partner ID- Organisation columns.</t>
  </si>
  <si>
    <t>TC_38031_09</t>
  </si>
  <si>
    <t>Verify Device ID is displayed after SBI ID and Version in Admin Portal for tabular view for List of Devices screen.</t>
  </si>
  <si>
    <t>1. Login to PMS portal as Admin.
2. Navigate to Tabular Devices screens.
3. Navigate to column headers.</t>
  </si>
  <si>
    <t>1. Device ID should be displayed after SBI ID and Version  columns.</t>
  </si>
  <si>
    <t>TC_38031_10</t>
  </si>
  <si>
    <t>Verify Certificate ID, Partner ID, Policy ID, Policy Group ID is displayed as the first column in respective tabular view.</t>
  </si>
  <si>
    <t>1. Login to PMS portal as Admin.
2. Navigate to Tabular view for all screens in Admin portal.
3. Navigate to column headers.</t>
  </si>
  <si>
    <t>1. Certificate ID, Partner ID, Policy ID, Policy Group ID should be displayed as the first column in respective tabular view.</t>
  </si>
  <si>
    <t>TC_38031_11</t>
  </si>
  <si>
    <t>Verify Certificate ID, Partner ID, Policy ID, Policy Group ID is displayed as subtitle in VIEW pages of Partner Admin Portal. (Cert. Trust Store, Partners, Policies card)</t>
  </si>
  <si>
    <t>1. Certificate ID, Partner ID, Policy ID, Policy Group ID should be displayed as subtitle in VIEW pages of Partner Admin Portal.</t>
  </si>
  <si>
    <t>TC_38031_12</t>
  </si>
  <si>
    <t>Verify Partner ID is displayed as the first column in Partner Policy Linking tabular view</t>
  </si>
  <si>
    <t>1. Login to PMS portal as Admin.
2. Navigate to Tabular view Policy linkages
3. Navigate to column headers.</t>
  </si>
  <si>
    <t>1. Partner ID should be displayed as the first column in Partner Policy Linking tabular view.</t>
  </si>
  <si>
    <t>TC_38031_13</t>
  </si>
  <si>
    <t xml:space="preserve">Verify Partner ID is displayed as subtitle in Partner Policy Linking VIEW pages of Partner Admin Portal. </t>
  </si>
  <si>
    <t>1. Login to PMS portal as Admin.
2. Navigate to view Policy linkages
3. Navigate to column headers.</t>
  </si>
  <si>
    <t xml:space="preserve">1. Partner ID should be displayed as subtitle in Partner Policy Linking VIEW pages of Partner Admin Portal. </t>
  </si>
  <si>
    <t>TC_38031_14</t>
  </si>
  <si>
    <t>Verify that the FTM ID is displayed as a subtitle on the individual VIEW pages in both the Partner Admin and the FTM Partner Portal.</t>
  </si>
  <si>
    <t>1. Login to PMS portal as Admin and as FTM Partner.
2. Navigate to view FTM pages.</t>
  </si>
  <si>
    <t>1. FTM ID should be displayed on all individual VIEW pages in both the Partner Admin and the FTM Partner Portal as SUBTITLE of each page.
2. Format of subtitle should be &lt; ID Name : Value&gt; (eg: FTM ID : 43210
3. Make and Model should be displayed along with other fields in View FTM Chip details page.</t>
  </si>
  <si>
    <t>TC_38031_15</t>
  </si>
  <si>
    <t>Verify that the SBI ID is displayed as a subtitle on the individual VIEW pages in Partner Admin Portal.</t>
  </si>
  <si>
    <t>1. Login to PMS portal as Admin.
2. Navigate to view Device pages.</t>
  </si>
  <si>
    <t>1. SBI ID should be displayed on all individual VIEW pages in Partner Admin Portal as SUBTITLE.
2. Format of subtitle should be &lt; ID Name : Value&gt; (eg: SBI ID : 43210
3. Version should be displayed along with other fields in View SBI details page.</t>
  </si>
  <si>
    <t>TC_38031_16</t>
  </si>
  <si>
    <t>Verify that the Device ID is displayed as a subtitle on the individual VIEW pages in both the Partner Admin and the Device Partner Portal.</t>
  </si>
  <si>
    <t>1. Login to PMS portal as Admin and as Device Partner.
2. Navigate to view Device pages.</t>
  </si>
  <si>
    <t>1. Device ID should be displayed on all individual VIEW pages in both the Partner Admin and the Device Partner Portal as SUBTITLE of each page.
2. Format of subtitle should be &lt; ID Name : Value&gt; (eg: Device ID : 43210
3. Make and Model should be displayed along with other fields in View Device details page.</t>
  </si>
  <si>
    <t>TC_38031_17</t>
  </si>
  <si>
    <t>Verify that the Policy ID is displayed as a subtitle on the individual VIEW pages in both the Partner Admin and the AUTH Partner Portal.</t>
  </si>
  <si>
    <t>1. Login to PMS portal as Admin and as AUTH Partner.
2. Navigate to view Policies pages.</t>
  </si>
  <si>
    <t>1. Policy ID should be displayed on all individual VIEW pages in both the Partner Admin and the AUTH Partner Portal as SUBTITLE of each page.
2. Format of subtitle should be &lt; ID Name : Value&gt; (eg: Policy ID : 43210
3. Policy Name should be displayed along with other fields in View Policy details page.</t>
  </si>
  <si>
    <t>TC_38031_18</t>
  </si>
  <si>
    <t>Verify that the Policy Group ID is displayed as a subtitle on the individual VIEW pages in Partner Admin Portal.</t>
  </si>
  <si>
    <t>1. Login to PMS portal as Admin.
2. Navigate to view Policy group pages.</t>
  </si>
  <si>
    <t>1. Policy Group ID should be displayed on all individual VIEW pages in both the Partner Admin  Portal as SUBTITLE of each page.
2. Format of subtitle should be &lt; ID Name : Value&gt; (eg: Policy Group ID : 43210
3. Policy Group Name should be displayed along with other fields in View Policy Group details page.</t>
  </si>
  <si>
    <t>TC_38031_19</t>
  </si>
  <si>
    <t>Verify that the OIDC Client Name is displayed as a subtitle on the individual VIEW pages in both the Partner Admin and the AUTH Partner Portal.</t>
  </si>
  <si>
    <t>1. Login to PMS portal as Admin and as AUTH Partner.
2. Navigate to view OIDC Clinet details pages.</t>
  </si>
  <si>
    <t>1. OIDC Client Name should be displayed on all individual VIEW pages in both the Partner Admin and the AUTH Partner Portal as SUBTITLE of each page.
2. Format of subtitle should be &lt; ID Name : Value&gt; (eg: OIDC Client Name: 43210</t>
  </si>
  <si>
    <t>TC_38031_20</t>
  </si>
  <si>
    <t>Verify that the API Key Name is displayed as a subtitle on the individual VIEW pages in both the Partner Admin and the AUTH Partner Portal.</t>
  </si>
  <si>
    <t>1. Login to PMS portal as Admin and as AUTH Partner.
2. Navigate to view API Key name details pages.</t>
  </si>
  <si>
    <t>1. API Key Name should be displayed on all individual VIEW pages in both the Partner Admin and the AUTH Partner Portal as SUBTITLE of each page.
2. Format of subtitle should be &lt; ID Name : Value&gt; (eg: API Key Name: 43210</t>
  </si>
  <si>
    <t>TC_38031_21</t>
  </si>
  <si>
    <t>Verify Filter section is also provided with a textbox for the applicable ID.</t>
  </si>
  <si>
    <t>1. Login to PMS portal as Admin and as AUTH, Device and FTM Partner.
2. Navigate to Tabular view pages.</t>
  </si>
  <si>
    <t>1. Filter section should be provided with a textbox for the applicable ID.
2. The user can filter the result as long as the characters entered is present in the record.
3. All the records that contains the given sequence of characters gets filtered.</t>
  </si>
  <si>
    <t>TC_38031_22</t>
  </si>
  <si>
    <t>Verify that all the details mentioned in the Story are displayed in Arabic when logged in with the Arabic language setting.</t>
  </si>
  <si>
    <t>1. Login to PMS portal as Admin and as AUTH, Device and FTM Partner.
2. Navigate to view details pages.</t>
  </si>
  <si>
    <t>1. All the content, messages should be displayed in RTL and Arabic language.</t>
  </si>
  <si>
    <t>TC_38031_23</t>
  </si>
  <si>
    <t>Verify that all the details mentioned in the Story are displayed in French when logged in with the French language setting.</t>
  </si>
  <si>
    <t>1. All the content, messages should be displayed in French language.</t>
  </si>
  <si>
    <t>TC_38031_24</t>
  </si>
  <si>
    <t>1.Create an Admin User
2.Remove PARTNER and ADMIN from assigned roles
3.Login with the same credentials.</t>
  </si>
  <si>
    <t>TC_38031_25</t>
  </si>
  <si>
    <t>TC_38031_26</t>
  </si>
  <si>
    <t>MOSIP-37966</t>
  </si>
  <si>
    <t>Show updated status of affected row in the Tabular view (without page reload) on performing deactivation/ publish/ approval or rejection in respective popup windows</t>
  </si>
  <si>
    <t>TC_37966_01</t>
  </si>
  <si>
    <t>On close of Deactivate/Approve &amp; Reject/Publish popups, I should be able to see the the updated status of the affected row in the tabular view without the entire page getting reloaded, so that the user need not have to scroll through the page to find out the status of the affected row each time an operation is successfully performed in the popup window.</t>
  </si>
  <si>
    <t>Verify that the page is not being reloaded after closing the Deactivate popup after performing the Deactivate functionality. (This scenario should be verified in the entire PMS portal for all Tabular view pages.)</t>
  </si>
  <si>
    <t>1. Login to PMS portal as Admin Partner.
2. Click on Authentication Services option in Home page/Dashboard/side panel.
3. Navigate to tabular view
4. Navigate to Action menu for Approved state.
5. Perform Deactivate functionality
6. Close the popup.</t>
  </si>
  <si>
    <t>1. The page should not get reloaded after closing the Deactivate popup after performing the Deactivate functionality.
2. After clicking on Confirm in Deactivate popup window, the user redirects to tabular view in the previous position with the status of the affected row updated to - ‘deactivated’</t>
  </si>
  <si>
    <t>TC_37966_02</t>
  </si>
  <si>
    <t>Verify that the page is not being reloaded after closing the Publish popup after performing the Publish policy functionality. (This scenario should be verified in the entire PMS portal for all Tabular view pages for Authentication and Datashare Policy in Partner Admin.)</t>
  </si>
  <si>
    <t>1. Login to PMS portal as Admin Partner.
2. Click on Authentication Services option in Home page/Dashboard/side panel.
3. Navigate to tabular view
4. Navigate to Action menu to Publish policy state.
5. Perform Publish policy functionality
6. Close the popup.</t>
  </si>
  <si>
    <t>1. The page should not get reloaded after closing the Publish policy popup after performing the Publish policy functionality.
2. After clicking on Publish in Publish popup window, the user redirects to tabular view in the previous position with the status of the affected row updated to - ‘Activated’</t>
  </si>
  <si>
    <t>TC_37966_03</t>
  </si>
  <si>
    <t>Verify that the page is not being reloaded after closing the Approve/Reject popup after performing the Approve/Reject Policy request functionality. (This scenario should be verified in the entire PMS portal for all the tabular view in Partner Admin portal.)</t>
  </si>
  <si>
    <t>1. Login to PMS portal as Admin Partner.
2. Click on Authentication Services option in Home page/Dashboard/side panel.
3. Navigate to tabular view
4. Navigate to Action menu to Approve/Reject policy.
5. Perform Approve/Reject policy functionality
6. Close the popup.</t>
  </si>
  <si>
    <t>1. The page should not get reloaded after closing the Approve/Reject policy request popup after performing the Approve/Reject policy request policy functionality.
2. After clicking on Approve/ Reject popup window, the user redirects to tabular view in the previous position with the status of the affected row updated to - ‘Approved’ or  ‘Rejected’ based on Approve or Reject button selected by admin in the popup window.</t>
  </si>
  <si>
    <t>TC_37966_04</t>
  </si>
  <si>
    <t>Verify performing deactivation/ publish/ approval or rejection using keyboard.</t>
  </si>
  <si>
    <t>1. Login to PMS portal as Admin Partner.
2. Click on Authentication Services option in Home page/Dashboard/side panel.
3. Navigate to tabular view
4.Perform deactivation/ publish/ approval or rejection using keyboard.
6. Close the popup.</t>
  </si>
  <si>
    <t>1. The page should not get reloaded after closing the popup after performing the deactivation/ publish/ approval or rejection using keyboard.</t>
  </si>
  <si>
    <t>TC_37966_05</t>
  </si>
  <si>
    <t>Verify deactivation/ publish/ approval or rejection popup are aligned properly.</t>
  </si>
  <si>
    <t>1. Login to PMS portal as Admin Partner.
2. Click on Authentication Services option in Home page/Dashboard/side panel.
3. Navigate to tabular view
4.Perform deactivation/ publish/ approval or rejectionpopup.</t>
  </si>
  <si>
    <t>Deactivation/ publish/ approval or rejection popup should be aligned properly.</t>
  </si>
  <si>
    <t>TC_37966_06</t>
  </si>
  <si>
    <t>Verify performing deactivation/ publish/ approval or rejection when logged in Arabic langage.</t>
  </si>
  <si>
    <t>1. User should be able to perform  deactivation/ publish/ approval or rejection functionality in Arabic language.
2. Popups should be aligned properly in RTL format.</t>
  </si>
  <si>
    <t>TC_37966_07</t>
  </si>
  <si>
    <t>Verify performing deactivation/ publish/ approval or rejection when logged in French langage.</t>
  </si>
  <si>
    <t>Story id</t>
  </si>
  <si>
    <t>Test case step</t>
  </si>
  <si>
    <t>Test Result</t>
  </si>
  <si>
    <t>Bug Id</t>
  </si>
  <si>
    <t>Automation</t>
  </si>
  <si>
    <t>Automation IN</t>
  </si>
  <si>
    <t>Get all approved partner ID's which have policy group</t>
  </si>
  <si>
    <t>Verify the response without authorization token</t>
  </si>
  <si>
    <t>1. Go to parter management swagger
2. Navigate to "Get all approved partner id's with Policy Groups" API
3. Click on Execute</t>
  </si>
  <si>
    <t>Valid error message should be displayed,
 {
      "errorCode": "KER-ATH-401",
      "message": "Authentication Failed"
    }</t>
  </si>
  <si>
    <t>Verify the response with authorization token</t>
  </si>
  <si>
    <t>User should get valid response with status code "OK"</t>
  </si>
  <si>
    <t>Verify the response by autenticating Partner and wait for token to expire</t>
  </si>
  <si>
    <t>1. Go to parter management swagger
2. Navigate to "Get all approved partner id's with Policy Groups" API.
3. Autneticate user and wait for session to get expire.
4. After session expire click on Execute.</t>
  </si>
  <si>
    <t>Verify the response for Partner who has not registered.</t>
  </si>
  <si>
    <t>1. Go to parter management swagger
2. Navigate to "Get all approved partner id's with Policy Groups" API.
3. Enter Partner who has not registered 
4. Click on Execute</t>
  </si>
  <si>
    <t>User should get error messasge as,
{
      "errorCode": "PMS_CERTIFICATE_ERROR_002",
      "message": "User Id does not exists."
    }</t>
  </si>
  <si>
    <t>Verify the response by providing invalid PartnerID</t>
  </si>
  <si>
    <t>1. Go to parter management swagger
2. Navigate to "Get all approved partner id's with Policy Groups" API.
3. Enter invalid PartnerID
4. Click on Execute</t>
  </si>
  <si>
    <t>User should get proper error message and will fail at auth manager swagger
401 authentiaction failed</t>
  </si>
  <si>
    <t>Verify the response body for approved partner ID's which have policy group</t>
  </si>
  <si>
    <t>1. Go to parter management swagger
2. Navigate to "Get all approved partner id's with Policy Groups" API.
3. Enter valid PartnerID.
4. Click on Execute</t>
  </si>
  <si>
    <t>Response should have-'id,version,responsetime,metadata,partnerId,partnerType,policyGroupId,policyGroupName,policyGroupDescription,</t>
  </si>
  <si>
    <t>Verify the response time</t>
  </si>
  <si>
    <t>Valid response time should be displayed.</t>
  </si>
  <si>
    <t>Verify the PartnerId</t>
  </si>
  <si>
    <t>Correct PartnerID should be present in response.</t>
  </si>
  <si>
    <t>Verify the PartnerType</t>
  </si>
  <si>
    <t>Correct PartnerType should be present in response.</t>
  </si>
  <si>
    <t>Verify the policyGroupId</t>
  </si>
  <si>
    <t>Correct PolicyGroupID should be present in response.</t>
  </si>
  <si>
    <t>Verify the policyGroupName</t>
  </si>
  <si>
    <t>Correct PolicyGroupName should be present in response.</t>
  </si>
  <si>
    <t>Verify the policyGroupDescription</t>
  </si>
  <si>
    <t>Correct PolicyGroupDescription should be present in response.</t>
  </si>
  <si>
    <t>Get all api keys for auth partners</t>
  </si>
  <si>
    <t>1. Go to parter management swagger
2. Navigate to "Get all API Keys for AuthPartners" API.
3. Click on Execute</t>
  </si>
  <si>
    <t xml:space="preserve">User should get valid response with status code "OK" </t>
  </si>
  <si>
    <t xml:space="preserve">Verify the response for Partner who has not registered </t>
  </si>
  <si>
    <t>1. Go to parter management swagger
2. Navigate to "Get all API Keys for AuthPartners" API.
3. Enter Partner who has not registered 
4. Click on Execute</t>
  </si>
  <si>
    <t>Verify the response by not uploading Partner certificates</t>
  </si>
  <si>
    <t>1. Go to parter management swagger
2. Navigate to "Get all API Keys for AuthPartners" API.
3. Enter Partner who has not uploaded Partner certificates.
4. Click on Execute</t>
  </si>
  <si>
    <t>User should get below messasge,
{
  "id": null,
  "version": null,
  "responsetime": "2024-07-23T06:17:37.927Z",
  "metadata": null,
  "response": [],
  "errors": []
}</t>
  </si>
  <si>
    <t>Verify the response for Partner where Policy are not mapped for Partner.</t>
  </si>
  <si>
    <t>Verify the response API Key Auth Partner and wait for token to expire and then request.</t>
  </si>
  <si>
    <t>1. Go to parter management swagger
2. Navigate to "Get all API Keys for AuthPartners" API.
3. Enter Partner for API Key Auth Partner.
4. Click on Execute</t>
  </si>
  <si>
    <t>Verify the response for API Key Auth Partner.</t>
  </si>
  <si>
    <t>User should 200 response with all the API Key details.</t>
  </si>
  <si>
    <t>Verify the status for Active API key</t>
  </si>
  <si>
    <t>Correct API Key status should be appearing in response as "ACTIVE".</t>
  </si>
  <si>
    <t>Verify the status of Deactivate API key</t>
  </si>
  <si>
    <t>Correct API Key status should be appearing in response as "INACTIVE".</t>
  </si>
  <si>
    <t>Verify the response for multiple API Keys</t>
  </si>
  <si>
    <t>All the API Keys for auth partners should be appearing in response.</t>
  </si>
  <si>
    <t>Verify the response for apikeylabel</t>
  </si>
  <si>
    <t>Correct API Key label should be appearing in response.</t>
  </si>
  <si>
    <t>Verify the response for "partnerId, policyGroupId, policyGroupName, policyGroupDescription, policyId, policyName, policyNameDescription"</t>
  </si>
  <si>
    <t>Correct response should be appearing for "partnerId, policyGroupId, policyGroupName, policyGroupDescription, policyId, policyName, policyNameDescription"</t>
  </si>
  <si>
    <t xml:space="preserve">Verify the "crDtimes" response for Active API Key </t>
  </si>
  <si>
    <t>Correct "crDtimes" should be appearing in response.</t>
  </si>
  <si>
    <t xml:space="preserve">Verify the "updDtimes" response for Active API Key </t>
  </si>
  <si>
    <t>"updDtimes" should be null value for Active API Key.</t>
  </si>
  <si>
    <t>Verify "updDtimes"  response after deactivating the API Key</t>
  </si>
  <si>
    <t>Correct "updDtimes" should be appearing in response.</t>
  </si>
  <si>
    <t>Verify the response by invalid PartnerID.</t>
  </si>
  <si>
    <t>User should get proper error message and will fail at auth manager swagger
401-authentication failed</t>
  </si>
  <si>
    <t>Get all requested policies for all the associated Partner ID's</t>
  </si>
  <si>
    <t>1. Go to parter management swagger
2. Navigate to "Get all requested policies" API.
3. Click on Execute</t>
  </si>
  <si>
    <t>Verify the response when Policies are not requested</t>
  </si>
  <si>
    <t>User should not get any response related Policies,
{
  "id": null,
  "version": null,
  "responsetime": "2024-07-26T07:21:24.721Z",
  "metadata": null,
  "response": [],
  "errors": []
}</t>
  </si>
  <si>
    <t>Verify the response when Partner has requested Policy and its in Pending for Approval state.</t>
  </si>
  <si>
    <t>1. Go to parter management swagger
2. Navigate to "Get all requested policies" API.
4. Authenticate Partner whos Policy is in Pending for Approval state.
3. Click on Execute</t>
  </si>
  <si>
    <t>"updDtimes" should be null value for Pending for Approval Policy in response.</t>
  </si>
  <si>
    <t>Verify the response when Partner has requested Policy and its in Approved state.</t>
  </si>
  <si>
    <t>1. Go to parter management swagger
2. Navigate to "Get all requested policies" API.
4. Authenticate Partner whos Policy is in Approved state.
3. Click on Execute</t>
  </si>
  <si>
    <t>Verify the response when Partner has requested Policy and its in Rejected state.</t>
  </si>
  <si>
    <t>1. Go to parter management swagger
2. Navigate to "Get all requested policies" API.
3. Authenticate Partner whos Policy is in Rejeceted state.
4. Click on Execute</t>
  </si>
  <si>
    <t>User should get all the Policies details and status 200, OK</t>
  </si>
  <si>
    <t>Verify the response when Partner has requested multiple requests.</t>
  </si>
  <si>
    <t>Verify details in get Policies repsonse body</t>
  </si>
  <si>
    <t>Response should have- "partnerId, partnerType, policyName, createDate, &lt;date-time&gt;, status, policyGroupId, policyGroupDescription, policyGroupName, policyId, policyDescription, partnerComments, updDtimes"</t>
  </si>
  <si>
    <t xml:space="preserve">Verify the status parameter in response body. </t>
  </si>
  <si>
    <t>Correct status should be displayed for Active as "Active" and Pending for Approval as "InProgress" and Rejected as "Rejected"</t>
  </si>
  <si>
    <t>Get all certificates for all the associated Partner ID's</t>
  </si>
  <si>
    <t>1. Go to parter management swagger
2. Navigate to "getAllCertificateDetails" API.
3. Click on Execute.</t>
  </si>
  <si>
    <t>Verify the response by not uploding Partner certificate.</t>
  </si>
  <si>
    <t>"certificateName",certificateUploadDate, certificateExpiryDate" value should be "null".</t>
  </si>
  <si>
    <t>Verify the response by uploading only CA certificate for Partner</t>
  </si>
  <si>
    <t>Verify the response by uploading only CA &amp; SUBCA certificate for Partner</t>
  </si>
  <si>
    <t>Verify by uploading Partner certificate</t>
  </si>
  <si>
    <t>User should get valid response with status code "OK" and all the details should be correct in response body.</t>
  </si>
  <si>
    <t>Verify the status of "isCertificateAvailable" when certificate is not uploaded</t>
  </si>
  <si>
    <t>Correct status should be displayed for "isCertificateAvailable" as "false" in response body</t>
  </si>
  <si>
    <t>Verify the status of "isCertificateAvailable" when certificate is uploaded</t>
  </si>
  <si>
    <t>Correct status should be displayed for "isCertificateAvailable" as "true" in response body</t>
  </si>
  <si>
    <t>Verify the "certificateName" in response</t>
  </si>
  <si>
    <t>Correct certificate name should be appearing in response.</t>
  </si>
  <si>
    <t xml:space="preserve">Verify the "certificateUploadDate" in response </t>
  </si>
  <si>
    <t>Correct "certificateUploadDate" should be appearing in response.</t>
  </si>
  <si>
    <t>Verify the "certificateExpiryDate" in response</t>
  </si>
  <si>
    <t>Correct certificate "certificateExpiryDate" should be appearing in response.</t>
  </si>
  <si>
    <t>Get all approved auth partner policies</t>
  </si>
  <si>
    <t>1. Go to parter management swagger
2. Navigate to "getAllApprovedAuthPartnerPolicies" API.
3. Click on Execute.</t>
  </si>
  <si>
    <t>Verify the response for Partner where no Policy are requested.</t>
  </si>
  <si>
    <t>User should get the Response null.
{
  "id": "mosip.pms.all.approved.auth.partners.policies.get",
  "version": "1.0",
  "responsetime": "2024-07-28T16:30:49.593Z",
  "metadata": null,
  "response": [],
  "errors": []
}</t>
  </si>
  <si>
    <t>1. User should not get Pending for Apporval Policy in response.
2. Empty array</t>
  </si>
  <si>
    <t>User should get the response for Approved Policy.</t>
  </si>
  <si>
    <t>User should not get Rejected Policy in response.</t>
  </si>
  <si>
    <t>Verify the response for "partnerId, partnerType, policyGroupId, policyGroupDescription, policyGroupName"</t>
  </si>
  <si>
    <t>Correct response for "partnerId, partnerType, policyGroupId, policyGroupDescription, policyGroupName" should be appearing in response.</t>
  </si>
  <si>
    <t>Verify the response for "activePolices" is in object format</t>
  </si>
  <si>
    <t>"activePolices" response should be in object format.</t>
  </si>
  <si>
    <t>Verify the response for "policyName, policyId, policyDescription, status".</t>
  </si>
  <si>
    <t>Correct response for "policyName, policyId, policyDescription, status" should be appearing in response.</t>
  </si>
  <si>
    <t>Verift the "status" parameter in response</t>
  </si>
  <si>
    <t>Only "approved" should be appearing in response body.</t>
  </si>
  <si>
    <t>Verify for other partner(device, ftm)</t>
  </si>
  <si>
    <t>Unauthorize/forbidden error should be displayed.</t>
  </si>
  <si>
    <t>Service to get both the partner certificates</t>
  </si>
  <si>
    <t>To get uploaded certificates</t>
  </si>
  <si>
    <t>Verify to get certificates without uploading partner certifiactes</t>
  </si>
  <si>
    <t>1. Go to parter management swagger
2. Navigate to "Service to get original partner certificate" API
3. Enter valid partner id and execute</t>
  </si>
  <si>
    <t>should get error messasge as
{
      "errorCode": "KER-PCM-012",
      "message": "Partner Certificate not found for the given ID"
    }</t>
  </si>
  <si>
    <t>verify to get certifcates without authorization token</t>
  </si>
  <si>
    <t>Should get error message as
{
      "errorCode": "KER-ATH-401",
      "message": "Authentication Failed"
    }</t>
  </si>
  <si>
    <t>Verify details in get certificates repsonse</t>
  </si>
  <si>
    <t>Response should have mosipSignedCertificateData, caSignedCertificateData and isCaSignedCertificateExpired,isMosipSignedCertificateExpired status</t>
  </si>
  <si>
    <t xml:space="preserve">verify the status of 'isCaSignedCertificateExpired'from response </t>
  </si>
  <si>
    <t>Response should have status for certifiacte expiry
either "true" or "false"</t>
  </si>
  <si>
    <t xml:space="preserve">verify the status of 'isMosipSignedCertificateExpired'from response </t>
  </si>
  <si>
    <t>verify the status of 'isMosipSignedCertificateExpired' after certificate expiry</t>
  </si>
  <si>
    <t>Response should have status for mosipsigned certifiacte as
"isMosipSignedCertificateExpired": true</t>
  </si>
  <si>
    <t>Get certificates when invalid partner id is given</t>
  </si>
  <si>
    <t>1. Go to parter management swagger
2. Navigate to "Service to get original partner certificate" API
3. Enter invalid partner id and execute</t>
  </si>
  <si>
    <t>Response should have error message
{
      "errorCode": "PMS_PRT_005",
      "message": "Partner does not exist"
    }</t>
  </si>
  <si>
    <t>Execute get certifiacte s API without giving partner id</t>
  </si>
  <si>
    <t>1. Go to parter management swagger
2. Navigate to "Service to get original partner certificate" API
3. Do not enter partner id and execute</t>
  </si>
  <si>
    <t>Should not be able to execute as partner id field is mandatory field</t>
  </si>
  <si>
    <t>Get certificates when random value is given as partner id</t>
  </si>
  <si>
    <t>1. Go to parter management swagger
2. Navigate to "Service to get original partner certificate" API
3. Enter random value as partner id and execute</t>
  </si>
  <si>
    <t>get certificate when authorization token is given using other partner</t>
  </si>
  <si>
    <t>1. Go to parter management swagger
2. Navigate to "Service to get original partner certificate" API
3. Enter  partner id other than used in authentication and execute</t>
  </si>
  <si>
    <t>Response should have error message
{
      "errorCode": "KER-ATH-403",
      "message": "Forbidden"
    }</t>
  </si>
  <si>
    <t>Get certificate detials when certificate is expired for the given partnerid</t>
  </si>
  <si>
    <t>Response should have certificate data empty along the iscertexpiry to be true</t>
  </si>
  <si>
    <t>Get config</t>
  </si>
  <si>
    <t>Get configuration values that can be used in UI code</t>
  </si>
  <si>
    <t>Get config without token</t>
  </si>
  <si>
    <t>1. Go to parter management swagger
2. Navigate to "Get system configuration values" API and execute</t>
  </si>
  <si>
    <t>Get config with valid token</t>
  </si>
  <si>
    <t>1. Go to parter management swagger
2. Navigate to "Get configuration values" API and execute</t>
  </si>
  <si>
    <t>Should have UI config values
"grantTypes": "authorization_code",
    "axiosTimeout": "3",
    "inActivityTimer": "25",
    "inActivityPromptTimer": "5",
    "clientAuthMethods": "private_key_jwt"</t>
  </si>
  <si>
    <t>Get config invalid token</t>
  </si>
  <si>
    <t>Get UI config values  when authentication is done as admin user</t>
  </si>
  <si>
    <t>Update UI config values from partner managemnt default propeties and get UI config values</t>
  </si>
  <si>
    <t>Should have UI config values given in partner managermanet default propeties</t>
  </si>
  <si>
    <t>Retrieve the user consent status.</t>
  </si>
  <si>
    <t>Get consent status without access token</t>
  </si>
  <si>
    <t>1. Go to parter management swagger
2. Navigate to "Retrieve user status " API and execute</t>
  </si>
  <si>
    <t>Get consent status with access token</t>
  </si>
  <si>
    <t>Response should have consent given
1.status should be true or false
2. Userid details
3. consent given dtimes</t>
  </si>
  <si>
    <t>get consent status when partner is not given consnet</t>
  </si>
  <si>
    <t>Response should have consent given
1.status should be false
2. Userid details
3. consent given dtimes as null</t>
  </si>
  <si>
    <t>Get consent status when is given by partner</t>
  </si>
  <si>
    <t>Response should have consent given
1.status should be true
2. Userid details
3. consent given dtimes</t>
  </si>
  <si>
    <t>Get consent status invalid access token</t>
  </si>
  <si>
    <t>Should get error message as
{
      "errorCode": "KER-ATH-403",
      "message": "Authentication Failed"
    }</t>
  </si>
  <si>
    <t>Get consent status when authentication is done as admin user</t>
  </si>
  <si>
    <t>Should get error message as
{
     "errorCode": "PMS_CERTIFICATE_ERROR_002",
      "message": "User Id does not exists.
    }</t>
  </si>
  <si>
    <t>Get consent status when authentication is done as user without partner roles</t>
  </si>
  <si>
    <t>Should get error message as
{
    "errorCode": "KER-ATH-403",
      "message": "Forbidden"
    }</t>
  </si>
  <si>
    <t>Fetch all oidc clients</t>
  </si>
  <si>
    <t>fetch all the OIDC client ID's created on all the approved policies for all the partner ID's (associated with logged in user)</t>
  </si>
  <si>
    <t>Fetch OIDC client for partner without access token</t>
  </si>
  <si>
    <t>1. Go to parter management swagger
2. Navigate to "fetch all oidc clients" API and execute</t>
  </si>
  <si>
    <t>Fetch OIDC client for partner with access token</t>
  </si>
  <si>
    <t>Response should ahve details of{
      "partnerId": ,
      "oidcClientId": ,
      "oidcClientName": "",
      "policyGroupId": "",
      "policyGroupName": "",
      "policyGroupDescription": "",
      "policyId": "",
      "policyName": "",
      "policyNameDescription": "",
      "relyingPartyId": "",
      "logoUri": "",
      "redirectUris": [
        "
      "publicKey": "",
      "status": "",
      "grantTypes": [
        ""
      ],
      "crDtimes": "",
      "updDtimes": ,
      "clientAuthMethods": [
        "private_key_jwt"
      ],
      "userId": ""
    }</t>
  </si>
  <si>
    <t>Update OIDC client and fetch oidc clients</t>
  </si>
  <si>
    <t>Response should have update details properly fetched along with updtimes</t>
  </si>
  <si>
    <t>Deactive OIDC client and fetch oidc clients</t>
  </si>
  <si>
    <t>Response should have status as inactive and updtimes proeprly fetched</t>
  </si>
  <si>
    <t>fetch oidc clients when invalid access token Is given</t>
  </si>
  <si>
    <t>Should get error message as
{
      "errorCode": "KER-ATH-403"
    }</t>
  </si>
  <si>
    <t>fetch oidc clients when authentication is done as admin user</t>
  </si>
  <si>
    <t>fetch oidc clients when authentication is done as user without partner roles</t>
  </si>
  <si>
    <t>fetch oidc clients when no oidc client is created for user</t>
  </si>
  <si>
    <t>Response should have empty array</t>
  </si>
  <si>
    <t>Save user consent status given</t>
  </si>
  <si>
    <t>Save user consent status  in database without access token</t>
  </si>
  <si>
    <t>1. Go to parter management swagger
2. Navigate to "Save user consent " API and execute</t>
  </si>
  <si>
    <t>Save user consent status  in database with access token</t>
  </si>
  <si>
    <t>Response should have 200 ok</t>
  </si>
  <si>
    <t>Save user consent status  in database when is given by partner</t>
  </si>
  <si>
    <t>Response should have consent given
1.status should be true
2. Userid details
3. consent given dtimes to be updated as current dtimes</t>
  </si>
  <si>
    <t>Save user consent status  in database when invalid access token Is given</t>
  </si>
  <si>
    <t>Save user consent status  in database when authentication is done as invalid user</t>
  </si>
  <si>
    <t>Save user consent status  in database when authentication is done as user without partner roles</t>
  </si>
  <si>
    <t>Service to get all policy groups</t>
  </si>
  <si>
    <t>Fetch all policy groups</t>
  </si>
  <si>
    <t>fetch policy groups with access token</t>
  </si>
  <si>
    <t>1. Go to Policy manager swagger
2. Navigate to "get all policy groups" API and execute</t>
  </si>
  <si>
    <t>Should be able to get all policy groups which are active</t>
  </si>
  <si>
    <t>fetch policy groups without access token</t>
  </si>
  <si>
    <t>fetch policy groups when authentication is done as user without partner roles</t>
  </si>
  <si>
    <t>Get all approved device provider partner ID's</t>
  </si>
  <si>
    <t>TC_34823_01</t>
  </si>
  <si>
    <t>1. Go to parter management swagger
2. Navigate to "//partners/v3?status=approved&amp;partnerType=partnerType=Device_Provider()" API.
3. Click on Execute.</t>
  </si>
  <si>
    <t>TC_34823_02</t>
  </si>
  <si>
    <t>User should get valid response with status code "200"</t>
  </si>
  <si>
    <t>TC_34823_03</t>
  </si>
  <si>
    <t>Verify the response by not uploading CA certficates for Partner.</t>
  </si>
  <si>
    <t>1. Go to parter management swagger
2. Navigate to "//partners/v3?status=approved&amp;partnerType=partnerType=Device_Provider()" API.
3. Enter Partner who has not uploaded Partner certificates.
4. Click on Execute.</t>
  </si>
  <si>
    <t>User should get the blank response,
Ex:
{
    "id": "mosip.pms.all.approved.device.provider.ids.get",
    "version": "1.0",
    "responsetime": "2024-09-02T09:49:31.599Z",
    "metadata": null,
    "response": [],
    "errors": []
}</t>
  </si>
  <si>
    <t>TC_34823_04</t>
  </si>
  <si>
    <t>User should get the Empty array response,
Ex:
{
    "id": "mosip.pms.all.approved.device.provider.ids.get",
    "version": "1.0",
    "responsetime": "2024-09-02T09:49:31.599Z",
    "metadata": null,
    "response": [],
    "errors": []
}</t>
  </si>
  <si>
    <t>TC_34823_05</t>
  </si>
  <si>
    <t>Verify the response by  uploading Partner certificates</t>
  </si>
  <si>
    <t>1. Go to parter management swagger
2. Navigate to "//partners/v3?status=approved&amp;partnerType=partnerType=Device_Provider()" API.
3. Enter Partner who has uploaded Partner certificates.
4. Click on Execute.</t>
  </si>
  <si>
    <t>TC_34823_06</t>
  </si>
  <si>
    <t>Verify details in reponse parameters.</t>
  </si>
  <si>
    <t>Correct partner ID and Partner type should be displayed in response,
{
            "partnerId": "",
        }</t>
  </si>
  <si>
    <t>TC_34823_07</t>
  </si>
  <si>
    <t>Verify the response with invalid access token.</t>
  </si>
  <si>
    <t>Valid error message should be displayed,
 {
      "errorCode": "KER-ATH-403",
      "message": "Forbidden"
    }</t>
  </si>
  <si>
    <t>TC_34823_08</t>
  </si>
  <si>
    <t>Verify //partners/v3?status=approved&amp;partnerType=partnerType=Device_Provider() API with Admin roles.</t>
  </si>
  <si>
    <t>1. Go to parter management swagger
2. Navigate to "//partners/v3?status=approved&amp;partnerType=partnerType=Device_Provider()" API.
3. Execute the API with Admin roles.
4. Click on Execute.</t>
  </si>
  <si>
    <t>User should get error message,
{
      "errorCode": "PMS_CERTIFICATE_ERROR_002",
      "message": "User Id does not exists."
    }</t>
  </si>
  <si>
    <t>TC_34823_09</t>
  </si>
  <si>
    <t>Verify //partners/v3?status=approved&amp;partnerType=partnerType=Device_Provider() without Partner roles.</t>
  </si>
  <si>
    <t>1. Go to parter management swagger
2. Navigate to "//partners/v3?status=approved&amp;partnerType=partnerType=Device_Provider()" API.
3. Execute the API without Partner roles.
4. Click on Execute.</t>
  </si>
  <si>
    <t>User should get error message,
{
      "errorCode": "KER-ATH-403",
      "message": "Forbidden"
    }</t>
  </si>
  <si>
    <t>Get list of all SBI's details.</t>
  </si>
  <si>
    <t>TC_34711_01</t>
  </si>
  <si>
    <t>1. Go to parter management swagger
2. Navigate to "/securebiometricinterface()" API.
3. Click on Execute.</t>
  </si>
  <si>
    <t>TC_34711_02</t>
  </si>
  <si>
    <t>TC_34711_03</t>
  </si>
  <si>
    <t>Verify the response when SBIs are not added for Partner.</t>
  </si>
  <si>
    <t>User should get the Empty array response.</t>
  </si>
  <si>
    <t>TC_34711_04</t>
  </si>
  <si>
    <t>TC_34711_05</t>
  </si>
  <si>
    <t>Verify the response when SBIs are added for Partner.</t>
  </si>
  <si>
    <t>TC_34711_06</t>
  </si>
  <si>
    <t xml:space="preserve">Verify the SBI Id and SBI version in respone. </t>
  </si>
  <si>
    <t>Correct SBI ID and SBI version should be displayed in reponse.</t>
  </si>
  <si>
    <t>TC_34711_07</t>
  </si>
  <si>
    <t xml:space="preserve">Verify the SBI status in reponse. </t>
  </si>
  <si>
    <t>In response SBI status should be "pending_approval", "approved" &amp; "rejected"</t>
  </si>
  <si>
    <t>TC_34711_08</t>
  </si>
  <si>
    <t xml:space="preserve">Verify the "countOfApprovedDevices", "countOfPendingDevices" in reponse when devices are not mapped to SBI. </t>
  </si>
  <si>
    <t>Correct count '0' should be displayed beside "countOfApprovedDevices": "0", "countOfPendingDevices". "0"</t>
  </si>
  <si>
    <t>TC_34711_09</t>
  </si>
  <si>
    <t xml:space="preserve">Verify the "countOfApprovedDevices", "countOfPendingDevices" in reponse when devices are mapped to SBI. </t>
  </si>
  <si>
    <t>Correct count ' ' should be displayed beside "countOfApprovedDevices": " ", "countOfPendingDevices": "  "</t>
  </si>
  <si>
    <t>TC_34711_10</t>
  </si>
  <si>
    <t>Verify the "sbiSoftwareCreatedDtimes": "", "sbiSoftwareExpiryDtimes": "", &amp; "crDtimes": "" in response.</t>
  </si>
  <si>
    <t>Correct details should be displayed in response for "sbiCreatedDateTime": "", "sbiExpiryDateTime": "", &amp; "createdDateTime": "".</t>
  </si>
  <si>
    <t>TC_34711_11</t>
  </si>
  <si>
    <t>Verify the "expired" parameter in the response for non-expired SBIs</t>
  </si>
  <si>
    <t>expired parameter in the response for non-expired SBIs should be displayed as "false".</t>
  </si>
  <si>
    <t>TC_34711_12</t>
  </si>
  <si>
    <t>Verify the "expired" parameter in the response for expired SBIs</t>
  </si>
  <si>
    <t>expired parameter in the response for expired SBIs should be displayed as "true".</t>
  </si>
  <si>
    <t>TC_34711_13</t>
  </si>
  <si>
    <t>Verify /securebiometricinterface() API with Admin roles.</t>
  </si>
  <si>
    <t>1. Go to parter management swagger
2. Navigate to "/securebiometricinterface()" API.
3. Execute the API with Admin roles.
4. Click on Execute.</t>
  </si>
  <si>
    <t>TC_34711_14</t>
  </si>
  <si>
    <t>Verify /securebiometricinterface() without Partner roles.</t>
  </si>
  <si>
    <t>1. Go to parter management swagger
2. Navigate to "/securebiometricinterface()" API.
3. Execute the API without Partner roles.
4. Click on Execute.</t>
  </si>
  <si>
    <t>Reject device and activate the mapping to SBI</t>
  </si>
  <si>
    <t>TC_35255_01</t>
  </si>
  <si>
    <t>Verify the response without access token</t>
  </si>
  <si>
    <t>1. Go to parter management swagger
2. Navigate to "/devicedetail/{id}/approval" API.
3. Provide all valid details.
4. Click on Execute.</t>
  </si>
  <si>
    <t>TC_35255_02</t>
  </si>
  <si>
    <t>Verify the response with access token</t>
  </si>
  <si>
    <t>1. Go to parter management swagger
2. Navigate to "/devicedetail/{id}/approval" API.
3. Provide all valid details in request body.
4. Click on Execute.</t>
  </si>
  <si>
    <t>User should get valid response with status code "200" and Device details should get Rejected and at the same time Device should get mapped to SBI. 
2. In DB and response status should be true.</t>
  </si>
  <si>
    <t>TC_35255_03</t>
  </si>
  <si>
    <t>Verify response without "id" parameter in the request body,
Ex:
{
  "version": "1.0",
  "requesttime": "2024-09-03T05:00:17.497Z",
  "metadata": {},
  "request": {
    "partnerId": "jadhav12",
    "sbiId": "23f2fe9b-afe6-4661-bd9c-3d5cf0da5a38",
    "deviceDetailId": "13139"
  }
}</t>
  </si>
  <si>
    <t>1. Go to parter management swagger
2. Navigate to "/devicedetail/{id}/approval" API.
3. Do not provide "id" parameter in request body.
4. Click on Execute.</t>
  </si>
  <si>
    <t>User should get error message,
{
      "errorCode": "PMS_REQUEST_ERROR_002",
      "message": "Invalid Request Id"
    }</t>
  </si>
  <si>
    <t>TC_35255_04</t>
  </si>
  <si>
    <t>Verify the response by providing NULL as id value in request body.,
Ex:
{
 "id": "null"
 "version": "1.0",
  "requesttime": "2024-09-03T05:00:17.497Z",
  "metadata": {},
  "request": {
    "partnerId": "jadhav12",
    "sbiId": "23f2fe9b-afe6-4661-bd9c-3d5cf0da5a38",
    "deviceDetailId": "13139"
  }
}</t>
  </si>
  <si>
    <t>1. Go to parter management swagger
2. Navigate to "/devicedetail/{id}/approval" API.
3. Provide "id" parameter as null in request body.
4. Click on Execute.</t>
  </si>
  <si>
    <t>TC_35255_05</t>
  </si>
  <si>
    <t>Verify the response by providing empty as id value in request body.,
Ex:
{
 "id": " "
 "version": "1.0",
  "requesttime": "2024-09-03T05:00:17.497Z",
  "metadata": {},
  "request": {
    "partnerId": "jadhav12",
    "sbiId": "23f2fe9b-afe6-4661-bd9c-3d5cf0da5a38",
    "deviceDetailId": "13139"
  }
}</t>
  </si>
  <si>
    <t>1. Go to parter management swagger
2. Navigate to "/devicedetail/{id}/approval" API.
3. Provide "id" parameter as empty in request body.
4. Click on Execute.</t>
  </si>
  <si>
    <t>TC_35255_06</t>
  </si>
  <si>
    <t>Verify the response by providing some invalid ID values in request body.,
Ex:
{
 "id": "abcjsk,8391910,@*@!( "
 "version": "1.0",
  "requesttime": "2024-09-03T05:00:17.497Z",
  "metadata": {},
  "request": {
    "partnerId": "jadhav12",
    "sbiId": "23f2fe9b-afe6-4661-bd9c-3d5cf0da5a38",
    "deviceDetailId": "13139"
  }
}</t>
  </si>
  <si>
    <t>1. Go to parter management swagger
2. Navigate to "/devicedetail/{id}/approval" API.
3. Provide "id" parameter with invalid values in request body.
4. Click on Execute.</t>
  </si>
  <si>
    <t>TC_35255_07</t>
  </si>
  <si>
    <t>Verify the response by without "version" paramter in request body,
Ex:
{
 "id": "mosip.reject.device.with.sbi.mapping.post ",
  "requesttime": "2024-09-03T05:00:17.497Z",
  "metadata": {},
  "request": {
    "partnerId": "jadhav12",
    "sbiId": "23f2fe9b-afe6-4661-bd9c-3d5cf0da5a38",
    "deviceDetailId": "13139"
  }
}</t>
  </si>
  <si>
    <t>1. Go to parter management swagger
2. Navigate to "/devicedetail/{id}/approval" API.
3. Do not provide "version" parameter in request body.
4. Click on Execute.</t>
  </si>
  <si>
    <t>User should get error message,
{
      "errorCode": "PMS_REQUEST_ERROR_003",
      "message": "Request version is invalid"
    }</t>
  </si>
  <si>
    <t>TC_35255_08</t>
  </si>
  <si>
    <t>Verify the response by providing NULL as id value in request body.,
Ex:
{
 "id": "mosip.reject.device.with.sbi.mapping.post"
 "version": "null",
  "requesttime": "2024-09-03T05:00:17.497Z",
  "metadata": {},
  "request": {
    "partnerId": "jadhav12",
    "sbiId": "23f2fe9b-afe6-4661-bd9c-3d5cf0da5a38",
    "deviceDetailId": "13139"
  }
}</t>
  </si>
  <si>
    <t>1. Go to parter management swagger
2. Navigate to "/devicedetail/{id}/approval" API.
3. Provide "version" parameter as null in request body.
4. Click on Execute.</t>
  </si>
  <si>
    <t>TC_35255_09</t>
  </si>
  <si>
    <t>Verify the response by providing empty version value in request body.,
Ex:
{
 "id": "mosip.reject.device.with.sbi.mapping.post"
 "version": " ",
  "requesttime": "2024-09-03T05:00:17.497Z",
  "metadata": {},
  "request": {
    "partnerId": "jadhav12",
    "sbiId": "23f2fe9b-afe6-4661-bd9c-3d5cf0da5a38",
    "deviceDetailId": "13139"
  }
}</t>
  </si>
  <si>
    <t>1. Go to parter management swagger
2. Navigate to "/devicedetail/{id}/approval" API.
3. Provide "version" parameter as empty in request body.
4. Click on Execute.</t>
  </si>
  <si>
    <t>TC_35255_10</t>
  </si>
  <si>
    <t>Verify the response by providing version value as "1" in request body.,
Ex:
{
 "id": "mosip.reject.device.with.sbi.mapping.post"
 "version": "1",
  "requesttime": "2024-09-03T05:00:17.497Z",
  "metadata": {},
  "request": {
    "partnerId": "jadhav12",
    "sbiId": "23f2fe9b-afe6-4661-bd9c-3d5cf0da5a38",
    "deviceDetailId": "13139"
  }
}</t>
  </si>
  <si>
    <t>1. Go to parter management swagger
2. Navigate to "/devicedetail/{id}/approval" API.
3. Provide "version" parameter as "1" in request body.
4. Click on Execute.</t>
  </si>
  <si>
    <t>TC_35255_11</t>
  </si>
  <si>
    <t>Verify the response by providing version value as "0" in request body.,
Ex:
{
 "id": "mosip.reject.device.with.sbi.mapping.post"
 "version": "0",
  "requesttime": "2024-09-03T05:00:17.497Z",
  "metadata": {},
  "request": {
    "partnerId": "jadhav12",
    "sbiId": "23f2fe9b-afe6-4661-bd9c-3d5cf0da5a38",
    "deviceDetailId": "13139"
  }
}</t>
  </si>
  <si>
    <t>1. Go to parter management swagger
2. Navigate to "/devicedetail/{id}/approval" API.
3. Provide "version" parameter as "0" in request body.
4. Click on Execute.</t>
  </si>
  <si>
    <t>TC_35255_12</t>
  </si>
  <si>
    <t>Verify the response by providing version value as invalid values in request body.,
Ex:
{
 "id": "mosip.reject.device.with.sbi.mapping.post"
 "version": "838919,ahdhahaj,@*@*(",
  "requesttime": "2024-09-03T05:00:17.497Z",
  "metadata": {},
  "request": {
    "partnerId": "jadhav12",
    "sbiId": "23f2fe9b-afe6-4661-bd9c-3d5cf0da5a38",
    "deviceDetailId": "13139"
  }
}</t>
  </si>
  <si>
    <t>TC_35255_13</t>
  </si>
  <si>
    <t>Verify response without request time parameter in the request body,
Ex:
{
  "id": "mosip.reject.device.with.sbi.mapping.post",
  "version": "1.0",
  "metadata": {},
  "request": {
    "partnerId": "jadhav12",
    "sbiId": "23f2fe9b-afe6-4661-bd9c-3d5cf0da5a38",
    "deviceDetailId": "98520"
  }</t>
  </si>
  <si>
    <t>1. Go to parter management swagger
2. Navigate to "/devicedetail/{id}/approval" API.
3. Execute without request time parameter in the request body.
4. Click on Execute.</t>
  </si>
  <si>
    <t>User should get error message,
{
      "errorCode": "PMS_REQUEST_ERROR_004",
      "message": "Invalid request time"
    }</t>
  </si>
  <si>
    <t>TC_35255_14</t>
  </si>
  <si>
    <t>Verify response with request time as empty parameter,
Ex:,
{
  "id": "mosip.reject.device.with.sbi.mapping.post",
  "version": "1.0",
  "requesttime": "",
  "metadata": {},
  "request": {
    "partnerId": "jadhav12",
    "sbiId": "23f2fe9b-afe6-4661-bd9c-3d5cf0da5a38",
    "deviceDetailId": "98520"
  }</t>
  </si>
  <si>
    <t>1. Go to parter management swagger
2. Navigate to "/devicedetail/{id}/approval" API.
3. Execute keeping request time parameter as empty in request body.
4. Click on Execute.</t>
  </si>
  <si>
    <t>TC_35255_15</t>
  </si>
  <si>
    <t>Verify response with request time as empty string,
Ex:,
{
  "id": "mosip.reject.device.with.sbi.mapping.post",
  "version": "1.0",
  "requesttime": "  ",
  "metadata": {},
  "request": {
    "partnerId": "jadhav12",
    "sbiId": "23f2fe9b-afe6-4661-bd9c-3d5cf0da5a38",
    "deviceDetailId": "98520"
  }</t>
  </si>
  <si>
    <t>1. Go to parter management swagger
2. Navigate to "/devicedetail/{id}/approval" API.
3. Execute keeping request time parameter as empty string in request body.
4. Click on Execute.</t>
  </si>
  <si>
    <t>TC_35255_16</t>
  </si>
  <si>
    <t>Verify response with invalid value in request time attribute,
Ex:,
{
  "id": "mosip.reject.device.with.sbi.mapping.post",
  "version": "1.0",
  "requesttime": "provide invalid request time",
  "metadata": {},
  "request": {
    "partnerId": "jadhav12",
    "sbiId": "23f2fe9b-afe6-4661-bd9c-3d5cf0da5a38",
    "deviceDetailId": "98520"
  }</t>
  </si>
  <si>
    <t>1. Go to parter management swagger
2. Navigate to "/devicedetail/{id}/approval" API.
3. Execute keeping request time parameter as invalid in request body.
4. Click on Execute.</t>
  </si>
  <si>
    <t>User should get error message bad request</t>
  </si>
  <si>
    <t>TC_35255_17</t>
  </si>
  <si>
    <t>Verify response with numeric string in request time attribute,
Ex:,
{
  "id": "mosip.reject.device.with.sbi.mapping.post",
  "version": "1.0",
  "requesttime": "84292929",
  "metadata": {},
  "request": {
    "partnerId": "jadhav12",
    "sbiId": "23f2fe9b-afe6-4661-bd9c-3d5cf0da5a38",
    "deviceDetailId": "98520"
  }</t>
  </si>
  <si>
    <t>1. Go to parter management swagger
2. Navigate to "/devicedetail/{id}/approval" API.
3. Execute keeping request time parameter as numeric in request body.
4. Click on Execute.</t>
  </si>
  <si>
    <t>TC_35255_18</t>
  </si>
  <si>
    <t>Verify response by providing requestTime value other than given format in request body.
Format: yyyy-MM-dd'T'HH:mm:ss.SSS'Z'""</t>
  </si>
  <si>
    <t>1. Go to parter management swagger
2. Navigate to "/devicedetail/{id}/approval" API.
3. Execute keeping requestTime value other than given format in request body.
4. Click on Execute.</t>
  </si>
  <si>
    <t>User should get error message,
{
      "errorCode": "PMS_REQUEST_ERROR_006",
      "message": "Request date should be current date"
    }</t>
  </si>
  <si>
    <t>TC_35255_19</t>
  </si>
  <si>
    <t>Verify the response with invalid Object parameter in request body.
Ex:
{
  "id": "mosip.reject.device.with.sbi.mapping.post",
  "version": "1.0",
  "requesttime": "2024-09-03T05:00:17.497Z",
  "metadata": {},
  "request": {
     }</t>
  </si>
  <si>
    <t>1. Go to parter management swagger
2. Navigate to "/devicedetail/{id}/approval" API.
3. Execute the request with invalid object parameter in request body.
4. Click on Execute.</t>
  </si>
  <si>
    <t>User should get error message,
{
      "errorCode": "PMS_DEVICE_ERROR_005",
      "message": "Invalid request."
    }</t>
  </si>
  <si>
    <t>TC_35255_20</t>
  </si>
  <si>
    <t>Verify the response with invalid PartnerID.</t>
  </si>
  <si>
    <t>1. Go to parter management swagger
2. Navigate to "/devicedetail/{id}/approval" API.
3. Execute the request with invalid partner arameter in request body.
4. Click on Execute.</t>
  </si>
  <si>
    <t>User should get error message,
{
      "errorCode": "PMS_DEVICE_ERROR_002",
      "message": "SBI is not associated with partner Id."
    }</t>
  </si>
  <si>
    <t>TC_35255_21</t>
  </si>
  <si>
    <t>Verify the response with PartnerID parameter as null in request body,
Ex:
{
  "id": "mosip.reject.device.with.sbi.mapping.post",
  "version": "1.0",
  "requesttime": "2024-09-03T05:00:17.497Z",
  "metadata": {},
  "request": {
    "partnerId": "null",
    "sbiId": "23f2fe9b-afe6-4661-bd9c-3d5cf0da5a38",
    "deviceDetailId": "98520"
  }</t>
  </si>
  <si>
    <t>1. Go to parter management swagger
2. Navigate to "/devicedetail/{id}/approval" API.
3. Execute keeping null as PartnerID in request body.
4. Click on Execute.</t>
  </si>
  <si>
    <t xml:space="preserve"> User should error message,
{
      "errorCode": "PMS_DEVICE_ERROR_002",
      "message": "SBI is not associated with partner Id."
    }</t>
  </si>
  <si>
    <t>TC_35255_22</t>
  </si>
  <si>
    <t>Verify the response with PartnerID parameter as empty in request body,
Ex:
{
  "id": "mosip.reject.device.with.sbi.mapping.post",
  "version": "1.0",
  "requesttime": "2024-09-03T05:00:17.497Z",
  "metadata": {},
  "request": {
    "partnerId": " ",
    "sbiId": "23f2fe9b-afe6-4661-bd9c-3d5cf0da5a38",
    "deviceDetailId": "98520"
  }</t>
  </si>
  <si>
    <t>1. Go to parter management swagger
2. Navigate to "/devicedetail/{id}/approval" API.
3. Execute keeping empty as PartnerID in request body.
4. Click on Execute.</t>
  </si>
  <si>
    <t>TC_35255_23</t>
  </si>
  <si>
    <t>Verify the response by providing SBI ID which is in pending for apporval state.</t>
  </si>
  <si>
    <t>1. Go to parter management swagger
2. Navigate to "/devicedetail/{id}/approval" API.
3. Execute by providing SBI ID which is in pending for apporval state.
4. Click on Execute.</t>
  </si>
  <si>
    <t>User should get error message -{
      "errorCode": "PMS_DEVICE_ERROR_009",
      "message": "Unable to add device because the associated SBI is not approved."
    }</t>
  </si>
  <si>
    <t>TC_35255_24</t>
  </si>
  <si>
    <t>Verify the response by providing SBI ID which is in Rejected state.</t>
  </si>
  <si>
    <t>1. Go to parter management swagger
2. Navigate to "/devicedetail/{id}/approval" API.
3. Execute by providing SBI ID which is in Rejected state.
4. Click on Execute.</t>
  </si>
  <si>
    <t>User should get error message -{
      "errorCode": "PMS_DEVICE_ERROR_028",
      "message": "Unable to add device because the associated SBI is already rejected."
    }</t>
  </si>
  <si>
    <t>TC_35255_25</t>
  </si>
  <si>
    <t>Verify the response by providing SBI ID which is in expired state.</t>
  </si>
  <si>
    <t>1. Go to parter management swagger
2. Navigate to "/devicedetail/{id}/approval" API.
3. Execute by providing SBI ID which is in Expired state.
4. Click on Execute.</t>
  </si>
  <si>
    <t>User should get error message -{
      "errorCode": "PMS_DEVICE_ERROR_009",
      "message": "SBI for which device is being added is either not approved or deactivated."
    }</t>
  </si>
  <si>
    <t>TC_35255_26</t>
  </si>
  <si>
    <t>Verify the response by providing SBI ID which is not associated with Device. (provide different SBI ID)</t>
  </si>
  <si>
    <t>1. Go to parter management swagger
2. Navigate to "/devicedetail/{id}/approval" API.
3. Execute by providing SBI ID which is not associated with Device.
4. Click on Execute.</t>
  </si>
  <si>
    <t>User should get error message,
{
      "errorCode": "PMS_DEVICE_ERROR_005",
      "message": "SBI do not exists."
    }</t>
  </si>
  <si>
    <t>TC_35255_27</t>
  </si>
  <si>
    <t>Verify the response by providing invalid SBI ID.
Ex: KAK-198, @@*(@(!))</t>
  </si>
  <si>
    <t>1. Go to parter management swagger
2. Navigate to "/devicedetail/{id}/approval" API.
3. Execute  by providing invalid SBI ID.
4. Click on Execute.</t>
  </si>
  <si>
    <t>TC_35255_28</t>
  </si>
  <si>
    <t>Verify the response without SBI ID in request body.</t>
  </si>
  <si>
    <t>1. Go to parter management swagger
2. Navigate to "/devicedetail/{id}/approval" API.
3. Execute without SBI ID in request body.
4. Click on Execute.</t>
  </si>
  <si>
    <t>TC_35255_29</t>
  </si>
  <si>
    <t>Verify the response by providing SBI ID parameter as null in request body.</t>
  </si>
  <si>
    <t>1. Go to parter management swagger
2. Navigate to "/devicedetail/{id}/approval" API.
3. Execute by providing SBI ID parameter as null in request body.
4. Click on Execute.</t>
  </si>
  <si>
    <t>TC_35255_30</t>
  </si>
  <si>
    <t>Verify the response by providing SBI ID parameter as empty in request body.</t>
  </si>
  <si>
    <t>1. Go to parter management swagger
2. Navigate to "/devicedetail/{id}/approval" API.
3. Execute by providing SBI ID parameter as empty in request body.
4. Click on Execute.</t>
  </si>
  <si>
    <t>TC_35255_31</t>
  </si>
  <si>
    <t>Verify the response by providing SBI ID parameter as random values in request body.</t>
  </si>
  <si>
    <t>1. Go to parter management swagger
2. Navigate to "/devicedetail/{id}/approval" API.
3. Execute by providing SBI ID parameter as random values in request body.
4. Click on Execute.</t>
  </si>
  <si>
    <t>TC_35255_32</t>
  </si>
  <si>
    <t xml:space="preserve">Verify by rejecting the Device without performing mapping between Device and SBI </t>
  </si>
  <si>
    <t>1. Go to parter management swagger
2. Navigate to "/devicedetail/{id}/approval" API.
3. Do not perform mapping between between SBI and Device (/partners/addInactiveDeviceMappingToSbi)
4. Click on Execute.</t>
  </si>
  <si>
    <t>User should get error message,
{
      "errorCode": "PMS_DEVICE_ERROR_012",
      "message": "SBI and Device mapping does not exists."
    }</t>
  </si>
  <si>
    <t>TC_35255_33</t>
  </si>
  <si>
    <t>Verify the response by providing Device ID which is already Rejected and mapped.</t>
  </si>
  <si>
    <t>1. Go to parter management swagger
2. Navigate to "/devicedetail/{id}/approval" API.
3. Execute by providing Device ID which is already Rejected
4. Click on Execute.</t>
  </si>
  <si>
    <t>User should get error message,
{
      "errorCode": "PMS_DEVICE_ERROR_010",
      "message": "Given device details are not in pending for approval status."
    }</t>
  </si>
  <si>
    <t>TC_35255_34</t>
  </si>
  <si>
    <t>Verify the response by providing Device ID which is already approved and mapped.</t>
  </si>
  <si>
    <t>1. Go to parter management swagger
2. Navigate to "/devicedetail/{id}/approval" API.
3. Execute by providing Device ID which is already approved
4. Click on Execute.</t>
  </si>
  <si>
    <t>TC_35255_35</t>
  </si>
  <si>
    <t>Verify the response by providing invalid Device ID.</t>
  </si>
  <si>
    <t>1. Go to parter management swagger
2. Navigate to "/devicedetail/{id}/approval" API.
3. Execute response by providing different Device ID which is related to different SBI.
4. Click on Execute.</t>
  </si>
  <si>
    <t>User should get error message,
{
      "errorCode": "PMS_DEVICE_ERROR_006",
      "message": "Device do not exists."
    }</t>
  </si>
  <si>
    <t>TC_35255_36</t>
  </si>
  <si>
    <t>Verify the response with different device ID parameter in request body.</t>
  </si>
  <si>
    <t>1. Go to parter management swagger
2. Navigate to "/devicedetail/{id}/approval" API.
3. Execute response with different Device ID parameter in request body.
4. Click on Execute.</t>
  </si>
  <si>
    <t>TC_35255_37</t>
  </si>
  <si>
    <t>Verify the response by providing Device ID parameter as null.</t>
  </si>
  <si>
    <t>1. Go to parter management swagger
2. Navigate to "/devicedetail/{id}/approval" API.
3. Execute response by providing Device ID parameter as null.
4. Click on Execute.</t>
  </si>
  <si>
    <t>User should get error message,
{
      "errorCode": "PMS_DEVICE_ERROR_007",
      "message": "Device is not associated with partner Id."
    }</t>
  </si>
  <si>
    <t>TC_35255_38</t>
  </si>
  <si>
    <t>Verify the response by providing Device ID parameter as empty.</t>
  </si>
  <si>
    <t>1. Go to parter management swagger
2. Navigate to "/devicedetail/{id}/approval" API.
3. Execute response by providing Device ID parameter as empty.
4. Click on Execute.</t>
  </si>
  <si>
    <t>TC_35255_39</t>
  </si>
  <si>
    <t>Verify the response by providing invalid Device ID parameter in request body.
Ex: 81818hciqhei, *@*!&amp;!</t>
  </si>
  <si>
    <t>1. Go to parter management swagger
2. Navigate to "/devicedetail/{id}/approval" API.
3. Execute response by providing invalid Device ID parameter in request body.
4. Click on Execute.</t>
  </si>
  <si>
    <t>TC_35255_40</t>
  </si>
  <si>
    <t>Verify the response parameter in response body.</t>
  </si>
  <si>
    <t>1. Go to parter management swagger
2. Navigate to "/devicedetail/{id}/approval" API.
3.Provide valid details in request body.
4. Click on Execute.</t>
  </si>
  <si>
    <t>When a device is rejected, the response body should return 'true.'</t>
  </si>
  <si>
    <t>TC_35255_41</t>
  </si>
  <si>
    <t>Verify Reject device and activate the mapping to SBI API from Admin roles.</t>
  </si>
  <si>
    <t>1. Go to parter management swagger
2. Navigate to "/devicedetail/{id}/approval" API.
3. Execute the API with Admin roles.
4. Click on Execute.</t>
  </si>
  <si>
    <t>TC_35255_42</t>
  </si>
  <si>
    <t>Verify Reject device and activate the mapping to SBI API with Partner roles.</t>
  </si>
  <si>
    <t>1. Go to parter management swagger
2. Navigate to "/devicedetail/{id}/approval" API.
3. Execute the API with Partner roles.
4. Click on Execute.</t>
  </si>
  <si>
    <t>Device Provider Services: Deactivate SBI - API //securebiometricinterface/{sbiId}()</t>
  </si>
  <si>
    <t>TC_35264_01</t>
  </si>
  <si>
    <t>1. Go to parter management swagger
2. Navigate to "partners///securebiometricinterface/{sbiId}" API.
3. Provide all valid details.
4. Click on Execute.</t>
  </si>
  <si>
    <t>TC_35264_02</t>
  </si>
  <si>
    <t>1. User should get valid response with status code "200".
2. User should get correct response with below parameters,
Correct SBI should be displayed -&gt; "sbiId": " ",
Correct SBI should be displayed -&gt;    "sbiVersion": " ",
 SBI status should be displayed -&gt;   "status": " ",
 SBI state should be in -&gt;   "isActive": false
3. In DB status should be false.</t>
  </si>
  <si>
    <t>TC_35264_03</t>
  </si>
  <si>
    <t>Verify response without "id" parameter in the request body,
Ex: {
  "version": "1.0",
  "requesttime": "2024-09-04T09:55:37.642Z",
  "metadata": {},
  "request": {
    "sbiId": " "
  }</t>
  </si>
  <si>
    <t>1. Go to parter management swagger
2. Navigate to "partners///securebiometricinterface/{sbiId}" API.
3. Execute without ID parameter in request body.
4. Click on Execute.</t>
  </si>
  <si>
    <t>TC_35264_04</t>
  </si>
  <si>
    <t>Verify the response by providing NULL as id value in request body.,
Ex:
{
 "id": "null"
  "version": "1.0",
  "requesttime": "2024-09-04T09:55:37.642Z",
  "metadata": {},
  "request": {
    "sbiId": " "
  }</t>
  </si>
  <si>
    <t>1. Go to parter management swagger
2. Navigate to "partners///securebiometricinterface/{sbiId}" API.
3. Execute keeping ID parameter as null in request body.
4. Click on Execute.</t>
  </si>
  <si>
    <t>TC_35264_05</t>
  </si>
  <si>
    <t>Verify the response by providing ID parameter as empty in request body.,
Ex:
{
 "id": " ",
 "version": "1.0",
  "requesttime": "2024-09-04T09:55:37.642Z",
  "metadata": {},
  "request": {
    "sbiId": " "
  }</t>
  </si>
  <si>
    <t>1. Go to parter management swagger
2. Navigate to "partners///securebiometricinterface/{sbiId}" API.
3. Execute keeping ID parameter as empty in request body.
4. Click on Execute.</t>
  </si>
  <si>
    <t>TC_35264_06</t>
  </si>
  <si>
    <t>Verify the response by providing some invalid values in request body.,
Ex:
{
 "id": "abcjsk,8391910,@*@!( "
 "version": "1.0",
  "requesttime": "2024-09-04T09:55:37.642Z",
  "metadata": {},
  "request": {
    "sbiId": " "
  }</t>
  </si>
  <si>
    <t>1. Go to parter management swagger
2. Navigate to "partners///securebiometricinterface/{sbiId}" API.
3. Execute keeping ID parameter as invalid details in request body.
4. Click on Execute.</t>
  </si>
  <si>
    <t>TC_35264_07</t>
  </si>
  <si>
    <t>Verify the response by without "version" paramter in request body,
Ex:
{
  "id": "partners///securebiometricinterface/{sbiId}",
   "requesttime": "2024-09-04T09:55:37.642Z",
  "metadata": {},
  "request": {
    "sbiId": " "
  }
}</t>
  </si>
  <si>
    <t>1. Go to parter management swagger
2. Navigate to "partners///securebiometricinterface/{sbiId}" API.
3. Execute without Version parameter in request body.
4. Click on Execute.</t>
  </si>
  <si>
    <t>TC_35264_08</t>
  </si>
  <si>
    <t>Verify the response by providing NULL as version value in request body.,
Ex:
{
  "id": "partners///securebiometricinterface/{sbiId}",
 "Version" : "null"
   "requesttime": "2024-09-04T09:55:37.642Z",
  "metadata": {},
  "request": {
    "sbiId": " "
  }
}</t>
  </si>
  <si>
    <t>1. Go to parter management swagger
2. Navigate to "partners///securebiometricinterface/{sbiId}" API.
3. Execute keeping Version parameter as null in request body.
4. Click on Execute.</t>
  </si>
  <si>
    <t>TC_35264_09</t>
  </si>
  <si>
    <t>Verify the response by providing empty version value in request body,
Ex:
{
  "id": "partners///securebiometricinterface/{sbiId}",
 "Version" : " "
   "requesttime": "2024-09-04T09:55:37.642Z",
  "metadata": {},
  "request": {
    "sbiId": " "
  }
}</t>
  </si>
  <si>
    <t>1. Go to parter management swagger
2. Navigate to "partners///securebiometricinterface/{sbiId}" API.
3. Execute keeping Version parameter as empty in request body.
4. Click on Execute.</t>
  </si>
  <si>
    <t>TC_35264_10</t>
  </si>
  <si>
    <t>Verify the response by providing version value as "1" in request body.,
Ex:
{
  "id": "partners///securebiometricinterface/{sbiId}",
 "Version" : "1"
   "requesttime": "2024-09-04T09:55:37.642Z",
  "metadata": {},
  "request": {
    "sbiId": " "
  }
}</t>
  </si>
  <si>
    <t>1. Go to parter management swagger
2. Navigate to "partners///securebiometricinterface/{sbiId}" API.
3. Execute keeping Version parameter as value as "1" in request body.
4. Click on Execute.</t>
  </si>
  <si>
    <t>TC_35264_11</t>
  </si>
  <si>
    <t>Verify the response by providing version value as "0" in request body.,
Ex:
{
  "id": "partners///securebiometricinterface/{sbiId}",
 "Version" : "0"
   "requesttime": "2024-09-04T09:55:37.642Z",
  "metadata": {},
  "request": {
    "sbiId": " "
  }
}</t>
  </si>
  <si>
    <t>1. Go to parter management swagger
2. Navigate to "partners///securebiometricinterface/{sbiId}" API.
3. Execute keeping Version parameter as value as "0" in request body.
4. Click on Execute.</t>
  </si>
  <si>
    <t>TC_35264_12</t>
  </si>
  <si>
    <t>Verify the response by providing version value as invalid values in request body.,
Ex:
{
  "id": "partners///securebiometricinterface/{sbiId}",
 "Version" : "872378 zgddhudh&amp;!*#%%"
   "requesttime": "2024-09-04T09:55:37.642Z",
  "metadata": {},
  "request": {
    "sbiId": " "
  }
}</t>
  </si>
  <si>
    <t>1. Go to parter management swagger
2. Navigate to "partners///securebiometricinterface/{sbiId}" API.
3. Execute keeping Version parameter with invalid values in request body.
4. Click on Execute.</t>
  </si>
  <si>
    <t>TC_35264_13</t>
  </si>
  <si>
    <t>Verify response without request time parameter in the request body,
Ex:
{
  "id": "partners///securebiometricinterface/{sbiId}",
 "Version" : "1.0",
  "metadata": {},
  "request": {
    "sbiId": " "
  }
}</t>
  </si>
  <si>
    <t>1. Go to parter management swagger
2. Navigate to "partners///securebiometricinterface/{sbiId}" API.
3. Execute without request time in request body.
4. Click on Execute.</t>
  </si>
  <si>
    <t>TC_35264_14</t>
  </si>
  <si>
    <t>Verify response with request time as empty parameter,
Ex:
{
  "id": "partners///securebiometricinterface/{sbiId}",
"requesttime" : ""
 "Version" : "1.0",
  "metadata": {},
  "request": {
    "sbiId": " "
  }
}</t>
  </si>
  <si>
    <t>1. Go to parter management swagger
2. Navigate to "partners///securebiometricinterface/{sbiId}" API.
3. Execute keeping request time as empty in request body.
4. Click on Execute.</t>
  </si>
  <si>
    <t>TC_35264_15</t>
  </si>
  <si>
    <t>Verify response with request time as empty string,
Ex:
{
  "id": "partners///securebiometricinterface/{sbiId}",
"requesttime" : " "
 "Version" : "1.0",
  "metadata": {},
  "request": {
    "sbiId": " "
  }
}</t>
  </si>
  <si>
    <t>1. Go to parter management swagger
2. Navigate to "partners///securebiometricinterface/{sbiId}" API.
3. Execute keeping request time as empty string in request body.
4. Click on Execute.</t>
  </si>
  <si>
    <t>TC_35264_16</t>
  </si>
  <si>
    <t>Verify response with invalid value in request time attribute,
Ex:
{
  "id": "partners///securebiometricinterface/{sbiId}",
"requesttime" : "provide invalid req time"
 "Version" : "1.0",
  "metadata": {},
  "request": {
    "sbiId": " "
  }
}</t>
  </si>
  <si>
    <t>1. Go to parter management swagger
2. Navigate to "partners///securebiometricinterface/{sbiId}" API.
3. Execute keeping request time with invalid values in request body.
4. Click on Execute.</t>
  </si>
  <si>
    <t>TC_35264_17</t>
  </si>
  <si>
    <t>Verify response with numeric string in request time attribute,
Ex:
{
  "id": "partners///securebiometricinterface/{sbiId}",
"requesttime" : "72863737191"
 "Version" : "1.0",
  "metadata": {},
  "request": {
    "sbiId": " "
  }
}</t>
  </si>
  <si>
    <t>1. Go to parter management swagger
2. Navigate to "partners///securebiometricinterface/{sbiId}" API.
3. Execute keeping request time with numeric values in request body.
4. Click on Execute.</t>
  </si>
  <si>
    <t>User should get error message,
{
      "errorCode": 
      "message": Error: Bad Request
    }</t>
  </si>
  <si>
    <t>TC_35264_18</t>
  </si>
  <si>
    <t>1. Go to parter management swagger
2. Navigate to "partners///securebiometricinterface/{sbiId}" API.
3. Execute by providing requestTime value other than given format in request body.
4. Click on Execute.</t>
  </si>
  <si>
    <t>TC_35264_19</t>
  </si>
  <si>
    <t>Verify the response without Object parameter in request body.
Ex:
{
  "id": "partners///securebiometricinterface/{sbiId}",
  "version": "1.0",
  "requesttime": "2024-09-03T05:00:17.497Z",
  "metadata": {},
  "request": {
     }</t>
  </si>
  <si>
    <t>1. Go to parter management swagger
2. Navigate to "partners///securebiometricinterface/{sbiId}" API.
3. Execute the request without object parameter in request body.
4. Click on Execute.</t>
  </si>
  <si>
    <t>User should get error message,
{
      "errorCode": "PMS_DEVICE_ERROR_017",
      "message": "SBI Id is invalid"
    }</t>
  </si>
  <si>
    <t>TC_35264_20</t>
  </si>
  <si>
    <t>Verify associated devices are getting deactiavted along SBI deactivation</t>
  </si>
  <si>
    <t>1. Go to parter management swagger
2. Navigate to "partners///securebiometricinterface/{sbiId}" API.
3. Execute the SBI ID.
4. Click on Execute.</t>
  </si>
  <si>
    <t>1. All the Devices associated with SBI should get Deactivated along with SBI.
2. In DB status should get changed for Deactiavted Devices  as "False"</t>
  </si>
  <si>
    <t>TC_35264_21</t>
  </si>
  <si>
    <t>Verify deactivating the already Deactivated SBI</t>
  </si>
  <si>
    <t>1. Go to parter management swagger
2. Navigate to "partners///securebiometricinterface/{sbiId}" API.
3. Provide already deactivated SBI in request body.
4. Click on Execute.</t>
  </si>
  <si>
    <t>User should get error message,
{
      "errorCode": "PMS_DEVICE_ERROR_020",
      "message": "The selected SBI must be active and approved"
    }</t>
  </si>
  <si>
    <t>TC_35264_22</t>
  </si>
  <si>
    <t>Verify deactivating the pending for approval SBI</t>
  </si>
  <si>
    <t>1. Go to parter management swagger
2. Navigate to "partners///securebiometricinterface/{sbiId}" API.
3. Provide pending for approval SBI in request body.
4. Click on Execute.</t>
  </si>
  <si>
    <t>User should get error message,
{
      "errorCode": "PMS_DEVICE_ERROR_022",
      "message": "The selected SBI is not in an approved status."
    }</t>
  </si>
  <si>
    <t>TC_35264_23</t>
  </si>
  <si>
    <t>Verify deactivating the Rejected SBI</t>
  </si>
  <si>
    <t>1. Go to parter management swagger
2. Navigate to "partners///securebiometricinterface/{sbiId}" API.
3. Provide Rejected SBI in request body.
4. Click on Execute.</t>
  </si>
  <si>
    <t>User should get error message,
{
      "errorCode": "PMS_DEVICE_ERROR_005",
      "message": "SBI do not exists"
    }</t>
  </si>
  <si>
    <t>TC_35264_24</t>
  </si>
  <si>
    <t>Verify deactivating the Expired SBI</t>
  </si>
  <si>
    <t>1. Go to parter management swagger
2. Navigate to "partners///securebiometricinterface/{sbiId}" API.
3. Provide Expired SBI in request body.
4. Click on Execute.</t>
  </si>
  <si>
    <t>TC_35264_25</t>
  </si>
  <si>
    <t>1. Go to parter management swagger
2. Navigate to "partners///securebiometricinterface/{sbiId}" API.
3. Execute by providing SBI ID parameter as null in request body..
4. Click on Execute.</t>
  </si>
  <si>
    <t>TC_35264_26</t>
  </si>
  <si>
    <t>1. Go to parter management swagger
2. Navigate to "partners///securebiometricinterface/{sbiId}" API.
3. Execute  response by providing SBI ID parameter as empty in request body.
4. Click on Execute.</t>
  </si>
  <si>
    <t>TC_35264_27</t>
  </si>
  <si>
    <t>Verify the response by providing SBI ID parameter as numeric values in request body.</t>
  </si>
  <si>
    <t>1. Go to parter management swagger
2. Navigate to "partners///securebiometricinterface/{sbiId}" API.
3. Execute response by providing SBI ID parameter as numeric values in request body.
4. Click on Execute.</t>
  </si>
  <si>
    <t>TC_35264_28</t>
  </si>
  <si>
    <t>Verify the response by providing SBI ID parameter as invalid values in request body.</t>
  </si>
  <si>
    <t>1. Go to parter management swagger
2. Navigate to "partners///securebiometricinterface/{sbiId}" API.
3. Execute response by providing SBI ID parameter as invalid values in request body.
4. Click on Execute.</t>
  </si>
  <si>
    <t>TC_35264_29</t>
  </si>
  <si>
    <t>Verify Deactiavting SBI by Invalid roles.</t>
  </si>
  <si>
    <t>1. Go to parter management swagger
2. Navigate to "partners///securebiometricinterface/{sbiId}" API.
3. Execute the API with Admin roles.
4. Click on Execute.</t>
  </si>
  <si>
    <t>TC_35264_30</t>
  </si>
  <si>
    <t>Verify by Deactiavting SBI without Partner roles.</t>
  </si>
  <si>
    <t>1. Go to parter management swagger
2. Navigate to "partners///securebiometricinterface/{sbiId}" API.
3. Execute the API without Partner roles.
4. Click on Execute.</t>
  </si>
  <si>
    <t>Device Provider Services: Deactivate Device - API deactivateDevice()</t>
  </si>
  <si>
    <t>MOSIP-35262_01</t>
  </si>
  <si>
    <t xml:space="preserve">Verify the response for Deactivate Device for a valid device ID </t>
  </si>
  <si>
    <t>1. Open  partner management swagger
2. Navigate to partnermanager
//devicedetail/{deviceId}
3.Provide valid id,
 version,requesttime, deviceId
4. Click on Execute.</t>
  </si>
  <si>
    <t>Partner should get a response with status code as  "200"  with the following details :
"response": {
    "deviceId": " ",
    "status": "approved",
    "isActive": false
  },</t>
  </si>
  <si>
    <t>MOSIP-35262_02</t>
  </si>
  <si>
    <t>1. Open  parter management swagger
2. Navigate to partnermanager
//devicedetail/{deviceId}
3.Provide valid id,
 version,requesttime, deviceId
4. Click on Execute without access token</t>
  </si>
  <si>
    <t>MOSIP-35262_03</t>
  </si>
  <si>
    <t xml:space="preserve">Verify the response for Deactivate Device for an  invalid device ID </t>
  </si>
  <si>
    <t>1. Open  parter management swagger
2. Navigate to partnermanager
//devicedetail/{deviceId}
3.Provide valid id,
 version,requesttime, Invalid deviceId
4. Click on Execute</t>
  </si>
  <si>
    <t>MOSIP-35262_04</t>
  </si>
  <si>
    <t>Verify the response for Deactivate Device passing valid device ID of a same device partner</t>
  </si>
  <si>
    <t>1. Open  parter management swagger
2. Navigate to partnermanager
//devicedetail/{deviceId}
3.Provide different device id  of a same device partner,
 version,requesttime, Invalid deviceId
4. Click on Execute</t>
  </si>
  <si>
    <t>MOSIP-35262_05</t>
  </si>
  <si>
    <t>1. Open  parter management swagger
2. Navigate to partnermanager
//devicedetail/{deviceId}
3.Provide invalid id,
 version,requesttime, valid deviceId
4. Click on Execute</t>
  </si>
  <si>
    <t>MOSIP-35262_06</t>
  </si>
  <si>
    <t>Verify the response of  Deactivate Device passing empty  ID</t>
  </si>
  <si>
    <t>1. Open  parter management swagger
2. Navigate to partnermanager
//devicedetail/{deviceId}
3.Provide valid id,
 version,requesttime
4. Click on Execute</t>
  </si>
  <si>
    <t>MOSIP-35262_07</t>
  </si>
  <si>
    <t>Verify the response of  Deactivate Device passing Invalid version</t>
  </si>
  <si>
    <t>1. Open  parter management swagger
2. Navigate to partnermanager
//devicedetail/{deviceId}
3.Provide valid id,
 Invalid version,requesttime, valid deviceId
4. Click on Execute</t>
  </si>
  <si>
    <t>MOSIP-35262_08</t>
  </si>
  <si>
    <t>Verify the response of  Deactivate Device passing empty version</t>
  </si>
  <si>
    <t>1. Open  parter management swagger
2. Navigate to partnermanager
//devicedetail/{deviceId}
3.Provide valid id,requesttime, valid deviceId
4. Click on Execute</t>
  </si>
  <si>
    <t>MOSIP-35262_09</t>
  </si>
  <si>
    <t>Verify the response of  Deactivate Device passing Invalid request time</t>
  </si>
  <si>
    <t>1. Open  parter management swagger
2. Navigate to partnermanager
//devicedetail/{deviceId}
3.Provide valid id,
 version,invalid requesttime, valid deviceId
4. Click on Execute</t>
  </si>
  <si>
    <t xml:space="preserve">
User should get error message,
{
      "errorCode": "400"
      "message": "Error: Bad Request"
    }</t>
  </si>
  <si>
    <t>MOSIP-35262_10</t>
  </si>
  <si>
    <t>Verify the response of  Deactivate Device passing empty request time</t>
  </si>
  <si>
    <t>1. Open  parter management swagger
2. Navigate to partnermanager
//devicedetail/{deviceId}
3.Provide valid id,
 version, valid deviceId
4. Click on Execute</t>
  </si>
  <si>
    <t>User should get error message,
{
      "errorCode": "400",
      "message": " Bad request "
    }</t>
  </si>
  <si>
    <t>MOSIP-35262_11</t>
  </si>
  <si>
    <t>Verify the response of  Deactivate Device passing any random digits/alphabets/special characters/combination of digits,alphabets and special chacters device ID</t>
  </si>
  <si>
    <t>1. Open  parter management swagger
2. Navigate to partnermanager
//devicedetail/{deviceId}
3.Provide valid id,
 version,valid requesttime, random digits/alpabets/special characters/combination of digits,alphabets and special chacters in device ID
4. Click on Execute</t>
  </si>
  <si>
    <t>MOSIP-35262_12</t>
  </si>
  <si>
    <t>Verify the response of  Deactivate Device for already deactivated device</t>
  </si>
  <si>
    <t>1. Open  parter management swagger
2. Navigate to partnermanager
//devicedetail/{deviceId}
3.Provide Deactivated device, valid id,
 version,valid requesttime
4. Click on Execute</t>
  </si>
  <si>
    <t>User should get error message,
{
      "errorCode": "PMS_DEVICE_ERROR_014",
      "message": "Device should be in approved status"
    }</t>
  </si>
  <si>
    <t>MOSIP-35262_13</t>
  </si>
  <si>
    <t>Verify the response of  Deactivate Device for an Rejected  device</t>
  </si>
  <si>
    <t>1. Open  parter management swagger
2. Navigate to partnermanager
//devicedetail/{deviceId}
3.Provide Rejected device ,valid id,
 version,valid requesttime
4. Click on Execute</t>
  </si>
  <si>
    <t>MOSIP-35262_14</t>
  </si>
  <si>
    <t xml:space="preserve">Verify the Time of the Device Details before and after Deactivating the device details in DB </t>
  </si>
  <si>
    <t>1. Open  parter management swagger
2. Navigate to partnermanager
//devicedetail/{deviceId}
3.Provide  valid id,
 version,valid requesttime
4. Click on Execute
5.Check the  device_detail table in PMS table</t>
  </si>
  <si>
    <t>Should be in UTC time format</t>
  </si>
  <si>
    <t>MOSIP-35262_15</t>
  </si>
  <si>
    <t>Verify the  Device can be Deactivated for the Device which is in pending for approval status</t>
  </si>
  <si>
    <t>1. Open  parter management swagger
2. Navigate to partnermanager
//devicedetail/{deviceId}
3.Provide valid id ,version,valid requesttime, device id which is inprogress status
4. Click on Execute</t>
  </si>
  <si>
    <t>{
      "errorCode": "PMS_DEVICE_ERROR_014",
      "message": "The selected Device is not in an approved status"
    }</t>
  </si>
  <si>
    <t>Device Provider Services: API POST/admin//devicedetail/{id}/approval</t>
  </si>
  <si>
    <t>Device is created and mapping for device and SBI has to be done</t>
  </si>
  <si>
    <t>Device approve with sbi mapping as a Admin</t>
  </si>
  <si>
    <t>Device approve with SBI mapping</t>
  </si>
  <si>
    <t>1. Go to parter management swagger
2. Navigate to "Approve device and activate device mapping to sbi" API
3. enter valid details(partner id, sbi id, and devicedetailid) and execute</t>
  </si>
  <si>
    <t>Device details to get approve and sbi mapping for the same in pms.device_detail_sbi table has to be active
&gt; repsonse should have value as true</t>
  </si>
  <si>
    <t>Device approve without SBI mapping</t>
  </si>
  <si>
    <t>1. Go to parter management swagger
2. Navigate to "Approve device and activate device mapping to sbi" API
3. Execute API without device and SBI  mapped</t>
  </si>
  <si>
    <t>{
      "errorCode": "PMS_DEVICE_ERROR_012",
      "message": "SBI and Device mapping does not exists."
    }</t>
  </si>
  <si>
    <t>Device approve with SBI mapping with different device details</t>
  </si>
  <si>
    <t>1. Go to parter management swagger
2. Navigate to "Approve device and activate device mapping to sbi" API
3. Execute API with different device  details id</t>
  </si>
  <si>
    <t>User should get error
{
      "errorCode": "PMS_DEVICE_ERROR_006",
      "message": "Device do not exists."
    }</t>
  </si>
  <si>
    <t>Device approve with SBI mapping without SBI value</t>
  </si>
  <si>
    <t>1. Go to parter management swagger
2. Navigate to "Approve device and activate device mapping to sbi" API
3. Execute API without SBI id</t>
  </si>
  <si>
    <t>{
      "errorCode": "PMS_DEVICE_ERROR_005",
      "message": "SBI do not exists."
    }</t>
  </si>
  <si>
    <t>Device approve with SBI mapping without id value</t>
  </si>
  <si>
    <t>1. Go to parter management swagger
2. Navigate to "Approve device and activate device mapping to sbi" API
3. Execute API without id given</t>
  </si>
  <si>
    <t>{
      "errorCode": "PMS_REQUEST_ERROR_002",
      "message": "Invalid Request Id"
    }</t>
  </si>
  <si>
    <t>Device approve with SBI mapping version value</t>
  </si>
  <si>
    <t>1. Go to parter management swagger
2. Navigate to "Approve device and activate device mapping to sbi" API
3. Execute API without version given</t>
  </si>
  <si>
    <t>user should get error {
      "errorCode": "PMS_REQUEST_ERROR_003",
      "message": "Request version is invalid"
    }</t>
  </si>
  <si>
    <t>Device approve with SBI mapping without device provider id</t>
  </si>
  <si>
    <t>1. Go to parter management swagger
2. Navigate to "Approve device and activate device mapping to sbi" API
3. Execute API without device provider id</t>
  </si>
  <si>
    <t>User should get error {
      "errorCode": "PMS_DEVICE_ERROR_002",
      "message": "SBI is not associated with partner Id."
    }</t>
  </si>
  <si>
    <t>Device approve with SBI mapping with random  provider id</t>
  </si>
  <si>
    <t>1. Go to parter management swagger
2. Navigate to "Approve device and activate device mapping to sbi" API
3. Execute API with random device provider id</t>
  </si>
  <si>
    <t>Device approve with SBI mapping without request time</t>
  </si>
  <si>
    <t>1. Go to parter management swagger
2. Navigate to "Approve device and activate device mapping to sbi" API
3. Execute API without requets time value</t>
  </si>
  <si>
    <t>user should get error {
      "errorCode": "PMS_REQUEST_ERROR_004",
      "message": "Invalid request time"
    }</t>
  </si>
  <si>
    <t>Device approve with SBI mapping by removing any of the attribute(SBI id, device provider details, device details id)</t>
  </si>
  <si>
    <t>1. Go to parter management swagger
2. Navigate to "Approve device and activate device mapping to sbi" API
3. Execute API by removing any of the attributes(sbi id, deice details id, device provider id)</t>
  </si>
  <si>
    <t>User should get error {
      {
      "errorCode": "PMS_DEVICE_ERROR_024",
      "message": "This device cannot be approved as it does not have any SBI associated to it."
    }</t>
  </si>
  <si>
    <t xml:space="preserve">Approve already approved device details </t>
  </si>
  <si>
    <t>1. Go to parter management swagger
2. Navigate to "Approve device and activate device mapping to sbi" API
3. Execute API by giving device details id which is already approved</t>
  </si>
  <si>
    <t>User should get error {
      "errorCode": "PMS_DEVICE_ERROR_010",
      "message": "Given device details are not in pending for approval status."
    }</t>
  </si>
  <si>
    <t>Device approve with SBI mapping when invalid device details id is given</t>
  </si>
  <si>
    <t>1. Go to parter management swagger
2. Navigate to "Approve device and activate device mapping to sbi" API
3. Execute API by giving invalid device details id</t>
  </si>
  <si>
    <t>user should get error {
      "errorCode": "PMS_DEVICE_ERROR_006",
      "message": "Device do not exists."
    }</t>
  </si>
  <si>
    <t>Approve device for SBI when invalid SBI id is given</t>
  </si>
  <si>
    <t>1. Go to parter management swagger
2. Navigate to "Approve device and activate device mapping to sbi" API
3. Execute API by giving invalid SBI ID</t>
  </si>
  <si>
    <t>user should get error {
      "errorCode": "PMS_DEVICE_ERROR_005",
      "message": "SBI do not exists."
    }</t>
  </si>
  <si>
    <t>Approve device without authentication</t>
  </si>
  <si>
    <t>Approve device for SBI without authentication</t>
  </si>
  <si>
    <t>1. Go to parter management swagger
2. Navigate to "Approve device and activate device mapping to sbi" API
3. Execute API without authentication</t>
  </si>
  <si>
    <t>[{"errorCode":"KER-ATH-401","message":"Authentication Failed"}]</t>
  </si>
  <si>
    <t>Approve device as device provider</t>
  </si>
  <si>
    <t>Approve device for sbi when logeed in as device provider</t>
  </si>
  <si>
    <t>1. Go to parter management swagger
2. Navigate to "Approve device and activate device mapping to sbi" API
3. Execute Api when logged in as device provider</t>
  </si>
  <si>
    <t>{
      "errorCode": "KER-ATH-403",
      "message": "Forbidden"
    }</t>
  </si>
  <si>
    <t>Device Provider Services: API POST/admin/approve-mapping-device-to-sbi()</t>
  </si>
  <si>
    <t>Approve device for SBI when SBI is expired</t>
  </si>
  <si>
    <t>1. Go to parter management swagger
2. Navigate to "Approve device and activate device mapping to sbi" API
3. Execute API by when SBI is expired after mapping</t>
  </si>
  <si>
    <t>Approve device for SBI when SBI is rejected</t>
  </si>
  <si>
    <t>1. Go to parter management swagger
2. Navigate to "Approve device and activate device mapping to sbi" API
3. Execute API by when SBI is rejected after mapping</t>
  </si>
  <si>
    <t>{
      "errorCode": "PMS_DEVICE_ERROR_009",
      "message": "SBI for which device is being added is either not approved or deactivated."
    }</t>
  </si>
  <si>
    <t>Approve device under pending for approval</t>
  </si>
  <si>
    <t>1. Go to parter management swagger
2. Navigate to "Approve device and activate device mapping to sbi" API
3. Execute API by when SBI is in pending for approval</t>
  </si>
  <si>
    <t>{
      "errorCode": "PMS_DEVICE_ERROR_009",
      "message": "Unable to add device because the associated SBI is not approved.
    }</t>
  </si>
  <si>
    <t>Approve device under deactivated SBI</t>
  </si>
  <si>
    <t>1. Go to parter management swagger
2. Navigate to "Approve device and activate device mapping to sbi" API
3. Execute API by when SBI is deactiavted after mapping</t>
  </si>
  <si>
    <t>User should get appropriate error message</t>
  </si>
  <si>
    <t>Device Provider Services: API GET /securebiometricinterface/sbi-devices/{sbiId}</t>
  </si>
  <si>
    <t>Fetch devices list</t>
  </si>
  <si>
    <t>Fetch devices mapped to SBI without authentication</t>
  </si>
  <si>
    <t>1. Go to parter management swagger
2. Navigate to "Get all device list mapped with SBI." API
3. Execute API without authentication</t>
  </si>
  <si>
    <t>{
      "errorCode": "KER-ATH-401",
      "message": "Authentication Failed"
    }</t>
  </si>
  <si>
    <t>Fetch devices mapped to SBI as a admin</t>
  </si>
  <si>
    <t>1. Go to parter management swagger
2. Navigate to "Get all device list mapped with SBI." API
3. Authenticate as admin and execute</t>
  </si>
  <si>
    <t>user should be able to fetch devices list for the given SBI</t>
  </si>
  <si>
    <t>fetch devices mapped to SBI as a device provider</t>
  </si>
  <si>
    <t>1. Go to parter management swagger
2. Navigate to "Get all device list mapped with SBI." API
3. Authenticate as device provider and execute</t>
  </si>
  <si>
    <t>User should be able to fetch devices mapped to given SBI</t>
  </si>
  <si>
    <t>fetch devices mapped to SBI when SBI given is different from the authentiacted  device provider</t>
  </si>
  <si>
    <t>1. Go to parter management swagger
2. Navigate to "Get all device list mapped with SBI." API
3. Authenticate as device provider, provide SBI from different partner</t>
  </si>
  <si>
    <t xml:space="preserve">User should get appropraite error </t>
  </si>
  <si>
    <t>fetch devices mapped when invalid SBI is given</t>
  </si>
  <si>
    <t>1. Go to parter management swagger
2. Navigate to "Get all device list mapped with SBI." API
3. Authenticate as device provider, provide Invalid SBI</t>
  </si>
  <si>
    <t>FTM Chip Provider Services: API GET //partners/v3?status=approved&amp;partnerType=FTM_Provider()</t>
  </si>
  <si>
    <t>TC_35560_01</t>
  </si>
  <si>
    <t>1. Go to parter management swagger
2. Navigate to "approved-ftm-provider-ids" API.
3. Click on Execute.</t>
  </si>
  <si>
    <t>TC_35560_02</t>
  </si>
  <si>
    <t>Verify the response with authorization token with FTM partner roles.</t>
  </si>
  <si>
    <t>TC_35560_03</t>
  </si>
  <si>
    <t>1. Go to parter management swagger
2. Navigate to "approved-ftm-provider-ids" API.
3. Execute API whos CA and SUB CA cert is not uploaded.
4. Click on Execute.</t>
  </si>
  <si>
    <t>User should get Empty array response,
Ex:
{
  "id": "mosip.pms.approved.ftm.provider.ids.get",
  "version": "1.0",
  "responseTime": "2024-09-17T07:30:08.611Z",
  "metadata": null,
  "response": [],
  "errors": []
}</t>
  </si>
  <si>
    <t>TC_35560_04</t>
  </si>
  <si>
    <t>1. Go to parter management swagger
2. Navigate to "approved-ftm-provider-ids" API.
3. Execute API whos Partner cert is not uploaded.
4. Click on Execute.</t>
  </si>
  <si>
    <t>TC_35560_05</t>
  </si>
  <si>
    <t>1. Go to parter management swagger
2. Navigate to "approved-ftm-provider-ids" API.
3. Execute API whos Partner cert is uploaded.
4. Click on Execute.</t>
  </si>
  <si>
    <t>User should get "Partner ID" in response with status code "200".</t>
  </si>
  <si>
    <t>TC_35560_06</t>
  </si>
  <si>
    <t>1. Go to parter management swagger
2. Navigate to "approved-ftm-provider-ids" API.
3. Click on Execute</t>
  </si>
  <si>
    <t>Correct partner ID should be displayed in response,
{
            "partnerId": " ",
        }</t>
  </si>
  <si>
    <t>TC_35560_07</t>
  </si>
  <si>
    <t>TC_35560_08</t>
  </si>
  <si>
    <t>Verify 'approved-ftm-provider-ids' API with Admin roles.</t>
  </si>
  <si>
    <t>1. Go to parter management swagger
2. Navigate to "approved-ftm-provider-ids" API.
3. Execute the API with Admin roles.
4. Click on Execute</t>
  </si>
  <si>
    <t>TC_35560_09</t>
  </si>
  <si>
    <t>Verify 'approved-ftm-provider-ids' without Partner roles.</t>
  </si>
  <si>
    <t>1. Go to parter management swagger
2. Navigate to "approved-ftm-provider-ids" API.
3. Execute the API without Partner roles.
4. Click on Execute</t>
  </si>
  <si>
    <t>TC_35560_10</t>
  </si>
  <si>
    <t>Verify the response when pods are restarted.</t>
  </si>
  <si>
    <t>1. Go to parter management swagger
2. Navigate to "approved-ftm-provider-ids" API.
3. Restart the pods.
3. Click on Execute</t>
  </si>
  <si>
    <t>User should get error code 503 with status as no healthy upstream</t>
  </si>
  <si>
    <t>FTM Chip Provider Services: API GET /partners/ftm-chip-details()</t>
  </si>
  <si>
    <t>TC_35571_01</t>
  </si>
  <si>
    <t>1. Go to parter management swagger
2. Navigate to "ftm-chip-details" API.
3. Click on Execute.</t>
  </si>
  <si>
    <t>TC_35571_02</t>
  </si>
  <si>
    <t>TC_35571_03</t>
  </si>
  <si>
    <t>Verify the response when FTM Chips are not added for Partner.</t>
  </si>
  <si>
    <t>1. Go to parter management swagger
2. Navigate to "ftm-chip-details" API.
3. Execute API when FTM Chips are not added.
4. Click on Execute.</t>
  </si>
  <si>
    <t>TC_35571_04</t>
  </si>
  <si>
    <t>1. Go to parter management swagger
2. Navigate to "ftm-chip-details" API.
3. Execute API with invalid access token.
4. Click on Execute.</t>
  </si>
  <si>
    <t>TC_35571_05</t>
  </si>
  <si>
    <t>Verify the response when FTM Chips are added for Partner.</t>
  </si>
  <si>
    <t>1. Go to parter management swagger
2. Navigate to "ftm-chip-details" API.
3. Execute API.</t>
  </si>
  <si>
    <t>Response should be have all below details,
"ftmId"
"partnerId"
"make"
"model"
"status"
"isActive"
"isCertificateAvailable"
"isCertificateExpired"
"createdDateTime"
"certificateUploadDateTime"
"certificateExpiryDateTime"</t>
  </si>
  <si>
    <t>TC_35571_06</t>
  </si>
  <si>
    <t>Verify correct "ftmId", "partnerId", "make", "model" are appearing in response.</t>
  </si>
  <si>
    <t>Correct "ftmId", "partnerId", "make", "model" should be displayed in response.</t>
  </si>
  <si>
    <t>TC_35571_07</t>
  </si>
  <si>
    <t>Verify the "FTM status" in response.</t>
  </si>
  <si>
    <t>Below status should be displayed in response,
i. "pending_approval" - when FTM chip is not approved.
ii.  "approved" - when FTM chip is not approved.
iii.  "rejected" - when FTM chip is not rejected.
Iv. "pending_cert_upload" - when FTM chip certificate is not uploaded.</t>
  </si>
  <si>
    <t>TC_35571_08</t>
  </si>
  <si>
    <t>Verify the "FTM isActive" parameter in response.</t>
  </si>
  <si>
    <t>1. User should get true/false value in response.
2. Indicates whether the FTM chip details is active
Ex: true if active, false otherwise.</t>
  </si>
  <si>
    <t>TC_35571_09</t>
  </si>
  <si>
    <t>Verify the "FTM isCertificateAvailable" parameter in response.</t>
  </si>
  <si>
    <t>1. User should get true/false value in response.
2. Indicates whether the FTM Chip certificate is available
Ex: true if active, false otherwise.</t>
  </si>
  <si>
    <t>TC_35571_10</t>
  </si>
  <si>
    <t>Verify the "FTM isCertificateExpired" parameter in response.</t>
  </si>
  <si>
    <t>1. User should get true/false value in response.
2. Indicates whether the FTM certificate is expired
Ex: true if active, false otherwise.</t>
  </si>
  <si>
    <t>TC_35571_11</t>
  </si>
  <si>
    <t>Verify the "FTM createdDateTime" parameter in response.</t>
  </si>
  <si>
    <t>1. User should get Date and time in ISO format indicating when the FTM Chip details were added by the partner.</t>
  </si>
  <si>
    <t>TC_35571_12</t>
  </si>
  <si>
    <t>Verify "createdDateTime", "certificateUploadDateTime", "certificateExpiryDateTime" parameter in response.</t>
  </si>
  <si>
    <t>User should get below response,
i. "createdDateTime" - Date and time in ISO format indicating when the FTM Chip details were added by the partner
ii. "certificateUploadDateTime" - Date and time in ISO format indicating when the FTM Chip certificate was uploaded
iii. "certificateExpiryDateTime" - Date and time in ISO format indicating when the FTM Chip certificate will expire</t>
  </si>
  <si>
    <t>TC_35571_13</t>
  </si>
  <si>
    <t>User should get response.</t>
  </si>
  <si>
    <t>TC_35571_14</t>
  </si>
  <si>
    <t>Verify 'ftm-chip-details' without Partner roles.</t>
  </si>
  <si>
    <t>1. Go to parter management swagger
2. Navigate to "ftm-chip-details" API.
3. Execute the API without Partner roles.</t>
  </si>
  <si>
    <t>TC_35571_15</t>
  </si>
  <si>
    <t>FTM Chip Provider Services: API POST /ftpchipdetail/{ftmId}()</t>
  </si>
  <si>
    <t>TC_35581_01</t>
  </si>
  <si>
    <t>1. Go to parter management swagger
2. Navigate to "/ftpchipdetail/{ftmId}()" API.
3. Click on Execute.</t>
  </si>
  <si>
    <t>TC_35581_02</t>
  </si>
  <si>
    <t>Verify the response withFTM Partner role authorization token</t>
  </si>
  <si>
    <t>1. User should get valid response with status code "200".
2. FTM Chip should get Deacivated.
3. In DB "is_active" column should be as "false".
Ex:
"response": {
    "ftmId": "18430",
    "status": "approved",
    "isActive": false
  }</t>
  </si>
  <si>
    <t>TC_35581_03</t>
  </si>
  <si>
    <t>Verify response without "id" parameter in the request body,
Ex: {
  "version": "1.0",
  "requestTime": "2024-10-02T16:40:18.767Z",
  "metadata": {},
  "request": {
    "ftmId": " "
  }</t>
  </si>
  <si>
    <t>1. Go to parter management swagger
2. Navigate to "/ftpchipdetail/{ftmId}()" API.
3. Execute without ID parameter in request body.
4. Click on Execute.</t>
  </si>
  <si>
    <t>TC_35581_04</t>
  </si>
  <si>
    <t>Verify the response by providing NULL as id value in request body.,
Ex:
{
  "id": "null",
  "version": "1.0",
  "requestTime": "2024-10-02T16:40:18.767Z",
  "metadata": {},
  "request": {
    "ftmId": " "
  }</t>
  </si>
  <si>
    <t>1. Go to parter management swagger
2. Navigate to  "/ftpchipdetail/{ftmId}()" API.
3. Execute keeping ID parameter as null in request body.
4. Click on Execute.</t>
  </si>
  <si>
    <t>TC_35581_05</t>
  </si>
  <si>
    <t>Verify the response by providing ID parameter as empty in request body.,
Ex:
{
  "id": " " ,
  "version": "1.0",
  "requestTime": "2024-10-02T16:40:18.767Z",
  "metadata": {},
  "request": {
    "ftmId": " "
  }</t>
  </si>
  <si>
    <t>1. Go to parter management swagger
2. Navigate to "/ftpchipdetail/{ftmId}()" API.
3. Execute keeping ID parameter as empty in request body.
4. Click on Execute.</t>
  </si>
  <si>
    <t>TC_35581_06</t>
  </si>
  <si>
    <t>Verify the response by without "version" paramter in request body,
Ex:
{
  "id": "mosip.pms.deactivate.ftm.post",
  "requestTime": "2024-10-02T16:40:18.767Z",
  "metadata": {},
  "request": {
    "ftmId": " "
  }</t>
  </si>
  <si>
    <t>1. Go to parter management swagger
2. Navigate to "/ftpchipdetail/{ftmId}()" API.
3. Execute without Version parameter in request body.
4. Click on Execute.</t>
  </si>
  <si>
    <t>TC_35581_07</t>
  </si>
  <si>
    <t>Verify the response by providing NULL as id value in request body.,
Ex:
{
  "id": "mosip.pms.deactivate.ftm.post" ,
  "version": "null",
  "requestTime": "2024-10-02T16:40:18.767Z",
  "metadata": {},
  "request": {
    "ftmId": " "
  }</t>
  </si>
  <si>
    <t>1. Go to parter management swagger
2. Navigate to "/ftpchipdetail/{ftmId}()" API.
3. Execute keeping Version parameter as null in request body.
4. Click on Execute.</t>
  </si>
  <si>
    <t>TC_35581_08</t>
  </si>
  <si>
    <t>Verify the response by providing empty version value in request body,
Ex:
{
  "id": "mosip.pms.deactivate.ftm.post" ,
  "version": " ",
  "requestTime": "2024-10-02T16:40:18.767Z",
  "metadata": {},
  "request": {
    "ftmId": " "
  }</t>
  </si>
  <si>
    <t>1. Go to parter management swagger
2. Navigate to "/ftpchipdetail/{ftmId}()" API.
3. Execute keeping Version parameter as empty in request body.
4. Click on Execute.</t>
  </si>
  <si>
    <t>TC_35581_09</t>
  </si>
  <si>
    <t>Verify the response by providing version value as "1" in request body.,
Ex:
{
  "id": "mosip.pms.deactivate.ftm.post" ,
  "version": "1",
  "requestTime": "2024-10-02T16:40:18.767Z",
  "metadata": {},
  "request": {
    "ftmId": " "
  }</t>
  </si>
  <si>
    <t>1. Go to parter management swagger
2. Navigate to "/ftpchipdetail/{ftmId}()" API.
3. Execute keeping Version parameter as value as "1" in request body.
4. Click on Execute.</t>
  </si>
  <si>
    <t>TC_35581_10</t>
  </si>
  <si>
    <t>Verify the response by providing version value as "0" in request body.,
Ex:
{
  "id": "mosip.pms.deactivate.ftm.post" ,
  "version": "0",
  "requestTime": "2024-10-02T16:40:18.767Z",
  "metadata": {},
  "request": {
    "ftmId": " "
  }</t>
  </si>
  <si>
    <t>1. Go to parter management swagger
2. Navigate to "/ftpchipdetail/{ftmId}()" API.
3. Execute keeping Version parameter as value as "0" in request body.
4. Click on Execute.</t>
  </si>
  <si>
    <t>TC_35581_11</t>
  </si>
  <si>
    <t>Verify the response by providing version value as invalid values in request body.,
Ex:
{
  "id": "mosip.pms.deactivate.ftm.post" ,
  "version": "76567#^^&amp;",
  "requestTime": "2024-10-02T16:40:18.767Z",
  "metadata": {},
  "request": {
    "ftmId": " "
  }</t>
  </si>
  <si>
    <t>1. Go to parter management swagger
2. Navigate to "/ftpchipdetail/{ftmId}()" API.
3. Execute keeping Version parameter with invalid values in request body.
4. Click on Execute.</t>
  </si>
  <si>
    <t>TC_35581_12</t>
  </si>
  <si>
    <t>Verify response without request time parameter in the request body,
Ex:
{
  "id": "mosip.pms.deactivate.ftm.post" ,
  "version": "1.0",
  "metadata": {},
  "request": {
    "ftmId": " "
  }</t>
  </si>
  <si>
    <t>1. Go to parter management swagger
2. Navigate to " to "/ftpchipdetail/{ftmId}()" API.
3. Execute without request time in request body.
4. Click on Execute.</t>
  </si>
  <si>
    <t>TC_35581_13</t>
  </si>
  <si>
    <t>Verify response with request time as empty parameter,
Ex:
{
  "id": "mosip.pms.deactivate.ftm.post" ,
  "version": "1.0",
  "requestTime": " ",
  "metadata": {},
  "request": {
    "ftmId": " "
  }</t>
  </si>
  <si>
    <t>1. Go to parter management swagger
2. Navigate to "/ftpchipdetail/{ftmId}()" API.
3. Execute keeping request time as empty in request body.
4. Click on Execute.</t>
  </si>
  <si>
    <t>TC_35581_14</t>
  </si>
  <si>
    <t>Verify response with invalid value in request time attribute,
Ex:
{
  "id": "mosip.pms.deactivate.ftm.post" ,
  "version": "1.0",
  "requestTime": "KDKJA7@&amp;@&amp;",
  "metadata": {},
  "request": {
    "ftmId": " "
  }</t>
  </si>
  <si>
    <t>1. Go to parter management swagger
2. Navigate to "/ftpchipdetail/{ftmId}()" API.
3. Execute keeping request time with invalid values in request body.
4. Click on Execute.</t>
  </si>
  <si>
    <t>User should get Bad request error message.</t>
  </si>
  <si>
    <t>TC_35581_15</t>
  </si>
  <si>
    <t>Verify response with numeric string in request time attribute,
Ex:
{
  "id": "mosip.pms.deactivate.ftm.post" ,
  "version": "1.0",
  "requestTime": "83882191",
  "metadata": {},
  "request": {
    "ftmId": " "
  }</t>
  </si>
  <si>
    <t>1. Go to parter management swagger
2. Navigate to "/ftpchipdetail/{ftmId}()" API.
3. Execute keeping request time with numeric values in request body.
4. Click on Execute.</t>
  </si>
  <si>
    <t>TC_35581_16</t>
  </si>
  <si>
    <t>1. Go to parter management swagger
2. Navigate to "/ftpchipdetail/{ftmId}()" API.
3. Execute by providing requestTime value other than given format in request body.
4. Click on Execute.</t>
  </si>
  <si>
    <t>TC_35581_17</t>
  </si>
  <si>
    <t>Verify the response by Deactivating Approved FTM Chip.</t>
  </si>
  <si>
    <t>1. Go to parter management swagger
2. Navigate to "/ftpchipdetail/{ftmId}()" API.
3. Execute the API by providing approved FTM Chip.
4. Click on Execute.</t>
  </si>
  <si>
    <t>1. FTM Chip should get Deacivated.
2. In DB "is_active" column should be as "false".
Ex:
"response": {
    "ftmId": "18430",
    "status": "approved",
    "active": false
  }</t>
  </si>
  <si>
    <t>TC_35581_18</t>
  </si>
  <si>
    <t>Verify the response by Deactivating Pending for Cert upload FTM Chip.</t>
  </si>
  <si>
    <t>1. Go to parter management swagger
2. Navigate to "/ftpchipdetail/{ftmId}()" API.
3. Execute the API by providing pending for cert upload FTM Chip.
4. Click on Execute.</t>
  </si>
  <si>
    <t>User should get error message,
{
      "errorCode": "PMS_FTM_ERROR_010",
      "message": "The selected FTM is not in an approved status."
    }</t>
  </si>
  <si>
    <t>TC_35581_19</t>
  </si>
  <si>
    <t>Verify the response by Deactivating Pending for approval FTM Chip.</t>
  </si>
  <si>
    <t>1. Go to parter management swagger
2. Navigate to "/ftpchipdetail/{ftmId}()" API.
3. Execute the API by providing pending for approval FTM Chip.
4. Click on Execute.</t>
  </si>
  <si>
    <t>TC_35581_20</t>
  </si>
  <si>
    <t>Verify the response by Deactivating Rejected FTM Chip.</t>
  </si>
  <si>
    <t>1. Go to parter management swagger
2. Navigate to "/ftpchipdetail/{ftmId}()" API.
3. Execute the API by providing Rejected FTM Chip.
4. Click on Execute.</t>
  </si>
  <si>
    <t>TC_35581_21</t>
  </si>
  <si>
    <t>Verify the response by Deactivating the FTM which is already Deactivated.</t>
  </si>
  <si>
    <t>1. Go to parter management swagger
2. Navigate to "/ftpchipdetail/{ftmId}()" API.
3. Execute the API by providing already Deactivated FTM Chip.
4. Click on Execute.</t>
  </si>
  <si>
    <t>User should get error message,
{
      "errorCode": "PMS_FTM_ERROR_007",
      "message": "The selected FTM is already deactivated."
    }</t>
  </si>
  <si>
    <t>TC_35581_22</t>
  </si>
  <si>
    <t>Verify the response without ftmid parameter in request body.</t>
  </si>
  <si>
    <t>1. Go to parter management swagger
2. Navigate to "/ftpchipdetail/{ftmId}()" API.
3. Execute without ftmid parameter in request body.
4. Click on Execute.</t>
  </si>
  <si>
    <t>User should get error message,
{
      "errorCode": "PMS_FTM_ERROR_004",
      "message": "FTM Id is invalid"
    }</t>
  </si>
  <si>
    <t>TC_35581_23</t>
  </si>
  <si>
    <t>Verify the response by keeping ftmid parameter as only spaces in request body.</t>
  </si>
  <si>
    <t>1. Go to parter management swagger
2. Navigate to "/ftpchipdetail/{ftmId}()" API.
3. Execute by keeping ftmid parameter as empty in request body.
4. Click on Execute.</t>
  </si>
  <si>
    <t>User should get error message,
{
      "errorCode": "PMS_FTM_ERROR_005",
      "message": "FTM Details do not exists."
    }</t>
  </si>
  <si>
    <t>TC_35581_24</t>
  </si>
  <si>
    <t>Verify the response by providing ftmid parameter value as invalid values in request body.
Ex: XNjjjU*#*@(@</t>
  </si>
  <si>
    <t>TC_35581_25</t>
  </si>
  <si>
    <t>Verify the response by providing FTMid parameter as null in request body.</t>
  </si>
  <si>
    <t>1. Go to parter management swagger
2. Navigate to "/ftpchipdetail/{ftmId}()" API.
3. Execute by providingFTMID parameter as null in request body..
4. Click on Execute.</t>
  </si>
  <si>
    <t>TC_35581_26</t>
  </si>
  <si>
    <t>Verify Deactiavting FTM by providing Admin roles.</t>
  </si>
  <si>
    <t>1. Go to parter management swagger
2. Navigate to "/ftpchipdetail/{ftmId}()" API.
3. Execute the API with Admin roles.
4. Click on Execute.</t>
  </si>
  <si>
    <t>TC_35581_27</t>
  </si>
  <si>
    <t>Verify by Deactiavting FTM chip without Partner roles.</t>
  </si>
  <si>
    <t>1. Go to parter management swagger
2. Navigate to "/ftpchipdetail/{ftmId}()" API.
3. Execute the API without Partner roles.
4. Click on Execute.</t>
  </si>
  <si>
    <t>FTM Chip Provider Services: API GET//ftpchipdetail/{ftmId}/certificate-data</t>
  </si>
  <si>
    <t>TC_35876_01</t>
  </si>
  <si>
    <t>1. Go to parter management swagger
2. Navigate to "/ftpchipdetail/{ftmId}/certificate-data"  endpoint
3.Enter valid ftp chip detailId
3. Click on Execute.</t>
  </si>
  <si>
    <t>TC_35876_02</t>
  </si>
  <si>
    <t>1. Go to parter management swagger
2. Navigate to "/ftpchipdetail/{ftmId}/certificate-data"  endpoint
3.Enter valid ftp chip detailId endpoint
3. Click on Execute.</t>
  </si>
  <si>
    <t>TC_35876_03</t>
  </si>
  <si>
    <t>1. Go to parter management swagger
2. Navigate to ""/ftpchipdetail/getPartnerCertificate/{ftpChipDetailId} endpoint .
3. Execute API with invalid access token.
4. Click on Execute.</t>
  </si>
  <si>
    <t>TC_35876_04</t>
  </si>
  <si>
    <t>Verify the response by not uploading CA certficates for Partner and without passing the ftmchipid</t>
  </si>
  <si>
    <t>1. Go to parter management swagger
2. Navigate to "/ftpchipdetail/{ftmId}/certificate-data"  endpoint
3. Execute API whos CA and SUB CA cert is not uploaded.
4. Click on Execute.</t>
  </si>
  <si>
    <t>{
      "errorCode": "PMS_FTM_ERROR_005",
      "message": "FTM Details do not exists."
    }</t>
  </si>
  <si>
    <t>TC_35876_05</t>
  </si>
  <si>
    <t>Verify the response passing empty ftpchipdetailID</t>
  </si>
  <si>
    <t>1. Go to parter management swagger
2. Navigate to "/ftpchipdetail/{ftmId}/certificate-data"  endpoint
3. Click on Execute without passing any value in the ftpchipdetailID</t>
  </si>
  <si>
    <t>TC_35876_06</t>
  </si>
  <si>
    <t>Verify the response passing invalid  ftpchipdetailID</t>
  </si>
  <si>
    <t>1. Go to parter management swagger
2. Navigate to "/ftpchipdetail/getPartnerCertificate/{ftpChipDetailId} endpoint
3. Click on Execute  passing invalid value in the ftpchipdetailID</t>
  </si>
  <si>
    <t>[
    {
      "errorCode": "PMS_FTM_ERROR_005",
      "message": "FTM Details do not exists."
    }
  ]</t>
  </si>
  <si>
    <t>TC_35876_07</t>
  </si>
  <si>
    <t>Verify the response passing special characters/digits/alphabets in the  ftpchipdetailID field</t>
  </si>
  <si>
    <t>1. Go to parter management swagger
2. Navigate to "/ftpchipdetail/{ftmId}/certificate-data" endpoint
3. Click on Execute  passing special characters/digits/alphabets   in the ftpchipdetailID</t>
  </si>
  <si>
    <t>TC_35876_08</t>
  </si>
  <si>
    <t xml:space="preserve">Verify the response passing valid  ftpchipdetailID </t>
  </si>
  <si>
    <t>1. Go to parter management swagger
2. Navigate to "/ftpchipdetail/{ftmId}/certificate-data" endpoint
3. Click on Execute  passing valid  the ftpchipdetailID</t>
  </si>
  <si>
    <t>User should get response as :
{
  "id": "mosip.pms.original.ftm.certificate.get",
  "version": "1.0",
  "responseTime": "2024-10-23T07:45:47.748Z",
  "metadata": null,
  "response": {
    "caSignedCertificateData"....,
"isCaSignedCertificateExpired": false,
"mosipSignedCertificateData": "...,
"isMosipSignedCertificateExpired": false
  },
  "errors": []
}</t>
  </si>
  <si>
    <t>TC_35876_09</t>
  </si>
  <si>
    <t>Verify the response passing ftpchipdetail ID which is in pending for approval status</t>
  </si>
  <si>
    <t>1. Go to parter management swagger
2. Navigate to "/ftpchipdetail/{ftmId}/certificate-data" endpoint
3. Click on Execute  ftmid which is in  pending for approval  status</t>
  </si>
  <si>
    <t>User should be able to get the certificate</t>
  </si>
  <si>
    <t>TC_35876_10</t>
  </si>
  <si>
    <t>Verify the response passing ftpchipdetail ID which is in pending_cert_upload status</t>
  </si>
  <si>
    <t>1. Go to parter management swagger
2. Navigate to "/ftpchipdetail/{ftmId}/certificate-data" endpoint
3. Click on Execute  passing ftmid which is in  pending_cert_upload  status</t>
  </si>
  <si>
    <t>[
    {
      "errorCode": "PMS_FTM_ERROR_008",
      "message": "The selected FTM must be pending_approval or approved"
    }
  ]</t>
  </si>
  <si>
    <t>FTM Chip Provider Services: API GET/ftpchipdetail/{ftmId}/original-ftm-certificate</t>
  </si>
  <si>
    <t>TC_35876_11</t>
  </si>
  <si>
    <t>Verify the response passing ftpchipdetail ID which is in Expired status</t>
  </si>
  <si>
    <t>1. Go to parter management swagger
2. Navigate to "ftpchipdetail/{ftmId}/original-ftm-certificate" endpoint
3.Click on Execute  passing ftmid which is in  Expired  status</t>
  </si>
  <si>
    <t>Should get Response as :
   ftpchipdetail is Expired</t>
  </si>
  <si>
    <t>TC_35876_12</t>
  </si>
  <si>
    <t>Verify the response passing ftpchipdetail ID which is in Rejected status</t>
  </si>
  <si>
    <t>1. Go to parter management swagger
2. Navigate to "/ftpchipdetail/{ftmId}/certificate-data" endpoint
3. Click on Execute  passing ftmid which is in  Rejected  status</t>
  </si>
  <si>
    <t>Should get Response as :
   ftpchipdetail is Rejected</t>
  </si>
  <si>
    <t>TC_35876_13</t>
  </si>
  <si>
    <t>Verify the response passing ftpchipdetail ID which is in Deactivated status</t>
  </si>
  <si>
    <t>1. Go to parter management swagger
2. Navigate to "/ftpchipdetail/{ftmId}/certificate-data" endpoint
3. Click on Execute  passing ftmid which is in  Deactivated status</t>
  </si>
  <si>
    <t>Should get Response as :
   ftpchipdetail is Deactivated</t>
  </si>
  <si>
    <t xml:space="preserve">Partners' details (Partner Admin) : API GET /admin-partners </t>
  </si>
  <si>
    <t>TC_36467_01</t>
  </si>
  <si>
    <t>Partners' details (Partner Admin) : API GET /partners/v3</t>
  </si>
  <si>
    <t>1. Go to parter management swagger
2. Navigate to /admin-partners API.
3. Click on Execute.</t>
  </si>
  <si>
    <t>TC_36467_02</t>
  </si>
  <si>
    <t>Verify the response with authorization token with Admin roles.</t>
  </si>
  <si>
    <t>1. User should get valid response with status code "200".
2. User should get list of all Partners created in the PMS system.</t>
  </si>
  <si>
    <t>TC_36467_03</t>
  </si>
  <si>
    <t>Verify the response by providing invalid "sortFieldName"</t>
  </si>
  <si>
    <t>1. Go to parter management swagger
2. Navigate to /admin-partners API.
3. Provide invalid sortFieldName in request body.
4. Click on Execute.</t>
  </si>
  <si>
    <t>User should get error message,
{
      "errorCode": "PMS_PRT_357",
      "message": "Invalid sort field _____"
    }</t>
  </si>
  <si>
    <t>TC_36467_04</t>
  </si>
  <si>
    <t>Verify the response by providing Empty "sortFieldName"</t>
  </si>
  <si>
    <t>1. Go to parter management swagger
2. Navigate to /admin-partners API.
3. Provide Empty sortFieldName in request body.
4. Click on Execute.</t>
  </si>
  <si>
    <t>TC_36467_05</t>
  </si>
  <si>
    <t>Verify the response by providing invalid "sortType"</t>
  </si>
  <si>
    <t>1. Go to parter management swagger
2. Navigate to /admin-partners API.
3. Provide invalid sortType in request body.
4. Click on Execute.</t>
  </si>
  <si>
    <t>User should get error message,
{
      "errorCode": "PMS_PRT_358",
      "message": "Sort type ___ is not supported"
    }</t>
  </si>
  <si>
    <t>TC_36467_06</t>
  </si>
  <si>
    <t>Verify the response by providing Empty "sortType"</t>
  </si>
  <si>
    <t>1. Go to parter management swagger
2. Navigate to /admin-partners API.
3. Provide Empty sortType in request body.
4. Click on Execute.</t>
  </si>
  <si>
    <t>Partners' details (Partner Admin) : API GET /partners/v9</t>
  </si>
  <si>
    <t>TC_36467_07</t>
  </si>
  <si>
    <t>Verify the response by providing invalid "pageNo"</t>
  </si>
  <si>
    <t>1. Go to parter management swagger
2. Navigate to "/partners/v3" API.
3. Provide invalid pageNo in request body.
4. Click on Execute.</t>
  </si>
  <si>
    <t>User should get empty array</t>
  </si>
  <si>
    <t>Need to verify in postman but no postman collections will be provided and from Swagger we cannot check as execute button will not be executed</t>
  </si>
  <si>
    <t>TC_36467_08</t>
  </si>
  <si>
    <t>Verify the response by providing Empty "pageNo"</t>
  </si>
  <si>
    <t>1. Go to parter management swagger
2. Navigate to /admin-partners API.
3. Provide Empty pageNo in request body.
4. Click on Execute.</t>
  </si>
  <si>
    <t>Partners' details (Partner Admin) : API GET /partners/v11</t>
  </si>
  <si>
    <t>TC_36467_09</t>
  </si>
  <si>
    <t>Verify the response by providing invalid "pageSize"</t>
  </si>
  <si>
    <t>1. Go to parter management swagger
2. Navigate to "/partners/v3" API.
3. Provide invalid pageSize in request body.
4. Click on Execute.</t>
  </si>
  <si>
    <t>TC_36467_10</t>
  </si>
  <si>
    <t>Verify the response by providing Empty "pageSize"</t>
  </si>
  <si>
    <t>1. Go to parter management swagger
2. Navigate to /admin-partners API.
3. Provide Empty pageSize in request body.
4. Click on Execute.</t>
  </si>
  <si>
    <t>TC_36467_11</t>
  </si>
  <si>
    <t>Verify the response by providing invalid "partnerID"</t>
  </si>
  <si>
    <t>1. Go to parter management swagger
2. Navigate to /admin-partners API.
3. Provide invalid partnerID in request body.
4. Click on Execute.</t>
  </si>
  <si>
    <t>TC_36467_12</t>
  </si>
  <si>
    <t>Verify the response by providing Empty "partnerId"</t>
  </si>
  <si>
    <t>1. Go to parter management swagger
2. Navigate to /admin-partners API.
3. Provide Empty partnerId in request body.
4. Click on Execute.</t>
  </si>
  <si>
    <t>TC_36467_13</t>
  </si>
  <si>
    <t>Verify the response by providing invalid "partnerType"</t>
  </si>
  <si>
    <t>1. Go to parter management swagger
2. Navigate to /admin-partners API.
3. Provide invalid partnerType in request body.
4. Click on Execute.</t>
  </si>
  <si>
    <t>TC_36467_14</t>
  </si>
  <si>
    <t>Verify the response by providing Empty "partnerType"</t>
  </si>
  <si>
    <t>1. Go to parter management swagger
2. Navigate to /admin-partners API.
3. Provide Empty "partnerType in request body.
4. Click on Execute.</t>
  </si>
  <si>
    <t>TC_36467_15</t>
  </si>
  <si>
    <t xml:space="preserve">Verify the response by selecting "true" paramter from isActive field. </t>
  </si>
  <si>
    <t>1. Go to parter management swagger
2. Navigate to /admin-partners API.
3. Select true parameter from isActive field.
4. Cick on Execute.</t>
  </si>
  <si>
    <t>User should get all the Partners which are Active.</t>
  </si>
  <si>
    <t>TC_36467_16</t>
  </si>
  <si>
    <t xml:space="preserve">Verify the response by selecting "false" paramter from isActive field. </t>
  </si>
  <si>
    <t>1. Go to parter management swagger
2. Navigate to /admin-partners API.
3. Select false parameter from isActive field.
4. Cick on Execute.</t>
  </si>
  <si>
    <t>User should get all the Partners which are Deactive.</t>
  </si>
  <si>
    <t>TC_36467_17</t>
  </si>
  <si>
    <t xml:space="preserve">Verify the response by without selecting any paramter from isActive field. </t>
  </si>
  <si>
    <t>1. Go to parter management swagger
2. Navigate to /admin-partners API.
3. Do not select parameter from isActive field.
4. Cick on Execute.</t>
  </si>
  <si>
    <t>User should get all the Partners which are Active &amp; Deactive.</t>
  </si>
  <si>
    <t>TC_36467_18</t>
  </si>
  <si>
    <t>Verify the response by providing invalid "orgName"</t>
  </si>
  <si>
    <t>1. Go to parter management swagger
2. Navigate to /admin-partners API.
3. Provide invalid orgName in request body.
4. Click on Execute.</t>
  </si>
  <si>
    <t>TC_36467_19</t>
  </si>
  <si>
    <t>Verify the response by providing Empty "orgName"</t>
  </si>
  <si>
    <t>1. Go to parter management swagger
2. Navigate to /admin-partners API.
3. Provide Empty "orgName in request body.
4. Click on Execute.</t>
  </si>
  <si>
    <t>TC_36467_20</t>
  </si>
  <si>
    <t>Verify the response by providing invalid "emailAddress"</t>
  </si>
  <si>
    <t>1. Go to parter management swagger
2. Navigate to /admin-partners API.
3. Provide invalid emailAddress in request body.
4. Click on Execute.</t>
  </si>
  <si>
    <t>TC_36467_21</t>
  </si>
  <si>
    <t>Verify the response by providing Empty "emailAddress"</t>
  </si>
  <si>
    <t>1. Go to parter management swagger
2. Navigate to /admin-partners API.
3. Provide Empty emailAddress in request body.
4. Click on Execute.</t>
  </si>
  <si>
    <t>TC_36467_22</t>
  </si>
  <si>
    <t>Verify the response by providing Empty "certificateUploadStatus"</t>
  </si>
  <si>
    <t>1. Go to parter management swagger
2. Navigate to /admin-partners API.
3. Provide Empty certificateUploadStatus in request body.
4. Click on Execute.</t>
  </si>
  <si>
    <t>TC_36467_23</t>
  </si>
  <si>
    <t>Verify the response by providing invalid "policyGroupName"</t>
  </si>
  <si>
    <t>1. Go to parter management swagger
2. Navigate to /admin-partners API.
3. Provide invalid policyGroupName in request body.
4. Click on Execute.</t>
  </si>
  <si>
    <t>TC_36467_24</t>
  </si>
  <si>
    <t>Verify the response by providing Empty "policyGroupName"</t>
  </si>
  <si>
    <t>1. Go to parter management swagger
2. Navigate to /admin-partners API.
3. Provide Empty policyGroupName in request body.
4. Click on Execute.</t>
  </si>
  <si>
    <t>TC_36467_25</t>
  </si>
  <si>
    <t xml:space="preserve">Verify the response by providing Partner roles </t>
  </si>
  <si>
    <t>1. Go to parter management swagger
2. Navigate to /admin-partners API.
3. Execute the API with Partners roles.
4. Click on Execute.</t>
  </si>
  <si>
    <t>User should get below error message,
{
      "errorCode": "KER-ATH-403",
      "message": "Forbidden"
    }</t>
  </si>
  <si>
    <t>TC_36467_26</t>
  </si>
  <si>
    <t xml:space="preserve">Verify the response by without Admin roles </t>
  </si>
  <si>
    <t>1. Go to parter management swagger
2. Navigate to /admin-partners API.
3. Execute the API without Admin roles.
4. Click on Execute.</t>
  </si>
  <si>
    <t>Partners' details (Partner Admin) : API GET /admin-partners/{partnerId}</t>
  </si>
  <si>
    <t>TC_36506_01</t>
  </si>
  <si>
    <t>Partners' details (Partner Admin) : API GET /partners/{partnerId}/v2</t>
  </si>
  <si>
    <t>1. Go to parter management swagger
2. Navigate to /admin-partners/{partnerId} API.
3. Click on Execute.</t>
  </si>
  <si>
    <t>TC_36506_02</t>
  </si>
  <si>
    <t>1. User should get valid response with status code "200".
2. User should get all the details of the Partner.</t>
  </si>
  <si>
    <t>TC_36506_03</t>
  </si>
  <si>
    <t>Verify the response by providing Invalid "partnerId"</t>
  </si>
  <si>
    <t>1. Go to parter management swagger
2. Navigate to /admin-partners/{partnerId} API.
3. Provide Invalid partnerID in request body.
Click on Execute.</t>
  </si>
  <si>
    <t>User should get error message,
{
      "errorCode": "PMS_PRT_005",
      "message": "Partner does not exist"
    }</t>
  </si>
  <si>
    <t>Partners' details (Partner Admin) : API GET /partners/{partnerId}/v5</t>
  </si>
  <si>
    <t>TC_36506_04</t>
  </si>
  <si>
    <t>1. Go to parter management swagger
2. Navigate to "partners/{partnerId}/v2" API.
3. Provide Empty partnerID in request body.
Click on Execute.</t>
  </si>
  <si>
    <t>TC_36506_05</t>
  </si>
  <si>
    <t>Verify the response by providing invalid Access token.</t>
  </si>
  <si>
    <t>1. Go to parter management swagger
2. Navigate to /admin-partners/{partnerId} API.
3. Execute API with Invalid access token.
Click on Execute.</t>
  </si>
  <si>
    <t>User should get error message,
 {
      "errorCode": "KER-ATH-403",
      "message": "Forbidden"
    }</t>
  </si>
  <si>
    <t>TC_36506_06</t>
  </si>
  <si>
    <t>Verify the attributes in response by providing valid partnerID</t>
  </si>
  <si>
    <t>1. Go to parter management swagger
2. Navigate to /admin-partners/{partnerId} API.
3. Provide valid partnerID in request body.
Click on Execute.</t>
  </si>
  <si>
    <t>Below content should be displayed in response,
"partnerId": " ",
"approvalStatus": " ",
"createdDateTime": " ",
"partnerType": " ",
"organizationName": " ",
"contactNumber": " ",
"policyGroupName": " ",
"policyGroupDescription": " ",
"emailId": " ",
"certificateUploadDateTime": " ",
"certificateExpiryDateTime": " ",
"isCertificateAvailable": true/false,
"isActive": true/false</t>
  </si>
  <si>
    <t>TC_36506_07</t>
  </si>
  <si>
    <t>Verify the response by providing Partner roles to user.</t>
  </si>
  <si>
    <t>1. Go to parter management swagger
2. Navigate to /admin-partners/{partnerId} API.
3. Execute the API with Partners roles.
4. Click on Execute.</t>
  </si>
  <si>
    <t>TC_36506_08</t>
  </si>
  <si>
    <t>1. Go to parter management swagger
2. Navigate to /admin-partners/{partnerId} API.
3. Execute the API without Admin roles.
4. Click on Execute.</t>
  </si>
  <si>
    <t>Partner-Policy Requests (Policy Manager): API GET /partners/partner-policy-requests</t>
  </si>
  <si>
    <t>Get partner policy requests</t>
  </si>
  <si>
    <t>Execute API without Authentication</t>
  </si>
  <si>
    <t>1. Go to partnermanagement swagger
2. Navigate to API partners/partner-policy-requests and excute</t>
  </si>
  <si>
    <t>Should get an error {
      "errorCode": "KER-ATH-401",
      "message": "Authentication Failed"
    }</t>
  </si>
  <si>
    <t>Execute API as an individual partner</t>
  </si>
  <si>
    <t>Should get an error{
      "errorCode": "KER-ATH-403",
      "message": "Forbidden"
    }</t>
  </si>
  <si>
    <t>Execute API as Partner admin</t>
  </si>
  <si>
    <t xml:space="preserve">Should be able to get the list of all partner policy request by all partners by default with default page size </t>
  </si>
  <si>
    <t>Execute API when page size is specifed</t>
  </si>
  <si>
    <t>Response should have the entries as per the number given in page size</t>
  </si>
  <si>
    <t>Execute API with Negative page no</t>
  </si>
  <si>
    <t>Should get error as {
      "errorCode": "PMS_PRT_360",
      "message": "Invalid Page No"
    }</t>
  </si>
  <si>
    <t>Execute API with Negative page size</t>
  </si>
  <si>
    <t>Should get error as {
      "errorCode": "PMS_PRT_361",
      "message": "Invalid page size"
    }</t>
  </si>
  <si>
    <t>Execute API with with status as rejected</t>
  </si>
  <si>
    <t xml:space="preserve">Should be able to get the list of rejected partner policy requests with default page size </t>
  </si>
  <si>
    <t>Execute API with with status as Approved</t>
  </si>
  <si>
    <t xml:space="preserve">Should be able to get the list of Approved partner policy request with default page size </t>
  </si>
  <si>
    <t>Execute API with with status as Inprogress</t>
  </si>
  <si>
    <t xml:space="preserve">Should be able to get the list of inprogress partner policy requets with default page size </t>
  </si>
  <si>
    <t>Shoudl be able to get the list of all partner policy request of partnerids which contains 'A' (any value)- Search should work for containsinstaed of exact value given</t>
  </si>
  <si>
    <t>Shoudl be able to get the list of all partner policy requests of orgnames which contains '1' (any value)-Search should work for containsinstaed of exact value given</t>
  </si>
  <si>
    <t>Execuet API with invalid sort Type</t>
  </si>
  <si>
    <t>Shoud get error as {
      "errorCode": "PMS_PRT_358",
      "message": "Sort type ascfdgfdg is not supported"
    }</t>
  </si>
  <si>
    <t>Execute API with sort type'ASC'</t>
  </si>
  <si>
    <t>List should get sorted from lower to highest based on the sort fied given</t>
  </si>
  <si>
    <t>Execute API with sort type'DESC'</t>
  </si>
  <si>
    <t>List should get sorted from highest to lowest based on the sort fied given</t>
  </si>
  <si>
    <t>Shoudl be able to get the list of all partner policy requestd for requestdetails which contains 'abcd' (any value)- Search should work for contains instaed of exact value given</t>
  </si>
  <si>
    <t>Shoudl be able to get the list of all partner policy requestd for policyId which contains '3' (any value)- Search should work for contains instaed of exact value given</t>
  </si>
  <si>
    <t>Shoudl be able to get the list of all partner policy requestd for policyName which contains 'lmn' (any value)- Search should work for contains instaed of exact value given</t>
  </si>
  <si>
    <t>Shoudl be able to get the list of all partner policy requestd for policyGroupName which contains 'hi' (any value)- Search should work for contains instaed of exact value given</t>
  </si>
  <si>
    <t>Shoudl be able to get the list of all partner policy requestd for partnerType which contains 'a' (any value)- Search should work for contains instaed of exact value given</t>
  </si>
  <si>
    <t>Execute API when random data given as input</t>
  </si>
  <si>
    <t>Response shoud have empty array with total results 0</t>
  </si>
  <si>
    <t>Execuet API with invalid sort field</t>
  </si>
  <si>
    <t>Shoud get error as {
      "errorCode": "PMS_PRT_357",
      "message": "Invalid sort field jfghdfgdh"
    }</t>
  </si>
  <si>
    <t>Execute API with combination search of 2 fields(ex- partnerid and request details)</t>
  </si>
  <si>
    <t>Admin should get list of partner policy requests which contains  given values for partnerid and requestdetails if any else should get '0 results with empty array</t>
  </si>
  <si>
    <t>Partner Admin: FTM Chip details: API GET /ftpchipdetail/search/v2</t>
  </si>
  <si>
    <t>TC_37875_01</t>
  </si>
  <si>
    <t>Get FTM chip details for all partners</t>
  </si>
  <si>
    <t>1. Go to partnermanagement swagger
2. Navigate to API /ftpchipdetail/search/v2 and excute</t>
  </si>
  <si>
    <t>TC_37875_02</t>
  </si>
  <si>
    <t>Should get an error {
      "errorCode": "KER-ATH-403",
      "message": "Authentication Failed"
    }</t>
  </si>
  <si>
    <t>TC_37875_03</t>
  </si>
  <si>
    <t xml:space="preserve">Should be able to get the list of all partners ftm chip details by default with default page size </t>
  </si>
  <si>
    <t>TC_37875_04</t>
  </si>
  <si>
    <t>TC_37875_05</t>
  </si>
  <si>
    <t>TC_37875_06</t>
  </si>
  <si>
    <t>TC_37875_07</t>
  </si>
  <si>
    <t xml:space="preserve">Should be able to get the list of rejected ftm chips with default page size </t>
  </si>
  <si>
    <t>TC_37875_08</t>
  </si>
  <si>
    <t xml:space="preserve">Should be able to get the list of Approved ftm chips with default page size </t>
  </si>
  <si>
    <t>TC_37875_09</t>
  </si>
  <si>
    <t>Execute API with with status as Deactivated</t>
  </si>
  <si>
    <t xml:space="preserve">Should be able to get the list of Deactivated ftm chips with default page size </t>
  </si>
  <si>
    <t>TC_37875_10</t>
  </si>
  <si>
    <t>Execute API with with status as pending_cert_upload</t>
  </si>
  <si>
    <t xml:space="preserve">Should be able to get the list of pending_cert_upload ftm chips with default page size </t>
  </si>
  <si>
    <t>TC_37875_11</t>
  </si>
  <si>
    <t>Execute API with with status as pending_approval</t>
  </si>
  <si>
    <t xml:space="preserve">Should be able to get the list of pending_approval ftm chips with default page size </t>
  </si>
  <si>
    <t>TC_37875_12</t>
  </si>
  <si>
    <t>Shoudl be able to get the list of all ftm chips of partnerids which contains 'A' (any value)- Search should work for containsinstaed of exact value given</t>
  </si>
  <si>
    <t>TC_37875_13</t>
  </si>
  <si>
    <t>Shoudl be able to get the list of all ftm chips of orgnames which contains '1' (any value)-Search should work for containsinstaed of exact value given</t>
  </si>
  <si>
    <t>TC_37875_14</t>
  </si>
  <si>
    <t>TC_37875_15</t>
  </si>
  <si>
    <t>TC_37875_16</t>
  </si>
  <si>
    <t>TC_37875_17</t>
  </si>
  <si>
    <t>Shoudl be able to get the list of all ftm chips for make which contains 'abcd' (any value)- Search should work for contains instaed of exact value given</t>
  </si>
  <si>
    <t>TC_37875_18</t>
  </si>
  <si>
    <t>Shoudl be able to get the list of all ftm chips for model which contains 'xyz' (any value)- Search should work for contains instaed of exact value given</t>
  </si>
  <si>
    <t>TC_37875_19</t>
  </si>
  <si>
    <t>TC_37875_20</t>
  </si>
  <si>
    <t>TC_37875_21</t>
  </si>
  <si>
    <t>Execute API with combination search of 2 fields(ex- make and model)</t>
  </si>
  <si>
    <t>Admin should get list of ftpchips which contains  given values for make and model if any else should get '0 results with empty array</t>
  </si>
  <si>
    <t>Partner Admin: SBI - Device: API GET /securebiometricinterface/search/v2</t>
  </si>
  <si>
    <t>TC_38077_01</t>
  </si>
  <si>
    <t>Get list of SBI for all the partners</t>
  </si>
  <si>
    <t>1. Go to partnermanagement swagger
2. Navigate to API securebiometricinterface/search/v2 and excute</t>
  </si>
  <si>
    <t>TC_38077_02</t>
  </si>
  <si>
    <t>TC_38077_03</t>
  </si>
  <si>
    <t xml:space="preserve">Should be able to get the list of all SBIs created by all partners by default with default page size </t>
  </si>
  <si>
    <t>TC_38077_04</t>
  </si>
  <si>
    <t>TC_38077_05</t>
  </si>
  <si>
    <t>TC_38077_06</t>
  </si>
  <si>
    <t>TC_38077_07</t>
  </si>
  <si>
    <t xml:space="preserve">Should be able to get the list of rejected SBIs with default page size </t>
  </si>
  <si>
    <t>TC_38077_08</t>
  </si>
  <si>
    <t xml:space="preserve">Should be able to get the list of Approved SBIs with default page size </t>
  </si>
  <si>
    <t>TC_38077_09</t>
  </si>
  <si>
    <t xml:space="preserve">Should be able to get the list of Deactivated SBIs with default page size </t>
  </si>
  <si>
    <t>TC_38077_10</t>
  </si>
  <si>
    <t xml:space="preserve">Should be able to get the list of pending_approval SBIs with default page size </t>
  </si>
  <si>
    <t>TC_38077_11</t>
  </si>
  <si>
    <t>Execute API with sbiExpiryStatus as expired</t>
  </si>
  <si>
    <t xml:space="preserve">Should be able to get the list of Expired SBIs with default page size </t>
  </si>
  <si>
    <t>TC_38077_12</t>
  </si>
  <si>
    <t>Execute API with sbiExpiryStatus as valid</t>
  </si>
  <si>
    <t xml:space="preserve">Should be able to get the list of valid SBIs with default page size </t>
  </si>
  <si>
    <t>TC_38077_13</t>
  </si>
  <si>
    <t>Shoudl be able to get the list of all SBIs of partnerids which contains 'A' (any value)- Search should work for containsinstaed of exact value given</t>
  </si>
  <si>
    <t>TC_38077_14</t>
  </si>
  <si>
    <t>Shoudl be able to get the list of all SBIs of orgnames which contains '1' (any value)-Search should work for containsinstaed of exact value given</t>
  </si>
  <si>
    <t>TC_38077_15</t>
  </si>
  <si>
    <t>TC_38077_16</t>
  </si>
  <si>
    <t>TC_38077_17</t>
  </si>
  <si>
    <t>TC_38077_18</t>
  </si>
  <si>
    <t>Shoudl be able to get the list of all SBIs  for sbiversion which contains 'abcd' (any value)- Search should work for contains instaed of exact value given</t>
  </si>
  <si>
    <t>TC_38077_19</t>
  </si>
  <si>
    <t>TC_38077_20</t>
  </si>
  <si>
    <t>Partner Admin: SBI - Device: API GET /devicedetail</t>
  </si>
  <si>
    <t>TC_38092_01</t>
  </si>
  <si>
    <t>Get list of devices</t>
  </si>
  <si>
    <t>1. Go to partnermanagement swagger
2. Navigate to API //devicedetailand execute</t>
  </si>
  <si>
    <t>Partner Admin: SBI - Device: API GET /devicedetail/search/v3</t>
  </si>
  <si>
    <t>TC_38092_02</t>
  </si>
  <si>
    <t>Should get an error {
      "errorCode": "KER-ATH-403",
      "message": "Forbidden"
    }</t>
  </si>
  <si>
    <t>Partner Admin: SBI - Device: API GET /devicedetail/search/v4</t>
  </si>
  <si>
    <t>TC_38092_03</t>
  </si>
  <si>
    <t xml:space="preserve">Should be able to get the list of all devices created by all partners by default with default page size </t>
  </si>
  <si>
    <t>Partner Admin: SBI - Device: API GET /devicedetail/search/v5</t>
  </si>
  <si>
    <t>TC_38092_04</t>
  </si>
  <si>
    <t>Partner Admin: SBI - Device: API GET /devicedetail/search/v6</t>
  </si>
  <si>
    <t>TC_38092_05</t>
  </si>
  <si>
    <t>Partner Admin: SBI - Device: API GET /devicedetail/search/v7</t>
  </si>
  <si>
    <t>TC_38092_06</t>
  </si>
  <si>
    <t>Should get error as {
      "errorCode": "PMS_PRT_361",
      "message": "Invalid Page size"
    }</t>
  </si>
  <si>
    <t>Partner Admin: SBI - Device: API GET /devicedetail/search/v8</t>
  </si>
  <si>
    <t>TC_38092_07</t>
  </si>
  <si>
    <t xml:space="preserve">Should be able to get the list of rejected devices with default page size </t>
  </si>
  <si>
    <t>Partner Admin: SBI - Device: API GET /devicedetail/search/v9</t>
  </si>
  <si>
    <t>TC_38092_08</t>
  </si>
  <si>
    <t xml:space="preserve">Should be able to get the list of Approved devices with default page size </t>
  </si>
  <si>
    <t>Partner Admin: SBI - Device: API GET /devicedetail/search/v10</t>
  </si>
  <si>
    <t>TC_38092_09</t>
  </si>
  <si>
    <t xml:space="preserve">Should be able to get the list of Deactivated devices with default page size </t>
  </si>
  <si>
    <t>Partner Admin: SBI - Device: API GET /devicedetail/search/v11</t>
  </si>
  <si>
    <t>TC_38092_10</t>
  </si>
  <si>
    <t xml:space="preserve">Should be able to get the list of pending_approval devices with default page size </t>
  </si>
  <si>
    <t>Partner Admin: SBI - Device: API GET /devicedetail/search/v12</t>
  </si>
  <si>
    <t>TC_38092_11</t>
  </si>
  <si>
    <t>Shoudl be able to get the list of all devices of partnerids which contains 'A' (any value)- Search should work for containsinstaed of exact value given</t>
  </si>
  <si>
    <t>Partner Admin: SBI - Device: API GET /devicedetail/search/v13</t>
  </si>
  <si>
    <t>TC_38092_12</t>
  </si>
  <si>
    <t>Shoudl be able to get the list of all devices of orgnames which contains '1' (any value)-Search should work for containsinstaed of exact value given</t>
  </si>
  <si>
    <t>Partner Admin: SBI - Device: API GET /devicedetail/search/v14</t>
  </si>
  <si>
    <t>TC_38092_13</t>
  </si>
  <si>
    <t>Partner Admin: SBI - Device: API GET /devicedetail/search/v15</t>
  </si>
  <si>
    <t>TC_38092_14</t>
  </si>
  <si>
    <t>Partner Admin: SBI - Device: API GET /devicedetail/search/v16</t>
  </si>
  <si>
    <t>TC_38092_15</t>
  </si>
  <si>
    <t>Partner Admin: SBI - Device: API GET /devicedetail/search/v17</t>
  </si>
  <si>
    <t>TC_38092_16</t>
  </si>
  <si>
    <t>Shoudl be able to get the list of all devices for sbiversion which contains 'abcd' (any value)- Search should work for contains instaed of exact value given</t>
  </si>
  <si>
    <t>Partner Admin: SBI - Device: API GET /devicedetail/search/v18</t>
  </si>
  <si>
    <t>TC_38092_17</t>
  </si>
  <si>
    <t>Partner Admin: SBI - Device: API GET /devicedetail/search/v19</t>
  </si>
  <si>
    <t>TC_38092_18</t>
  </si>
  <si>
    <t>Partner Admin: SBI - Device: API GET /devicedetail0</t>
  </si>
  <si>
    <t>TC_38092_19</t>
  </si>
  <si>
    <t>Shoudl be able to get the list of all devices of devicetype which contains 'I' (any value)-Search should work for contains instaed of exact value given</t>
  </si>
  <si>
    <t>Partner Admin: SBI - Device: API GET /devicedetail1</t>
  </si>
  <si>
    <t>TC_38092_20</t>
  </si>
  <si>
    <t>Shoudl be able to get the list of all devices of deviceSubType which contains 'f' (any value)-Search should work for contains instaed of exact value given</t>
  </si>
  <si>
    <t>Partner Admin: SBI - Device: API GET /devicedetail2</t>
  </si>
  <si>
    <t>TC_38092_21</t>
  </si>
  <si>
    <t>Shoudl be able to get the list of all devices of make which contains '3' (any value)-Search should work for contains instaed of exact value given</t>
  </si>
  <si>
    <t>Partner Admin: SBI - Device: API GET /devicedetail3</t>
  </si>
  <si>
    <t>TC_38092_22</t>
  </si>
  <si>
    <t>Shoudl be able to get the list of all devices of model which contains '4' (any value)-Search should work for contains instaed of exact value given</t>
  </si>
  <si>
    <t>Partner Admin: SBI - Device: API GET /devicedetail4</t>
  </si>
  <si>
    <t>TC_38092_23</t>
  </si>
  <si>
    <t>Shoudl be able to get the list of all devices of SbiId which contains 'q' (any value)-Search should work for contains instaed of exact value given</t>
  </si>
  <si>
    <t>Partner Admin: SBI - Device: API GET /devicedetail5</t>
  </si>
  <si>
    <t>TC_38092_24</t>
  </si>
  <si>
    <t>Shoudl be able to get the list of all devices of deviceId which contains '9' (any value)-Search should work for contains instaed of exact value given</t>
  </si>
  <si>
    <t>Partner Admin: SBI - Device: API GET /devicedetail6</t>
  </si>
  <si>
    <t>TC_38092_25</t>
  </si>
  <si>
    <t>Admin should get list of devices which contains  given values for make and model if any else should get '0 results with empty array</t>
  </si>
  <si>
    <t>Authentication Services (Partner Admin) : API GET /partners/apikey/search/v2</t>
  </si>
  <si>
    <t>Get list of APIkey</t>
  </si>
  <si>
    <t>"1. Go to partnermanagement swagger
2. Navigate to API ""partners/apikey/search/v2"" and excute"</t>
  </si>
  <si>
    <t>"Should get an error {
      ""errorCode"": ""KER-ATH-401"",
      ""message"": ""Authentication Failed""
    }" pass</t>
  </si>
  <si>
    <t>Authentication Services (Partner Admin) : API GET /partners/apikey/search/v3</t>
  </si>
  <si>
    <t>"Should get an error{
      ""errorCode"": ""KER-ATH-403"",
      ""message"": ""Forbidden""
    }"</t>
  </si>
  <si>
    <t>Authentication Services (Partner Admin) : API GET /partners/apikey/search/v4</t>
  </si>
  <si>
    <t xml:space="preserve">Should be able to get the list of all API key requests by default with default page size </t>
  </si>
  <si>
    <t>Authentication Services (Partner Admin) : API GET /partners/apikey/search/v5</t>
  </si>
  <si>
    <t>Authentication Services (Partner Admin) : API GET /partners/apikey/search/v6</t>
  </si>
  <si>
    <t>"Should get error as {
      ""errorCode"": ""PMS_PRT_360"",
      ""message"": ""Invalid Page No""
    }"</t>
  </si>
  <si>
    <t>Authentication Services (Partner Admin) : API GET /partners/apikey/search/v7</t>
  </si>
  <si>
    <t>"Should get error as {
      ""errorCode"": ""PMS_PRT_361"",
      ""message"": ""Invalid page size""
    }"</t>
  </si>
  <si>
    <t>Authentication Services (Partner Admin) : API GET /partners/apikey/search/v8</t>
  </si>
  <si>
    <t>Execute API with with status as deactivated</t>
  </si>
  <si>
    <t xml:space="preserve">Should be able to get the list of deactivate API key requests with default page size </t>
  </si>
  <si>
    <t>Authentication Services (Partner Admin) : API GET /partners/apikey/search/v9</t>
  </si>
  <si>
    <t>Execute API with with status as activated</t>
  </si>
  <si>
    <t xml:space="preserve">Should be able to get the list of activate API key requests with default page size </t>
  </si>
  <si>
    <t>Authentication Services (Partner Admin) : API GET /partners/apikey/search/v10</t>
  </si>
  <si>
    <t>Shoudl be able to get the list of all partnerid which contains 'A' (any value)- Search should work for cintains instaed of exact value given</t>
  </si>
  <si>
    <t>Authentication Services (Partner Admin) : API GET /partners/apikey/search/v11</t>
  </si>
  <si>
    <t>Shoudl be able to get the list of all policygroup which contains 'A' (any value)-Search should work for cintains instaed of exact value given</t>
  </si>
  <si>
    <t>Authentication Services (Partner Admin) : API GET /partners/apikey/search/v12</t>
  </si>
  <si>
    <t>"Shoud get error as {
      ""errorCode"": ""PMS_PRT_358"",
      ""message"": ""Sort type ascfdgfdg is not supported""
    }"</t>
  </si>
  <si>
    <t>Authentication Services (Partner Admin) : API GET /partners/apikey/search/v13</t>
  </si>
  <si>
    <t>Authentication Services (Partner Admin) : API GET /partners/apikey/search/v14</t>
  </si>
  <si>
    <t>Authentication Services (Partner Admin) : API GET /partners/apikey/search/v15</t>
  </si>
  <si>
    <t>Shoudl be able to get the list of all partnerid which contains 'abcd' (any value)- Search should work for cintains instaed of exact value given</t>
  </si>
  <si>
    <t>Authentication Services (Partner Admin) : API GET /partners/apikey/search/v16</t>
  </si>
  <si>
    <t>Shoudl be able to get the list of all partnerid which contains 'xyz' (any value)- Search should work for cintains instaed of exact value given</t>
  </si>
  <si>
    <t>Authentication Services (Partner Admin) : API GET /partners/apikey/search/v17</t>
  </si>
  <si>
    <t>Shoudl be able to get the list of all partnerid which contains 'hello' (any value)- Search should work for cintains instaed of exact value given</t>
  </si>
  <si>
    <t>Authentication Services (Partner Admin) : API GET /partners/apikey/search/v18</t>
  </si>
  <si>
    <t>Policy Group &amp; Policies (Policy Manager): API PATCH /policies/{policyId}</t>
  </si>
  <si>
    <t>TC-37434_01</t>
  </si>
  <si>
    <t>1. Go to policy manager swagger
2. Navigate to "/policies/{policyId}" API.
3. Click on Execute.</t>
  </si>
  <si>
    <t>TC-37434_02</t>
  </si>
  <si>
    <t>1. User should get valid response with status code "200".
2. User should get all the details of "policyId", "isActive".</t>
  </si>
  <si>
    <t>TC-37434_03</t>
  </si>
  <si>
    <t>Verify the response by providing invalid Policy ID</t>
  </si>
  <si>
    <t>User should get error message,
{
      "errorCode": "PMS_POL_065",
      "message": "The specified policy does not exist."
    }</t>
  </si>
  <si>
    <t>TC-37434_04</t>
  </si>
  <si>
    <t>Verify the response by providing Policy ID when there are no policy requests associated with this policy</t>
  </si>
  <si>
    <t>1. User should get valid response with status code "200".
2. User should be able to Deactivate the Policy.
3. User should get all the details of "policyId", "isActive".</t>
  </si>
  <si>
    <t>TC-37434_05</t>
  </si>
  <si>
    <t>Verify the response by providing Policy ID when there are Rejected policy requests associated with this policy</t>
  </si>
  <si>
    <t>TC-37434_06</t>
  </si>
  <si>
    <t>Verify the response by providing Policy ID when there are Approved policy requests associated with this policy</t>
  </si>
  <si>
    <t>User should get error message,
{
      "errorCode": "PMS_POL_063",
      "message": "An approved partner policy request is associated with this policy."
    }</t>
  </si>
  <si>
    <t>TC-37434_07</t>
  </si>
  <si>
    <t>Verify the response by providing Policy ID when there are Pending policy requests associated with this policy</t>
  </si>
  <si>
    <t>User should get error message,
{
      "errorCode": "PMS_POL_064",
      "message": "A pending partner policy request is associated with this policy."
    }</t>
  </si>
  <si>
    <t>TC-37434_08</t>
  </si>
  <si>
    <t>Verify the response by providing empty spaces into Policy ID</t>
  </si>
  <si>
    <t>User should get error message,
{
      "errorCode": "PMS_COR_002",
      "message": "Invalid Input Parameter - "
    }</t>
  </si>
  <si>
    <t>TC-37434_09</t>
  </si>
  <si>
    <t>Verify deactivating the Policy which is already Deactivated.</t>
  </si>
  <si>
    <t>User should get below error message,
{
      "errorCode": "PMS_POL_062",
      "message": "The policy has already been deactivated."
    }</t>
  </si>
  <si>
    <t>TC-37434_10</t>
  </si>
  <si>
    <t>Verify the response by providing Draft Policy ID</t>
  </si>
  <si>
    <t>User should get below error message,
{
      "errorCode": "PMS_POL_072",
      "message": "The selected policy is not in activated status"
    }</t>
  </si>
  <si>
    <t>TC-37434_11</t>
  </si>
  <si>
    <t>Verify the response by providing only Partner roles to user.</t>
  </si>
  <si>
    <t>TC-37434_12</t>
  </si>
  <si>
    <t>Verify the respone without Policy manager role.</t>
  </si>
  <si>
    <t>TC-37434_13</t>
  </si>
  <si>
    <t>Execute API without id value</t>
  </si>
  <si>
    <t>User should get error as {
      "errorCode": "PMS_REQUEST_ERROR_002",
      "message": "Invalid Request Id"
    }</t>
  </si>
  <si>
    <t>TC-37434_14</t>
  </si>
  <si>
    <t>Execute API without version value</t>
  </si>
  <si>
    <t>User should get error as {
      "errorCode": "PMS_REQUEST_ERROR_003",
      "message": "Request version is invalid"
    }</t>
  </si>
  <si>
    <t>TC-37434_15</t>
  </si>
  <si>
    <t>Execute API without requesttime</t>
  </si>
  <si>
    <t>User should get error as{
      "errorCode": "PMS_REQUEST_ERROR_004",
      "message": "Invalid request time"
    }</t>
  </si>
  <si>
    <t>Policy Group &amp; Policies (Policy Manager): API GET /policies/v2</t>
  </si>
  <si>
    <t>Get list of polices</t>
  </si>
  <si>
    <t>1. Go to policymanager swagger
2. Navigate to API /policies/v2 and excute</t>
  </si>
  <si>
    <t>Execute API as an partner admin and policymanager</t>
  </si>
  <si>
    <t>Response should haveall the  list of polices</t>
  </si>
  <si>
    <t>Execute API as Partner admin(only partner admin role)</t>
  </si>
  <si>
    <t>Execute API as policymanager(only policy manager  role)</t>
  </si>
  <si>
    <t>Should be able to get the list of activated polices  with default page size</t>
  </si>
  <si>
    <t>Should be able to get the list of deactivated polices  with default page size</t>
  </si>
  <si>
    <t>Execute API with with status as draft</t>
  </si>
  <si>
    <t>Should be able to get the list of draft polices  with default page size</t>
  </si>
  <si>
    <t>Execute API when page No is specifed</t>
  </si>
  <si>
    <t>Response should have the entries from page no specified</t>
  </si>
  <si>
    <t>Should be able to get the list of all policies for policyId which contains '1' (any value)- Search should work for contains instaed of exact value given</t>
  </si>
  <si>
    <t>Shoudl be able to get the list of all policies for policyName which contains 'a' (any value)- Search should work for contains instaed of exact value given</t>
  </si>
  <si>
    <t>Shoudl be able to get the list of all policies for policyGroupName which contains 'ab' (any value)- Search should work for contains instaed of exact value given</t>
  </si>
  <si>
    <t>Shoudl be able to get the list of all policies for policydescription which contains '3' (any value)- Search should work for contains instaed of exact value given</t>
  </si>
  <si>
    <t>Shoudl be able to get the list of all policies for sort value status as per sorttype given</t>
  </si>
  <si>
    <t>Execute API with random  value given for any of the attribute</t>
  </si>
  <si>
    <t>Response should have '0' results with empty array</t>
  </si>
  <si>
    <t>Execute API with values given for 2 attributes(ex- policy id and policy name)</t>
  </si>
  <si>
    <t xml:space="preserve">Response should get the list of policies with values given if any </t>
  </si>
  <si>
    <t>execute API with invalid sortfield type</t>
  </si>
  <si>
    <t>Should get error {
      "errorCode": "PMS_PRT_357",
      "message": "Invalid sort field policyType"
    }</t>
  </si>
  <si>
    <t>Policy Group &amp; Policies (Policy Manager): API PATCH /policies/group/{policyGroupId}</t>
  </si>
  <si>
    <t>Deactivate policygroup using policygroup Id</t>
  </si>
  <si>
    <t>Execute API without authentication</t>
  </si>
  <si>
    <t>1. Go to policymanager swagger
2. Navigate to API /policies/group/{policyGroupId} and excute</t>
  </si>
  <si>
    <t>Execute API as individual partner</t>
  </si>
  <si>
    <t>Should be able to decativate policygroup id given with isactive status as false</t>
  </si>
  <si>
    <t>Execute API without id value in requestbody</t>
  </si>
  <si>
    <t>should get error {
      "errorCode": "PMS_REQUEST_ERROR_002",
      "message": "Invalid Request Id"
    }</t>
  </si>
  <si>
    <t>Execute API with invalid id value in requestbody</t>
  </si>
  <si>
    <t>Execute API without version value in requestbody</t>
  </si>
  <si>
    <t>{
      "errorCode": "PMS_REQUEST_ERROR_003",
      "message": "Request version is invalid"
    }</t>
  </si>
  <si>
    <t>Execute API with invalid version value in requestbody</t>
  </si>
  <si>
    <t>Should get error as {
      "errorCode": "PMS_REQUEST_ERROR_003",
      "message": "Request version is invalid"
    }</t>
  </si>
  <si>
    <t>Execute API without status value in requestbody</t>
  </si>
  <si>
    <t>should get error as{
      "errorCode": "PMS_POL_073",
      "message": "Request status should be De-Activate"
    }</t>
  </si>
  <si>
    <t>Execute API with invalid status in requestbody</t>
  </si>
  <si>
    <t xml:space="preserve">Execute API without policygroupid value </t>
  </si>
  <si>
    <t>Should get error {
      "errorCode": "PMS_POL_008",
      "message": "Policy ID does not exist"
    }</t>
  </si>
  <si>
    <t xml:space="preserve">Execute API with invalid policygroupid </t>
  </si>
  <si>
    <t>should get error {
      "errorCode": "PMS_POL_068",
      "message": "The specified policy group does not exist"
    }</t>
  </si>
  <si>
    <t>Execute API with furture date as request time</t>
  </si>
  <si>
    <t>Should get error {
      "errorCode": "PMS_REQUEST_ERROR_006",
      "message": "Request date should be current date"
    }</t>
  </si>
  <si>
    <t>Execute API with past date as request time</t>
  </si>
  <si>
    <t>Execute API without request time</t>
  </si>
  <si>
    <t>should get error {
      "errorCode": "PMS_REQUEST_ERROR_004",
      "message": "Invalid request time"
    }</t>
  </si>
  <si>
    <t>Execute API with draft policies present under policygroup</t>
  </si>
  <si>
    <t>Should get error {
      "errorCode": "PMS_POL_069",
      "message": "Draft policies exists under the policy group."
    }</t>
  </si>
  <si>
    <t>Execute API with published policies present under policygroup</t>
  </si>
  <si>
    <t>Should get error {
      "errorCode": "PMS_POL_056",
      "message": "Active policies exists under the policy group."
    }</t>
  </si>
  <si>
    <t>Execute API with deactiavted policies present under policygroup</t>
  </si>
  <si>
    <t>API GET /partners/download-root-certificate</t>
  </si>
  <si>
    <t>Download trust chain certs for given id</t>
  </si>
  <si>
    <t>Download certificates without authentication</t>
  </si>
  <si>
    <t>1. Go to partner management swagger
2. Navigate to "/trust-chain-certificates/{certificateId}/certificateFile" API
3. Enter valid certificate id and execute</t>
  </si>
  <si>
    <t>Admin should not be able to download certificates with error
{"errorCode":"KER-ATH-401","message":"Authentication Failed"}</t>
  </si>
  <si>
    <t xml:space="preserve">Download certificates when authenticated using invalid roles </t>
  </si>
  <si>
    <t>Admin should not be able to download certificates with error
{"errorCode":"KER-ATH-403","message":"Forbidden"}</t>
  </si>
  <si>
    <t>Download certificates as partner admin</t>
  </si>
  <si>
    <t>Reponse should have p7bFile file along with timestamp of certifcate</t>
  </si>
  <si>
    <t>Download certificates as partner admin given invalid certificate id</t>
  </si>
  <si>
    <t>1. Go to partner management swagger
2. Navigate to "/trust-chain-certificates/{certificateId}/certificateFile" API
3. Enter invalid certificate id and execute</t>
  </si>
  <si>
    <t>admin should get error {
      "errorCode": "KER-PMS-019",
      "message": "CA Certificate not found for the given ID."
    }</t>
  </si>
  <si>
    <t>Authentication Services (Partner Admin) : API GET /oauth/partners/clients</t>
  </si>
  <si>
    <t>Get clients for all partners</t>
  </si>
  <si>
    <t>1. Go to partnermanagement swagger
2. Navigate to API "/oauth/client" and excute</t>
  </si>
  <si>
    <t>Should get an error{
      "errorCode": "KER-ATH-403",
      "message": ""Forbidden"
    }</t>
  </si>
  <si>
    <t>Execute API as Partner admin/auth partner</t>
  </si>
  <si>
    <t xml:space="preserve">Should be able to get the list of all clientids by default with default page size </t>
  </si>
  <si>
    <t>Execute API with with status as Active</t>
  </si>
  <si>
    <t xml:space="preserve">Should be able to get the list of Active client ids with default page size </t>
  </si>
  <si>
    <t>Execute API with with status as Inactive</t>
  </si>
  <si>
    <t xml:space="preserve">Should be able to get the list of inactive clientids with default page size </t>
  </si>
  <si>
    <t>Shoudl be able to get the list of all partnerid which contains 'A' (any value)- Search should work for containsinstaed of exact value given</t>
  </si>
  <si>
    <t>Shoudl be able to get the list of all policygroup which contains 'A' (any value)-Search should work for containsinstaed of exact value given</t>
  </si>
  <si>
    <t>Shoudl be able to get the list of all partnerid which contains 'abcd' (any value)- Search should work for contains instaed of exact value given</t>
  </si>
  <si>
    <t>Shoudl be able to get the list of all partnerid which contains 'xyz' (any value)- Search should work for contains instaed of exact value given</t>
  </si>
  <si>
    <t>Shoudl be able to get the list of all partnerid which contains 'h' (any value)- Search should work for contains instaed of exact value given</t>
  </si>
  <si>
    <t>Execute API when only sortfield is given without sorttype</t>
  </si>
  <si>
    <t>Response should get error {
      "errorCode": "PMS_PS_ERROR_007",
      "message": "Invalid Sorting request: 'sortType' and 'sortFieldName' must be specified together."
    }</t>
  </si>
  <si>
    <t>Execute API when only page size is given without page no</t>
  </si>
  <si>
    <t>Response should get error {
      "errorCode": "PMS_PS_ERROR_006",
      "message": "Invalid pagination request: 'pageNo' and 'pageSize' must be specified together."
    }</t>
  </si>
  <si>
    <t>API GET /trust-chain-certificates</t>
  </si>
  <si>
    <t>Get all root certificates</t>
  </si>
  <si>
    <t>Fetch root certificates without authentiation</t>
  </si>
  <si>
    <t>1. Go to partner management swagger
2. Navigate to "/trust-chain-certificates" API
3. execute API without authentication</t>
  </si>
  <si>
    <t>Fetch root certificates whne authentication is done invalid roles</t>
  </si>
  <si>
    <t>1. Go to partner management swagger
2. Navigate to "/trust-chain-certificates" API
3. execute API authentication using invalid roles</t>
  </si>
  <si>
    <t>fetch root certificates as partner admin</t>
  </si>
  <si>
    <t>1. Go to partner management swagger
2. Navigate to "/trust-chain-certificates" API
3. execute API as partner admin</t>
  </si>
  <si>
    <t>Response should have the list of root certificates with default page size and page no</t>
  </si>
  <si>
    <t>Fetch root certificates when page no is specifed</t>
  </si>
  <si>
    <t>1. Go to partner management swagger
2. Navigate to "/trust-chain-certificates" API
3. Specify page no and execute API as partner admin</t>
  </si>
  <si>
    <t>Response should have the list of root certificates for page no specified</t>
  </si>
  <si>
    <t>Fetch root certificates when page size  is specifed</t>
  </si>
  <si>
    <t>1. Go to partner management swagger
2. Navigate to "/trust-chain-certificates" API
3. Specify page size and execute API as partner admin</t>
  </si>
  <si>
    <t>Response should have the list of root certificates for as per page size given</t>
  </si>
  <si>
    <t>Fetch root certificates when negative page no is given</t>
  </si>
  <si>
    <t>1. Go to partner management swagger
2. Navigate to "/trust-chain-certificates" API
3. Enter negative page no value and execute API as partner admin</t>
  </si>
  <si>
    <t>Response should have error {
      "errorCode": "PMS_PRT_360",
      "message": "Invalid Page No"
    }</t>
  </si>
  <si>
    <t>Fetch root certificates when negative page size is given</t>
  </si>
  <si>
    <t>1. Go to partner management swagger
2. Navigate to "/trust-chain-certificates" API
3. Enter negative page size value and execute API as partner admin</t>
  </si>
  <si>
    <t>Response should have error {
      "errorCode": "PMS_PRT_361",
      "message": "Invalid Page Size"
    }</t>
  </si>
  <si>
    <t>Fetch root certificates when ca certificate type is given as ROOT</t>
  </si>
  <si>
    <t>1. Go to partner management swagger
2. Navigate to "/trust-chain-certificates" API
3. Enter ca certificate type value as ROOT and execute API as partner admin</t>
  </si>
  <si>
    <t>Response should have the list of root cetrificates for type ROOT</t>
  </si>
  <si>
    <t>Fetch root certificates when ca certificate type is given as INTERMEDIATE</t>
  </si>
  <si>
    <t>1. Go to partner management swagger
2. Navigate to "/trust-chain-certificates" API
3. Enter ca certificate type value as INTERMEDIATE and execute API as partner admin</t>
  </si>
  <si>
    <t>Response should have the list of root cetrificates for type INTERMEDIATE</t>
  </si>
  <si>
    <t>Fetch root certificates when certificate id specified</t>
  </si>
  <si>
    <t>1. Go to partner management swagger
2. Navigate to "/trust-chain-certificates" API
3. Specify certificate id value and execute API as partner admin</t>
  </si>
  <si>
    <t>Response should have the root certificate for only certificate specified</t>
  </si>
  <si>
    <t>Fetch root certificates when partner domain is given as AUTH</t>
  </si>
  <si>
    <t>1. Go to partner management swagger
2. Navigate to "/trust-chain-certificates" API
3. Enter partner admin value as AUTH and execute API as partner admin</t>
  </si>
  <si>
    <t>Response should have the list of root cetrificates only for partner domain AUTH</t>
  </si>
  <si>
    <t>Fetch root certificates when partner domain is given as DEVICE</t>
  </si>
  <si>
    <t>1. Go to partner management swagger
2. Navigate to "/trust-chain-certificates" API
3. Enter partner admin value as DEVICE and execute API as partner admin</t>
  </si>
  <si>
    <t>Response should have the list of root cetrificates only for partner domain DEVICE</t>
  </si>
  <si>
    <t>Fetch root certificates when partner domain is given as FTM</t>
  </si>
  <si>
    <t>1. Go to partner management swagger
2. Navigate to "/trust-chain-certificates" API
3. Enter partner admin value as FTM and execute API as partner admin</t>
  </si>
  <si>
    <t>Response should have the list of root cetrificates only for partner domain FTM</t>
  </si>
  <si>
    <t>Fetch root certificates when Issued to value is specified</t>
  </si>
  <si>
    <t>1. Go to partner management swagger
2. Navigate to "/trust-chain-certificates" API
3. Specify Issued to value and execute API as partner admin</t>
  </si>
  <si>
    <t>Response should have the list of root certificates for only issued to specifed</t>
  </si>
  <si>
    <t>Fetch root certificates when Issued by value is specified</t>
  </si>
  <si>
    <t>1. Go to partner management swagger
2. Navigate to "/trust-chain-certificates" API
3. Specify Issued by value and execute API as partner admin</t>
  </si>
  <si>
    <t>Response should have the list of root certificates for only issued by specifed</t>
  </si>
  <si>
    <t>Fetch root certificates when sorttype is given as ASC</t>
  </si>
  <si>
    <t>1. Go to partner management swagger
2. Navigate to "/trust-chain-certificates" API
3. Enter sorttype value as ASC and execute API as partner admin</t>
  </si>
  <si>
    <t>Response should have the list of root certifcates sorted Ascending order for the given sortfield</t>
  </si>
  <si>
    <t>Fetch root certificates when sorttype is given as DESC</t>
  </si>
  <si>
    <t>1. Go to partner management swagger
2. Navigate to "/trust-chain-certificates" API
3. Enter sorttype value as DESC and execute API as partner admin</t>
  </si>
  <si>
    <t>Response should have the list of root certifcates sorted descending order for the given sortfield</t>
  </si>
  <si>
    <t>Fetch root certificates when invalid sorttype is given</t>
  </si>
  <si>
    <t>1. Go to partner management swagger
2. Navigate to "/trust-chain-certificates" API
3. Enter invalid sorttype and execute API as partner admin</t>
  </si>
  <si>
    <t>Admin should get error as {
      "errorCode": "PMS_PRT_358",
      "message": "Sort type sdfg is not supported"
    }</t>
  </si>
  <si>
    <t>Fetch root certificates when sorttype and sortfield is not given toegther</t>
  </si>
  <si>
    <t>1. Go to partner management swagger
2. Navigate to "/trust-chain-certificates" API
3. Enter only sorttype value without sortfield given and execute API as partner admin</t>
  </si>
  <si>
    <t>{
      "errorCode": "PMS_PS_ERROR_007",
      "message": "Invalid Sorting request: 'sortType' and 'sortFieldName' must be specified together."
    }</t>
  </si>
  <si>
    <t>Fetch root certificates when invalid value given for any of the field</t>
  </si>
  <si>
    <t>1. Go to partner management swagger
2. Navigate to "/trust-chain-certificates" API
3. Enter invalid value for any of the field and execute API as partner admin</t>
  </si>
  <si>
    <t xml:space="preserve">Response should have total results 0 with empty array </t>
  </si>
  <si>
    <t>Fetch root certificates as partner admin</t>
  </si>
  <si>
    <t>1. Go to partner management swagger
2. Navigate to "/trust-chain-certificates" API</t>
  </si>
  <si>
    <t>Admin shoudl be able to fetch all the root certifcates available with default page size and page no</t>
  </si>
  <si>
    <t>Issue key</t>
  </si>
  <si>
    <t>Summary</t>
  </si>
  <si>
    <t>Issue Type</t>
  </si>
  <si>
    <t>Severity</t>
  </si>
  <si>
    <t>Bug</t>
  </si>
  <si>
    <t>PMS Revamp - (IDA Issue) Authentication is still Active from IDA even after deactivating the API key from the Partner Portal</t>
  </si>
  <si>
    <t>PMS-Revamp: Tablet - The "List of FTM Chip details," "List of Devices," and "List of Policies" columns are getting truncated when no FTM, Policies &amp; Devices are present.</t>
  </si>
  <si>
    <t>MOSIP-39380</t>
  </si>
  <si>
    <t>PMS-Revamp - Multiple issues have occurred with the translation of words, where English terms are not being properly translated into Arabic and French.</t>
  </si>
  <si>
    <t xml:space="preserve">PMS-Revamp - (KeyManager issue) "Certificate Dates are not valid." error message is displayed when uploading a Partner certificate with an expiration period of less than one year.  </t>
  </si>
  <si>
    <t>PMS-Revamp - (KeyManager issue) The error message displayed is incorrect when an Intermediate certificate is uploaded after the Root certificate has expired.</t>
  </si>
  <si>
    <t>MOSIP-39065</t>
  </si>
  <si>
    <t>PMS-Revamp - The "Upload Trust Certificate" text is incorrectly being translated as "Download Trust Certificate" in Arabic and French languages.</t>
  </si>
  <si>
    <t>MOSIP-38976</t>
  </si>
  <si>
    <t>PMS Revamp - Device subtype alignment is not proper in french language in device screen</t>
  </si>
  <si>
    <t>MOSIP-38958</t>
  </si>
  <si>
    <t>PMS Revamp - Able to Approve the Expired SBI  which is in pending for approval status</t>
  </si>
  <si>
    <t>MOSIP-38890</t>
  </si>
  <si>
    <t xml:space="preserve">PMS-Revamp - Partner domain dropdown items are not adapting Arabic &amp; French language. </t>
  </si>
  <si>
    <t>PMS Revamp:  (Platform Issue) Even after Partner being deactivated by the Admin, previously created OIDC client, API key, Trust Validation works for the Partner</t>
  </si>
  <si>
    <t>PMS Revamp: Still able to approve/reject the policy after deactivated the respective auth partner.</t>
  </si>
  <si>
    <t>Blocker</t>
  </si>
  <si>
    <t>PMP Revamp - Browser back button is not showing any Warning message on applying filter  in the policies screen</t>
  </si>
  <si>
    <t>Policy Validator: Missing translations of validation errors with Policy Schemas</t>
  </si>
  <si>
    <t>MOSIP-37283</t>
  </si>
  <si>
    <t>Policy Validator: Missing checks in Policy Schemas</t>
  </si>
  <si>
    <t xml:space="preserve">PMP UI - Getting Error message with same Make and Model for two different SBI version   </t>
  </si>
  <si>
    <t>MOSIP-34728</t>
  </si>
  <si>
    <t xml:space="preserve">PMP UI - On registering Auth partner observed error messages for several scenarios </t>
  </si>
  <si>
    <t>MOSIP-34427</t>
  </si>
  <si>
    <t>PMS-Revamp - Even after deactivating an API key from another browser and viewing the same API Key in another browser, its status remains 'Activate'</t>
  </si>
  <si>
    <t>MOSIP-34370</t>
  </si>
  <si>
    <t>PMP UI-Observed access violation when "IBM Equal Access Accessibility Checker" executed on PMP UI</t>
  </si>
  <si>
    <t>MOSIP-34109</t>
  </si>
  <si>
    <t>PMP Revamp: (ESignet issue) Client name data length validations are not working properly</t>
  </si>
  <si>
    <t>Feature list (UI Based)</t>
  </si>
  <si>
    <t xml:space="preserve">Pass </t>
  </si>
  <si>
    <t>Authentication Partner</t>
  </si>
  <si>
    <t>Device Partner</t>
  </si>
  <si>
    <t>FTM Partner</t>
  </si>
  <si>
    <t>Certificate Trust Store</t>
  </si>
  <si>
    <t>Partners</t>
  </si>
  <si>
    <t>Partner-Policy Linking</t>
  </si>
  <si>
    <t>SBI-Device</t>
  </si>
  <si>
    <t>FTM Chip</t>
  </si>
  <si>
    <t>Dashboard</t>
  </si>
  <si>
    <t>Multi Language (Eng, Ara and Fra) with cross browser</t>
  </si>
  <si>
    <t>Exception Handling</t>
  </si>
  <si>
    <t>Bug tracker</t>
  </si>
  <si>
    <t>TICKET#</t>
  </si>
  <si>
    <t>Bug Title</t>
  </si>
  <si>
    <t>Notes</t>
  </si>
  <si>
    <t>https://github.com/mosip/inji/issues/135</t>
  </si>
  <si>
    <t>Unable to download credential displayed invalid input Parameter - mobileNumber</t>
  </si>
  <si>
    <t>OPEN</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</si>
  <si>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</si>
  <si>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</si>
  <si>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</si>
  <si>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</si>
  <si>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</si>
  <si>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</si>
  <si>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</si>
  <si>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</si>
  <si>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</si>
  <si>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</si>
  <si>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</si>
  <si>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</si>
  <si>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</si>
  <si>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</si>
  <si>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</si>
  <si>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</si>
  <si>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</si>
  <si>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</si>
  <si>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</si>
  <si>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</si>
  <si>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</si>
  <si>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</si>
  <si>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</si>
  <si>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</si>
  <si>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</si>
  <si>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</si>
  <si>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</si>
  <si>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</si>
  <si>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</si>
  <si>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</si>
  <si>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</si>
  <si>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</si>
  <si>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</si>
  <si>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</si>
  <si>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</si>
  <si>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</si>
  <si>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</si>
  <si>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</si>
  <si>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</si>
  <si>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</si>
  <si>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</si>
  <si>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</si>
  <si>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</si>
  <si>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</si>
  <si>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</si>
  <si>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</si>
  <si>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</si>
  <si>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</si>
  <si>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</si>
  <si>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</si>
  <si>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</si>
  <si>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</si>
  <si>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</si>
  <si>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</si>
  <si>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</si>
  <si>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</si>
  <si>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</si>
  <si>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</si>
  <si>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</si>
  <si>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</si>
  <si>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</si>
  <si>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</si>
  <si>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</si>
  <si>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</si>
  <si>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</si>
  <si>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</si>
  <si>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</si>
  <si>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</si>
  <si>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</si>
  <si>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</si>
  <si>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</si>
  <si>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</si>
  <si>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</si>
  <si>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</si>
  <si>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</si>
  <si>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</si>
  <si>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</si>
  <si>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</si>
  <si>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</si>
  <si>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</si>
  <si>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</si>
  <si>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</si>
  <si>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</si>
  <si>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</si>
  <si>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</si>
  <si>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</si>
  <si>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</si>
  <si>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</si>
  <si>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</si>
  <si>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</si>
  <si>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id</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</si>
  <si>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</si>
  <si>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</si>
  <si>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</si>
  <si>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</si>
  <si>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</si>
  <si>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</si>
  <si>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</si>
  <si>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</si>
  <si>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</si>
  <si>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</si>
  <si>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</si>
  <si>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</si>
  <si>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</si>
  <si>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</si>
  <si>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</si>
  <si>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</si>
  <si>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</si>
  <si>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</si>
  <si>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</si>
  <si>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</si>
  <si>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</si>
  <si>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</si>
  <si>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</si>
  <si>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</si>
  <si>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</si>
  <si>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</si>
  <si>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</si>
  <si>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</si>
  <si>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</si>
  <si>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</si>
  <si>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</si>
  <si>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</si>
  <si>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</si>
  <si>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</si>
  <si>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</si>
  <si>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</si>
  <si>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</si>
  <si>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</si>
  <si>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</si>
  <si>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</si>
  <si>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</si>
  <si>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</si>
  <si>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</si>
  <si>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</si>
  <si>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</si>
  <si>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</si>
  <si>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</si>
  <si>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</si>
  <si>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</si>
  <si>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</si>
  <si>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</si>
  <si>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</si>
  <si>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</si>
  <si>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</si>
  <si>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</si>
  <si>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</si>
  <si>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</si>
  <si>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</si>
  <si>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</si>
  <si>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</si>
  <si>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</si>
  <si>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</si>
  <si>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</si>
  <si>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</si>
  <si>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</si>
  <si>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</si>
  <si>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</si>
  <si>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</si>
  <si>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</si>
  <si>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</si>
  <si>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</si>
  <si>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</si>
  <si>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</si>
  <si>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</si>
  <si>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</si>
  <si>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</si>
  <si>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</si>
  <si>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</si>
  <si>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</si>
  <si>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</si>
  <si>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</si>
  <si>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</si>
  <si>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</si>
  <si>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</si>
  <si>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</si>
  <si>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</si>
  <si>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</si>
  <si>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</si>
  <si>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</si>
  <si>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</si>
  <si>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</si>
  <si>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</si>
  <si>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</si>
  <si>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</si>
  <si>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</si>
  <si>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</si>
  <si>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</si>
  <si>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</si>
  <si>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</si>
  <si>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</si>
  <si>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</si>
  <si>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</si>
  <si>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</si>
  <si>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</si>
  <si>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</si>
  <si>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</si>
  <si>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</si>
  <si>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</si>
  <si>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</si>
  <si>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</si>
  <si>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</si>
  <si>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</si>
  <si>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</si>
  <si>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</si>
  <si>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</si>
  <si>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</si>
  <si>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</si>
  <si>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</si>
  <si>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</si>
  <si>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</si>
  <si>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</si>
  <si>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</si>
  <si>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</si>
  <si>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</si>
  <si>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</si>
  <si>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</si>
  <si>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</si>
  <si>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</si>
  <si>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</si>
  <si>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</si>
  <si>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</si>
  <si>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</si>
  <si>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downloading VC with VID</t>
  </si>
  <si>
    <t>wallet binding</t>
  </si>
  <si>
    <t>qrcode login</t>
  </si>
  <si>
    <t>Requestor</t>
  </si>
  <si>
    <t>Sender</t>
  </si>
  <si>
    <t>redmi 6A</t>
  </si>
  <si>
    <t>redmi 7A</t>
  </si>
  <si>
    <t>redmi note 10 lite</t>
  </si>
  <si>
    <t>iPhone 15  BLE 5.0</t>
  </si>
  <si>
    <t>MOSIP-40089</t>
  </si>
  <si>
    <t>Partner Certificate Notification: Dashboard badge (Partner)</t>
  </si>
  <si>
    <t>TC_40089_01</t>
  </si>
  <si>
    <t>The Partner certificate uploaded by partner in ‘Partner Certificate’ should be due for an expiry within the next 30 days.
The Partner should login to the PMS portal.</t>
  </si>
  <si>
    <t>As a Partner Admin,
I want to view unique count of Partner certificates nearing expiration within a notification badge in Partner dashboard
So that I can stay informed about the total number of expiring certificates in advance and take timely action to renew them, preventing service disruptions.</t>
  </si>
  <si>
    <t>Verfiy the position and color of the notification badge in the dashboard</t>
  </si>
  <si>
    <t>1.Login to PMP UI as an partner
2.Click on the notification badge in the dashboard</t>
  </si>
  <si>
    <t xml:space="preserve">The 'Certificate Trust Store' card in Partner  Dashboard should display  in  top right corner in red color in the  notification badge in Partner certificate card   </t>
  </si>
  <si>
    <t>TC_40089_02</t>
  </si>
  <si>
    <t>Verfiy the count of the notification badge in Partner certificate card</t>
  </si>
  <si>
    <t>Should Indicate the total  count of Partner certificates as one in partner certificate card that are set to expire within the next 30 days.
NOTE: currently we should have one certificate count</t>
  </si>
  <si>
    <t>TC_40089_03</t>
  </si>
  <si>
    <t>Verfiy the count of  certificates for which  notification badge is occuring in the dashboard in Partner certificate card if certificate is not renewed till 30 days</t>
  </si>
  <si>
    <t>1.Login to PMP UI as an partner
2.Do not renew in the 30 days
2.Click on the notification badge in the dashboard</t>
  </si>
  <si>
    <t>Count should not reflect if the certificate is not renewed in 30 days</t>
  </si>
  <si>
    <t>TC_40089_04</t>
  </si>
  <si>
    <t>Verify on hovering the notification badge</t>
  </si>
  <si>
    <t xml:space="preserve">1.Login to PMP UI as an partner
2.Click on the notification badge in the dashboard
3.Hover on the notification </t>
  </si>
  <si>
    <t xml:space="preserve">When the Partner hovers over the notification badge a tooltip description should  appear </t>
  </si>
  <si>
    <t>TC_40089_05</t>
  </si>
  <si>
    <t>Verify the  tooltip description for partner certificate which is expiring</t>
  </si>
  <si>
    <t>1.Login to PMP UI as an partner
2.Click on the notification badge in the dashboard
3.Hover on the notification
4.Check the description</t>
  </si>
  <si>
    <t>Description should read : ‘xx Partner Certificate is set to expire soon’.</t>
  </si>
  <si>
    <t>TC_40089_06</t>
  </si>
  <si>
    <t>Verify  The badge if it displays the  count of partner  certificates or not</t>
  </si>
  <si>
    <t>The badge should display the unique count of partner certificates expiring within the next 30 days, rather than the total number of notifications generated for each certificate.</t>
  </si>
  <si>
    <t>TC_40089_07</t>
  </si>
  <si>
    <t>Verify the count of certificates if the notification is dismissed</t>
  </si>
  <si>
    <t>1.Login to PMP UI as an partner
2.Click on the notification badge in the dashboard
3.Dismiss the notification</t>
  </si>
  <si>
    <t>There should be no effect on the count if a given notification is dismissed in notifications panel/ page.</t>
  </si>
  <si>
    <t>TC_40089_08</t>
  </si>
  <si>
    <t>Verify the count of certificates if all the notifications are dismissed</t>
  </si>
  <si>
    <t>1.Login to PMP UI as an partner
2.Click on the notification badge in the dashboard
3.Dismiss all the notifications</t>
  </si>
  <si>
    <t>The notification panel should show empty until next batch job is run</t>
  </si>
  <si>
    <t>TC_40089_09</t>
  </si>
  <si>
    <t>Verify dismissing the notifications after the batch job run</t>
  </si>
  <si>
    <t>1.Login to PMP UI as an partner
2.Click on the notification badge in the dashboard
3.Dismiss  the notifications</t>
  </si>
  <si>
    <t>Notification count  should occur after the  next batch job run only</t>
  </si>
  <si>
    <t>TC_40089_10</t>
  </si>
  <si>
    <t>Verify  The Notification badge when user selected french language at  the time of login .</t>
  </si>
  <si>
    <t>1.Login to PMP UI as an partner in frnech language
2.Click on the notification badge in the dashboard</t>
  </si>
  <si>
    <t>The language displayed in Notification badge should be  in french language.</t>
  </si>
  <si>
    <t>TC_40089_11</t>
  </si>
  <si>
    <t>Verify  The Notification badge when user selected arabic language at  the time of login .</t>
  </si>
  <si>
    <t>1.Login to PMP UI as an partner in arabic language
2.Click on the notification badge in the dashboard</t>
  </si>
  <si>
    <t>The language displayed in Notification badge should be  in arabic language in RTL format.</t>
  </si>
  <si>
    <t>TC_40089_12</t>
  </si>
  <si>
    <t>Verify the badge If there are no certificates expiring</t>
  </si>
  <si>
    <t>Notification badge should not  display  in the dashboard if there are no certificates expiring.</t>
  </si>
  <si>
    <t>TC_40089_13</t>
  </si>
  <si>
    <t>Verify the count if the given certificate is expired</t>
  </si>
  <si>
    <t>1.Login to PMP UI as an partner
2.Click on the notification badge in the dashboard after certificate is expired</t>
  </si>
  <si>
    <t>If a given certificate is expired , then the notification badge will not show the count corresponding to the given certificate.</t>
  </si>
  <si>
    <t>TC_40089_14</t>
  </si>
  <si>
    <t xml:space="preserve">Verify the text of the notification badge </t>
  </si>
  <si>
    <t xml:space="preserve">1.Login to PMP UI as an partner
2.Click on the notification badge in the dashboard </t>
  </si>
  <si>
    <t>The text of the notification badge should accurately reflect the number of expiring partner certificates</t>
  </si>
  <si>
    <t>TC_40089_15</t>
  </si>
  <si>
    <t>Verify the text of the notification badge is configurable</t>
  </si>
  <si>
    <t>1.Login to PMP UI as an partner
2.Click on the notification badge in the dashboard
3.Go to PMS default properties</t>
  </si>
  <si>
    <t>Text should not be configurable as it is hardcoded</t>
  </si>
  <si>
    <t>TC_40089_16</t>
  </si>
  <si>
    <t>Verify the daily batch job run is reflecting the changes accordingly based on the sutomatic configured time</t>
  </si>
  <si>
    <t>1.Add the daily batch job run in the default proeprties</t>
  </si>
  <si>
    <t>A daily batch job should run to update the count in notification badge</t>
  </si>
  <si>
    <t>TC_40089_17</t>
  </si>
  <si>
    <t>Verify the daily batch job run is reflecting the changes accordingly based on the configured time changed manually</t>
  </si>
  <si>
    <t>1.Add the daily batch job run manually in the default proeprties for the configure time
2.Restart batch job services</t>
  </si>
  <si>
    <t>Count in the notification badge should reflect as per the configured time</t>
  </si>
  <si>
    <t>TC_40089_18</t>
  </si>
  <si>
    <t>Verify when bulk notifictions are getting expired.</t>
  </si>
  <si>
    <t>The system should handle bulk notifications efficiently without lag or failure.</t>
  </si>
  <si>
    <t>TC_40089_19</t>
  </si>
  <si>
    <t>Verify the notification page functionality in Tablet device.</t>
  </si>
  <si>
    <t>1. Login to PMS portal as Partner .
2. Navigate to Dashboard.
3. Navigate to Notification panel.
4. Click on "View all notifications" link.
5. Navigate to notifications page.</t>
  </si>
  <si>
    <t>Partner Certificate Notification page should work as expected on tablet devices.</t>
  </si>
  <si>
    <t>TC_40089_20</t>
  </si>
  <si>
    <t>Verify the notification page functionality in Extra large screen.</t>
  </si>
  <si>
    <t>Partner Certificate Notification page should work as expected on extra large screen.</t>
  </si>
  <si>
    <t>TC_40089_21</t>
  </si>
  <si>
    <t>1.Create an Partner
2.Remove PARTNER  from assigned roles
3.Login with the same credentials</t>
  </si>
  <si>
    <t>TC_40089_22</t>
  </si>
  <si>
    <t>1.L ogin to PMP portal as an partner and copy the URL from the Home page
2. Open a new browser or clear cookies from cache or open incognito mode
4. Paste the URL copied earlier in the inspect mode
5. Select Enter.</t>
  </si>
  <si>
    <t>TC_40089_23</t>
  </si>
  <si>
    <t>TC_40089_24</t>
  </si>
  <si>
    <t>Verify the badge count after renewal of Partner certificate.</t>
  </si>
  <si>
    <t>1. Login to PMS portal as Partner .
2. Navigate to Dashboard.
3. Navigate to Notification panel.
4. Renew the partner certificate
5.Check the badge count</t>
  </si>
  <si>
    <t>The badge count should decrease after renewal i.e should be 0</t>
  </si>
  <si>
    <t>MOSIP-40067</t>
  </si>
  <si>
    <t>Intermediate CA Certificate Notification: Dashboard badge (Partner Admin)</t>
  </si>
  <si>
    <t>MOSIP-40067_01</t>
  </si>
  <si>
    <t xml:space="preserve"> The Intermediate CA certificate uploaded by partner admin in ‘Certificate Trust Store’ should be due for an expiry within the next 30 days.
The Partner Admin should login to the PMS portal.</t>
  </si>
  <si>
    <t>As a Partner Admin,
I want to view unique count of Intermediate CA certificates nearing expiration within a notification badge in Admin dashboard
So that I can stay informed about the total number of expiring certificates in advance and take timely action to renew them, preventing service disruptions</t>
  </si>
  <si>
    <t>Verfiy the notification badge colour in the dashboard</t>
  </si>
  <si>
    <t>1.Login to PMP UI as an admin
2.Click on the notification badge in the dashboard</t>
  </si>
  <si>
    <t>Notification badge should display in red  in  top right corner indicating the total count of unique Root CA and Intermediate CA certificates that are set to expire within the next 30 days.</t>
  </si>
  <si>
    <t>MOSIP-40067_02</t>
  </si>
  <si>
    <t>Verfiy the position of the notification badge  in the dashboard</t>
  </si>
  <si>
    <t>should display  in the  top right corner indicating the total count of unique Root CA and Intermediate CA certificates that are set to expire within the next 30 days.</t>
  </si>
  <si>
    <t>MOSIP-40067_03</t>
  </si>
  <si>
    <t>Verfiy the count of the notification badge  in the dashboard</t>
  </si>
  <si>
    <t>Should Indicate the total count of unique Root CA and Intermediate CA which are nearing to expire</t>
  </si>
  <si>
    <t>MOSIP-40067_04</t>
  </si>
  <si>
    <t>Verfiy the type of certificates for which  notification badge is occuring in the dashboard</t>
  </si>
  <si>
    <t>Should display the total no. of certtifcates expiring in less than 30 days</t>
  </si>
  <si>
    <t>MOSIP-40067_05</t>
  </si>
  <si>
    <t xml:space="preserve">1.Login to PMP UI as an admin
2.Click on the notification badge in the dashboard
3.Hover on the notification </t>
  </si>
  <si>
    <t xml:space="preserve">When the Partner Admin hovers over the notification badge a tooltip description should  appear </t>
  </si>
  <si>
    <t>MOSIP-40067_06</t>
  </si>
  <si>
    <t>Verify the tool tip description</t>
  </si>
  <si>
    <t>1.Login to PMP UI as an admin
2.Click on the notification badge in the dashboard
3.Click on the tool tip</t>
  </si>
  <si>
    <t>Should display ‘xx Root CA Certificates | yy Intermediate CA Certificates are expiring soon’</t>
  </si>
  <si>
    <t>MOSIP-40067_07</t>
  </si>
  <si>
    <t>Verify the tool tip description can be modified/deleted</t>
  </si>
  <si>
    <t>1.Login to PMP UI as an admin
2.Click on the notification badge in the dashboard
3.Modify/delete   the tool tip</t>
  </si>
  <si>
    <t>Should not be  editable as it is fetched from the server side</t>
  </si>
  <si>
    <t>MOSIP-40067_09</t>
  </si>
  <si>
    <t>Verify the notification badge after evry batch run</t>
  </si>
  <si>
    <t xml:space="preserve">1.Go to PMS default properties
2.mosip.pms.batch.job.root.cert.expiry.cron.schedule=0 30 10 * * *
3.Change the batch job and restart the batch job services </t>
  </si>
  <si>
    <t>The Notification badge in the Partner Admin Dashboard should  update dynamically (after every notification batch job run) based on the certificate expiration status in the next 30 days</t>
  </si>
  <si>
    <t>MOSIP-40067_10</t>
  </si>
  <si>
    <t>Verify the count of intermediate certificates that is expiring within 30 days</t>
  </si>
  <si>
    <t xml:space="preserve">1.Login to PMP UI as an admin
2.Click on the notification badge in the dashboard
3.Count the number of certificates that are set to expire </t>
  </si>
  <si>
    <t>MOSIP-40067_11</t>
  </si>
  <si>
    <t xml:space="preserve">Verify the count of CA/Intermediate certificate if notifications are deleted that is expiring within 30 days </t>
  </si>
  <si>
    <t>There should be no effect on the count if a given notification is dismissed in notifications panel/ page</t>
  </si>
  <si>
    <t>MOSIP-40067_12</t>
  </si>
  <si>
    <t>Verify the Notification badge in multi language</t>
  </si>
  <si>
    <t>1.Login to PMP UI as an admin in multilanguage
2.Click on the notification badge in the dashboard
3.Click on the tool tip</t>
  </si>
  <si>
    <t>The language displayed in Notification badge should be in RTL format when user selected arabic language and in french language when selected french language</t>
  </si>
  <si>
    <t>MOSIP-40067_13</t>
  </si>
  <si>
    <t>Verify the Allignments and spacing Issue in the Notification badge in multi language</t>
  </si>
  <si>
    <t>1.Login to PMP UI as an admin in multilanguage
2.Click on the notification badge in the dashboard
3.Check the allignment and spacing issue</t>
  </si>
  <si>
    <t>Allignment and spacing issue should be proper</t>
  </si>
  <si>
    <t>MOSIP-40067_14</t>
  </si>
  <si>
    <t>Verify the Notification badge count for all Partner Admins</t>
  </si>
  <si>
    <t>1.Login to PMP UI as an admin
2.Click on the notification badge in the dashboard
3.verify the count for all partner admins</t>
  </si>
  <si>
    <t>The notification badge should display the same count for all Partner Admins</t>
  </si>
  <si>
    <t>MOSIP-40067_15</t>
  </si>
  <si>
    <t>Verify the text of the notification badge is reflecting accurately</t>
  </si>
  <si>
    <t>1.Login to PMP UI as an admin
2.Click on the notification badge in the dashboard
3.verify the text</t>
  </si>
  <si>
    <t>The text of the notification badge should accurately reflect the number of expiring Root CA and Intermediate CA certificates</t>
  </si>
  <si>
    <t>MOSIP-40067_16</t>
  </si>
  <si>
    <t>Verify the count of the certificate is renewed before expiry</t>
  </si>
  <si>
    <t>1.Login to PMP UI as an admin
2.Click on the notification badge in the dashboard
3.verify renewing certificate before expiry</t>
  </si>
  <si>
    <t>If a certificate is renewed before expiry, the count in the notification badge should not be decremented until the date of expiry</t>
  </si>
  <si>
    <t>MOSIP-40067_17</t>
  </si>
  <si>
    <t xml:space="preserve">Verify user is able to navigate to the notifiaction badge with keyboard </t>
  </si>
  <si>
    <t>1.Login to PMP UI as an admin
2.Click on the notification badge in the dashboard using keyboard</t>
  </si>
  <si>
    <t xml:space="preserve">Should be able to navigate to the notification badge using keyboard </t>
  </si>
  <si>
    <t xml:space="preserve">Verify on clicking the notification Icon </t>
  </si>
  <si>
    <t>Notification should display</t>
  </si>
  <si>
    <t>MOSIP-40047</t>
  </si>
  <si>
    <t>Intermediate CA Certificate Notification: via Email (Partner Admin)</t>
  </si>
  <si>
    <t>TC_40047_01</t>
  </si>
  <si>
    <t>The Intermediate CA certificate uploaded by partner admin in PMS portal should be due for an expiry within the next 30 days</t>
  </si>
  <si>
    <t>As a Partner Admin,
I want to receive email notifications for Intermediate CA certificates nearing expiration,
So that I stay informed even when not accessing the PMS portal and can take timely action to renew them, preventing service disruptions.</t>
  </si>
  <si>
    <t xml:space="preserve">Verify  The first notification via email for  certificate is   30 days prior from expiration </t>
  </si>
  <si>
    <t xml:space="preserve">
1.Login to the gmail using the  registered email Id
2.Check the Inbox</t>
  </si>
  <si>
    <t>The first notification should be received to the registered email id prior to 30 days  if it is near to expiration</t>
  </si>
  <si>
    <t>TC_40047_02</t>
  </si>
  <si>
    <t>Verify the notification via second email for registered email</t>
  </si>
  <si>
    <t>There should be an reminder for 15 days before expiration</t>
  </si>
  <si>
    <t>TC_40047_03</t>
  </si>
  <si>
    <t>Verify the notification after second email for registered email</t>
  </si>
  <si>
    <t>Daily reminders from 10 days before expiration until the expiry date (Day 10 to Day 0) should be sent</t>
  </si>
  <si>
    <t>TC_40047_04</t>
  </si>
  <si>
    <t>Verify the notification alert if the user has turned off the notification</t>
  </si>
  <si>
    <t xml:space="preserve">
1.Turn off the email notification in the setting
2.Check for the  notification</t>
  </si>
  <si>
    <t>No Turn off notification function from PMS currently</t>
  </si>
  <si>
    <t>TC_40047_05</t>
  </si>
  <si>
    <t>Verify the notification via email can be modified</t>
  </si>
  <si>
    <t xml:space="preserve">
1.Login to the gmail using the  registered email Id
2.Check the Inbox
3.Modify the message</t>
  </si>
  <si>
    <t xml:space="preserve">Should not allow to  modify the message for an enduser but one who runs the batch job to configure the msg </t>
  </si>
  <si>
    <t>TC_40047_06</t>
  </si>
  <si>
    <t>Verify the notification via email can be deleted</t>
  </si>
  <si>
    <t xml:space="preserve">
1.Login to the gmail using the  registered email Id
2.Check the Inbox
3.Delete the message</t>
  </si>
  <si>
    <t>Massage can be deleted from an enduser but it is OOS for PMS module</t>
  </si>
  <si>
    <t>TC_40047_07</t>
  </si>
  <si>
    <t>Verfiy the subject of the Email notification</t>
  </si>
  <si>
    <t>1.Login to the gmail using the  registered email Id
2.Check the Inbox
3.Check the subject</t>
  </si>
  <si>
    <t>Subject should read - Action Required: Intermediate CA Certificate Expiration</t>
  </si>
  <si>
    <t>TC_40047_08</t>
  </si>
  <si>
    <t>Verfiy the subject of the Email notification can be modified/removed</t>
  </si>
  <si>
    <t>1.Login to the gmail using the  registered email Id
2.Check the Inbox
3.Modify  the subject</t>
  </si>
  <si>
    <t>Should not be allowed to modify/remove the subject for an enduser but one who runs the batch job to configure the msg</t>
  </si>
  <si>
    <t>TC_40047_09</t>
  </si>
  <si>
    <t>Verify the body of the email notiifcation</t>
  </si>
  <si>
    <t>1.Login to the gmail using the  registered email Id
2.Check the Inbox
3.Check the body</t>
  </si>
  <si>
    <t>This is to inform you that the Intermediate CA certificate with Certificate ID [xxxx] is scheduled to expire on [expiry date and time] UTC to upload the certificate for renewal before the expiration date.</t>
  </si>
  <si>
    <t>TC_40047_10</t>
  </si>
  <si>
    <t>Verfiy the certificate details field</t>
  </si>
  <si>
    <t>1.Login to the gmail using the  registered email Id
2.Check the Inbox
3.Check the certificate details field</t>
  </si>
  <si>
    <t xml:space="preserve">Certificate Details:
    Certificate ID:
    Expiration Date &amp; Time:
   Partner Domain:
    Issued To:
    Issued By:
    Action Required: </t>
  </si>
  <si>
    <t>TC_40047_11</t>
  </si>
  <si>
    <t>Verfiy the certifciate ID field</t>
  </si>
  <si>
    <t>1.Login to the gmail using the  registered email Id
2.Check the Inbox
3.Check the certificate ID field</t>
  </si>
  <si>
    <t>certificate ID field should be the same as original certificate in the certificate trust store</t>
  </si>
  <si>
    <t>TC_40047_12</t>
  </si>
  <si>
    <t>Verfiy the expiration Date</t>
  </si>
  <si>
    <t>1.Login to the gmail using the  registered email Id
2.Check the Inbox
3.Check the expiration date</t>
  </si>
  <si>
    <t>Expiration date should be proper in Certificate and recieved email wrt to certifciate trust store details in the UI and should be in UTC format</t>
  </si>
  <si>
    <t>TC_40047_13</t>
  </si>
  <si>
    <t>Verify the partner domain field</t>
  </si>
  <si>
    <t>1.Login to the gmail using the  registered email Id
2.Check the Inbox
3.Check the partner domain field</t>
  </si>
  <si>
    <t>Partner domain field should be as proper as per registered in partner domain</t>
  </si>
  <si>
    <t>TC_40047_14</t>
  </si>
  <si>
    <t>Verify the Issued to field</t>
  </si>
  <si>
    <t>1.Login to the gmail using the  registered email Id
2.Check the Inbox
3.Check the Issued to field</t>
  </si>
  <si>
    <t xml:space="preserve">Issued to field should be proper as per the certifciate trust store details in the UI </t>
  </si>
  <si>
    <t>TC_40047_15</t>
  </si>
  <si>
    <t>Verify the Issued by field</t>
  </si>
  <si>
    <t>1.Login to the gmail using the  registered email Id
2.Check the Inbox
3.Check the Issued by field</t>
  </si>
  <si>
    <t>Issued by field should be proper as per the certifciate trust store details in the UI</t>
  </si>
  <si>
    <t>TC_40047_16</t>
  </si>
  <si>
    <t>Verify the Action Required field</t>
  </si>
  <si>
    <t>1.Login to the gmail using the  registered email Id
2.Check the Inbox
3.Check the action required field</t>
  </si>
  <si>
    <t>Should read 'Upload the certificate for renewal in ‘Certificate Trust Store’.</t>
  </si>
  <si>
    <t>TC_40047_17</t>
  </si>
  <si>
    <t>Verify the fields can be modified</t>
  </si>
  <si>
    <t>1.Login to the gmail using the  registered email Id
2.Check the Inbox
3.Check the fields can be modified</t>
  </si>
  <si>
    <t>Should not be editable</t>
  </si>
  <si>
    <t>TC_40047_18</t>
  </si>
  <si>
    <t xml:space="preserve">Verfiy the certificate is re-uploaded if the renewal is done before expiration </t>
  </si>
  <si>
    <t>1.Login to the gmail using the  registered email Id
2.Check the Inbox
3.Renew the certificate before the expiration date</t>
  </si>
  <si>
    <t>Should be able to upload the certs before expiration</t>
  </si>
  <si>
    <t>TC_40047_19</t>
  </si>
  <si>
    <t>Verify the renewal steps of certificate after expiration</t>
  </si>
  <si>
    <t>Log in to your account on the PMS Portal (environment specific PMS UI url is embedded).
Navigate to ‘Certificate Trust Store’ in Partner Admin Dashboard and select the ‘Root CA certificate’ tab.
Click on ‘Upload Trust Certificate’ to upload the certificate for renewal and complete the process.</t>
  </si>
  <si>
    <t>User Should be allowed to renew the certificate successfully  before or after due date as per his choice</t>
  </si>
  <si>
    <t>TC_40047_20</t>
  </si>
  <si>
    <t>Verfiy user can reply to the emil received to the  registered Id</t>
  </si>
  <si>
    <t>1.Login to the gmail using the  registered email Id
2.Check the Inbox
3.Reply to the email</t>
  </si>
  <si>
    <t>Should not allow to reply as 'This is an auto-generated email. Please do not reply to this email'.</t>
  </si>
  <si>
    <t>TC_40047_21</t>
  </si>
  <si>
    <t>Verify the Certificate details in the email matches the certificate details in ‘Certificate Trust Store’ of PMS portal</t>
  </si>
  <si>
    <t>1.Login to the gmail using the  registered email Id
2.Check the Inbox
3.Check the certificate details and compare in the pms portal</t>
  </si>
  <si>
    <t>Certificate details in the email should matche the certificate details in ‘Certificate Trust Store’ of PMS portal</t>
  </si>
  <si>
    <t>TC_40047_22</t>
  </si>
  <si>
    <t>Verify the The notification language of the email when user selected multi lanhuage</t>
  </si>
  <si>
    <t xml:space="preserve">1.Login to the gmail using the  registered email Id
2.Check the Inbox </t>
  </si>
  <si>
    <t>The notification language selected at the time of registration should be the language in which the email should be received.</t>
  </si>
  <si>
    <t>TC_40047_23</t>
  </si>
  <si>
    <t>Verify the email template is configurable</t>
  </si>
  <si>
    <t>1.Open PMS default properties
2.Edit the configuration for email</t>
  </si>
  <si>
    <t>Email template should be configurable.</t>
  </si>
  <si>
    <t>TC_40047_24</t>
  </si>
  <si>
    <t xml:space="preserve">Verify the date and time in the email for  notification trigerred </t>
  </si>
  <si>
    <t>1.Login to the gmail using the  registered email Id
2.Check the Inbox
3.Check the date and time</t>
  </si>
  <si>
    <t>All date intervals when notifications triggered should be as per UTC date and time.</t>
  </si>
  <si>
    <t>TC_40047_25</t>
  </si>
  <si>
    <t>Verfiy If the batch job is triggered manually</t>
  </si>
  <si>
    <t>Should generate notifications as per the batch job run</t>
  </si>
  <si>
    <t>TC_40047_26</t>
  </si>
  <si>
    <t>Verfiy If the batch job is triggered as per the sheduled time</t>
  </si>
  <si>
    <t>Should generate notifications as per thescheduled time</t>
  </si>
  <si>
    <t>TC_40047_27</t>
  </si>
  <si>
    <t>Verify if If multiple certificates are expiring on different dates</t>
  </si>
  <si>
    <t>If multiple certificates are expiring on different dates, each certificate should get separate notifications without overlaps or delays</t>
  </si>
  <si>
    <t>TC_40047_28</t>
  </si>
  <si>
    <t>Verfiy for the duplicate  is generated for the same certificate at the same interval.</t>
  </si>
  <si>
    <t>1.Login to the gmail using the  registered email Id
2.Check the Inbox
3.Check for the duplicate notifications</t>
  </si>
  <si>
    <t>Duplicate notifications should be not generated for the same certificate at the same interval.</t>
  </si>
  <si>
    <t>TC_40047_29</t>
  </si>
  <si>
    <t>Verify the  notification details of  Certificate ID, expiration date, issued by,issued to details</t>
  </si>
  <si>
    <t>1.Login to the gmail using the  registered email Id
2.Check the Inbox
3.Check for the notifications details of Certificate ID, expiration date ,issued by,issued to details</t>
  </si>
  <si>
    <t>Each notification detail should display the correct Certificate ID, expiration date ,issued by,issued to details</t>
  </si>
  <si>
    <t>TC_40047_30</t>
  </si>
  <si>
    <t>TC_40047_31</t>
  </si>
  <si>
    <t>verify email is recieved  on certificate expiration date</t>
  </si>
  <si>
    <t>Email should be recieved  on certificate expiration date i.e day 0</t>
  </si>
  <si>
    <t>TC_40047_32</t>
  </si>
  <si>
    <t xml:space="preserve">Verify by selecting notification language as French and check email </t>
  </si>
  <si>
    <t>1.Login to the gmail using the  registered email Id
2.Check the Inbox after logging in french language
3.Check for the notifications details of Certificate ID, expiration date ,issued by,issued to details</t>
  </si>
  <si>
    <t>Email should get in french language if user has selected notification language as french at the time of registration</t>
  </si>
  <si>
    <t>TC_40047_33</t>
  </si>
  <si>
    <t xml:space="preserve">Verify by selecting notification language as Arabic and check email </t>
  </si>
  <si>
    <t>1.Login to the gmail using the  registered email Id
2.Check the Inbox after logging in arabic language
3.Check for the notifications details of Certificate ID, expiration date ,issued by,issued to details</t>
  </si>
  <si>
    <t>Email should get in arabic language if user has selected notification language as arabic at the time of registration and should be in RTL format</t>
  </si>
  <si>
    <t>TC_40047_34</t>
  </si>
  <si>
    <t>Verify Root certificate expiry notification will be sent to all Partner Admin users.</t>
  </si>
  <si>
    <t>1.Login to the gmail using the  registered email Id
2.Check the Inbox  after logging in arabic language
3.Check for the notifications details of Certificate ID, expiration date ,issued by,issued to details</t>
  </si>
  <si>
    <t>Email should get in arabic language if user has selected notification language as arabic at the time of registration</t>
  </si>
  <si>
    <t>TC_40047_35</t>
  </si>
  <si>
    <t>Verify when a new user becomes partner admin, he starts to get the notifications when the next batch job is run</t>
  </si>
  <si>
    <t>1.Login to the gmail using the  registered email Id with partner admin credentials
2.Check the Inbox
3.Check for the notifications details of Certificate ID, expiration date ,issued by,issued to details</t>
  </si>
  <si>
    <t>Intermediate certificate expiry notification should be  sent to all Partner Admin users after the batch job run only</t>
  </si>
  <si>
    <t>TC_40047_36</t>
  </si>
  <si>
    <t xml:space="preserve">Verify the partner ID in the email notification template </t>
  </si>
  <si>
    <t>1.Login to the gmail using the  registered email Id
2.Check the Inbox
3.Check the partner ID details</t>
  </si>
  <si>
    <t xml:space="preserve">Partner Id details should be right </t>
  </si>
  <si>
    <t>MOSIP-39419</t>
  </si>
  <si>
    <t>Weekly Summary of Partner Certificate: Email Notification (Partner Admin)</t>
  </si>
  <si>
    <t>39419_01</t>
  </si>
  <si>
    <t>The respective partner-related item should expire within 7 days- 0 days from the date of expiry in the PMS portal.
The respective partner should be in ‘Active’ status when the expiration notification is triggered.</t>
  </si>
  <si>
    <t>As a Partner Admin,
I want to view notifications on weekly summary of Partner related items such as Partner Certificate  which is nearing expiration within the next 7 days via email,
So that I am duly informed of the partner related items nearing expiration and take appropriate action if required to prevent service disruptions.</t>
  </si>
  <si>
    <t>Verfiy the  email notifications  template  on his registered email address</t>
  </si>
  <si>
    <t xml:space="preserve">
1.Login to the gmail using the  registered email Id
2.Check the Inbox
3.Check for the email notification which is nearing to expiration within the next 7 days</t>
  </si>
  <si>
    <t>Template should have Subject/Recipient's name/Description/expiring items/action required/regards/auto generated statement</t>
  </si>
  <si>
    <t>39419_02</t>
  </si>
  <si>
    <t xml:space="preserve">Verfiy the  subject of the email notifications  template  </t>
  </si>
  <si>
    <t>Subject should read 'Weekly Summary of Upcoming Expirations of Partner Certificates'</t>
  </si>
  <si>
    <t>39419_03</t>
  </si>
  <si>
    <t>Verfiy the description of the email notifcation template</t>
  </si>
  <si>
    <t>The description should read:
Dear [partner_id],
We would like to bring to your attention the upcoming expirations of Partner Certificates uploaded by various partners in the PMS portal.
Below is a summary of items set to expire within the next 7 days.</t>
  </si>
  <si>
    <t>39419_04</t>
  </si>
  <si>
    <t>Verfiy the Expiring Items in the notification template</t>
  </si>
  <si>
    <t>Expiring Items should have : From (DD-MM-YYYY) to (DD-MM-YYYY) in UTC format</t>
  </si>
  <si>
    <t>39419_05</t>
  </si>
  <si>
    <t>Verify the Expiring Items Date format can be configured</t>
  </si>
  <si>
    <t>Date should be a standard format and cannot be configurable</t>
  </si>
  <si>
    <t>39419_06</t>
  </si>
  <si>
    <t>Verfiy the count of expiring partners</t>
  </si>
  <si>
    <t>39419_07</t>
  </si>
  <si>
    <t>Verfiy the Action Required in the template</t>
  </si>
  <si>
    <t>To ensure uninterrupted services, please inform the respective partner users to renew their certificates, before their expiration dates.
We appreciate your prompt attention to this matter.
Thank you for choosing our services.
Best regards,
Team MOSIP</t>
  </si>
  <si>
    <t>39419_08</t>
  </si>
  <si>
    <t>Verfiy the Action Required in the template can be modified</t>
  </si>
  <si>
    <t xml:space="preserve">
1.Login to the gmail using the  registered email Id
2.Check the Inbox
3.Check for the email notification which is nearing to expiration within the next 7 days
4.Modify  the action required field</t>
  </si>
  <si>
    <t>Action field should not be editable</t>
  </si>
  <si>
    <t>39419_09</t>
  </si>
  <si>
    <t>Verfiy the Action Required in the template can be configured</t>
  </si>
  <si>
    <t xml:space="preserve">Action field cannot be configurable </t>
  </si>
  <si>
    <t>39419_10</t>
  </si>
  <si>
    <t>Verfiy if  weekly summary notifications received  for all the partner types</t>
  </si>
  <si>
    <t>Weekly summary notification should include all partner items that are 7- 0 days away from expiration.</t>
  </si>
  <si>
    <t>39419_11</t>
  </si>
  <si>
    <t>Verify if the notifications are sent to the certificates that are expired</t>
  </si>
  <si>
    <t xml:space="preserve">
1.Login to the gmail using the  registered email Id
2.Check the Inbox
3.Check for the email notification for which  certificates are already expired.</t>
  </si>
  <si>
    <t>No notifications should be sent for certificates that have already expired.</t>
  </si>
  <si>
    <t>39419_12</t>
  </si>
  <si>
    <t>Verify  the total count of expiring partner items is  matching the actual expiring items in the PMS portal</t>
  </si>
  <si>
    <t xml:space="preserve">
1.Login to the gmail using the  registered email Id
2.Check the Inbox
3.Check for the email notification count in partner admin email and partner Id portal</t>
  </si>
  <si>
    <t>The total count of expiring partner items should match the actual expiring items in the PMS portal.</t>
  </si>
  <si>
    <t>39419_13</t>
  </si>
  <si>
    <t>Verify if the partner certificate is renewed before expiry</t>
  </si>
  <si>
    <t xml:space="preserve">
1.Login to the gmail using the  registered email Id
2.Check the Inbox
3.Check for the email notification for which  certificates are renewed before expiry</t>
  </si>
  <si>
    <t>All future weekly summary notifications related to it should be updated with the latest decremented count</t>
  </si>
  <si>
    <t>39419_14</t>
  </si>
  <si>
    <t>Verify the count if there are no certificates set to expire</t>
  </si>
  <si>
    <t xml:space="preserve">
1.Login to the gmail using the  registered email Id
2.Check the Inbox
3.Check for the email notification count in partner admin email and partner Id portal if there is no certificate set to expire</t>
  </si>
  <si>
    <t>The count should display as 0 if no other partner certificates are expiring</t>
  </si>
  <si>
    <t>39419_15</t>
  </si>
  <si>
    <t xml:space="preserve">
1.Login to the gmail using the  registered email Id
2.Check the Inbox
3.Check email is recieved  on certificate expiration date</t>
  </si>
  <si>
    <t>39419_16</t>
  </si>
  <si>
    <t>Partner certificate expiry notification should be  sent to all Partner Admin users after the batch job run only</t>
  </si>
  <si>
    <t>MOSIP-39335</t>
  </si>
  <si>
    <t>Partner Certificate Notification: via Email (Partner)</t>
  </si>
  <si>
    <t>TC_39335_01</t>
  </si>
  <si>
    <t>The Partner certificate already uploaded by partner should be due for an expiry within the next 30 days.</t>
  </si>
  <si>
    <t>As a Partner,
I should be able to receive email notifications for Partner certificates nearing expiration,
So that I can take timely action to renew them by getting notified even when not accessing the PMS portal, and prevent service disruptions</t>
  </si>
  <si>
    <t>TC_39335_02</t>
  </si>
  <si>
    <t>TC_39335_03</t>
  </si>
  <si>
    <t>TC_39335_04</t>
  </si>
  <si>
    <t>1.Turn off notifications
2.Login to the gmail using the  registered email Id
3.Check the Inbox</t>
  </si>
  <si>
    <t>No Turn off notification function from PMS only only admin can prefer not to send notf</t>
  </si>
  <si>
    <t>TC_39335_05</t>
  </si>
  <si>
    <t>TC_39335_07</t>
  </si>
  <si>
    <t>Action Required: Partner Certificate Expiration</t>
  </si>
  <si>
    <t>TC_39335_08</t>
  </si>
  <si>
    <t>1.Login to the gmail using the  registered email Id
2.Check the Inbox
3.Modify the subject</t>
  </si>
  <si>
    <t>TC_39335_09</t>
  </si>
  <si>
    <t>The body should display :
Dear [partner_id],
This is to inform you that the Partner Certificate for [partner_domain_name] domain is scheduled to expire on [dd-mm-yyyy] UTC. To ensure continued functionality and uninterrupted services, we request you to upload the certificate for renewal before the expiration date.</t>
  </si>
  <si>
    <t>TC_39335_10</t>
  </si>
  <si>
    <t>Certificate details section should include :
i.Certificate ID
ii.Expiration Date
iii. Partner Domain
iv.Issued To
v. Issued By
vi.Action Required for renew</t>
  </si>
  <si>
    <t>TC_39335_11</t>
  </si>
  <si>
    <t>Verfiy the partner domain field</t>
  </si>
  <si>
    <t>partner domain field should be based on  : AUTH/ FTM/ DEVICE partner email Id</t>
  </si>
  <si>
    <t>TC_39335_12</t>
  </si>
  <si>
    <t>Expiration date should be proper in Certificate and recieved email wrt to certifciate trust store details in the UI in UTC format</t>
  </si>
  <si>
    <t>TC_39335_13</t>
  </si>
  <si>
    <t>Issued to field should be proper as per the certifciate trust store details in the UI</t>
  </si>
  <si>
    <t>TC_39335_14</t>
  </si>
  <si>
    <t>Issued by field should be [Sub CA]</t>
  </si>
  <si>
    <t>TC_39335_15</t>
  </si>
  <si>
    <t>Should read Upload the certificate for renewal in ‘Partner Certificate’</t>
  </si>
  <si>
    <t>TC_39335_16</t>
  </si>
  <si>
    <t>Fields should be readble format only</t>
  </si>
  <si>
    <t>TC_39335_17</t>
  </si>
  <si>
    <t>Verify the steps to renew the partner certificate process</t>
  </si>
  <si>
    <t>Log in to your account on the PMS Portal.
Navigate to ‘Partner Certificate’ in Partner Dashboard and click on ‘Re-upload’ button.
Upload the new certificate for renewal and complete the process</t>
  </si>
  <si>
    <t xml:space="preserve">User Should be allowed to renew the certificate successfully </t>
  </si>
  <si>
    <t>TC_39335_18</t>
  </si>
  <si>
    <t>Log in to your account on the PMS Portal (environment specific PMS UI url is embedded).
Navigate to ‘Certificate Trust Store’ in Partner  Dashboard and select the certificate tab.
Click on ‘Upload Trust Certificate’ to upload the certificate for renewal and complete the process.</t>
  </si>
  <si>
    <t>User Should be allowed to renew the certificate successfully if it is expired</t>
  </si>
  <si>
    <t>TC_39335_19</t>
  </si>
  <si>
    <t>TC_39335_20</t>
  </si>
  <si>
    <t>TC_39335_21</t>
  </si>
  <si>
    <t>TC_39335_22</t>
  </si>
  <si>
    <t>1.Open pms default proeprties</t>
  </si>
  <si>
    <t>TC_39335_23</t>
  </si>
  <si>
    <t>All date intervals when notifications  triggered should be as per UTC date and time.</t>
  </si>
  <si>
    <t>TC_39335_24</t>
  </si>
  <si>
    <t>TC_39335_25</t>
  </si>
  <si>
    <t>TC_39335_26</t>
  </si>
  <si>
    <t>TC_39335_27</t>
  </si>
  <si>
    <t>TC_39335_28</t>
  </si>
  <si>
    <t>TC_39335_29</t>
  </si>
  <si>
    <t>TC_39335_30</t>
  </si>
  <si>
    <t>TC_39335_31</t>
  </si>
  <si>
    <t>Verify the notification for the expired Certificate details once user reupload the new one</t>
  </si>
  <si>
    <t xml:space="preserve">1.Login to PMP UI
2.Check for the expired certificate in the notification icon </t>
  </si>
  <si>
    <t xml:space="preserve">If a Partner reuploads a new partner Certificate to renew an expiring one, notifications for the previous certificate should not be displayed to the given partner from the next batch job run </t>
  </si>
  <si>
    <t>TC_39335_32</t>
  </si>
  <si>
    <t>Verify the alert message/email for the expired certificate</t>
  </si>
  <si>
    <t>No alerts should appear in the UI, and no email notifications should be sent for the corresponding certificate.</t>
  </si>
  <si>
    <t>MOSIP-40027</t>
  </si>
  <si>
    <t>Root CA Certificate Notification: Dashboard badge (Partner Admin)</t>
  </si>
  <si>
    <t>TC_40027_ 01</t>
  </si>
  <si>
    <t xml:space="preserve">    The Root CA certificate uploaded by partner admin in ‘Certificate Trust Store’ should be due for an expiry within the next 30 days.
    The Partner Admin should login to the PMS portal.</t>
  </si>
  <si>
    <t>As a Partner Admin,
I want to view unique count of Root CA certificates nearing expiration within a notification badge in Admin dashboard
So that I can stay informed about the total number of expiring certificates in advance and take timely action to renew them, preventing service disruptions.</t>
  </si>
  <si>
    <t xml:space="preserve">The 'Certificate Trust Store' card in Partner Admin Dashboard should display a red notification badge   </t>
  </si>
  <si>
    <t>TC_40027_ 02</t>
  </si>
  <si>
    <t>Position of the notification badge should be in  top right corner in Certificate Trust store card</t>
  </si>
  <si>
    <t>TC_40027_ 03</t>
  </si>
  <si>
    <t>TC_40027_ 04</t>
  </si>
  <si>
    <t>Notification badge should occur for the certificates that are set to expire within the next 30 days and 15 days till day 0</t>
  </si>
  <si>
    <t>TC_40027_ 05</t>
  </si>
  <si>
    <t>TC_40027_ 06</t>
  </si>
  <si>
    <t>Should display: ‘xx Root CA Certificates | yy Intermediate CA Certificates are expiring soon’.</t>
  </si>
  <si>
    <t>TC_40027_ 07</t>
  </si>
  <si>
    <t>Should not be  editable</t>
  </si>
  <si>
    <t>TC_40027_ 08</t>
  </si>
  <si>
    <t>Verfify the descripion can be configured</t>
  </si>
  <si>
    <t>1.configure the description in pms default properties</t>
  </si>
  <si>
    <t>Description should be configurable</t>
  </si>
  <si>
    <t>Verify the count of CA certificates that is expiring within 30 days</t>
  </si>
  <si>
    <t>The badge should display the unique count of Root CA certificates expiring within the next 30 days, rather than the total number of notifications generated for each certificate</t>
  </si>
  <si>
    <t>TC_40027_ 09</t>
  </si>
  <si>
    <t>TC_40027_ 10</t>
  </si>
  <si>
    <t>TC_40027_ 11</t>
  </si>
  <si>
    <t>TC_40027_ 12</t>
  </si>
  <si>
    <t>TC_40027_ 13</t>
  </si>
  <si>
    <t>If a certificate is renewed before expiry, the count in the notification badge should be decremented accordingly</t>
  </si>
  <si>
    <t>TC_40027_ 14</t>
  </si>
  <si>
    <t>TC_40027_ 15</t>
  </si>
  <si>
    <t>MOSIP-40639</t>
  </si>
  <si>
    <t>Weekly Summary Notifications: View list of expiring partner certificates</t>
  </si>
  <si>
    <t>TC_40639_01</t>
  </si>
  <si>
    <t xml:space="preserve">    The respective partner-related item should expire within 7 days- 0 days from the date of expiry in the PMS portal.
    The respective partner should be in ‘Active’ status when the expiration notification is triggered.
    The Partner Admin should login to the PMS portal.</t>
  </si>
  <si>
    <t>As a Partner Admin,
I want to view the list of partner certificates nearing expiry for a given Weekly Summary notification within ‘Weekly Summary - Partner’ tab in View all Notifications page,
So that I am duly informed of the partner certificates nearing expiration in the given week and take appropriate action.</t>
  </si>
  <si>
    <t>Verify on clicking ‘View Expiring Items’ button in‘Weekly Summary - Partner’ tab</t>
  </si>
  <si>
    <t>1. Login to PMS portal as Partner Admin.
2. Navigate to Dashboard.
3. Navigate to Notification panel.
4. Click on "View all notifications" link.
5. Navigate to notifications page.
6. Navigate to ‘Weekly Summary - Partner’ tab.</t>
  </si>
  <si>
    <t>On clicking ‘View Expiring Items’ button within ‘Weekly Summary - Partner’ tab in View all Notifications should navigate to partner  'Partner Certificate' sub- tab</t>
  </si>
  <si>
    <t>TC_40639_02</t>
  </si>
  <si>
    <t>Verify after clicking ‘View Expiring Items’ button in  the partner tab</t>
  </si>
  <si>
    <t xml:space="preserve"> Individual information of Partner certificates nearing expiry within a specific week should be listed.</t>
  </si>
  <si>
    <t>TC_40639_03</t>
  </si>
  <si>
    <t>Verify the The 'Partner Certificate' sub-tab  details</t>
  </si>
  <si>
    <t>1. Login to PMS portal as Partner Admin.
2. Navigate to Dashboard.
3. Navigate to Notification panel.
4. Click on "View all notifications" link.
5. Navigate to notifications page.
6. Navigate to Partner tab.</t>
  </si>
  <si>
    <t>The 'Partner Certificate' sub-tab should have  the following details:
1.Sub Title
2.Each partner certificate details in a separate row item
3.Partner certificate with title/date and time/Description</t>
  </si>
  <si>
    <t>TC_40639_04</t>
  </si>
  <si>
    <t>Sub Title should read - ‘List of Notifications’</t>
  </si>
  <si>
    <t>TC_40639_05</t>
  </si>
  <si>
    <t>Verify the partner certificate Title in the partner certificate detail  row</t>
  </si>
  <si>
    <t xml:space="preserve">1. Login to PMS portal as Partner Admin.
2. Navigate to Dashboard.
3. Navigate to Notification panel.
4. Click on "View all notifications" link.
5. Navigate to notifications page.
6. Navigate to ‘Weekly Summary - Partner’ tab.
7.Check for the title in partner certificate detail </t>
  </si>
  <si>
    <t>Title should read - 'Partner Certificate is expiring for Partner ID: Partner_ID'</t>
  </si>
  <si>
    <t>TC_40639_06</t>
  </si>
  <si>
    <t xml:space="preserve">Verify the Date &amp; time  in the partner certificate detail  row on UI </t>
  </si>
  <si>
    <t xml:space="preserve">1. Login to PMS portal as Partner Admin.
2. Navigate to Dashboard.
3. Navigate to Notification panel.
4. Click on "View all notifications" link.
5. Navigate to notifications page.
6. Navigate to Partner tab.
7.Check for the date and time in partner certificate detail </t>
  </si>
  <si>
    <t>Date &amp; time of notification generation format should be based on user’s browser settings when displayed on UI</t>
  </si>
  <si>
    <t>TC_40639_07</t>
  </si>
  <si>
    <t>Verify the Date &amp; time  in the partner certificate detail in Database</t>
  </si>
  <si>
    <t xml:space="preserve">1. Login to PMS portal as Partner Admin.
2. Navigate to Dashboard.
3. Navigate to Notification panel.
4. Click on "View all notifications" link.
5. Navigate to notifications page.
6. Navigate to ‘Weekly Summary - Partner’ tab.
7.Check for the date and time in partner certificate detail in PMS table </t>
  </si>
  <si>
    <t>Date &amp; time of notification generation format should be based on UTC format in DB</t>
  </si>
  <si>
    <t>TC_40639_08</t>
  </si>
  <si>
    <t>Verify the description in the partner certificate detail row</t>
  </si>
  <si>
    <t xml:space="preserve">1. Login to PMS portal as Partner Admin.
2. Navigate to Dashboard.
3. Navigate to Notification panel.
4. Click on "View all notifications" link.
5. Navigate to notifications page.
6. Navigate to ‘Weekly Summary - Partner’ tab.
7.Check for the description in partner certificate detail </t>
  </si>
  <si>
    <t>Description should read -  ‘Partner Certificate &lt;Certificate ID&gt; issued to &lt;Issued_To&gt; by &lt;Issued_By&gt; for &lt;Partner_ID&gt; is set to expire on &lt;Month Date, Year&gt;. Renew it now to avoid any disruptions.’ (date and time format is based on  browser settings)</t>
  </si>
  <si>
    <t>TC_40639_09</t>
  </si>
  <si>
    <t>Verify the description in the partner certificate detail row is alligned properly</t>
  </si>
  <si>
    <t>Description should be alligned proeprly</t>
  </si>
  <si>
    <t>TC_40639_10</t>
  </si>
  <si>
    <t>Verify the description in the partner certificate detail row can be modified</t>
  </si>
  <si>
    <t xml:space="preserve">1. Login to PMS portal as Partner Admin.
2. Navigate to Dashboard.
3. Navigate to Notification panel.
4. Click on "View all notifications" link.
5. Navigate to notifications page.
6. Navigate to ‘Weekly Summary - Partner’ tab.
7.Modify the description </t>
  </si>
  <si>
    <t>Description cannot be modified</t>
  </si>
  <si>
    <t>TC_40639_11</t>
  </si>
  <si>
    <t>1. Login to PMS portal as Partner in tablet .
2. Navigate to Dashboard.
3. Navigate to Notification panel.
4. Click on "View all notifications" link.
5. Navigate to notifications page.
6. Navigate to ‘Weekly Summary - Partner’ tab..</t>
  </si>
  <si>
    <t>TC_40639_12</t>
  </si>
  <si>
    <t>Verify the notification page functionality in extra large screen .</t>
  </si>
  <si>
    <t>1. Login to PMS portal as Partner in extra large screen .
2. Navigate to Dashboard.
3. Navigate to Notification panel.
4. Click on "View all notifications" link.
5. Navigate to notifications page.
6. Navigate to Partner tab.</t>
  </si>
  <si>
    <t>TC_40639_13</t>
  </si>
  <si>
    <t>TC_40639_14</t>
  </si>
  <si>
    <t>TC_40639_15</t>
  </si>
  <si>
    <t>TC_40639_16</t>
  </si>
  <si>
    <t>Verify the notification screen in   French language</t>
  </si>
  <si>
    <t xml:space="preserve">1. Login to PMS portal as Partner Admin in french language.
2. Navigate to Dashboard.
3. Navigate to Notification panel.
4. Click on "View all notifications" link.
5. Navigate to notifications page.
6. Navigate to ‘Weekly Summary - Partner’ tab.
7.Check for the date and time in partner certificate detail in PMS table </t>
  </si>
  <si>
    <t>Partner tab should be displayed in French language.</t>
  </si>
  <si>
    <t>TC_40639_17</t>
  </si>
  <si>
    <t>Verify the notification screen in   Arabic language</t>
  </si>
  <si>
    <t xml:space="preserve">1. Login to PMS portal as Partner Admin in Arabic language.
2. Navigate to Dashboard.
3. Navigate to Notification panel.
4. Click on "View all notifications" link.
5. Navigate to notifications page.
6. Navigate to ‘Weekly Summary - Partner’ tab..
7.Check for the date and time in partner certificate detail in PMS table </t>
  </si>
  <si>
    <t xml:space="preserve"> Partner tab should be displayed in Arabic language in RTL format</t>
  </si>
  <si>
    <t>TC_40639_18</t>
  </si>
  <si>
    <t>Verify the Internal back button in the partner certificates</t>
  </si>
  <si>
    <t xml:space="preserve">1. Login to PMS portal as Partner Admin in Arabic language.
2. Navigate to Dashboard.
3. Navigate to Notification panel.
4. Click on "View all notifications" link.
5. Navigate to notifications page.
6. Navigate to ‘Weekly Summary - Partner’ tab..
7.Click on the back button in the weekely partner tab </t>
  </si>
  <si>
    <t>Should navigate to the Notification tab</t>
  </si>
  <si>
    <t>MOSIP-41058</t>
  </si>
  <si>
    <t>Weekly Summary Notifications: View list of Partner IDs for expiring partner certificates in email (updated)</t>
  </si>
  <si>
    <t>TC_41058_01</t>
  </si>
  <si>
    <t xml:space="preserve">    The respective partner-related item should expire within 7 days- 0 days from the date of expiry in the PMS portal.
    The respective partner should be in ‘Active’ status when the expiration notification is triggered.</t>
  </si>
  <si>
    <t>Verify the subject of the Email Template</t>
  </si>
  <si>
    <t>1.Login to the gmail using the  registered email Id
2.Check the Inbox
3.Check for the email notification which is nearing to expiration within the next 7 days</t>
  </si>
  <si>
    <t>Subject should read as' Weekly Summary of Upcoming Expirations of Partner Certificates'</t>
  </si>
  <si>
    <t>TC_41058_02</t>
  </si>
  <si>
    <t>Verify the description of the Email Template</t>
  </si>
  <si>
    <t>Dear [partner_id],
We would like to bring to your attention the upcoming expirations of Partner Certificates uploaded by various partners in the PMS portal. Below is a summary of items set to expire within the next 7 days.</t>
  </si>
  <si>
    <t>TC_41058_03</t>
  </si>
  <si>
    <t>Verify the expiry items</t>
  </si>
  <si>
    <t>Expiring Items should display as : From (DD-MM-YYYY) to (DD-MM-YYYY)</t>
  </si>
  <si>
    <t>TC_41058_04</t>
  </si>
  <si>
    <t>Verify the partner Ids which are setting to expire</t>
  </si>
  <si>
    <t>1.Login to the gmail using the  registered email Id
2.Check the Inbox
3.Check for the partner Ids notification which is nearing to expiration within the next 7 days</t>
  </si>
  <si>
    <t>Should display the partner IDs list which are setting to expire</t>
  </si>
  <si>
    <t>TC_41058_05</t>
  </si>
  <si>
    <t>Verify the partner Ids denoting proper count for certficates which are setting to expire within next 7 days</t>
  </si>
  <si>
    <t>xx Partner Certificates expiring for the following Partner IDs
 [Partner ID 1]
[Partner ID 2]
[Partner ID xx]   // where xx denotes the total no. of partner certificates nearing expiry within next 7 days</t>
  </si>
  <si>
    <t>TC_41058_06</t>
  </si>
  <si>
    <t>TC_41058_07</t>
  </si>
  <si>
    <t>TC_41058_08</t>
  </si>
  <si>
    <t>TC_41058_09</t>
  </si>
  <si>
    <t>TC_41058_10</t>
  </si>
  <si>
    <t>TC_41058_11</t>
  </si>
  <si>
    <t>Verify the Email notification by setting notification langauge as French</t>
  </si>
  <si>
    <t>Email notification should be displayed in French language.</t>
  </si>
  <si>
    <t>TC_41058_12</t>
  </si>
  <si>
    <t>Verify the Email notification by setting notification langauge as Arabic.</t>
  </si>
  <si>
    <t>Email notification should be displayed in Arabic language in RTL format</t>
  </si>
  <si>
    <t>TC_41058_13</t>
  </si>
  <si>
    <t>Verify keeping notification langauge as french and check partner ids</t>
  </si>
  <si>
    <t>Partner Ids should be in default language</t>
  </si>
  <si>
    <t>TC_41058_14</t>
  </si>
  <si>
    <t>Verify keeping notification langauge as arabic and check partner ids</t>
  </si>
  <si>
    <t>TC_41058_15</t>
  </si>
  <si>
    <t xml:space="preserve">Verify the renewed certificate ids  are available in the email template </t>
  </si>
  <si>
    <t>1.Login to the gmail using the  registered email Id
2.Check the Inbox
3.Check for the partner ids in email template which are renewed</t>
  </si>
  <si>
    <t>partner ids for Renewed certificates should not be availble in the email notification</t>
  </si>
  <si>
    <t>MOSIP-39304</t>
  </si>
  <si>
    <t>TC_39304_01</t>
  </si>
  <si>
    <t>1. The Root CA certificate in ‘Certificate Trust Store’ should be due for an expiry within the next 30 days.
2. The Partner Admin should login to the PMS portal.</t>
  </si>
  <si>
    <t>Verify the notification icon in the top-right navigation bar is available in Partner Admin dashboard.</t>
  </si>
  <si>
    <t>1. Login to PMS portal as Partner Admin.
2. Navigate to Dashboard.
3. Navigate to Notification icon.</t>
  </si>
  <si>
    <t>The notification icon in the top-right navigation bar should be available in Partner Admin dashboard.</t>
  </si>
  <si>
    <t>TC_39304_02</t>
  </si>
  <si>
    <t>Verify the notification icon in the top-right navigation bar is accessible in Partner Admin dashboard.</t>
  </si>
  <si>
    <t>The notification icon in the top-right navigation bar should be accessible in Partner Admin dashboard.</t>
  </si>
  <si>
    <t>TC_39304_03</t>
  </si>
  <si>
    <t>Verify if the unread red alert symbol appears over the icon during the first login.</t>
  </si>
  <si>
    <t>The unread red alert symbol should appear over the notification icon during the first login.</t>
  </si>
  <si>
    <t>TC_39304_04</t>
  </si>
  <si>
    <t>Verify if the unread red alert symbol is disappear from the notification icon once notification is collapsed.</t>
  </si>
  <si>
    <t>The unread red alert symbol should disappear from the notification icon once notification is collapsed.</t>
  </si>
  <si>
    <t>TC_39304_05</t>
  </si>
  <si>
    <t>Verify the red alert appears when a new notification is triggered after the last time the user viewed the notification panel.</t>
  </si>
  <si>
    <t>The red alert should appear when a new notification is triggered after the last time the user viewed the notification panel. (if batch jobs are run then only he will get new notification)</t>
  </si>
  <si>
    <t>TC_39304_06</t>
  </si>
  <si>
    <t>Verify during the session, any new notification is generated.</t>
  </si>
  <si>
    <t>1. After page reload user should be able to display red alert with Notifications icon.</t>
  </si>
  <si>
    <t>TC_39304_07</t>
  </si>
  <si>
    <t>Verify that new notifications are triggered during the session and check the log-in and log-out activities from the browser.</t>
  </si>
  <si>
    <t>1. Login to PMS portal as Partner Admin.
2. Navigate to Dashboard.
3. Navigate to Notification icon.
4. Trigger batch jobs.
5. Log out from application.</t>
  </si>
  <si>
    <t>1. After manually triggering the batch jobs during the session and after the user logs out and logs back in, the user should be able to see the red alert notification icon.</t>
  </si>
  <si>
    <t>TC_39304_08</t>
  </si>
  <si>
    <t>Verify the user is able to expand/collapse the notification icon.</t>
  </si>
  <si>
    <t>1. Login to PMS portal as Partner Admin.
2. Navigate to Dashboard.
3. Navigate to Notification icon.
4. Click on notification icon.</t>
  </si>
  <si>
    <t>User should be able to expand/collapse the notification icon.</t>
  </si>
  <si>
    <t>TC_39304_09</t>
  </si>
  <si>
    <t>Verify the notification count in notification panel when opened.</t>
  </si>
  <si>
    <t>The notification panel when opened should display atleast 4 notifications irrespective of whether its Root / Intermediate CA Certificate/ Weekly summary notification.</t>
  </si>
  <si>
    <t>TC_39304_10</t>
  </si>
  <si>
    <t>Verify the count of notifications displayed is constant</t>
  </si>
  <si>
    <t>1. Login to PMS portal as Partner Admin.
2. Navigate to Dashboard.
3. Navigate to Notification icon.
4. Click on notification icon.
5. Log out and Log in with another Partner admin.</t>
  </si>
  <si>
    <t>User should be displayed with latest 4 notifications at all times and should not vary based on when user last logged in.</t>
  </si>
  <si>
    <t>TC_39304_11</t>
  </si>
  <si>
    <t>Verify dismissing the notification from panel and run batch jobs.</t>
  </si>
  <si>
    <t>After dismissing the notifications and running the batch jobs, the count of notifications displayed should be constant, ie latest 4 notifications shoule be shown at all times.</t>
  </si>
  <si>
    <t>TC_39304_12</t>
  </si>
  <si>
    <t>Verify the title of Notification panel.</t>
  </si>
  <si>
    <t>Title- "Notifications" should be displayed.</t>
  </si>
  <si>
    <t>TC_39304_13</t>
  </si>
  <si>
    <t>Verify the sub title of Notification panel.</t>
  </si>
  <si>
    <t>Subtitle- "Latest" should be displayed.</t>
  </si>
  <si>
    <t>TC_39304_14</t>
  </si>
  <si>
    <t>Verify the each notification appear as a separate row item in panel.</t>
  </si>
  <si>
    <t>1. Login to PMS portal as Partner Admin.
2. Navigate to Dashboard.
3. Navigate to Notification icon.
4. Click on notification icon.
5. Navigate to Notification panel.</t>
  </si>
  <si>
    <t>The each notification appear should appear as a separate row item in notification panel.</t>
  </si>
  <si>
    <t>TC_39304_15</t>
  </si>
  <si>
    <t>Verify the title of each Root certificate in notification panel.</t>
  </si>
  <si>
    <t>Title- "Root CA Certificate Expiration" should be displayed for each Root certificate notification.</t>
  </si>
  <si>
    <t>TC_39304_16</t>
  </si>
  <si>
    <t>Verify the Date and Time displayed beside the title.</t>
  </si>
  <si>
    <t>1. Date and Time displayed beside the title should indicate the user system time (based on browser settings) at which the notification was Created.
2. Date and time should not be the expiration date of the certificate.
3. Time format should be in UTC in batch jobs</t>
  </si>
  <si>
    <t>TC_39304_17</t>
  </si>
  <si>
    <t>Verify by runing the batch jobs manually and check the Date and Time.</t>
  </si>
  <si>
    <t>After runing the batch jobs current Date and Time should be displayed.</t>
  </si>
  <si>
    <t>TC_39304_18</t>
  </si>
  <si>
    <t>Verify the description of the Root Certificate notification.</t>
  </si>
  <si>
    <t>TC_39304_19</t>
  </si>
  <si>
    <t>Verify by comparing the expiration date and time of the certificate and in the notification panel.</t>
  </si>
  <si>
    <t>The expiration date and time should be correct between the certificate and notification panel.</t>
  </si>
  <si>
    <t>TC_39304_20</t>
  </si>
  <si>
    <t>Verify the "Dimiss" button is accessible.</t>
  </si>
  <si>
    <t>1. Login to PMS portal as Partner Admin.
2. Navigate to Dashboard.
3. Navigate to Notification icon.
4. Click on notification icon.
5. Navigate to Notification panel.
6. Navigate to Dismiss button.</t>
  </si>
  <si>
    <t>"Dimiss" button should be accessible.</t>
  </si>
  <si>
    <t>TC_39304_21</t>
  </si>
  <si>
    <t>Verify after clicking on Dismiss button.</t>
  </si>
  <si>
    <t>Upon clicking on "Dismiss" button it should remove the respective notification from the panel.</t>
  </si>
  <si>
    <t>TC_39304_22</t>
  </si>
  <si>
    <t>Verify the root certificate notification on the notification page after dismissing the notification from the panel page.</t>
  </si>
  <si>
    <t>The notification form panel that has been dismissed should be removed from respective notification from the panel and list page.</t>
  </si>
  <si>
    <t>TC_39304_23</t>
  </si>
  <si>
    <t>Verify the "View all notifications" button is accessible.</t>
  </si>
  <si>
    <t>1. Login to PMS portal as Partner Admin.
2. Navigate to Dashboard.
3. Navigate to Notification icon.
4. Click on notification icon.
5. Navigate to Notification panel.
6. Navigate to View all notifications button.</t>
  </si>
  <si>
    <t>"View all notifications" button should be accessible.</t>
  </si>
  <si>
    <t>TC_39304_24</t>
  </si>
  <si>
    <t>Verify after clicking on View all notifications button.</t>
  </si>
  <si>
    <t>1. Upon clicking on "View all notifications" it redirects to Notifications page where entire list of certificates nearing expiry within the next 30 days is listed.
2. Root CA Certificate tab should be selected by default on redirecting to Notifications page</t>
  </si>
  <si>
    <t>TC_39304_25</t>
  </si>
  <si>
    <t>Verify the notification icon and notification panel is accessible in navigation bar across all the screens.</t>
  </si>
  <si>
    <t>1. Login to PMS portal as Partner Admin.
2. Navigate to Dashboard.
3. Navigate to Notification icon.
4. Click on notification icon.
5. Navigate to Notification panel.
6. Navigate to different pages in Partner Admin screen.</t>
  </si>
  <si>
    <t>The notification icon and notification panel should be accessible in navigation bar across all the screens.</t>
  </si>
  <si>
    <t>TC_39304_26</t>
  </si>
  <si>
    <t>Verify when the First notification is generated for the expiration of a particular root certificate.</t>
  </si>
  <si>
    <t>First Notification for a particular Root certificate should be generated when a certificate is 30 days away from expiration.</t>
  </si>
  <si>
    <t>TC_39304_27</t>
  </si>
  <si>
    <t>Verify when the second notification is generated for the expiration of a particular root certificate.</t>
  </si>
  <si>
    <t>Second Notification for a particular Root certificate should be generated when a certificate is 15 days away from expiration.</t>
  </si>
  <si>
    <t>TC_39304_28</t>
  </si>
  <si>
    <t>Verify when the particular root certificate expirey, which is 10 days before the expiration date.</t>
  </si>
  <si>
    <t>The root certificate is set to expire within 10 days. Daily notifications should be sent for the root certificate.</t>
  </si>
  <si>
    <t>TC_39304_29</t>
  </si>
  <si>
    <t>Verify the total number of notifications generated for the Root certificate.</t>
  </si>
  <si>
    <t>Total 13 notifications should be generated for Root certificate,
i. 30 Days 1
ii. 15 Days 1
iii. 10 Days 10 daily
iv. 0th Day of expiry 1</t>
  </si>
  <si>
    <t>TC_39304_30</t>
  </si>
  <si>
    <t>Verify on the expiry date of certificate notification is generated or no.</t>
  </si>
  <si>
    <t>On the expiry date of certificate, notification should be generated.</t>
  </si>
  <si>
    <t>TC_39304_31</t>
  </si>
  <si>
    <t>Verify the Expiry date in the notification matches the actual certificate expiry date in the Certificate Trust Store in UI/ DB</t>
  </si>
  <si>
    <t>The Expiry date in the notification should be matching with the actual certificate expiry date in the Certificate Trust Store in UI/ DB</t>
  </si>
  <si>
    <t>TC_39304_32</t>
  </si>
  <si>
    <t xml:space="preserve">Verfiy the Notifications triggered is sent to all Partner Admins. </t>
  </si>
  <si>
    <t>1. Login to PMS portal as Partner Admin.
2. Navigate to Dashboard.
3. Navigate to Notification icon.
4. Click on notification icon.
5. Navigate to Notification panel.
6. Login with different partners.</t>
  </si>
  <si>
    <t>All the Notifications triggered should be sent to all Partner Admins.</t>
  </si>
  <si>
    <t>TC_39304_33</t>
  </si>
  <si>
    <t>Verify by login into multiple Partner Admin and check the notifications.</t>
  </si>
  <si>
    <t>1. Root certificate expiry notification should be sent to all Partner Admin users.</t>
  </si>
  <si>
    <t>TC_39304_34</t>
  </si>
  <si>
    <t>Verify by dismissing the notification when logged in to a different Partner admin and checking with another Partner Admin if the notification is still available for the user.</t>
  </si>
  <si>
    <t>1. Login to PMS portal as Partner Admin.
2. Navigate to Dashboard.
3. Navigate to Notification icon.
4. Click on notification icon.
5. Navigate to Notification panel.
6. Login with different partners and dismiss the notification.</t>
  </si>
  <si>
    <t>Dismissing a notification, should not get affected for different Admins.</t>
  </si>
  <si>
    <t>TC_39304_35</t>
  </si>
  <si>
    <t>Verify by logging in into the poral as NEW PARTNER ADMIN.</t>
  </si>
  <si>
    <t>1. Notification panel and page should be without notifications.
2. "No Notifications yet" message should be displayed.</t>
  </si>
  <si>
    <t>TC_39304_36</t>
  </si>
  <si>
    <t>Verify by logging in into the poral as NEW PARTNER ADMIN and run the batch jobs.</t>
  </si>
  <si>
    <t>After running the batch jobs NEW Partner Admin should be generated with notifications.</t>
  </si>
  <si>
    <t>TC_39304_37</t>
  </si>
  <si>
    <t>Verify dismissing the notification from panel and check in Notification page.</t>
  </si>
  <si>
    <t>1. Login to PMS portal as Partner Admin.
2. Navigate to Dashboard.
3. Navigate to Notification icon.
4. Click on notification icon.
5. Navigate to Notification panel.
6. Dismiss the notification from Panel.</t>
  </si>
  <si>
    <t>Once the user will dismiss the notification from panel, it should be removed from both notification panel and notifications page.</t>
  </si>
  <si>
    <t>TC_39304_38</t>
  </si>
  <si>
    <t>Verify dismissing the notification from page and check in Notification panel.</t>
  </si>
  <si>
    <t>1. Login to PMS portal as Partner Admin.
2. Navigate to Dashboard.
3. Navigate to Notification icon.
4. Click on notification icon.
5. Navigate to Notification panel.
6. Dismiss the notification from Notification page.</t>
  </si>
  <si>
    <t>Once the user dismisses the notification from page, it should be removed from both notification panel and notifications page.</t>
  </si>
  <si>
    <t>TC_39304_39</t>
  </si>
  <si>
    <t>Verify if a user dismisses a notification, the same certificate still generates the next notification at the next interval or no.</t>
  </si>
  <si>
    <t>1. Login to PMS portal as Partner Admin.
2. Navigate to Dashboard.
3. Navigate to Notification icon.
4. Click on notification icon.
5. Navigate to Notification panel.
6. Dismiss the notification from Notification panel.</t>
  </si>
  <si>
    <t>After dismissing the certificate notification for the first time, the same certificate should generate the next notification at the next interval.</t>
  </si>
  <si>
    <t>TC_39304_40</t>
  </si>
  <si>
    <t>Verify Dismissing a notification does not delete it from the database.</t>
  </si>
  <si>
    <t>Dismissing a notification should not delete it from the database.</t>
  </si>
  <si>
    <t>TC_39304_41</t>
  </si>
  <si>
    <t>Verify dismissing the notification from panel and next set of notification appears.</t>
  </si>
  <si>
    <t>1. Login to PMS portal as Partner Admin.
2. Navigate to Dashboard.
3. Navigate to Notification icon.
4. Click on notification icon.
5. Navigate to Notification panel.
6. Dismiss the notification.</t>
  </si>
  <si>
    <t>1.  Each and every time when user dismiss the notification next set of notification should appear.
2. The next set of notifications should be fetched from DB such that 4 notifications on the panel at a given time</t>
  </si>
  <si>
    <t>TC_39304_42</t>
  </si>
  <si>
    <t>Verify dismissing all the notifications from panel.</t>
  </si>
  <si>
    <t>"No Notifications yet" - 'You have no notifications at the moment' message should be appearing once all notifications are dismissed.</t>
  </si>
  <si>
    <t>TC_39304_43</t>
  </si>
  <si>
    <t>Verify by selecting notification language as French and keep login lanugage as English.</t>
  </si>
  <si>
    <t>1. The notification language selected at the time of registration gets overriden and the language selected during login should be displayed in the notification panel/ page.
2. All the notifications in panel and page should be displayed in English.
3. Email notification should be displayed in French language.</t>
  </si>
  <si>
    <t>TC_39304_44</t>
  </si>
  <si>
    <t>Verify by selecting notification language as Arabic and keep login lanugage as English.</t>
  </si>
  <si>
    <t>1. The notification language selected at the time of registration gets overriden and the language selected during login should be displayed in the notification panel/ page.
2. All the notifications in panel and page should be displayed in English.
3. Email notification should be displayed in Arabic language.</t>
  </si>
  <si>
    <t>TC_39304_45</t>
  </si>
  <si>
    <t>Verify that the batch job is triggered again manually.</t>
  </si>
  <si>
    <t>1. Notifications should be sent again on UI and Email when batch jobs are triggered manually.
2. There should be 2 same notifications one is from Automatically and another from Manully triggred.</t>
  </si>
  <si>
    <t>TC_39304_46</t>
  </si>
  <si>
    <t>Verify the triggering of notification is configurable.</t>
  </si>
  <si>
    <t>Triggering  of notification should be configurable.</t>
  </si>
  <si>
    <t>TC_39304_47</t>
  </si>
  <si>
    <t>Verify the Root CA Certificate Notification when logged in French language.</t>
  </si>
  <si>
    <t>All the content including the notifications should be appearing French language.</t>
  </si>
  <si>
    <t>TC_39304_48</t>
  </si>
  <si>
    <t>Verify the Root CA Certificate Notification when logged in Arabic language.</t>
  </si>
  <si>
    <t>1. All the content including the notifications should be appearing Arabic language.
2. All the content should be in RTL format.</t>
  </si>
  <si>
    <t>TC_39304_49</t>
  </si>
  <si>
    <t>Verify the notification panel is aligned propelry in page.</t>
  </si>
  <si>
    <t>Notification panel should be aligned proplery on page.</t>
  </si>
  <si>
    <t>TC_39304_50</t>
  </si>
  <si>
    <t xml:space="preserve">Verify the Notification panel background content is accessible </t>
  </si>
  <si>
    <t>1. Notification panel background content should be not be accessible.</t>
  </si>
  <si>
    <t>TC_39304_51</t>
  </si>
  <si>
    <t>Verify the 30 days, 15 days and daily notifcations are generated in UI and Email.</t>
  </si>
  <si>
    <t>1. 30 days, 15 days and daily notifcations should be sent to UI and Email both.
2. Date and time should be same in both UI and Email.</t>
  </si>
  <si>
    <t>TC_39304_52</t>
  </si>
  <si>
    <t>Verify all date intervals when notifications will be triggered date and time format.</t>
  </si>
  <si>
    <t>All date intervals when notifications will be triggered should be as per UTC date and time.</t>
  </si>
  <si>
    <t>TC_39304_53</t>
  </si>
  <si>
    <t>Verify if multiple certificates are expiring on different dates.</t>
  </si>
  <si>
    <t>1. Each certificate notification should get separate notifications.
2. Notification should not be overlap or delays.</t>
  </si>
  <si>
    <t>Verify if multiple certificates are expiring on same date and time.</t>
  </si>
  <si>
    <t>TC_39304_54</t>
  </si>
  <si>
    <t>Verify duplicate certificates are getting generated for same Root certificate at same time interval.</t>
  </si>
  <si>
    <t>Duplicate notifications should not be generated for the same certificate at the same interval.</t>
  </si>
  <si>
    <t>TC_39304_55</t>
  </si>
  <si>
    <t>Verify Each notification detail in notification row.</t>
  </si>
  <si>
    <t>1. Each notification detail should display the correct Certificate ID, expiration date, and partner domain type.</t>
  </si>
  <si>
    <t>TC_39304_56</t>
  </si>
  <si>
    <t>TC_39304_58</t>
  </si>
  <si>
    <t>Verify the notification functionality in Tablet device.</t>
  </si>
  <si>
    <t>Root CA Certificate Notification should work as expected on tablet devices.</t>
  </si>
  <si>
    <t>TC_39304_59</t>
  </si>
  <si>
    <t>Verify the notification functionality in Extra large screen.</t>
  </si>
  <si>
    <t>Root CA Certificate Notification should work as expected on extra large screen.</t>
  </si>
  <si>
    <t>TC_39304_60</t>
  </si>
  <si>
    <t>TC_39304_61</t>
  </si>
  <si>
    <t>TC_39304_62</t>
  </si>
  <si>
    <t>TC_39304_63</t>
  </si>
  <si>
    <t>Verify triggering batch job notification when services are runing.</t>
  </si>
  <si>
    <t>1. After services are up ad runing, Notification should display correct date and time when batch jobs were triggered.</t>
  </si>
  <si>
    <t>TC_39304_64</t>
  </si>
  <si>
    <t>Verify already expired certificates notification is displayed.</t>
  </si>
  <si>
    <t>Already expired certificates notification should not be displayed.</t>
  </si>
  <si>
    <t>TC_39304_65</t>
  </si>
  <si>
    <t>Verify Root certificate notification using Keyboard functionality</t>
  </si>
  <si>
    <t>User should be able to access notification functionality using keyboard.</t>
  </si>
  <si>
    <t>TC_39304_66</t>
  </si>
  <si>
    <t>Verify the Notification icon is aligned properly when there is lengthy ORG name</t>
  </si>
  <si>
    <t>The Notification icon should be aligned properly when there is lengthy ORG name</t>
  </si>
  <si>
    <t>TC_39304_67</t>
  </si>
  <si>
    <t>Verify when notifier services are down.</t>
  </si>
  <si>
    <t>1. Notification should not be sent.
2. Error message should be displayed.</t>
  </si>
  <si>
    <t>TC_39304_69</t>
  </si>
  <si>
    <t>Verify the dashboard count is getting descreased after exiry of certificates</t>
  </si>
  <si>
    <t>Count should not be displayed</t>
  </si>
  <si>
    <t>MOSIP-40016</t>
  </si>
  <si>
    <t>Root CA Certificate Notification: View all Notifications Page (Partner Admin)</t>
  </si>
  <si>
    <t>TC_40016_01</t>
  </si>
  <si>
    <t>1. The Root CA certificate uploaded by partner admin in ‘Certificate Trust Store’ should be due for an expiry within the next 30 days.
2. The Partner Admin should login to the PMS portal.</t>
  </si>
  <si>
    <t>As a Partner Admin, I want to view notifications for Root CA certificates nearing expiration in the View all Notifications page, So that I can stay informed about all the expiring certificates in advance and take timely action to renew them, preventing service disruptions.</t>
  </si>
  <si>
    <t>Verify upon clicking on View all notifications’ link in the Notification panel.</t>
  </si>
  <si>
    <t>1. Login to PMS portal as Partner Admin.
2. Navigate to Dashboard.
3. Navigate to Notification panel.
4. Click on "View all notifications" link.</t>
  </si>
  <si>
    <t>1. "View all notifications" link should be accessible.
2. Upon clikcking on view all notifications partner admin should be redirected to Notifications page where entire list of notifications about certificates nearing expiry within the next 30 days is listed.</t>
  </si>
  <si>
    <t>TC_40016_02</t>
  </si>
  <si>
    <t>Verify Root CA Certificate tab is selected by default when navigated to notifications page.</t>
  </si>
  <si>
    <t>1. Login to PMS portal as Partner Admin.
2. Navigate to Dashboard.
3. Navigate to Notification panel.
4. Click on "View all notifications" link.
5. Navigate to notifications page.</t>
  </si>
  <si>
    <t>Root CA Certificate tab should be selected by default when navigated to notifications page.</t>
  </si>
  <si>
    <t>TC_40016_03</t>
  </si>
  <si>
    <t>Verify the title of Notification page.</t>
  </si>
  <si>
    <t>Title- Notifications should be displayed.</t>
  </si>
  <si>
    <t>TC_40016_04</t>
  </si>
  <si>
    <t>Verify the Home breadcrumb below title.</t>
  </si>
  <si>
    <t>1. "Home" breadcrumb should be available.
2. "Home" breadcrumb should be accessible.</t>
  </si>
  <si>
    <t>TC_40016_05</t>
  </si>
  <si>
    <t>Verify the Tabs present in Notifications page.</t>
  </si>
  <si>
    <t>1. Below 3 tabs should be present in Notification page.
i. Root CA Certificate- Selected by default on landing onto Notifications page.
ii. Intermediate CA Certificate.
Iii. Partner</t>
  </si>
  <si>
    <t>TC_40016_06</t>
  </si>
  <si>
    <t>Verify the sub title of Root Trust Certificate Notification page.</t>
  </si>
  <si>
    <t>Sub title- ‘List of Notifications’ should be displayed.</t>
  </si>
  <si>
    <t>TC_40016_07</t>
  </si>
  <si>
    <t>Verify the count ( ) beside the sub title indicates the total number of notifications present in the selected tab.</t>
  </si>
  <si>
    <t>1. Correct count of Expiry Root certificate notifications should be displayed.</t>
  </si>
  <si>
    <t>TC_40016_08</t>
  </si>
  <si>
    <t>Verfiy the "Filter" button is available in Root Trust Certificate Notification page.</t>
  </si>
  <si>
    <t>1. Login to PMS portal as Partner Admin.
2. Navigate to Dashboard.
3. Navigate to Notification panel.
4. Click on "View all notifications" link.
5. Navigate to notifications page.
6. Navigate to Filter button.</t>
  </si>
  <si>
    <t>"Filter" button should be available in Root Trust Certificate Notification page.</t>
  </si>
  <si>
    <t>TC_40016_09</t>
  </si>
  <si>
    <t>Verfiy user is able expand the "Filter" button in Root Trust Certificate Notification page.</t>
  </si>
  <si>
    <t>User should be able to expand the "Filter" button in Root Trust Certificate Notification page.</t>
  </si>
  <si>
    <t>TC_40016_10</t>
  </si>
  <si>
    <t>Upon expanding the "Filter" dropdown, the expandable section should display filters for:
1. Certificate Id - Textbox
2. Issued By- Textbox
3. Issued To- Textbox
4. Partner Domain- Dropdown
5. Expiry Date - Textbox with date control</t>
  </si>
  <si>
    <t>TC_40016_11</t>
  </si>
  <si>
    <t>TC_40016_12</t>
  </si>
  <si>
    <t>1. Login to PMS portal as Partner Admin.
2. Navigate to Dashboard.
3. Navigate to Notification panel.
4. Click on "View all notifications" link.
5. Navigate to notifications page.
6. Navigate to Filter button.
7. Navigate to dropdown filters.</t>
  </si>
  <si>
    <t>TC_40016_13</t>
  </si>
  <si>
    <t>TC_40016_14</t>
  </si>
  <si>
    <t>TC_40016_15</t>
  </si>
  <si>
    <t>1. Login to PMS portal as Partner Admin.
2. Navigate to Dashboard.
3. Navigate to Notification panel.
4. Click on "View all notifications" link.
5. Navigate to notifications page.
6. Navigate to Filter button.
7. Navigate to textbox filters.</t>
  </si>
  <si>
    <t>TC_40016_16</t>
  </si>
  <si>
    <t>TC_40016_17</t>
  </si>
  <si>
    <t>Verify by Filtering for any notification using the certificate ID.</t>
  </si>
  <si>
    <t>1. The user should be able to Filter for any notification using the certificate ID.
2. User should be able to get results.</t>
  </si>
  <si>
    <t>TC_40016_18</t>
  </si>
  <si>
    <t>Verify by Filter for any notification using the certificate expiry date.</t>
  </si>
  <si>
    <t>1. The user should be able to Filter for any notification using the certificate expiry date.
2. User should be able to get results.</t>
  </si>
  <si>
    <t>TC_40016_19</t>
  </si>
  <si>
    <t>Verify the Expiry date filter is date picker format.</t>
  </si>
  <si>
    <t>Expiry date filter should be date picker format.</t>
  </si>
  <si>
    <t>TC_40016_20</t>
  </si>
  <si>
    <t>Verify the Expiry date filter with invalid date.</t>
  </si>
  <si>
    <t>No Notifications found error message should be dispalyed.</t>
  </si>
  <si>
    <t>TC_40016_21</t>
  </si>
  <si>
    <t>Verify by Filter for any notification using the certificate Issued By.</t>
  </si>
  <si>
    <t>1. The user should be able to Filter for any notification using the Issued By.
2. User should be able to get results.</t>
  </si>
  <si>
    <t>TC_40016_22</t>
  </si>
  <si>
    <t>Verify by Filter for any notification using the certificate Issued To.</t>
  </si>
  <si>
    <t>1. The user should be able to Filter for any notification using the Issued To.
2. User should be able to get results.</t>
  </si>
  <si>
    <t>TC_40016_23</t>
  </si>
  <si>
    <t>Verify by Filter for any notification using the certificate Partner Domain.</t>
  </si>
  <si>
    <t>1. The user should be able to Filter for any notification using the Partner Domain.
2. User should be able to get results.</t>
  </si>
  <si>
    <t>TC_40016_25</t>
  </si>
  <si>
    <t>Verify by Filtering notification with invalid text.</t>
  </si>
  <si>
    <t>1. Login to PMS portal as Partner Admin.
2. Navigate to Dashboard.
3. Navigate to Notification panel.
4. Click on "View all notifications" link.
5. Navigate to notifications page.
6. Navigate to Filter bar.</t>
  </si>
  <si>
    <t>TC_40016_26</t>
  </si>
  <si>
    <t>TC_40016_27</t>
  </si>
  <si>
    <t>TC_40016_28</t>
  </si>
  <si>
    <t>1. User should be able to multi filter using different filters.
2. Correct count should be displayed in "List of Notifications".</t>
  </si>
  <si>
    <t>TC_40016_29</t>
  </si>
  <si>
    <t>1. After entering required inputs in text boxes/selecting dropdowns  for the filtered results applied should view in the tabular view.
2. Correct count should be displayed ( ) beside ‘List of Notifications' title displays the total number of filtered results.</t>
  </si>
  <si>
    <t>TC_40016_30</t>
  </si>
  <si>
    <t>TC_40016_31</t>
  </si>
  <si>
    <t>TC_40016_32</t>
  </si>
  <si>
    <t>1. Reset Filter link should be accessible.
2.  On clicking it, page should get reload and the entire results should be displayed in the tabular view, instead of filtered results.
3. Count for "List of Notifications" should come to default.</t>
  </si>
  <si>
    <t>TC_40016_33</t>
  </si>
  <si>
    <t>TC_40016_34</t>
  </si>
  <si>
    <t>Verify each notification displayed in Notification page.</t>
  </si>
  <si>
    <t>Title - "Root CA Certificate Expiration" should be displayed.</t>
  </si>
  <si>
    <t>TC_40016_35</t>
  </si>
  <si>
    <t>1. Date and Time displayed beside the title should indicate the user system time (based on browser settings) at which the notification was Created.
2. Date and time should not be the expiration date of the certificate.</t>
  </si>
  <si>
    <t>TC_40016_36</t>
  </si>
  <si>
    <t>TC_40016_37</t>
  </si>
  <si>
    <t>‘Below description - "‘Root CA Certificate &lt;Certificate ID&gt; issued to &lt;Issued_To&gt; by &lt;Issued_By&gt; for the &lt;partner_domain_name&gt; domain is set to expire on &lt;Month Date, Year&gt;. Renew it now to avoid any disruptions.’" (date and time format is based on  browser settings)</t>
  </si>
  <si>
    <t>TC_40016_38</t>
  </si>
  <si>
    <t>Verify by comparing the expiration date of the certificate and in the notification panel.</t>
  </si>
  <si>
    <t>The expiration date should be correct between the certificate and notification panel.</t>
  </si>
  <si>
    <t>TC_40016_39</t>
  </si>
  <si>
    <t>TC_40016_40</t>
  </si>
  <si>
    <t>1. Login to PMS portal as Partner Admin.
2. Navigate to Dashboard.
3. Navigate to Notification panel.
4. Click on "View all notifications" link.
5. Navigate to notifications page.
6. Navigate to Dismiss buton.</t>
  </si>
  <si>
    <t>Upon clicking on "Dismiss" button it should remove the respective notification from the page.</t>
  </si>
  <si>
    <t>TC_40016_41</t>
  </si>
  <si>
    <t>Verify the root certificate notification on the notification page after dismissing the notification from the notification page.</t>
  </si>
  <si>
    <t>The notification form page that has been dismissed should be removed from respective notification from the panel and list page.</t>
  </si>
  <si>
    <t>TC_40016_42</t>
  </si>
  <si>
    <t>Verify notifications are in descending order.</t>
  </si>
  <si>
    <t>Notifications should be displayed in descending order based on the notification generation date, ie, latest notifications on the top and older ones at the bottom.</t>
  </si>
  <si>
    <t>TC_40016_43</t>
  </si>
  <si>
    <t>Verify error icon is aligned properly in notification row.</t>
  </si>
  <si>
    <t>Error icon should be aligned properly in notification row.</t>
  </si>
  <si>
    <t>TC_40016_44</t>
  </si>
  <si>
    <t>Verify Pagination and items per page are as per UI design.</t>
  </si>
  <si>
    <t>Pagination and items per page should be as per UI design.</t>
  </si>
  <si>
    <t>TC_40016_45</t>
  </si>
  <si>
    <t>TC_40016_46</t>
  </si>
  <si>
    <t>TC_40016_47</t>
  </si>
  <si>
    <t>TC_40016_48</t>
  </si>
  <si>
    <t>TC_40016_49</t>
  </si>
  <si>
    <t>TC_40016_50</t>
  </si>
  <si>
    <t>TC_40016_51</t>
  </si>
  <si>
    <t>TC_40016_52</t>
  </si>
  <si>
    <t>TC_40016_53</t>
  </si>
  <si>
    <t>TC_40016_54</t>
  </si>
  <si>
    <t>TC_40016_55</t>
  </si>
  <si>
    <t>1. Login to PMS portal as Partner Admin.
2. Navigate to Dashboard.
3. Navigate to Notification panel.
4. Click on "View all notifications" link.
5. Navigate to notifications page.
6. Dismiss the notification from Panel.</t>
  </si>
  <si>
    <t>TC_40016_56</t>
  </si>
  <si>
    <t>1. Login to PMS portal as Partner Admin.
2. Navigate to Dashboard.
3. Navigate to Notification panel.
4. Click on "View all notifications" link.
5. Navigate to notifications page.
6. Dismiss the notification from page.</t>
  </si>
  <si>
    <t>TC_40016_57</t>
  </si>
  <si>
    <t>TC_40016_58</t>
  </si>
  <si>
    <t>TC_40016_59</t>
  </si>
  <si>
    <t>Verify dismissing all the notifications from page.</t>
  </si>
  <si>
    <t>"No Notifications Found" - message should be displayed.</t>
  </si>
  <si>
    <t>TC_40016_60</t>
  </si>
  <si>
    <t>1. The notification language selected at the time of registration gets overriden and the language selected during login should be displayed in the notification page.
2. All the notifications in panel and page should be displayed in English.
3. Email notification should be displayed in French language.</t>
  </si>
  <si>
    <t>TC_40016_61</t>
  </si>
  <si>
    <t>1. The notification language selected at the time of registration gets overriden and the language selected during login should be displayed in the notification page.
2. All the notifications in panel and page should be displayed in English.
3. Email notification should be displayed in Arabic language.</t>
  </si>
  <si>
    <t>TC_40016_62</t>
  </si>
  <si>
    <t>TC_40016_63</t>
  </si>
  <si>
    <t>Verfiy certificate expiry notification trigger period being configurable.</t>
  </si>
  <si>
    <t>1. Certificate expiry notifications should be configurable.
2. User should be able to configure with different date formats.</t>
  </si>
  <si>
    <t>TC_40016_64</t>
  </si>
  <si>
    <t>TC_40016_65</t>
  </si>
  <si>
    <t>TC_40016_66</t>
  </si>
  <si>
    <t>TC_40016_67</t>
  </si>
  <si>
    <t>TC_40016_68</t>
  </si>
  <si>
    <t>TC_40016_69</t>
  </si>
  <si>
    <t>TC_40016_70</t>
  </si>
  <si>
    <t>TC_40016_71</t>
  </si>
  <si>
    <t>TC_40016_72</t>
  </si>
  <si>
    <t>Root CA Certificate Notification page should work as expected on tablet devices.</t>
  </si>
  <si>
    <t>TC_40016_73</t>
  </si>
  <si>
    <t>Root CA Certificate Notification page should work as expected on extra large screen.</t>
  </si>
  <si>
    <t>TC_40016_74</t>
  </si>
  <si>
    <t>TC_40016_75</t>
  </si>
  <si>
    <t>TC_40016_76</t>
  </si>
  <si>
    <t>TC_40016_77</t>
  </si>
  <si>
    <t>TC_40016_78</t>
  </si>
  <si>
    <t>TC_40016_79</t>
  </si>
  <si>
    <t>MOSIP-40037</t>
  </si>
  <si>
    <t>Intermediate CA Certificate Notification: Notification Panel (Partner Admin)</t>
  </si>
  <si>
    <t>TC_40037_01</t>
  </si>
  <si>
    <t>1. The Intermediate CA certificate uploaded in ‘Certificate Trust Store’ should be due for an expiry within the next 30 days.
2. The Partner Admin should login to the PMS portal.</t>
  </si>
  <si>
    <t>As a Partner Admin,
I want to view notifications for Intermediate CA certificates nearing expiration in the notification panel,
So that I can stay informed in advance, easily identify the latest notifications, and take timely action to renew them, preventing service disruptions.</t>
  </si>
  <si>
    <t>TC_40037_02</t>
  </si>
  <si>
    <t>TC_40037_03</t>
  </si>
  <si>
    <t>TC_40037_04</t>
  </si>
  <si>
    <t>TC_40037_05</t>
  </si>
  <si>
    <t>TC_40037_06</t>
  </si>
  <si>
    <t>1. User should be able to display red alert with Notifications icon
2. Every 5 min notification alert will be runing.(if batch jobs are run then only he will get new notification)</t>
  </si>
  <si>
    <t>TC_40037_07</t>
  </si>
  <si>
    <t>1. After manually triggering the batch jobs during the session and after the user logs out and logs back in, the user should be able to see the red alert notification icon.
2. Every 5 min notification alert will be runing.(if batch jobs are run then only he will get new notification)</t>
  </si>
  <si>
    <t>TC_40037_08</t>
  </si>
  <si>
    <t>TC_40037_09</t>
  </si>
  <si>
    <t>TC_40037_10</t>
  </si>
  <si>
    <t>TC_40037_11</t>
  </si>
  <si>
    <t>TC_40037_12</t>
  </si>
  <si>
    <t>TC_40037_13</t>
  </si>
  <si>
    <t>TC_40037_14</t>
  </si>
  <si>
    <t>TC_40037_15</t>
  </si>
  <si>
    <t>Verify the title of each Intermediate certificate in notification panel.</t>
  </si>
  <si>
    <t>Title- "Intermediate CA Certificate Expiration" should be displayed for each Intermediate certificate notification.</t>
  </si>
  <si>
    <t>TC_40037_16</t>
  </si>
  <si>
    <t>1. Date and Time displayed beside the title should indicate the user system time (based on browser settings) at which the notification was Created.
2. Date and time should not be the expiration date of the certificate.
3. Time format should be in UTC in DB and  batch jobs</t>
  </si>
  <si>
    <t>TC_40037_17</t>
  </si>
  <si>
    <t>TC_40037_18</t>
  </si>
  <si>
    <t>Verify the description of the Intermediate Certificate notification.</t>
  </si>
  <si>
    <t>1. ‘Below description - "Intermediate CA Certificate &lt;Certificate ID&gt; for the &lt;partner_domain_name&gt; domain  is set to expire on &lt;Date Month Year&gt;. Renew it now to avoid any disruptions.’"
2. Date and time format is based on  browser settings</t>
  </si>
  <si>
    <t>TC_40037_19</t>
  </si>
  <si>
    <t>TC_40037_20</t>
  </si>
  <si>
    <t>TC_40037_21</t>
  </si>
  <si>
    <t>Upon clicking on "Dismiss" button it should remove the respective notification from the panel and notification page</t>
  </si>
  <si>
    <t>TC_40037_22</t>
  </si>
  <si>
    <t>Verify the Intermediate certificate notification on the notification page after dismissing the notification from the panel page.</t>
  </si>
  <si>
    <t>TC_40037_23</t>
  </si>
  <si>
    <t>TC_40037_24</t>
  </si>
  <si>
    <t>TC_40037_25</t>
  </si>
  <si>
    <t>TC_40037_26</t>
  </si>
  <si>
    <t>Verify when the First notification is generated for the expiration of a particular Intermediate certificate.</t>
  </si>
  <si>
    <t>First Notification for a particular Intermediate certificate should be generated when a certificate is 30 days away from expiration.</t>
  </si>
  <si>
    <t>TC_40037_27</t>
  </si>
  <si>
    <t>Verify when the second notification is generated for the expiration of a particular Intermediate certificate.</t>
  </si>
  <si>
    <t>Second Notification for a particular Intermediate certificate should be generated when a certificate is 15 days away from expiration.</t>
  </si>
  <si>
    <t>TC_40037_28</t>
  </si>
  <si>
    <t>Verify when the particular Intermediate certificate expirey, which is 10 days before the expiration date.</t>
  </si>
  <si>
    <t>The Intermediate certificate is set to expire within 10 days. Daily notifications should be sent for the Intermediate certificate.</t>
  </si>
  <si>
    <t>TC_40037_29</t>
  </si>
  <si>
    <t>Verify the total number of notifications generated for the Intermediate certificate.</t>
  </si>
  <si>
    <t>Total 13 notifications should be generated for Intermediate certificate,
i. 30 Days 1
ii. 15 Days 1
iii. 10 Days 10 daily
iv. 0th Day of expiry 1</t>
  </si>
  <si>
    <t>TC_40037_30</t>
  </si>
  <si>
    <t>TC_40037_31</t>
  </si>
  <si>
    <t>TC_40037_32</t>
  </si>
  <si>
    <t>TC_40037_33</t>
  </si>
  <si>
    <t>1. Intermediate certificate expiry notification should be sent to all Partner Admin users.</t>
  </si>
  <si>
    <t>TC_40037_34</t>
  </si>
  <si>
    <t>TC_40037_35</t>
  </si>
  <si>
    <t>TC_40037_36</t>
  </si>
  <si>
    <t>TC_40037_37</t>
  </si>
  <si>
    <t>TC_40037_38</t>
  </si>
  <si>
    <t>TC_40037_39</t>
  </si>
  <si>
    <t>TC_40037_40</t>
  </si>
  <si>
    <t>TC_40037_41</t>
  </si>
  <si>
    <t>TC_40037_42</t>
  </si>
  <si>
    <t>TC_40037_43</t>
  </si>
  <si>
    <t>TC_40037_44</t>
  </si>
  <si>
    <t>TC_40037_45</t>
  </si>
  <si>
    <t>TC_40037_46</t>
  </si>
  <si>
    <t>TC_40037_47</t>
  </si>
  <si>
    <t>Verify the Intermediate CA Certificate Notification when logged in French language.</t>
  </si>
  <si>
    <t>TC_40037_48</t>
  </si>
  <si>
    <t>Verify the Intermediate CA Certificate Notification when logged in Arabic language.</t>
  </si>
  <si>
    <t>TC_40037_49</t>
  </si>
  <si>
    <t>TC_40037_50</t>
  </si>
  <si>
    <t>TC_40037_51</t>
  </si>
  <si>
    <t>TC_40037_52</t>
  </si>
  <si>
    <t>TC_40037_54</t>
  </si>
  <si>
    <t>TC_40037_55</t>
  </si>
  <si>
    <t>Verify duplicate certificates are getting generated for same Intermediate certificate at same time interval.</t>
  </si>
  <si>
    <t>TC_40037_56</t>
  </si>
  <si>
    <t>TC_40037_57</t>
  </si>
  <si>
    <t>Verify when bulk notifictions are getting generated.</t>
  </si>
  <si>
    <t>TC_40037_58</t>
  </si>
  <si>
    <t>Intermediate CA Certificate Notification should work as expected on tablet devices.</t>
  </si>
  <si>
    <t>TC_40037_59</t>
  </si>
  <si>
    <t>Intermediate CA Certificate Notification should work as expected on extra large screen.</t>
  </si>
  <si>
    <t>TC_40037_60</t>
  </si>
  <si>
    <t>TC_40037_61</t>
  </si>
  <si>
    <t>TC_40037_62</t>
  </si>
  <si>
    <t>TC_40037_63</t>
  </si>
  <si>
    <t>TC_40037_64</t>
  </si>
  <si>
    <t>TC_40037_65</t>
  </si>
  <si>
    <t>Verify Intermediate certificate notification using Keyboard functionality</t>
  </si>
  <si>
    <t>TC_40037_66</t>
  </si>
  <si>
    <t>TC_40037_67</t>
  </si>
  <si>
    <t>TC_40037_68</t>
  </si>
  <si>
    <t>Count should get decreemented</t>
  </si>
  <si>
    <t>TC_40037_69</t>
  </si>
  <si>
    <t>Verify If a certificate is renewed before expiry,</t>
  </si>
  <si>
    <t>1. Login to PMS portal as Partner Admin.
2. Navigate to Dashboard.
3. Renew the Root and Intermediate certificates for Expiry certificate.</t>
  </si>
  <si>
    <t>1. The existing and new certificate both remain active until the date of expiry.
2. Notifications should continue to trigger for the earlier certificate until the date of expiry (even though certificate is renewed before expiry).
3. In continuation to above point, these notifications should be sent to all partner admins (both via UI and email) irrespective of who has uploaded or renewed the certificates.</t>
  </si>
  <si>
    <t>MOSIP-40057</t>
  </si>
  <si>
    <t>TC_40057_01</t>
  </si>
  <si>
    <t>1. The Intermediate CA certificate uploaded by partner admin in ‘Certificate Trust Store’ should be due for an expiry within the next 30 days.
2. The Partner Admin should login to the PMS portal.</t>
  </si>
  <si>
    <t>TC_40057_02</t>
  </si>
  <si>
    <t>TC_40057_03</t>
  </si>
  <si>
    <t>TC_40057_04</t>
  </si>
  <si>
    <t>TC_40057_05</t>
  </si>
  <si>
    <t xml:space="preserve">1. Below 3 tabs should be present in Notification page.
i. RootCA Certificate- Selected by default on landing on to Notifications page.
ii. Intermediate CA Certificate.
Iii. Weekly summary - Partner
</t>
  </si>
  <si>
    <t>TC_40057_06</t>
  </si>
  <si>
    <t>Verify the sub title of Intermediate Trust Certificate Notification page.</t>
  </si>
  <si>
    <t>TC_40057_07</t>
  </si>
  <si>
    <t>1. Correct count of Expiry Intermediate certificate notifications should be displayed.</t>
  </si>
  <si>
    <t>TC_40057_08</t>
  </si>
  <si>
    <t>Verfiy the "Filter" button is available in Intermediate Trust Certificate Notification page.</t>
  </si>
  <si>
    <t>"Filter" button should be available in Intermediate Trust Certificate Notification page.</t>
  </si>
  <si>
    <t>TC_40057_09</t>
  </si>
  <si>
    <t>Verfiy user is able expand the "Filter" button in Intermediate Trust Certificate Notification page.</t>
  </si>
  <si>
    <t>User should be able to expand the "Filter" button in Intermediate Trust Certificate Notification page.</t>
  </si>
  <si>
    <t>TC_40057_10</t>
  </si>
  <si>
    <t>TC_40057_11</t>
  </si>
  <si>
    <t>TC_40057_12</t>
  </si>
  <si>
    <t>TC_40057_13</t>
  </si>
  <si>
    <t>TC_40057_14</t>
  </si>
  <si>
    <t xml:space="preserve">Filter should not get applied automatically, upon selecting content from filter Dropdown. 
</t>
  </si>
  <si>
    <t>TC_40057_15</t>
  </si>
  <si>
    <t>TC_40057_16</t>
  </si>
  <si>
    <t>TC_40057_17</t>
  </si>
  <si>
    <t>TC_40057_18</t>
  </si>
  <si>
    <t>TC_40057_19</t>
  </si>
  <si>
    <t>TC_40057_20</t>
  </si>
  <si>
    <t>TC_40057_21</t>
  </si>
  <si>
    <t>TC_40057_22</t>
  </si>
  <si>
    <t>TC_40057_23</t>
  </si>
  <si>
    <t>TC_40057_24</t>
  </si>
  <si>
    <t>TC_40057_25</t>
  </si>
  <si>
    <t>TC_40057_26</t>
  </si>
  <si>
    <t>TC_40057_27</t>
  </si>
  <si>
    <t>TC_40057_28</t>
  </si>
  <si>
    <t>TC_40057_29</t>
  </si>
  <si>
    <t>TC_40057_30</t>
  </si>
  <si>
    <t>TC_40057_31</t>
  </si>
  <si>
    <t>TC_40057_32</t>
  </si>
  <si>
    <t>TC_40057_33</t>
  </si>
  <si>
    <t>Title - "Intermediate CA Certificate Expiration" should be displayed.</t>
  </si>
  <si>
    <t>TC_40057_34</t>
  </si>
  <si>
    <t>TC_40057_35</t>
  </si>
  <si>
    <t>TC_40057_36</t>
  </si>
  <si>
    <t>‘Below description - "Intermediate CA Certificate &lt;Certificate ID&gt; issued to &lt;Issued_To&gt; by &lt;Issued_By&gt; for the &lt;partner_domain_name&gt; domain is set to expire on &lt;Month Date, Year&gt;. Renew it now to avoid any disruptions.’ (date and time format is based on  browser settings)"</t>
  </si>
  <si>
    <t>TC_40057_37</t>
  </si>
  <si>
    <t>TC_40057_38</t>
  </si>
  <si>
    <t>TC_40057_39</t>
  </si>
  <si>
    <t>TC_40057_40</t>
  </si>
  <si>
    <t>Verify the Intermediate certificate notification on the notification panel after dismissing the notification from the notification page.</t>
  </si>
  <si>
    <t>TC_40057_41</t>
  </si>
  <si>
    <t>TC_40057_42</t>
  </si>
  <si>
    <t>TC_40057_43</t>
  </si>
  <si>
    <t>TC_40057_44</t>
  </si>
  <si>
    <t>TC_40057_45</t>
  </si>
  <si>
    <t>TC_40057_46</t>
  </si>
  <si>
    <t>TC_40057_47</t>
  </si>
  <si>
    <t>TC_40057_48</t>
  </si>
  <si>
    <t>TC_40057_49</t>
  </si>
  <si>
    <t>TC_40057_50</t>
  </si>
  <si>
    <t>TC_40057_51</t>
  </si>
  <si>
    <t>TC_40057_52</t>
  </si>
  <si>
    <t>TC_40057_53</t>
  </si>
  <si>
    <t>TC_40057_54</t>
  </si>
  <si>
    <t>TC_40057_55</t>
  </si>
  <si>
    <t>TC_40057_56</t>
  </si>
  <si>
    <t>TC_40057_57</t>
  </si>
  <si>
    <t>TC_40057_58</t>
  </si>
  <si>
    <t>TC_40057_59</t>
  </si>
  <si>
    <t>TC_40057_60</t>
  </si>
  <si>
    <t>TC_40057_61</t>
  </si>
  <si>
    <t>TC_40057_62</t>
  </si>
  <si>
    <t>TC_40057_63</t>
  </si>
  <si>
    <t>TC_40057_64</t>
  </si>
  <si>
    <t>TC_40057_65</t>
  </si>
  <si>
    <t>TC_40057_66</t>
  </si>
  <si>
    <t>1. All date intervals when notifications will be triggered should be as per UTC date and time in backend.
2. In UI Date and time should be as per browser IST.</t>
  </si>
  <si>
    <t>TC_40057_67</t>
  </si>
  <si>
    <t>TC_40057_68</t>
  </si>
  <si>
    <t>TC_40057_69</t>
  </si>
  <si>
    <t>TC_40057_70</t>
  </si>
  <si>
    <t>TC_40057_71</t>
  </si>
  <si>
    <t>Intermediate CA Certificate Notification page should work as expected on tablet devices.</t>
  </si>
  <si>
    <t>TC_40057_72</t>
  </si>
  <si>
    <t>Intermediate CA Certificate Notification page should work as expected on extra large screen.</t>
  </si>
  <si>
    <t>TC_40057_73</t>
  </si>
  <si>
    <t>TC_40057_74</t>
  </si>
  <si>
    <t>TC_40057_75</t>
  </si>
  <si>
    <t>TC_40057_76</t>
  </si>
  <si>
    <t>1. Login to PMS portal as Partner Admin.
2. Navigate to Dashboard.
3. Navigate to Notification icon.
4. Click on notification icon.
5. Navigate to Notification Page.</t>
  </si>
  <si>
    <t>TC_40057_77</t>
  </si>
  <si>
    <t>TC_40057_78</t>
  </si>
  <si>
    <t>TC_40057_79</t>
  </si>
  <si>
    <t>Verify the UI design should be as per the UX Reference given below but the texts on the screen should be as per the story attached.</t>
  </si>
  <si>
    <t>The UI design should be as per the UX Reference given below but the texts on the screen should be as per the story attached.</t>
  </si>
  <si>
    <t>TC_40057_80</t>
  </si>
  <si>
    <t>Verify If a certificate is renewed before expiry</t>
  </si>
  <si>
    <t>MOSIP-39400</t>
  </si>
  <si>
    <t>TC_39400_01</t>
  </si>
  <si>
    <t>1. The respective partner-related item should expire within 7 days- 0 days from the date of expiry in the PMS portal.
2. The respective partner should be in ‘Active’ status when the expiration notification is triggered.
3. The Partner Admin should login to the PMS portal.</t>
  </si>
  <si>
    <t>TC_39400_02</t>
  </si>
  <si>
    <t>TC_39400_03</t>
  </si>
  <si>
    <t>TC_39400_04</t>
  </si>
  <si>
    <t>TC_39400_05</t>
  </si>
  <si>
    <t>1. The red alert should appear when a new notification is triggered after the last time the user viewed the notification panel. (if batch jobs are run then only he will get new notification)
2. in every 5 min notification should auto refresh</t>
  </si>
  <si>
    <t>TC_39400_06</t>
  </si>
  <si>
    <t>TC_39400_07</t>
  </si>
  <si>
    <t>TC_39400_08</t>
  </si>
  <si>
    <t>TC_39400_09</t>
  </si>
  <si>
    <t>q. After dismissing the notifications and running the batch jobs, the count of notifications displayed should be constant, ie latest 4 notifications shoule be shown at all times.
2. Weekly summary should be displayed.</t>
  </si>
  <si>
    <t>TC_39400_10</t>
  </si>
  <si>
    <t>TC_39400_11</t>
  </si>
  <si>
    <t>TC_39400_12</t>
  </si>
  <si>
    <t>TC_39400_13</t>
  </si>
  <si>
    <t>Verify the title of Weekly Summary of Partner-Created Expiring Items in notification panel.</t>
  </si>
  <si>
    <t>Title- "Weekly Summary of Partner-Created Expiring Items  (&lt;Month Date, Year&gt; to &lt;Month Date, Year&gt;)"    (date and time format is based on  browser settings) should be displayed.</t>
  </si>
  <si>
    <t>TC_39400_14</t>
  </si>
  <si>
    <t>TC_39400_15</t>
  </si>
  <si>
    <t>Verify the description of the Weekly summary notification.</t>
  </si>
  <si>
    <t>1. xx Partner Certificates where xx represents the count of expiring items within 7-0 days of expiring date.
2. xx FTM Chip Certificates - OOS
3. xx API Keys - OOS
4. xx SBIs - OOS</t>
  </si>
  <si>
    <t>TC_39400_16</t>
  </si>
  <si>
    <t>TC_39400_17</t>
  </si>
  <si>
    <t>TC_39400_18</t>
  </si>
  <si>
    <t>Upon clicking on "Dismiss" button it should remove the weekly summary notification from the panel.</t>
  </si>
  <si>
    <t>TC_39400_19</t>
  </si>
  <si>
    <t>Verify the Weekly summary  notification on the notification page after dismissing the notification from the panel page.</t>
  </si>
  <si>
    <t>TC_39400_20</t>
  </si>
  <si>
    <t>TC_39400_21</t>
  </si>
  <si>
    <t>1. Upon clicking on "View all notifications" it redirects to Notifications page where entire list of partner- related items nearing expiry within the duration of 7 days is listed under the PARTNER tab
2. Root CA Certificate tab should be selected by default on redirecting to Notifications page.</t>
  </si>
  <si>
    <t>TC_39400_22</t>
  </si>
  <si>
    <t>Verify the "Weekly summary - Partner" tab is accessble in Notifications Page.</t>
  </si>
  <si>
    <t>1. "Weekly summary - Partner" tab should be accessible.</t>
  </si>
  <si>
    <t>TC_39400_23</t>
  </si>
  <si>
    <t>TC_39400_24</t>
  </si>
  <si>
    <t>Verify the Weekly summary notification includes all partner items that are 7- 0 days away from expiration.</t>
  </si>
  <si>
    <t>The Weekly summary notification should include all partner items that are 7- 0 days away from expiration.</t>
  </si>
  <si>
    <t>TC_39400_25</t>
  </si>
  <si>
    <t>Verify the Notifications older than 60 days are automatically deleted from the Notifications Page/ Panel.</t>
  </si>
  <si>
    <t>The Notifications older than 60 days should be automatically deleted from the Notifications Page/ Panel.</t>
  </si>
  <si>
    <t>TC_39400_26</t>
  </si>
  <si>
    <t>Verify the total count of expiring partner items matches the actual expiring items in the PMS portal.</t>
  </si>
  <si>
    <t>The total count of expiring partner items should be matching the actual expiring items in the PMS portal.</t>
  </si>
  <si>
    <t>TC_39400_27</t>
  </si>
  <si>
    <t>Verify on the expiry date of Partner certificate notification is generated or no.</t>
  </si>
  <si>
    <t>TC_39400_28</t>
  </si>
  <si>
    <t>TC_39400_29</t>
  </si>
  <si>
    <t>Verify by login into multiple Partner Admin and check the Weekly summary notifications.</t>
  </si>
  <si>
    <t>1. Weekly Summary notification should be sent to all Partner Admin users.</t>
  </si>
  <si>
    <t>TC_39400_30</t>
  </si>
  <si>
    <t>Verify by dismissing the Weekly Summary notification when logged in to a different Partner admin and checking with another Partner Admin if the notification is still available for the user.</t>
  </si>
  <si>
    <t>Dismissing a Weekly Summary notification, should not get affected for different Admins.</t>
  </si>
  <si>
    <t>TC_39400_31</t>
  </si>
  <si>
    <t>TC_39400_32</t>
  </si>
  <si>
    <t>After running the batch jobs NEW Partner Admin should be generated with Weekly summary notifications.</t>
  </si>
  <si>
    <t>TC_39400_33</t>
  </si>
  <si>
    <t>Verify dismissing the Weekly notification from panel and check in Notification page.</t>
  </si>
  <si>
    <t>Once the user will dismiss the Weely summary notification from panel, it should be removed from both notification panel and notifications page.</t>
  </si>
  <si>
    <t>TC_39400_34</t>
  </si>
  <si>
    <t>Verify dismissing the Weekly summary notification from page and check in Notification panel.</t>
  </si>
  <si>
    <t>Once the user dismisses the Weekly summary notification from page, it should be removed from both notification panel and notifications page.</t>
  </si>
  <si>
    <t>TC_39400_35</t>
  </si>
  <si>
    <t>Verify if a user dismisses a Weekly notification, the same certificate still generates the next notification at the next interval or no. (Run the batch jobs on same day)</t>
  </si>
  <si>
    <t>TC_39400_36</t>
  </si>
  <si>
    <t>TC_39400_37</t>
  </si>
  <si>
    <t>TC_39400_38</t>
  </si>
  <si>
    <t>TC_39400_39</t>
  </si>
  <si>
    <t>TC_39400_40</t>
  </si>
  <si>
    <t>TC_39400_41</t>
  </si>
  <si>
    <t>TC_39400_42</t>
  </si>
  <si>
    <t>Verify the already expired certificates are apperaing in weekly summary notification.</t>
  </si>
  <si>
    <t>Weekly summary notification should not include count of those certificates that have already expired, ie, the count is updated accordingly.</t>
  </si>
  <si>
    <t>TC_39400_43</t>
  </si>
  <si>
    <t>Verfiy by renew the Expiring Partner certificate.</t>
  </si>
  <si>
    <t>1. If partner certificate is renewed before expiry, then upcoming notifications related to it are updated with the latest count.
2. Renew certtificate should not be appearing in weekly summary notification.</t>
  </si>
  <si>
    <t>TC_39400_44</t>
  </si>
  <si>
    <t>Verify by scheduling the weekly summary batch to run weekly.</t>
  </si>
  <si>
    <t>A batch job should run every once in a week to notify the Partner Admin about partner-related items nearing expiry in the prescribed week.</t>
  </si>
  <si>
    <t>TC_39400_45</t>
  </si>
  <si>
    <t>Verify by configuring the weekly summary batch to run daily.</t>
  </si>
  <si>
    <t>The weekly summary notification should be displayed daily on each run in the Partner Admin portal.</t>
  </si>
  <si>
    <t>TC_39400_46</t>
  </si>
  <si>
    <t>Verify the UI design.</t>
  </si>
  <si>
    <t>TC_39400_47</t>
  </si>
  <si>
    <t>Verify the Weekly summary Parner page when logged in French language.</t>
  </si>
  <si>
    <t>TC_39400_48</t>
  </si>
  <si>
    <t>Verify the Weekly summary Parner page when logged in Arabic language.</t>
  </si>
  <si>
    <t>TC_39400_49</t>
  </si>
  <si>
    <t>TC_39400_50</t>
  </si>
  <si>
    <t>TC_39400_51</t>
  </si>
  <si>
    <t>TC_39400_52</t>
  </si>
  <si>
    <t>1. All date intervals when notifications will be triggered should be as per UTC date and time in backend.
2. In UI date and time should be in browser settings IST.</t>
  </si>
  <si>
    <t>TC_39400_53</t>
  </si>
  <si>
    <t>Verify duplicate certificates are getting generated for same Weekly summary at same time interval.</t>
  </si>
  <si>
    <t>TC_39400_54</t>
  </si>
  <si>
    <t>Weekly Summary Notification should work as expected on tablet devices.</t>
  </si>
  <si>
    <t>TC_39400_55</t>
  </si>
  <si>
    <t>TC_39400_56</t>
  </si>
  <si>
    <t>TC_39400_57</t>
  </si>
  <si>
    <t>TC_39400_58</t>
  </si>
  <si>
    <t>TC_39400_59</t>
  </si>
  <si>
    <t>TC_39400_60</t>
  </si>
  <si>
    <t>Verify that the weekly summary notification includes the Partner certificate for in-Active partners.</t>
  </si>
  <si>
    <t>The weekly summary notification should exclude the count of In-Active partners.</t>
  </si>
  <si>
    <t>MOSIP-39844</t>
  </si>
  <si>
    <t>TC_39844_01</t>
  </si>
  <si>
    <t>1. "View all notifications" link should be accessible.
2. Notifications page should be displayed.</t>
  </si>
  <si>
    <t>TC_39844_02</t>
  </si>
  <si>
    <t>Verify "Weekly Summary - Partner" tab is accessible.</t>
  </si>
  <si>
    <t>"Weekly Summary - Partner" tab should be accessible.</t>
  </si>
  <si>
    <t>TC_39844_03</t>
  </si>
  <si>
    <t>TC_39844_04</t>
  </si>
  <si>
    <t>TC_39844_05</t>
  </si>
  <si>
    <t>1. Below 3 tabs should be present in Notification page.
i. Root Certificate- Selected by default on landing onto Notifications page.
ii. Intermediate CA Certificate.
Iii. Weekly Summary - Partner</t>
  </si>
  <si>
    <t>TC_39844_06</t>
  </si>
  <si>
    <t>Verify the sub title of Partner screen Notification page.</t>
  </si>
  <si>
    <t>TC_39844_07</t>
  </si>
  <si>
    <t>1. Correct count of Weekly summary notifications should be displayed.</t>
  </si>
  <si>
    <t>TC_39844_08</t>
  </si>
  <si>
    <t>Verfiy the "Filter" button is available in Partner weekly summary page.</t>
  </si>
  <si>
    <t>1. Login to PMS portal as Partner Admin.
2. Navigate to Dashboard.
3. Navigate to Notification panel.
4. Click on "View all notifications" link.
5. Navigate to notifications page.
6. Navigate to Partner tab.
7. Navigate to Filter button.</t>
  </si>
  <si>
    <t>"Filter" button should be available in Partner weekly summary page.</t>
  </si>
  <si>
    <t>TC_39844_09</t>
  </si>
  <si>
    <t>Verfiy user is able expand the "Filter" button in Partner Weekly summary page.</t>
  </si>
  <si>
    <t>User should be able to expand the "Filter" button in Weekly Summary Partner page.</t>
  </si>
  <si>
    <t>TC_39844_10</t>
  </si>
  <si>
    <t>Upon expanding the "Filter" dropdown, the expandable section should display filters for:
1. Notification Creation Date From &lt;From- Textbox with date control&gt;.
2. Notification Creation Date To &lt;To- Textbox with date control&gt;</t>
  </si>
  <si>
    <t>TC_39844_11</t>
  </si>
  <si>
    <t>TC_39844_12</t>
  </si>
  <si>
    <t>Verify the Filter "Notification Creation Date From" is accessible.</t>
  </si>
  <si>
    <t>1. "Notification Creation Date From" Filter datepicker should be accessible.
2. User should be able to Filter the weekly summary.</t>
  </si>
  <si>
    <t>TC_39844_13</t>
  </si>
  <si>
    <t>Verify by filtering the "Notification Creation Date From" by entering date manually</t>
  </si>
  <si>
    <t>User should be able to enter dates into "Notification Creation Date From" Filter datepicker.</t>
  </si>
  <si>
    <t>TC_39844_14</t>
  </si>
  <si>
    <t>Verify by filtering the "Notification Creation Date From" with invalid date.</t>
  </si>
  <si>
    <t>TC_39844_15</t>
  </si>
  <si>
    <t>Verify the Filter "Notification Creation Date To" is accessible.</t>
  </si>
  <si>
    <t>1. "Notification Creation Date To" Filter datepicker should be accessible.
2. User should be able to Filter the weekly summary.</t>
  </si>
  <si>
    <t>TC_39844_16</t>
  </si>
  <si>
    <t>Verify by filtering the "Notification Creation Date To" by entering date manually</t>
  </si>
  <si>
    <t>User should be able to enter dates into "Notification Creation Date To" Filter datepicker.</t>
  </si>
  <si>
    <t>TC_39844_17</t>
  </si>
  <si>
    <t>Verify by filtering the "Notification Creation Date To" with invalid date.</t>
  </si>
  <si>
    <t>TC_39844_18</t>
  </si>
  <si>
    <t>Verify Filters have proper label and placeholder defined</t>
  </si>
  <si>
    <t>Filters should have proper label and placeholder text.</t>
  </si>
  <si>
    <t>TC_39844_19</t>
  </si>
  <si>
    <t>TC_39844_20</t>
  </si>
  <si>
    <t>Verfiy the Results on clicking  Apply now after selecting the Filters</t>
  </si>
  <si>
    <t>1. After entering required inputs in text boxes/datepicker for the filtered results applied should view in the tabular view.
2. Correct count should be displayed ( ) beside ‘List of Notifications' title displays the total number of filtered results.</t>
  </si>
  <si>
    <t>TC_39844_21</t>
  </si>
  <si>
    <t>TC_39844_22</t>
  </si>
  <si>
    <t>TC_39844_23</t>
  </si>
  <si>
    <t>TC_39844_24</t>
  </si>
  <si>
    <t>TC_39844_25</t>
  </si>
  <si>
    <t>Verify each notification appear as a separate row item</t>
  </si>
  <si>
    <t>Each notification should appear as a separate row item.</t>
  </si>
  <si>
    <t>TC_39844_26</t>
  </si>
  <si>
    <t>Verify each weekly summary is displayed in Partner page.</t>
  </si>
  <si>
    <t>Title - "Weekly Summary of Partner-Created Expiring Items (&lt;Month Date, Year&gt; to &lt;Month Date, Year&gt;)    (date and time format is based on  browser settings)" should be displayed.</t>
  </si>
  <si>
    <t>TC_39844_27</t>
  </si>
  <si>
    <t>1. Date and Time displayed beside the title should indicate the user system time (based on browser settings) at which the notification was Created.
2. Date and time should not be the expiration date of the certificate.
3. On UI it should in IST and stored in UTC format in DB.</t>
  </si>
  <si>
    <t>TC_39844_28</t>
  </si>
  <si>
    <t>TC_39844_29</t>
  </si>
  <si>
    <t>Verify the description of the Weekly summary notification in Partner page.</t>
  </si>
  <si>
    <t>‘Below description should be displayed,
1. xx Partner Certificates where xx represents the count of expiring items within 7-0 days of expiring date.
2. xx FTM Chip Certificates - OOS
3. xx API Keys - OOS
4. xx SBIs - OOS</t>
  </si>
  <si>
    <t>TC_39844_30</t>
  </si>
  <si>
    <t>TC_39844_31</t>
  </si>
  <si>
    <t>TC_39844_32</t>
  </si>
  <si>
    <t>Verify the Weekly summary  notification on the notification panel after dismissing the notification from the notification page.</t>
  </si>
  <si>
    <t>TC_39844_33</t>
  </si>
  <si>
    <t>Verify Weeky summary  notifications are in descending order.</t>
  </si>
  <si>
    <t>Weekly summary notifications should be displayed in descending order based on the notification generation date, ie, latest notifications on the top and older ones at the bottom.</t>
  </si>
  <si>
    <t>TC_39844_34</t>
  </si>
  <si>
    <t>TC_39844_35</t>
  </si>
  <si>
    <t>TC_39844_36</t>
  </si>
  <si>
    <t>TC_39844_37</t>
  </si>
  <si>
    <t>TC_39844_38</t>
  </si>
  <si>
    <t>TC_39844_39</t>
  </si>
  <si>
    <t>TC_39844_40</t>
  </si>
  <si>
    <t>TC_39844_41</t>
  </si>
  <si>
    <t>TC_39844_42</t>
  </si>
  <si>
    <t>TC_39844_43</t>
  </si>
  <si>
    <t>TC_39844_44</t>
  </si>
  <si>
    <t>TC_39844_45</t>
  </si>
  <si>
    <t>TC_39844_46</t>
  </si>
  <si>
    <t>TC_39844_47</t>
  </si>
  <si>
    <t>Verify dismissing all the notifications from Partner Page.</t>
  </si>
  <si>
    <t>TC_39844_48</t>
  </si>
  <si>
    <t>TC_39844_49</t>
  </si>
  <si>
    <t>TC_39844_50</t>
  </si>
  <si>
    <t>TC_39844_51</t>
  </si>
  <si>
    <t>TC_39844_52</t>
  </si>
  <si>
    <t>TC_39844_53</t>
  </si>
  <si>
    <t>TC_39844_54</t>
  </si>
  <si>
    <t>Verify the Weekly summary notificate Partner page  when logged in Arabic language.</t>
  </si>
  <si>
    <t>TC_39844_55</t>
  </si>
  <si>
    <t>Verify the Weekly summary notificate Partner page when logged in French language.</t>
  </si>
  <si>
    <t>TC_39844_56</t>
  </si>
  <si>
    <t>TC_39844_61</t>
  </si>
  <si>
    <t>TC_39844_62</t>
  </si>
  <si>
    <t>TC_39844_63</t>
  </si>
  <si>
    <t>TC_39844_64</t>
  </si>
  <si>
    <t>TC_39844_65</t>
  </si>
  <si>
    <t>TC_39844_66</t>
  </si>
  <si>
    <t>TC_39844_67</t>
  </si>
  <si>
    <t>TC_39844_68</t>
  </si>
  <si>
    <t>TC_39844_69</t>
  </si>
  <si>
    <t>TC_39844_70</t>
  </si>
  <si>
    <t>MOSIP-39325</t>
  </si>
  <si>
    <t>Partner Certificate Notification: Notification Panel (Partner)</t>
  </si>
  <si>
    <t>TC_39325_01</t>
  </si>
  <si>
    <t>1. The already uploaded Partner certificate should be due for an expiry within the next 30 days.
2. The Partner should login to the PMS portal.
3. This should apply to all partner types as long as 1 and 2 above satisfies.</t>
  </si>
  <si>
    <t>As a Partner,
I want to view notifications for Partner Certificates (uploaded by me) nearing expiration within the PMS portal,
So that I can take timely action to renew them and prevent service disruptions.</t>
  </si>
  <si>
    <t>Verify the notification icon in the top-right navigation bar is available in Partner portal.</t>
  </si>
  <si>
    <t>1. Login to PMS portal as Partner.
2. Navigate to Dashboard.
3. Navigate to Notification icon.</t>
  </si>
  <si>
    <t>The notification icon in the top-right navigation bar should be available in Partner Portal.</t>
  </si>
  <si>
    <t>TC_39325_02</t>
  </si>
  <si>
    <t>Verify the notification icon in the top-right navigation bar is accessible in Partner portal.</t>
  </si>
  <si>
    <t>The notification icon in the top-right navigation bar should be accessible in Partner Portal.</t>
  </si>
  <si>
    <t>TC_39325_03</t>
  </si>
  <si>
    <t>TC_39325_04</t>
  </si>
  <si>
    <t>TC_39325_05</t>
  </si>
  <si>
    <t>TC_39325_06</t>
  </si>
  <si>
    <t>TC_39325_07</t>
  </si>
  <si>
    <t>Verify that new notifications are triggered during the session and check the in 5 min notifications appear.</t>
  </si>
  <si>
    <t>1. After manually triggering the batch jobs during the session, in 5 min notification should be appearing and user should be able to see the red alert notification icon.</t>
  </si>
  <si>
    <t>TC_39325_08</t>
  </si>
  <si>
    <t>1. Login to PMS portal as Partner.
2. Navigate to Dashboard.
3. Navigate to Notification icon.
4. Navigate to Notification panel.</t>
  </si>
  <si>
    <t>TC_39325_09</t>
  </si>
  <si>
    <t>A notification panel opens in which the latest 4 notifications (irrespective of whether its API Key/ SBI/ FTM Chip Certificate notification depending on the partner type should be displayed.</t>
  </si>
  <si>
    <t>TC_39325_10</t>
  </si>
  <si>
    <t>TC_39325_11</t>
  </si>
  <si>
    <t>After dismissing the notifications and running the batch jobs, the count of notifications displayed should be displayed latest notifications.</t>
  </si>
  <si>
    <t>TC_39325_12</t>
  </si>
  <si>
    <t>TC_39325_13</t>
  </si>
  <si>
    <t>TC_39325_14</t>
  </si>
  <si>
    <t>TC_39325_15</t>
  </si>
  <si>
    <t>Title- "Partner Certificate Expiration" should be displayed for each Partner certificate notification.</t>
  </si>
  <si>
    <t>TC_39325_16</t>
  </si>
  <si>
    <t>TC_39325_17</t>
  </si>
  <si>
    <t>TC_39325_18</t>
  </si>
  <si>
    <t>Verify the description of the Partner Certificate notification.</t>
  </si>
  <si>
    <t>1. ‘Below description - "Partner Certificate for &lt;partner_domain_name&gt; domain is set to expire on &lt;Month Date, Year&gt;. Renew it now to avoid any disruptions"
2. Date and time format is based on  browser settings</t>
  </si>
  <si>
    <t>TC_39325_19</t>
  </si>
  <si>
    <t>1. Login to PMS portal as Partner.
2. Navigate to Dashboard.
3. Navigate to Notification icon.
4. Navigate to Notification panel.
5. Navigate to Dismiss button.</t>
  </si>
  <si>
    <t>TC_39325_20</t>
  </si>
  <si>
    <t>TC_39325_21</t>
  </si>
  <si>
    <t>Verify the Partner certificate notification on the notification page after dismissing the notification from the panel page.</t>
  </si>
  <si>
    <t>TC_39325_22</t>
  </si>
  <si>
    <t>1. Login to PMS portal as Partner.
2. Navigate to Dashboard.
3. Navigate to Notification icon.
4. Navigate to Notification panel.
5. Navigate to Dismiss button.
6. Navigate to View all notifications.</t>
  </si>
  <si>
    <t>TC_39325_23</t>
  </si>
  <si>
    <t>1. Upon clicking on "View all notifications" it redirects to Notifications page where entire list of certificates nearing expiry within the next 30 days is listed.
2. Partner Certificate tab should be selected by default on redirecting to Notifications page</t>
  </si>
  <si>
    <t>TC_39325_24</t>
  </si>
  <si>
    <t>1. Login to PMS portal as Partner.
2. Navigate to Dashboard.
3. Navigate to Notification icon.
4. Navigate to Notification panel.
5. Navigate to Dismiss button.
6. Navigate to View all notifications.
7. Navigate to different Partner pages.</t>
  </si>
  <si>
    <t>TC_39325_25</t>
  </si>
  <si>
    <t>Verify the after 60 days, the notification is automatically removed from the portal</t>
  </si>
  <si>
    <t>1. After 60 days, the notification should be automatically removed from the Panel and Page.</t>
  </si>
  <si>
    <t>TC_39325_26</t>
  </si>
  <si>
    <t>Verify the 60 days removal of certificates from DB and Notification pages if configurabled</t>
  </si>
  <si>
    <t>1. The 60 days removal of certificates from DB and Notification pages should be configurable.
2. User should be able to keep different days of deletion/removal.</t>
  </si>
  <si>
    <t>TC_39325_27</t>
  </si>
  <si>
    <t>Verify when the First notification is generated for the expiration of a particular Partner certificate.</t>
  </si>
  <si>
    <t>First Notification for a particular Partner certificate should be generated when a certificate is 30 days away from expiration.</t>
  </si>
  <si>
    <t>TC_39325_28</t>
  </si>
  <si>
    <t>Verify when the second notification is generated for the expiration of a particular Partner certificate.</t>
  </si>
  <si>
    <t>Second Notification for a particular Partner certificate should be generated when a certificate is 15 days away from expiration.</t>
  </si>
  <si>
    <t>TC_39325_29</t>
  </si>
  <si>
    <t>Verify when the particular Partner certificate expiry, which is 10 days before the expiration date.</t>
  </si>
  <si>
    <t>The Partner certificate is set to expire within 10 days. Daily notifications should be sent for the Partner certificate.</t>
  </si>
  <si>
    <t>TC_39325_30</t>
  </si>
  <si>
    <t>Verify the Expiry date in the notification matches the actual certificate expiry date in ‘Partner Certificate’ Card of PMS portal</t>
  </si>
  <si>
    <t>The Expiry date in the notification should be matching the actual certificate expiry date in ‘Partner Certificate’ Card of PMS portal</t>
  </si>
  <si>
    <t>TC_39325_31</t>
  </si>
  <si>
    <t>Verify the total number of notifications generated for the Partner certificate.</t>
  </si>
  <si>
    <t>Total 13 notifications should be generated for Partner certificate,
i. 30 Days 1
ii. 15 Days 1
iii. 10 Days 10 daily
iv. 0th Day of expiry 1</t>
  </si>
  <si>
    <t>TC_39325_32</t>
  </si>
  <si>
    <t>TC_39325_33</t>
  </si>
  <si>
    <t>TC_39325_34</t>
  </si>
  <si>
    <t>Verfiy the Notifications are triggered only for those Partner Certificates uploaded by the given partner itself.</t>
  </si>
  <si>
    <t>All the Notifications triggered should be sent to those Partner Certificates uploaded by the given partner itself.</t>
  </si>
  <si>
    <t>TC_39325_35</t>
  </si>
  <si>
    <t>Verify when a Partner dismisses a notification.</t>
  </si>
  <si>
    <t>When a Partner dismiss the notification it should be removed from both notification panel and notifications page.</t>
  </si>
  <si>
    <t>TC_39325_36</t>
  </si>
  <si>
    <t>1. Login to PMS portal as Partner.
2. Navigate to Dashboard.
3. Navigate to Notification icon.
4. Navigate to Notification panel.6. 5. Dismiss the notification from Panel.</t>
  </si>
  <si>
    <t>TC_39325_37</t>
  </si>
  <si>
    <t>1. Login to PMS portal as Partner.
2. Navigate to Dashboard.
3. Navigate to Notification icon.
4. Navigate to Notification panel.6. 5. Dismiss the notification from Page.</t>
  </si>
  <si>
    <t>TC_39325_38</t>
  </si>
  <si>
    <t>TC_39325_39</t>
  </si>
  <si>
    <t>1. Login to PMS portal as Partner.
2. Navigate to Dashboard.
3. Navigate to Notification icon.
4. Navigate to Notification panel.
5. Dismiss the notification from Panel.</t>
  </si>
  <si>
    <t>TC_39325_40</t>
  </si>
  <si>
    <t>1. Login to PMS portal as Partner.
2. Navigate to Dashboard.
3. Navigate to Notification icon.
4. Click on notification icon.
5. Navigate to Notification panel.
6. Dismiss the notification.</t>
  </si>
  <si>
    <t>1.  Each and every time when user dismiss the notification next set of notification should appear.</t>
  </si>
  <si>
    <t>TC_39325_41</t>
  </si>
  <si>
    <t>TC_39325_42</t>
  </si>
  <si>
    <t>1. Login to PMS portal as Partner.
2. Navigate to Dashboard.
3. Navigate to Notification icon.
4. Click on notification icon.
5. Navigate to Notification panel.</t>
  </si>
  <si>
    <t>TC_39325_43</t>
  </si>
  <si>
    <t>TC_39325_44</t>
  </si>
  <si>
    <t>TC_39325_45</t>
  </si>
  <si>
    <t>TC_39325_46</t>
  </si>
  <si>
    <t>Verify if a certificate is renewed before expiry</t>
  </si>
  <si>
    <t>1. Login to PMS portal as Partner.
2. Navigate to Dashboard.
3. Navigate to Notification icon.
4. Click on notification icon.
5. Navigate to Notification panel.
6. Renew the certificate before expiry.</t>
  </si>
  <si>
    <t>1. If a certificate is renewed before expiry, all future notifications related to it should be automatically canceled.
2. User should not get any notifications.</t>
  </si>
  <si>
    <t>TC_39325_47</t>
  </si>
  <si>
    <t>Verify the Notification is triggered when MOSIP Signed Certificate nears an expiration every year</t>
  </si>
  <si>
    <t>TC_39325_48</t>
  </si>
  <si>
    <t>Verify the Partner Certificate Notification when logged in French language.</t>
  </si>
  <si>
    <t>TC_39325_49</t>
  </si>
  <si>
    <t>Verify the Partner Certificate Notification when logged in Arabic language.</t>
  </si>
  <si>
    <t>TC_39325_50</t>
  </si>
  <si>
    <t>TC_39325_51</t>
  </si>
  <si>
    <t>TC_39325_52</t>
  </si>
  <si>
    <t>TC_39325_53</t>
  </si>
  <si>
    <t>Verify duplicate certificates are getting generated for same Partner certificate at same time interval.</t>
  </si>
  <si>
    <t>TC_39325_54</t>
  </si>
  <si>
    <t>TC_39325_55</t>
  </si>
  <si>
    <t>Verify each notification details.</t>
  </si>
  <si>
    <t>Each notification detail should display the correct expiration date and partner domain.</t>
  </si>
  <si>
    <t>TC_39325_56</t>
  </si>
  <si>
    <t>TC_39325_57</t>
  </si>
  <si>
    <t>TC_39325_58</t>
  </si>
  <si>
    <t>1.Create an Admin User
2.Remove PARTNER from assigned roles
3.Login with the same credentials</t>
  </si>
  <si>
    <t>TC_39325_59</t>
  </si>
  <si>
    <t>TC_39325_60</t>
  </si>
  <si>
    <t>1.Login to PMP portal as an Partner.
2.Restart the "partner Management service" pod.</t>
  </si>
  <si>
    <t>TC_39325_61</t>
  </si>
  <si>
    <t>TC_39325_62</t>
  </si>
  <si>
    <t>Verify Partner certificate notification using Keyboard functionality</t>
  </si>
  <si>
    <t>TC_39325_63</t>
  </si>
  <si>
    <t>Verify the dashboard count is getting descreased after Renew of certificates</t>
  </si>
  <si>
    <t>Count should not be displayed once Certificate is Renewed.</t>
  </si>
  <si>
    <t>TC_39325_64</t>
  </si>
  <si>
    <t>TC_39325_65</t>
  </si>
  <si>
    <t>Verify that Partner certificates are already expired</t>
  </si>
  <si>
    <t>No notifications should be sent on certificates that are already expired</t>
  </si>
  <si>
    <t>MOSIP-40079</t>
  </si>
  <si>
    <t>Partner Certificate Notification: View all Notifications Page (Partner)</t>
  </si>
  <si>
    <t>TC_40079_01</t>
  </si>
  <si>
    <t>1. The Partner certificate already uploaded by partner should be due for an expiry within the next 30 days.
2. The Partner should login to the PMS portal..</t>
  </si>
  <si>
    <t>As a Partner,
I want to view notifications for Partner Certificates (uploaded by me) nearing expiration in the View all Notifications page,
So that I can stay informed about all the expiring certificates in advance and take timely action to renew them, preventing service disruptions.</t>
  </si>
  <si>
    <t>1. Login to PMS portal as Partner.
2. Navigate to Dashboard.
3. Navigate to Notification panel.
4. Click on "View all notifications" link.</t>
  </si>
  <si>
    <t>1. "View all notifications" link should be accessible.
2. Upon clikcking on view all notifications partner should be redirected to Notifications page where entire list of notifications about certificates nearing expiry within the next 30 days is listed.</t>
  </si>
  <si>
    <t>TC_40079_02</t>
  </si>
  <si>
    <t>Verify Partner Certificate tab is selected by default when navigated to notifications page.</t>
  </si>
  <si>
    <t>1. Login to PMS portal as Partner.
2. Navigate to Dashboard.
3. Navigate to Notification panel.
4. Click on "View all notifications" link.
5. Navigate to Notifications page.</t>
  </si>
  <si>
    <t>Partner Certificate tab should be selected by default when navigated to notifications page.</t>
  </si>
  <si>
    <t>TC_40079_03</t>
  </si>
  <si>
    <t>TC_40079_04</t>
  </si>
  <si>
    <t>TC_40079_05</t>
  </si>
  <si>
    <t>1. Below 3 tabs should be present in Notification page.
i. Partner Certificate
ii. FTM Chip Certificate - OOS
iii. SBI - OOS
iv. API Key - OOS</t>
  </si>
  <si>
    <t>TC_40079_06</t>
  </si>
  <si>
    <t>Verify the sub title of Partner Certificate Notification page.</t>
  </si>
  <si>
    <t>TC_40079_07</t>
  </si>
  <si>
    <t>1. Correct count of Expiry Partner certificate notifications should be displayed.</t>
  </si>
  <si>
    <t>TC_40079_08</t>
  </si>
  <si>
    <t>Verfiy the "Filter" button is available in Partner Certificate Notification page.</t>
  </si>
  <si>
    <t>1. Login to PMS portal as Partner.
2. Navigate to Dashboard.
3. Navigate to Notification panel.
4. Click on "View all notifications" link.
5. Navigate to notifications page.
6. Navigate to Filter button.</t>
  </si>
  <si>
    <t>"Filter" button should be available in Partner Certificate Notification page.</t>
  </si>
  <si>
    <t>TC_40079_09</t>
  </si>
  <si>
    <t>Verfiy user is able expand the "Filter" button in Partner Certificate Notification page.</t>
  </si>
  <si>
    <t>User should be able to expand the "Filter" button in Partner Certificate Notification page.</t>
  </si>
  <si>
    <t>TC_40079_10</t>
  </si>
  <si>
    <t>Upon expanding the "Filter" dropdown, the expandable section should display filters for:
1. Issued By- Textbox
2. Issued To- Textbox
3. Partner Domain- Dropdown
4. Expiry Date - Textbox with date control</t>
  </si>
  <si>
    <t>TC_40079_11</t>
  </si>
  <si>
    <t>TC_40079_12</t>
  </si>
  <si>
    <t>1. Login to PMS portal as Partner.
2. Navigate to Dashboard.
3. Navigate to Notification panel.
4. Click on "View all notifications" link.
5. Navigate to notifications page.
6. Navigate to Filter button.
7. Navigate to dropdown filters.</t>
  </si>
  <si>
    <t>TC_40079_13</t>
  </si>
  <si>
    <t>TC_40079_14</t>
  </si>
  <si>
    <t>TC_40079_15</t>
  </si>
  <si>
    <t>1. Login to PMS portal as Partner.
2. Navigate to Dashboard.
3. Navigate to Notification panel.
4. Click on "View all notifications" link.
5. Navigate to notifications page.
6. Navigate to Filter button.
7. Navigate to textbox filters.</t>
  </si>
  <si>
    <t>TC_40079_16</t>
  </si>
  <si>
    <t>1. After entering a few desired words and clicking on the 'Apply Now' button, the user should receive the filtered results in the table that appears for the respective text boxes.
2. The filtered results in the table should appear for the respective text boxes if the set of letters entered are contained anywhere in the word and is also case- insensitive.</t>
  </si>
  <si>
    <t>TC_40079_17</t>
  </si>
  <si>
    <t>1. Login to PMS portal as Partner.
2. Navigate to Dashboard.
3. Navigate to Notification panel.
4. Click on "View all notifications" link.
5. Navigate to notifications page.
6. Navigate to Filter button.
7. Navigate to Expiry date filters.</t>
  </si>
  <si>
    <t>TC_40079_18</t>
  </si>
  <si>
    <t>TC_40079_19</t>
  </si>
  <si>
    <t>Error message should be dispalyed.</t>
  </si>
  <si>
    <t>TC_40079_20</t>
  </si>
  <si>
    <t>TC_40079_21</t>
  </si>
  <si>
    <t>TC_40079_22</t>
  </si>
  <si>
    <t>TC_40079_23</t>
  </si>
  <si>
    <t>TC_40079_24</t>
  </si>
  <si>
    <t>1. Login to PMS portal as Partner.
2. Navigate to Dashboard.
3. Navigate to Notification panel.
4. Click on "View all notifications" link.
5. Navigate to notifications page.
6. Navigate to Filter button.
7. Navigate to filters.</t>
  </si>
  <si>
    <t>TC_40079_25</t>
  </si>
  <si>
    <t>TC_40079_26</t>
  </si>
  <si>
    <t>TC_40079_27</t>
  </si>
  <si>
    <t>TC_40079_28</t>
  </si>
  <si>
    <t>TC_40079_29</t>
  </si>
  <si>
    <t>TC_40079_30</t>
  </si>
  <si>
    <t>TC_40079_31</t>
  </si>
  <si>
    <t>TC_40079_32</t>
  </si>
  <si>
    <t>1. Login to PMS portal as Partner.
2. Navigate to Dashboard.
3. Navigate to Notification panel.
4. Click on "View all notifications" link.
5. Navigate to notifications page.</t>
  </si>
  <si>
    <t>Title - "Partner Certificate Expiration" should be displayed.</t>
  </si>
  <si>
    <t>TC_40079_33</t>
  </si>
  <si>
    <t>TC_40079_34</t>
  </si>
  <si>
    <t>TC_40079_35</t>
  </si>
  <si>
    <t>‘Below description - "Partner Certificate issued to &lt;Issued_To&gt; by &lt;Issued_By&gt; for the &lt;partner_domain_name&gt; domain is set to expire on &lt;Month Date, Year&gt;. Renew it now to avoid any disruptions (date and time format is based on  browser settings)"</t>
  </si>
  <si>
    <t>TC_40079_36</t>
  </si>
  <si>
    <t>The expiration date should be correct between the certificate and notification Page.</t>
  </si>
  <si>
    <t>TC_40079_37</t>
  </si>
  <si>
    <t>1. Login to PMS portal as Partner.
2. Navigate to Dashboard.
3. Navigate to Notification panel.
4. Click on "View all notifications" link.
5. Navigate to notifications page.
6. Navigate to Dismiss buton.</t>
  </si>
  <si>
    <t>TC_40079_38</t>
  </si>
  <si>
    <t>TC_40079_39</t>
  </si>
  <si>
    <t>Verify the Partner certificate notification on the notification panel after dismissing the notification from the notification page.</t>
  </si>
  <si>
    <t>TC_40079_40</t>
  </si>
  <si>
    <t>TC_40079_41</t>
  </si>
  <si>
    <t>TC_40079_42</t>
  </si>
  <si>
    <t>1. Login to PMS portal as Partner.
2. Navigate to Dashboard.
3. Navigate to Notification panel.
4. Click on "View all notifications" link.
5. Navigate to notifications page.
6. Navigate to Paginaion.</t>
  </si>
  <si>
    <t>TC_40079_43</t>
  </si>
  <si>
    <t>TC_40079_44</t>
  </si>
  <si>
    <t>TC_40079_45</t>
  </si>
  <si>
    <t>Verify when the particular Partner certificate expirey, which is 10 days before the expiration date.</t>
  </si>
  <si>
    <t>TC_40079_46</t>
  </si>
  <si>
    <t>TC_40079_47</t>
  </si>
  <si>
    <t>TC_40079_48</t>
  </si>
  <si>
    <t>TC_40079_49</t>
  </si>
  <si>
    <t>TC_40079_50</t>
  </si>
  <si>
    <t>TC_40079_51</t>
  </si>
  <si>
    <t>TC_40079_52</t>
  </si>
  <si>
    <t>TC_40079_53</t>
  </si>
  <si>
    <t>TC_40079_54</t>
  </si>
  <si>
    <t>TC_40079_55</t>
  </si>
  <si>
    <t>TC_40079_56</t>
  </si>
  <si>
    <t>TC_40079_57</t>
  </si>
  <si>
    <t>TC_40079_58</t>
  </si>
  <si>
    <t>TC_40079_59</t>
  </si>
  <si>
    <t>Verify Notifications older than 60 days</t>
  </si>
  <si>
    <t>1. Notifications older than 60 days should be automatically deleted from the Notifications Page/ Panel.
2. 60 Days deletion should be configurable.</t>
  </si>
  <si>
    <t>TC_40079_60</t>
  </si>
  <si>
    <t>1. Notification is triggered when MOSIP Signed Certificate nears an expiration every year.
2. Original CA Signed Certificate expiry is thereby automatically taken into account.</t>
  </si>
  <si>
    <t>TC_40079_61</t>
  </si>
  <si>
    <t>Verify If a Partner reuploads a new partner Certificate to renew an expiring one</t>
  </si>
  <si>
    <t>1. If a Partner reuploads a new partner Certificate to renew an expiring one, notifications for the previous certificate should no longer be displayed to the given partner from the next batch job run onwards.</t>
  </si>
  <si>
    <t>TC_40079_62</t>
  </si>
  <si>
    <t>Verify If a Partner has renewed is Expiry certificate.</t>
  </si>
  <si>
    <t>1. Once the Partner has renwed his certificate, no alerts should be appearing in the UI, and no email notifications should be sent for the corresponding certificate.</t>
  </si>
  <si>
    <t>TC_40079_63</t>
  </si>
  <si>
    <t>Verify the Partner  Certificate Notification when logged in French language.</t>
  </si>
  <si>
    <t>TC_40079_64</t>
  </si>
  <si>
    <t>TC_40079_65</t>
  </si>
  <si>
    <t>TC_40079_66</t>
  </si>
  <si>
    <t>TC_40079_67</t>
  </si>
  <si>
    <t>TC_40079_68</t>
  </si>
  <si>
    <t>TC_40079_69</t>
  </si>
  <si>
    <t>Partner CA Certificate Notification page should work as expected on tablet devices.</t>
  </si>
  <si>
    <t>TC_40079_70</t>
  </si>
  <si>
    <t>Partner CA Certificate Notification page should work as expected on extra large screen.</t>
  </si>
  <si>
    <t>TC_40079_71</t>
  </si>
  <si>
    <t>TC_40079_72</t>
  </si>
  <si>
    <t>TC_40079_73</t>
  </si>
  <si>
    <t>TC_40079_74</t>
  </si>
  <si>
    <t>1. Login to PMS portal as Partner.
2. Navigate to Dashboard.
3. Navigate to Notification icon.
4. Click on notification icon.
5. Navigate to Notification Page.</t>
  </si>
  <si>
    <t>TC_40079_75</t>
  </si>
  <si>
    <t>TC_40079_76</t>
  </si>
  <si>
    <t>TC_40079_77</t>
  </si>
  <si>
    <t>Verify that notifications are received when a Partner is deactivated by Admin.</t>
  </si>
  <si>
    <t>1. Notifications should not be sent to Partner.
2. Deactivated partners should not receive notifications via UI / email.</t>
  </si>
  <si>
    <t>MOSIP-40872</t>
  </si>
  <si>
    <t>TC_40872_01</t>
  </si>
  <si>
    <t>Verify Partner ID is displayed instead of first name and last name in Email notification.</t>
  </si>
  <si>
    <t>1. Login to Email notifications.
2. Navigate to Root, Intermediate, Weekly-Summary &amp; Partner certificate notifications.
3. Navigate to Email template.</t>
  </si>
  <si>
    <t>Partner ID should be displayed instead of first name and last name in Email notification.</t>
  </si>
  <si>
    <t>TC_40872_02</t>
  </si>
  <si>
    <t>Verify Expiry Date field in Email notification.</t>
  </si>
  <si>
    <t>In Expiry Date field, both date and time should be displayed since it is there in the Key Manager and certificate is valid upto the given time only.</t>
  </si>
  <si>
    <t>TC_40872_03</t>
  </si>
  <si>
    <t>Verify Date and time format in Email.</t>
  </si>
  <si>
    <t>Date and time should be only displayed in UTC and not in browser format since email is triggered from server</t>
  </si>
  <si>
    <t>TC_40872_04</t>
  </si>
  <si>
    <t>Verify the subject for Email.</t>
  </si>
  <si>
    <t>Below subject should be displayed:
Subject: Action Required: Root CA Certificate Expiration</t>
  </si>
  <si>
    <t>TC_40872_05</t>
  </si>
  <si>
    <t>Verify the content for Email.</t>
  </si>
  <si>
    <t>Below subject should be displayed:
Dear [partner_id],
This is to inform you that the Root CA certificate with Certificate ID [xxxx] is scheduled to expire on [expiry date and time] UTC to upload the certificate for renewal before the expiration date.
Certificate Details:
Certificate ID: [xxxx]
Expiration Date &amp; Time: [expiry date and time] UTC (UTC format)
Partner Domain: AUTH/ FTM/ DEVICE
Issued To: same as in (MOSIP-36136)
Issued By: same as in (MOSIP-36136)
Action Required: Upload the certificate for renewal in ‘Certificate Trust Store’.
Failure to renew the certificate before its expiration may result in service disruptions.
To proceed with renewal, please follow these steps:
Log in to your account on the PMS Portal.
Navigate to ‘Certificate Trust Store’ in Partner Admin Dashboard and select the ‘Root CA certificate’ tab.
Click on ‘Upload Trust Certificate’ to upload the certificate for renewal and complete the process.
Please note that the expiry date and time are provided in UTC format, so kindly account for any time zone differences when planning your renewal.
Thank you for your prompt attention to this matter.
Best regards,
MOSIP
** This is an auto-generated email. Please do not reply to this email.**
Website: www.mosip.io</t>
  </si>
  <si>
    <t>TC_40872_06</t>
  </si>
  <si>
    <t>TC_40872_07</t>
  </si>
  <si>
    <t>Email notification should be displayed in Arabic language.</t>
  </si>
  <si>
    <t>1.configure the description
2.Which ocnfig file?</t>
  </si>
  <si>
    <t xml:space="preserve">Cannot be configured </t>
  </si>
  <si>
    <t>MOSIP-39314</t>
  </si>
  <si>
    <t>Root CA Certificate Notification: via Email (Partner Admin)</t>
  </si>
  <si>
    <t>TC_39314_ 01</t>
  </si>
  <si>
    <t>The Root CA certificate uploaded by partner admin in PMS portal should be due for an expiry within the next 30 days</t>
  </si>
  <si>
    <t>As a Partner Admin,
I want to receive email notifications for Root CA certificates nearing expiration,
So that I stay informed even when not accessing the PMS portal and can take timely action to renew them, preventing service disruptions</t>
  </si>
  <si>
    <t>TC_39314_ 02</t>
  </si>
  <si>
    <t>TC_39314_ 03</t>
  </si>
  <si>
    <t>Verify the notification  email for registered email after 15th day</t>
  </si>
  <si>
    <t>TC_39314_ 04</t>
  </si>
  <si>
    <t>TC_39314_ 05</t>
  </si>
  <si>
    <t>TC_39314_ 06</t>
  </si>
  <si>
    <t>TC_39314_ 07</t>
  </si>
  <si>
    <t>Subject should read - Action Required: Root CA Certificate Expiration</t>
  </si>
  <si>
    <t>TC_39314_ 08</t>
  </si>
  <si>
    <t xml:space="preserve"> Should not be allowed to modify/remove the subject for an enduser but one who runs the batch job to configure the msg</t>
  </si>
  <si>
    <t>TC_39314_ 09</t>
  </si>
  <si>
    <t>The body should display :
This is to inform you that the Root CA certificate with Certificate ID [xxxx] is scheduled to expire on [dd-mm-yyyy]// system browser format. To ensure continued functionality and uninterrupted services, we request you to upload the certificate for renewal before the expiration date.</t>
  </si>
  <si>
    <t>TC_39314_ 10</t>
  </si>
  <si>
    <t>TC_39314_ 11</t>
  </si>
  <si>
    <t>TC_39314_ 12</t>
  </si>
  <si>
    <t>Expiration date should be proper in Certificate and recieved email wrt to certifciate trust store details in the UI</t>
  </si>
  <si>
    <t>TC_39314_ 13</t>
  </si>
  <si>
    <t>TC_39314_ 14</t>
  </si>
  <si>
    <t>TC_39314_ 15</t>
  </si>
  <si>
    <t>TC_39314_ 16</t>
  </si>
  <si>
    <t>TC_39314_ 17</t>
  </si>
  <si>
    <t>TC_39314_ 18</t>
  </si>
  <si>
    <t xml:space="preserve">Should be able to upload the certificate </t>
  </si>
  <si>
    <t>TC_39314_ 19</t>
  </si>
  <si>
    <t>TC_39314_ 20</t>
  </si>
  <si>
    <t>TC_39314_ 21</t>
  </si>
  <si>
    <t>TC_39314_ 22</t>
  </si>
  <si>
    <t>TC_39314_ 23</t>
  </si>
  <si>
    <t>Go to PMS default properties</t>
  </si>
  <si>
    <t>Email template should not be configurable.</t>
  </si>
  <si>
    <t>TC_39314_ 24</t>
  </si>
  <si>
    <t>TC_39314_ 27</t>
  </si>
  <si>
    <t>TC_39314_ 28</t>
  </si>
  <si>
    <t>TC_39314_ 29</t>
  </si>
  <si>
    <t>TC_39314_ 30</t>
  </si>
  <si>
    <t>TC_39314_ 31</t>
  </si>
  <si>
    <t>TC_39314_ 32</t>
  </si>
  <si>
    <t>TC_39314_ 33</t>
  </si>
  <si>
    <t>TC_39314_ 34</t>
  </si>
  <si>
    <t>Root certificate expiry notification should be  sent to all Partner Admin users.</t>
  </si>
  <si>
    <t>TC_39314_ 35</t>
  </si>
  <si>
    <t>1.Login to the gmail using the  registered email Id
2.Check the Inbox
3.Check for the notifications details of Certificate ID, expiration date ,issued by,issued to details after the next batch job run</t>
  </si>
  <si>
    <t>when a new user becomes partner admin, he should  get the notifications when the next batch job is running</t>
  </si>
  <si>
    <t>TC_39314_ 36</t>
  </si>
  <si>
    <t xml:space="preserve"> Verify The sender’s email address and PMS urls in the email content is environment specific (dev1/qa-base)</t>
  </si>
  <si>
    <t>1.Login to the gmail using the  registered email Id
2.Check the Inbox
3.Check for the notifications details of Certificate ID, expiration date ,issued by,issued to details in environment specific</t>
  </si>
  <si>
    <t xml:space="preserve">The sender’s email address and PMS urls in the email content should be environment specific </t>
  </si>
  <si>
    <t>TC_39314_ 37</t>
  </si>
  <si>
    <t>MOSIP-40629</t>
  </si>
  <si>
    <t>Automatic deletion of Notifications older than 60 days from Notification panel/ page</t>
  </si>
  <si>
    <t>TC_40629_01</t>
  </si>
  <si>
    <t>Old notifications generated since the batch job started continue to clutter the PMS UI and database, even when they are no longer relevant after a certain period.</t>
  </si>
  <si>
    <t>TC_40629_02</t>
  </si>
  <si>
    <t>TC_40629_03</t>
  </si>
  <si>
    <t>1. Login to PMS portal as Partner
2. Navigate to Dashboard.
3. Navigate to Notification panel.
4. Click on "View all notifications" link.
5. Navigate to notifications page.</t>
  </si>
  <si>
    <t>Verify if Auto Deleted notifications are   appearing in  the Notifications Panel/Page.</t>
  </si>
  <si>
    <t>1. Login to PMS portal as Partner
2. Navigate to Dashboard.
3. Navigate to Notification panel.
4. Click on "View all notifications" link.
5. Navigate to notifications page.
6. Check for the deleted notifications.</t>
  </si>
  <si>
    <t>Auto Deleted notifications should no longer appear in the Notifications Panel/Page.</t>
  </si>
  <si>
    <t>Verify if Auto Deleted notifications can be reverted.</t>
  </si>
  <si>
    <t>Auto Deleted notifications cannot be  reverted in the Notifications Panel/Page.</t>
  </si>
  <si>
    <t>Verify if Deleted notifications are   available in the recycle bin of local system</t>
  </si>
  <si>
    <t>1. Login to PMS portal as Partner
2. Navigate to Dashboard.
3. Navigate to Notification panel.
4. Click on "View all notifications" link.
5. Navigate to notifications page.
6. Check for the deleted notifications in recycle bin.</t>
  </si>
  <si>
    <t>Deleted notifications should not be available in the recycle bin of local system</t>
  </si>
  <si>
    <t>TC_40629_07</t>
  </si>
  <si>
    <t xml:space="preserve"> 1.Add the below cron shdule property in pms default properties
mosip.pms.batch.job.delete.past.notifications.cron.schedule=0 0 7 * * *
mosip.pms.batch.job.past.notifications.deletion.period=1
mosip.pms.batch.job.enable.past.notifications.deletion=true
2.Restart batch job services</t>
  </si>
  <si>
    <t>Should Fetch notifications as per the cron job schedule</t>
  </si>
  <si>
    <t>MOSIP-40780</t>
  </si>
  <si>
    <t>Auto Refresh Notifications without page reload (every 5 min) to get latest status</t>
  </si>
  <si>
    <t>TC_40780_01</t>
  </si>
  <si>
    <t>The red alert on the Notifications icon indicates new notifications generated before the user logs into the PMS portal. However, for notifications triggered while the user is already logged in, the alert only appears upon page reload or re-login</t>
  </si>
  <si>
    <t>Verify if the notifications icon are trigerred every 5 mins in parter admin portal</t>
  </si>
  <si>
    <t>1. Login to PMS portal as Partner Admin.
2. Navigate to Dashboard.
3. Check for the   Notification alert every 5 mins without page reload.</t>
  </si>
  <si>
    <t>New notifications should appear in the UI within 5 minutes without requiring the user to refresh the page or log out and back in</t>
  </si>
  <si>
    <t>TC_40780_02</t>
  </si>
  <si>
    <t>Verify if the notifications icon are trigerred every 5 mins in parter  portal</t>
  </si>
  <si>
    <t>1. Login to PMS portal as Partner .
2. Navigate to Dashboard.
3. Check for the   Notification alert every 5 mins without page reload.</t>
  </si>
  <si>
    <t>TC_40780_03</t>
  </si>
  <si>
    <t>Verify if the notifications icon are trigerred every 5 mins in parter  portal/admin portal can be configured to 2 mins</t>
  </si>
  <si>
    <t>1. Login to PMS portal as Partner 
2. Navigate to Dashboard.
3. Check for the   Notification alert
config file</t>
  </si>
  <si>
    <t>Should not be configuralbe as it would disturb the technical load</t>
  </si>
  <si>
    <t>TC_40780_04</t>
  </si>
  <si>
    <t>Verify if the notifications  trigerred automatically can be dismissed</t>
  </si>
  <si>
    <t xml:space="preserve">1. Login to PMS portal as Partner
2. Navigate to Dashboard.
3. Check for the   Notification alert
4.Delete the notification </t>
  </si>
  <si>
    <t>Should be able to dismissed</t>
  </si>
  <si>
    <t>TC_40780_05</t>
  </si>
  <si>
    <t>Verify if the notifications icon are trigerred  even before auto refresh</t>
  </si>
  <si>
    <t xml:space="preserve">1. Login to PMS portal as Partner 2. Navigate to Dashboard.
3. Check for the   Notification alert
4.Delete the notification </t>
  </si>
  <si>
    <t>Notifications should be updated with new one if any</t>
  </si>
  <si>
    <t>TC_40780_07</t>
  </si>
  <si>
    <t>Verify the auto reload is working without internet</t>
  </si>
  <si>
    <t xml:space="preserve">1. Login to PMS portal as Partner .
2. Navigate to Dashboard.
3. Check for the   Notification alert
4.Swithoff the Internet and check the notification </t>
  </si>
  <si>
    <t>Should not reload , error message should popup with error message 'something went wrong,please try again later'</t>
  </si>
  <si>
    <t>TC_40780_08</t>
  </si>
  <si>
    <t>Verify the auto reload functionality when user logged in french language</t>
  </si>
  <si>
    <t xml:space="preserve">1. Login to PMS portal as Partner . In french language
2. Navigate to Dashboard.
3. Check for the   Notification alert
4.check the notification </t>
  </si>
  <si>
    <t xml:space="preserve">Notifications should be updated in French language </t>
  </si>
  <si>
    <t>TC_40780_09</t>
  </si>
  <si>
    <t>Verify the auto reload functionality when user logged in arabic language</t>
  </si>
  <si>
    <t>1. Login to PMS portal as Partner in arabic language.
2. Navigate to Dashboard.
3. Check for the   Notification alert
4.Check the notifiication</t>
  </si>
  <si>
    <t>Notifications should be updated in arabic  language in RTL format</t>
  </si>
  <si>
    <t>TC_40780_10</t>
  </si>
  <si>
    <t>Verify the "Dimiss" button is accessible  for the autorelaod notifications</t>
  </si>
  <si>
    <t>1. Login to PMS portal as Partner
2. Navigate to Dashboard.
3. Check for the   Notification alert
4.Check the notifiication and click on dismiss option</t>
  </si>
  <si>
    <t>TC_40780_11</t>
  </si>
  <si>
    <t>Upon clicking on "Dismiss" button it should remove the respective notification from the page but should remain in the DB</t>
  </si>
  <si>
    <t>TC_40780_12</t>
  </si>
  <si>
    <t>TC_40780_13</t>
  </si>
  <si>
    <t>TC_40780_14</t>
  </si>
  <si>
    <t>TC_40780_15</t>
  </si>
  <si>
    <t>Verify  notification using Keyboard functionality</t>
  </si>
  <si>
    <t>TC_40780_16</t>
  </si>
  <si>
    <t>Notification should work as expected on extra large screen.</t>
  </si>
  <si>
    <t>Verify the notification functionality in tablet</t>
  </si>
  <si>
    <t>Notification should work as expected on tablet devices.</t>
  </si>
  <si>
    <t>MOSIP-40797</t>
  </si>
  <si>
    <t>Highlight latest unseen notifications in Notification Panel</t>
  </si>
  <si>
    <t>TC_40797_01</t>
  </si>
  <si>
    <t>The Partner Admin should login to the PMS portal as a Partner Admin or Partner</t>
  </si>
  <si>
    <t>As a Partner Admin or Partner,
I want the latest unseen notifications (generated after the last time I viewed the notification panel) to be visually highlighted,
So that I can quickly identify and act on any new alerts (like those nearing expiration) and prevent potential service disruptions.</t>
  </si>
  <si>
    <t xml:space="preserve">Verify the red alert on the notification icon </t>
  </si>
  <si>
    <t>1. Login to PMS portal as Partner Admin.
2. Navigate to Dashboard.
3. Navigate to Notification panel.</t>
  </si>
  <si>
    <t>A red alert should appear on the notification icon when new notifications are generated</t>
  </si>
  <si>
    <t>TC_40797_02</t>
  </si>
  <si>
    <t>Verify the red alert on expanding the notification icon</t>
  </si>
  <si>
    <t>1. Login to PMS portal as Partner Admin.
2. Navigate to Dashboard.
3. Navigate to Notification panel.
4.Expand the icon</t>
  </si>
  <si>
    <t>Upon expanding the notification panel, all unseen notifications (i.e., those generated after the last expansion and collapse) should be highlighted using a distinct background color</t>
  </si>
  <si>
    <t>TC_40797_03</t>
  </si>
  <si>
    <t>Verify the red alert badge  on collapsing  the notification icon</t>
  </si>
  <si>
    <t>1. Login to PMS portal as Partner .
2. Navigate to Dashboard.
3. Navigate to Notification panel.
4.Collapse the icon</t>
  </si>
  <si>
    <t>Once the panel is collapsed, these notifications should be considered  as seen (and hence the background color should appear in the default color in the subsequent expansion of the panel.)</t>
  </si>
  <si>
    <t>TC_40797_04</t>
  </si>
  <si>
    <t>Verify the red alert after expansion and collapsing the notification Icon</t>
  </si>
  <si>
    <t>1. Login to PMS portal as Partner Admin .
2. Navigate to Dashboard.
3. Navigate to Notification panel.
4.Collapse the icon</t>
  </si>
  <si>
    <t>The red alert badge should  disappear after the panel is expanded and collapsed, indicating the user has seen them.</t>
  </si>
  <si>
    <t>TC_40797_05</t>
  </si>
  <si>
    <t>Verify The notification icon is accessible from the navigation bar on all screens</t>
  </si>
  <si>
    <t>1. Login to PMS portal as Partner Admin.
2. Navigate to Dashboard.
2. Navigate to Dashboard.
3. Navigate to Notification panel.</t>
  </si>
  <si>
    <t>The notification icon should be accessible from the navigation bar on all screens</t>
  </si>
  <si>
    <t>TC_40797_06</t>
  </si>
  <si>
    <t xml:space="preserve">Verify when are  the  Unseen notifications  highlighted </t>
  </si>
  <si>
    <t>Unseen notifications should be  highlighted only if they are generated after the last time of the panel  viewed.</t>
  </si>
  <si>
    <t>TC_40797_07</t>
  </si>
  <si>
    <t>Verify The red badge indication in the Icon</t>
  </si>
  <si>
    <t>1. Login to PMS portal as Partner Admin.
2. Navigate to Dashboard.
3. Navigate to Notification panel</t>
  </si>
  <si>
    <t xml:space="preserve">The red badge should  indicate new notifications </t>
  </si>
  <si>
    <t>TC_40797_08</t>
  </si>
  <si>
    <t>Verfiy on expanding the notification Icon</t>
  </si>
  <si>
    <t>Notification Icon should disappear once the panel is expanded and collapsed.</t>
  </si>
  <si>
    <t>TC_40797_09</t>
  </si>
  <si>
    <t>Verfiy on expanding the notification Icon with a different Partner admin credentials</t>
  </si>
  <si>
    <t>Notification Icon with red alert should disappear once the panel is expanded and collapsed when clicked by the logged in user only</t>
  </si>
  <si>
    <t>TC_40797_10</t>
  </si>
  <si>
    <t>Verify The feature of notification Icon logging in as  Partner credentaials</t>
  </si>
  <si>
    <t>1. Login to PMS portal as Partner .
2. Navigate to Dashboard.
3. Navigate to Notification panel</t>
  </si>
  <si>
    <t>The feature should work seamlessly on both Partner and Partner Admin portals</t>
  </si>
  <si>
    <t>TC_40797_11</t>
  </si>
  <si>
    <t>Verify if Highlighting of notification Icon is clear and visually distinct</t>
  </si>
  <si>
    <t>Highlighting of notification Icon should be clear and visually distinct</t>
  </si>
  <si>
    <t>TC_40797_12</t>
  </si>
  <si>
    <t xml:space="preserve">Verify Notification icon is  accessible </t>
  </si>
  <si>
    <t>1. Login to PMS portal as Partner .
2. Navigate to Dashboard.
3. Navigate to Notification panel
4.Click on the notification Icon</t>
  </si>
  <si>
    <t xml:space="preserve">Notification icon should be  consistently accessible </t>
  </si>
  <si>
    <t>TC_40797_13</t>
  </si>
  <si>
    <t>Verify Notification icon is  accessible from all the pages</t>
  </si>
  <si>
    <t>1. Login to PMS portal as Partner .
2. Navigate to Dashboard.
3. Navigate to Notification panel
4.Click on the notification Icon from all the pages</t>
  </si>
  <si>
    <t>Notification  navigation bar should be accessible across all pages</t>
  </si>
  <si>
    <t>TC_40797_14</t>
  </si>
  <si>
    <t>Verify Notification icon alert  is  accessible from all the pages once viewed from the dashboard</t>
  </si>
  <si>
    <t>1. Login to PMS portal as Partner .
2. Navigate to Dashboard.
3. Navigate to Notification panel in the dashboard
4.Click on the notification Icon from all the pages</t>
  </si>
  <si>
    <t>Notification Icon should be collapsed once expanded and it should be available for access in all the pages</t>
  </si>
  <si>
    <t>TC_40797_15</t>
  </si>
  <si>
    <t>Verify the browser compatability of the notification panel</t>
  </si>
  <si>
    <t>1. Login to PMS portal as Partner admin.
2. Navigate to Dashboard.
3. Navigate to Notification panel
4.Click on the notification Icon from all the pages</t>
  </si>
  <si>
    <t>Should be accessible in chrome/edge/fire fox browser</t>
  </si>
  <si>
    <t>TC_40797_16</t>
  </si>
  <si>
    <t>1. Login to PMS portal as Partner admin in tablet.
2. Navigate to Dashboard.
3. Navigate to Notification panel</t>
  </si>
  <si>
    <t>TC_40797_17</t>
  </si>
  <si>
    <t>1. Login to PMS portal as Partner admin in extra large screen.
2. Navigate to Dashboard.
3. Navigate to Notification panel</t>
  </si>
  <si>
    <t>TC_40797_18</t>
  </si>
  <si>
    <t>TC_40797_19</t>
  </si>
  <si>
    <t>TC_40797_20</t>
  </si>
  <si>
    <t>TC_40797_21</t>
  </si>
  <si>
    <t>verify   the notifications and later again open the panel</t>
  </si>
  <si>
    <t>1. Login to PMS portal as Partner .
2. Navigate to Dashboard.
3. Navigate to Notification panel
4.Logout and login to portal</t>
  </si>
  <si>
    <t>Unseen notifications  highlighted should not be available.</t>
  </si>
  <si>
    <t>MOSIP-41034</t>
  </si>
  <si>
    <t>Notifications UI Enhancements</t>
  </si>
  <si>
    <t>TC_41034_01</t>
  </si>
  <si>
    <t xml:space="preserve">Enhance the existing features in PMS- Partner Admin portal </t>
  </si>
  <si>
    <t>Verify the ‘Expiry Date’ in filter section of Root CA Certificate tabs.</t>
  </si>
  <si>
    <t>1. Login to PMS portal as Partner.
2. Navigate to Dashboard.
3. Navigate to Notification panel.
4. Click on "View all notifications" link.
5. Navigate to Root Expiry certificates Filter section.</t>
  </si>
  <si>
    <t>1. 'Expiry Date’ filter section should be renamed to 'Certificate Expiry Date' in filter section of Root Expiry certificates.
2.  'Certificate Expiry Date' filter should be accessible.</t>
  </si>
  <si>
    <t>TC_41034_02</t>
  </si>
  <si>
    <t>Verify the ‘Expiry Date’ in filter section of Intermediate CA Certificate tabs.</t>
  </si>
  <si>
    <t>1. Login to PMS portal as Partner.
2. Navigate to Dashboard.
3. Navigate to Notification panel.
4. Click on "View all notifications" link.
5. Navigate to Intermediate Expiry certificates Filter section.</t>
  </si>
  <si>
    <t>1. 'Expiry Date’ filter section should be renamed to 'Certificate Expiry Date' in filter section of Intermediate Expiry certificates.
2.  'Certificate Expiry Date' filter should be accessible.</t>
  </si>
  <si>
    <t>TC_41034_03</t>
  </si>
  <si>
    <t>Verify the Dashboard badge for Expiring certificates.</t>
  </si>
  <si>
    <t>1. Login to PMS portal as Partner.
2. Navigate to Dashboard.
3. Navigate to Certificate Trust Store.</t>
  </si>
  <si>
    <t>1. ‘xx | yy’ should be displayed without hover over certificate trust store card.
2. On hovering the badge "xx Root CA Certificates and yy Intermediate CA Certificates are expiring soon" should be displayed.</t>
  </si>
  <si>
    <t>TC_41034_04</t>
  </si>
  <si>
    <t>Verify the rename field from ‘Expiry Date’ to 'Certificate Expiry Date' in filter section when logged in Arabic langauge.</t>
  </si>
  <si>
    <t>1. All the content should be displayed in Arabic language and RTL format.</t>
  </si>
  <si>
    <t>TC_41034_05</t>
  </si>
  <si>
    <t>Verify the rename field from ‘Expiry Date’ to 'Certificate Expiry Date' in filter section when logged in French langauge.</t>
  </si>
  <si>
    <t>1. All the content should be displayed in French language.</t>
  </si>
  <si>
    <t>MOSIP-41284</t>
  </si>
  <si>
    <t>List of Partners: Updates in email address Sorting &amp; Filter section</t>
  </si>
  <si>
    <t>Email Address Filter and Sorting Behavior in List of Partners</t>
  </si>
  <si>
    <t>Verify Email Address Filter and Sorting Behavior in List of Partners</t>
  </si>
  <si>
    <t>The "Email Address" column should be clearly visible in the table header.</t>
  </si>
  <si>
    <t xml:space="preserve">Verify the Email Address column is not sortable
</t>
  </si>
  <si>
    <t>Sorting icon should not be available in Email address column header.</t>
  </si>
  <si>
    <t>Verify the placeholder text for the email textbox.</t>
  </si>
  <si>
    <t xml:space="preserve">The email textbox shoud display the Placeholder text : "Search email address"
</t>
  </si>
  <si>
    <t>Verify the info icon beside email adress text</t>
  </si>
  <si>
    <t xml:space="preserve">The info icon should appear longside email address field textbox
</t>
  </si>
  <si>
    <t>Verify info icon tooltip text.</t>
  </si>
  <si>
    <t xml:space="preserve">The info icon Should display : "Note: This filter performs an exact match. Please enter the full email address (e.g., user@example.com) to find results."
</t>
  </si>
  <si>
    <t>Verify exact match filtering using full email</t>
  </si>
  <si>
    <t xml:space="preserve">Only the record with the exact matching email should appear in the results.
</t>
  </si>
  <si>
    <t>Verify that searching with a partial email address shows no results.</t>
  </si>
  <si>
    <t>"No Results found" message appears</t>
  </si>
  <si>
    <t>Verify email filter with non-existing full email</t>
  </si>
  <si>
    <t>"No result found" message Should appears.</t>
  </si>
  <si>
    <t>Verify the combined filtering with Email Address and other filters like Partner Type.</t>
  </si>
  <si>
    <t>1. If the entered full email address and the selected other filter like partner type do not belong to the same record, then no results should be displayed. 
2. The system should show a message like "No result found."</t>
  </si>
  <si>
    <t>Verify case sensitivity of email filter</t>
  </si>
  <si>
    <t>"No result found" message should appears.</t>
  </si>
  <si>
    <t xml:space="preserve">Verify the email inputs with unsupported domains or special characters.
</t>
  </si>
  <si>
    <t>The message "Special characters are not allowed." should appear</t>
  </si>
  <si>
    <t>Verify the Email address functionality in Arabic language.</t>
  </si>
  <si>
    <t>Verify the Email address functionality in French language.</t>
  </si>
  <si>
    <t>1.Placeholder text appears in French: "Rechercher une adresse e-mail complète".
2.Tooltip is displayed in French.
3.Full email input returns correct filtered results.
4.Partial email input returns "Aucun résultat" (No results).</t>
  </si>
  <si>
    <t xml:space="preserve"> 1. Login with French language to PMS portal as Partner admin.  
 2. Navigate to the "List of Partners" screen. 
 3. Open the filter panel and locate the Email Address field. 
 4.Enter a complete email address (e.g., test@example.com) and click Apply. 
 5. Repeat with a partial email address (e.g., test@) and click on apply.</t>
  </si>
  <si>
    <t>1. Login to PMS portal as Partner Admin.  
2.Navigate to Dashboard. 
3.Navigate to List of Partners.    
4. Navigate to "Email Address" column header the column headers.</t>
  </si>
  <si>
    <t xml:space="preserve"> 1. Login to PMS portal as Partner Admin.  
 2.Navigate to Dashboard.
 3.Navigate to List of Partners
 4. Navigate to "Email Address" column header.</t>
  </si>
  <si>
    <t>1. Login to PMS portal as Partner Admin. 
2.Navigate to Dashboard.  
3.Navigate to List of Partners.    
4. Navigate to "Email Address" column header.</t>
  </si>
  <si>
    <t>1. Login to PMS portal as Partner Admin.     
2.Navigate to Dashboard
3.Navigate to List of PartnerId   
4. Navigate to "Email Address" column header.</t>
  </si>
  <si>
    <t>1. Login to PMS portal as Partner Admin.       
2.Navigate to List of partners.
3.Click on the filter section. 
4. Navigate to Email Address textbox   
5.Check the presence of info icon</t>
  </si>
  <si>
    <t>1. Login to PMS portal as Partner Admin.
2. Navigate to List of Partners.
3. Click on the filter section.
4. Enter full email address like abc01@gmail.com.
5. Click on apply.</t>
  </si>
  <si>
    <t>1. Login to PMS portal as Partner Admin.
2. Navigate to List of Partners.
3. Click on the filter section.
4. Enter partial email like abc01@.
5. Click on apply.</t>
  </si>
  <si>
    <t>1. Login to PMS portal as Partner Admin.
2. Navigate to List of Partners.
3. Click on the filter section.
4. Enter an email like nonexist@gmail.com.
5. Click on apply.</t>
  </si>
  <si>
    <t>1. Login to PMS portal as Partner Admin.
2. Navigate to List of Partners.
3. Click on the filter section.
4. Enter the full email address in the Email Address textbox (e.g., abc01@gmail.com).
5. Select another filter such as Partner Type (e.g., "Authentication Partner").
6. Click on the Apply button to search.</t>
  </si>
  <si>
    <t>1. Login to PMS portal as Partner Admin.
2. Navigate to List of Partners.
3. Click on the filter section.
4. Enter ABC01@GMAIL.COM.
5. Click on Apply.</t>
  </si>
  <si>
    <t>1. Login to PMS portal as Partner Admin.
2. Navigate to List of Partners.
3. Click on the filter section.
4. Enter mosip_123@gmail.com (contains special characters).
5. Click on Apply.</t>
  </si>
  <si>
    <t>1. Login with Arabic language to the PMS portal as Partner Admin.
2. Navigate to the "List of Partners" screen.
3. Open the filter panel and locate the Email Address field.
4. Enter a complete email address (e.g., test@example.com) and click Apply.
5. Repeat with a partial email address (e.g., test@) and click Apply.</t>
  </si>
  <si>
    <t>1. Placeholder text should appear in Arabic language.
2. Tooltip should be displayed in Arabic.
3. Full email input should return correct results.
4. Partial email input should return "لم يتم العثور على نتائج" (No results).</t>
  </si>
  <si>
    <t>TC_40780_06</t>
  </si>
  <si>
    <t>MOSIP-40304</t>
  </si>
  <si>
    <t>Notifications: API PATCH /v1/partnermanager/notifications/{notificationId}</t>
  </si>
  <si>
    <t>Endpoint to update the status of the notification</t>
  </si>
  <si>
    <t>Admin should be able to DISMISS the notification.</t>
  </si>
  <si>
    <t>Verify the response by providing valid notification ID</t>
  </si>
  <si>
    <t>User should get error message,</t>
  </si>
  <si>
    <t>Verify the reposne without PARTNER_ADMIN roles.</t>
  </si>
  <si>
    <t>Verify the reposne with PARTNER roles.</t>
  </si>
  <si>
    <t>MOSIP-40957</t>
  </si>
  <si>
    <t>Notifications: API PUT /v1//partnermanager/users/{userId}/notifications-seen-timestamp</t>
  </si>
  <si>
    <t>TC_40957_01</t>
  </si>
  <si>
    <t>Endpoint to update the status and timestamp of when the notifications were last viewed by the user in the PMS portal</t>
  </si>
  <si>
    <t>TC_PMS_UpdateNotificationSeenTimestampNegativeScenarios_01</t>
  </si>
  <si>
    <t>TC_40957_02</t>
  </si>
  <si>
    <t>TC_PMS_UpdateNotificationSeenTimestamp_01</t>
  </si>
  <si>
    <t>TC_40957_03</t>
  </si>
  <si>
    <t>Verify the response with invalid "userId"</t>
  </si>
  <si>
    <t>TC_PMS_UpdateNotificationSeenTimestampNegativeScenarios_02</t>
  </si>
  <si>
    <t>TC_40957_04</t>
  </si>
  <si>
    <t>Verify the response with nul "userId"</t>
  </si>
  <si>
    <t>TC_PMS_UpdateNotificationSeenTimestampNegativeScenarios_03</t>
  </si>
  <si>
    <t>TC_40957_05</t>
  </si>
  <si>
    <t>TC_PMS_UpdateNotificationSeenTimestampNegativeScenarios_04</t>
  </si>
  <si>
    <t>TC_40957_06</t>
  </si>
  <si>
    <t>TC_PMS_UpdateNotificationSeenTimestampNegativeScenarios_05</t>
  </si>
  <si>
    <t>TC_40957_07</t>
  </si>
  <si>
    <t>TC_PMS_UpdateNotificationSeenTimestampNegativeScenarios_06</t>
  </si>
  <si>
    <t>TC_40957_08</t>
  </si>
  <si>
    <t>TC_PMS_UpdateNotificationSeenTimestampNegativeScenarios_07</t>
  </si>
  <si>
    <t>TC_40957_09</t>
  </si>
  <si>
    <t>TC_PMS_UpdateNotificationSeenTimestampNegativeScenarios_08</t>
  </si>
  <si>
    <t>TC_40957_10</t>
  </si>
  <si>
    <t>TC_PMS_UpdateNotificationSeenTimestampNegativeScenarios_09</t>
  </si>
  <si>
    <t>TC_40957_11</t>
  </si>
  <si>
    <t>TC_PMS_UpdateNotificationSeenTimestampNegativeScenarios_10</t>
  </si>
  <si>
    <t>TC_40957_12</t>
  </si>
  <si>
    <t>TC_PMS_UpdateNotificationSeenTimestampNegativeScenarios_11</t>
  </si>
  <si>
    <t>TC_40957_13</t>
  </si>
  <si>
    <t>TC_PMS_UpdateNotificationSeenTimestampNegativeScenarios_12</t>
  </si>
  <si>
    <t>TC_40957_14</t>
  </si>
  <si>
    <t>TC_PMS_UpdateNotificationSeenTimestampNegativeScenarios_13</t>
  </si>
  <si>
    <t>TC_40957_15</t>
  </si>
  <si>
    <t> TC_PMS_UpdateNotificationSeenTimestampNegativeScenarios_14</t>
  </si>
  <si>
    <t>TC_40957_16</t>
  </si>
  <si>
    <t> TC_PMS_UpdateNotificationSeenTimestampNegativeScenarios_15</t>
  </si>
  <si>
    <t>TC_40957_17</t>
  </si>
  <si>
    <t>TC_40957_18</t>
  </si>
  <si>
    <t> TC_PMS_UpdateNotificationSeenTimestampNegativeScenarios_16</t>
  </si>
  <si>
    <t>TC_40957_20</t>
  </si>
  <si>
    <t> TC_PMS_UpdateNotificationSeenTimestampNegativeScenarios_17</t>
  </si>
  <si>
    <t> TC_PMS_UpdateNotificationSeenTimestampNegativeScenarios_18</t>
  </si>
  <si>
    <t>MOSIP-39833</t>
  </si>
  <si>
    <t>Notifications: API GET /notifications</t>
  </si>
  <si>
    <t>TC_39833_01</t>
  </si>
  <si>
    <t>Verify the response of the notification  for notification type as root/intermediate/partner and weekly with the partner token</t>
  </si>
  <si>
    <t>TC_PMS_GetAllNotifications_13</t>
  </si>
  <si>
    <t>TC_39833_02</t>
  </si>
  <si>
    <t>Verify the response of the notification  for notification type as root/intermediate/partner and weekly with the partner admin  token</t>
  </si>
  <si>
    <t>TC_PMS_GetAllNotifications_01</t>
  </si>
  <si>
    <t>TC_39833_03</t>
  </si>
  <si>
    <t>Verify the response of the notification  without selecting any  notification type   with the partner admin  token</t>
  </si>
  <si>
    <t>TC_39833_04</t>
  </si>
  <si>
    <t>Verfiy the resopnse is reflecting in the notiifation panel and notification page</t>
  </si>
  <si>
    <t>Endpoint should  get the notifications to be displayed in the Notification Panel as well as in the View All Notifications page.</t>
  </si>
  <si>
    <t>TC_39833_05</t>
  </si>
  <si>
    <t>Verfiy the resopnse is reflecting the same in UI</t>
  </si>
  <si>
    <t>The notifications should display  the same in UI</t>
  </si>
  <si>
    <t>TC_39833_06</t>
  </si>
  <si>
    <t>Verify the response by filtering page size</t>
  </si>
  <si>
    <t>By default it should fetch four records per page</t>
  </si>
  <si>
    <t>TC_39833_07</t>
  </si>
  <si>
    <t>It should fetch records as per the page size entered in the request</t>
  </si>
  <si>
    <t>TC_PMS_GetAllNotifications_02</t>
  </si>
  <si>
    <t>TC_39833_08</t>
  </si>
  <si>
    <t>Should give all active notifications in the response</t>
  </si>
  <si>
    <t>TC_PMS_GetAllNotifications_03</t>
  </si>
  <si>
    <t>TC_39833_09</t>
  </si>
  <si>
    <t xml:space="preserve">Verify the response  by filtering notiifcation status </t>
  </si>
  <si>
    <t>Notification status  should display only two values : active and dismissed</t>
  </si>
  <si>
    <t>TC_39833_10</t>
  </si>
  <si>
    <t>Verify the  response  selecting 'active' option in the notiifcation status with partner token</t>
  </si>
  <si>
    <t>In the Response User should be able to get regarding Active notifications only</t>
  </si>
  <si>
    <t>TC_PMS_GetAllNotifications_19</t>
  </si>
  <si>
    <t>TC_39833_11</t>
  </si>
  <si>
    <t>Verify the response  selecting 'dismissed' option in the notiifcation status with partner token</t>
  </si>
  <si>
    <t>In the Response User should be able to get regarding Dismissed notifications only</t>
  </si>
  <si>
    <t>TC_PMS_GetAllNotifications_20</t>
  </si>
  <si>
    <t>TC_39833_12</t>
  </si>
  <si>
    <t>TC_39833_13</t>
  </si>
  <si>
    <t>TC_39833_14</t>
  </si>
  <si>
    <t>Verify the response selecting 'dismissed' /"active" option in the notiifcation status if partner/partner admin do not have any notification</t>
  </si>
  <si>
    <t>TC_39833_15</t>
  </si>
  <si>
    <t xml:space="preserve">Verify the response  without selecting  any option in the notiifcation status </t>
  </si>
  <si>
    <t>By default it should display active and dismiss status in the response</t>
  </si>
  <si>
    <t>TC_39833_16</t>
  </si>
  <si>
    <t>Verify the reponse on entering invali certificate id details</t>
  </si>
  <si>
    <t>TC_PMS_GetAllNotifications_04</t>
  </si>
  <si>
    <t>TC_39833_17</t>
  </si>
  <si>
    <t>Verify the reponse on entering certificate id details with notification type filer as Root with partner admin token</t>
  </si>
  <si>
    <t>TC_39833_18</t>
  </si>
  <si>
    <t>Verify the reponse on entering certificate id details with notification type filter as Intermediate with partner admin token</t>
  </si>
  <si>
    <t>TC_39833_19</t>
  </si>
  <si>
    <t>Verify the reponse on entering certificate id details with notification type filer as partner with partner admin token</t>
  </si>
  <si>
    <t>TC_39833_20</t>
  </si>
  <si>
    <t>Verify the reponse on entering certificate id details with notification type filer as Weekly with partner admin token</t>
  </si>
  <si>
    <t>TC_39833_21</t>
  </si>
  <si>
    <t>Verify the reponse on entering certificate id details with notification type filer combination with certificate id  and notification type as sbi/ftm/api key with partner admin token</t>
  </si>
  <si>
    <t>TC_39833_22</t>
  </si>
  <si>
    <t>Verify the reponse on selecting the notification type  as weekly/partner/intermediate/root/sbi/ftm/apikey  and creted to date</t>
  </si>
  <si>
    <t>TC_PMS_GetAllNotifications_18</t>
  </si>
  <si>
    <t>TC_39833_23</t>
  </si>
  <si>
    <t>Verify the response on selecting the notification type  as weekly</t>
  </si>
  <si>
    <t>TC_PMS_GetAllNotifications_17</t>
  </si>
  <si>
    <t>TC_39833_24</t>
  </si>
  <si>
    <t xml:space="preserve">Verify the response on selecting the notification type  as weekly with date format yyyy-MM-dd </t>
  </si>
  <si>
    <t>TC_39833_25</t>
  </si>
  <si>
    <t>Verify the reponse on selecting expiry date with notificationType as root / intermediate / partner/weekly/ftm/sbi/api key</t>
  </si>
  <si>
    <t xml:space="preserve">Should be applicable for  notificationType as root / intermediate / partner only </t>
  </si>
  <si>
    <t>TC_PMS_GetAllNotifications_21</t>
  </si>
  <si>
    <t>TC_39833_26</t>
  </si>
  <si>
    <t>Verify the reponse on passing string query param in 'yyyy-MM-dd' format in the expiry date</t>
  </si>
  <si>
    <t>TC_39833_27</t>
  </si>
  <si>
    <t>Verify the reponse on passing string query param in 'MM-dd-yyyy' format in the expiry date</t>
  </si>
  <si>
    <t>Should get error response as :'Please enter a valid date in expiry data field ' with error code:"PMS_NOTIFICATION_ERROR_016"</t>
  </si>
  <si>
    <t>TC_PMS_GetAllNotifications_05</t>
  </si>
  <si>
    <t>TC_39833_28</t>
  </si>
  <si>
    <t>Verify the response on selecting issuedby with  notificationType filter  as root / intermediate / partner /sbi/ftm/api key/</t>
  </si>
  <si>
    <t>TC_PMS_GetAllNotifications_22</t>
  </si>
  <si>
    <t>TC_39833_29</t>
  </si>
  <si>
    <t>Verify the reponse on selecting issuedto with  notificationType filter  as root / intermediate / partner /sbi/ftm/api key/</t>
  </si>
  <si>
    <t>TC_PMS_GetAllNotifications_23</t>
  </si>
  <si>
    <t>TC_39833_30</t>
  </si>
  <si>
    <t xml:space="preserve">Verify the reponse on selecting issuedto with  notificationType as root / intermediate / partner </t>
  </si>
  <si>
    <t>MOSIP-40618</t>
  </si>
  <si>
    <t>Notifications: API GET /users/{userId}/notifications-seen-timestamp</t>
  </si>
  <si>
    <t>MOSIP-40618_01</t>
  </si>
  <si>
    <t>Notifications: API GET /v1/partnermanager/users/{userId}/notifications-seen-timestamp</t>
  </si>
  <si>
    <t>Response should show as null</t>
  </si>
  <si>
    <t>MOSIP-40618_02</t>
  </si>
  <si>
    <t>Verify the notifications-seen-timestamp  when the  notification is generated</t>
  </si>
  <si>
    <t>System should show an red alert in the UI</t>
  </si>
  <si>
    <t>MOSIP-40618_03</t>
  </si>
  <si>
    <t>Verify the notification seen timestamp based on the valid token</t>
  </si>
  <si>
    <t>TC_PMS_GetNotificationsSeenTimestamp_01</t>
  </si>
  <si>
    <t>MOSIP-40618_04</t>
  </si>
  <si>
    <t>Verify the notification seen timestamp based on the token for last seen timestamp</t>
  </si>
  <si>
    <t>MOSIP-40618_05</t>
  </si>
  <si>
    <t>Verfiy the response without partner roles</t>
  </si>
  <si>
    <t>MOSIP-40618_06</t>
  </si>
  <si>
    <t>Verify the response without partner admin roles</t>
  </si>
  <si>
    <t>TC_PMS_GetNotificationsSeenTimestampNegativeScenarios_02</t>
  </si>
  <si>
    <t>MOSIP-40618_07</t>
  </si>
  <si>
    <t>TC_PMS_GetNotificationsSeenTimestampNegativeScenarios_03</t>
  </si>
  <si>
    <t>MOSIP-41015</t>
  </si>
  <si>
    <t>Notifications: API GET /partners/partner-certificates-details - add expiryPeriod filter.</t>
  </si>
  <si>
    <t>TC_41015_01</t>
  </si>
  <si>
    <t>TC_PMS_GetPartnerExpiringCertificateNegativeScenariosNegativeScenarios_01</t>
  </si>
  <si>
    <t>TC_41015_02</t>
  </si>
  <si>
    <t>Verify the response by providing "expiryPeriod" parameter as 30 Days.</t>
  </si>
  <si>
    <t>Partner should be able to retrieve the count of  certificates for the past 30 days.</t>
  </si>
  <si>
    <t>TC_PMS_GetPartnerExpiringCertificate_01</t>
  </si>
  <si>
    <t>TC_41015_03</t>
  </si>
  <si>
    <t>Verify the response by providing "expiryPeriod" parameter as 15 Days.</t>
  </si>
  <si>
    <t>Partner should be able to retrieve the count of  certificates for the past 15 days.</t>
  </si>
  <si>
    <t>TC_PMS_GetPartnerExpiringCertificate_02</t>
  </si>
  <si>
    <t>TC_41015_04</t>
  </si>
  <si>
    <t>Verify the response by providing "expiryPeriod" parameter as 10 Days.</t>
  </si>
  <si>
    <t>Partner should be able to retrieve the count of  certificates for the past 10 days.</t>
  </si>
  <si>
    <t>TC_PMS_GetPartnerExpiringCertificate_03</t>
  </si>
  <si>
    <t>TC_41015_05</t>
  </si>
  <si>
    <t>Verify the response by providing partner token which has certificates already expired.</t>
  </si>
  <si>
    <t>User should get Empty response.</t>
  </si>
  <si>
    <t>TC_41015_06</t>
  </si>
  <si>
    <t>Verify the response with Partner Admin access.</t>
  </si>
  <si>
    <t>User should get Empty response,</t>
  </si>
  <si>
    <t>TC_41015_07</t>
  </si>
  <si>
    <t>Verify the response with large number such as 99999 in expiryPeriod param.</t>
  </si>
  <si>
    <t>User should get error message.</t>
  </si>
  <si>
    <t>TC_41015_08</t>
  </si>
  <si>
    <t>Verify the response before certificate upload.</t>
  </si>
  <si>
    <t>TC_PMS_GetPartnerExpiringCertificateNegativeScenariosNegativeScenarios_03</t>
  </si>
  <si>
    <t>TC_41015_09</t>
  </si>
  <si>
    <t>Verify the response without Partner roles(invalid role)</t>
  </si>
  <si>
    <t>TC_PMS_GetPartnerExpiringCertificateNegativeScenariosNegativeScenarios_02</t>
  </si>
  <si>
    <t>MOSIP-41014</t>
  </si>
  <si>
    <t>Notifications: API GET /trust-chain-certificates - add "expiryPeriod" filter</t>
  </si>
  <si>
    <t>TC_41014_01</t>
  </si>
  <si>
    <t>TC_PMS_GetRootIntermediateExpiringCertificateNegativeScenariosNegativeScenarios_01</t>
  </si>
  <si>
    <t>TC_41014_02</t>
  </si>
  <si>
    <t>TC_PMS_GetRootIntermediateExpiringCertificate_01</t>
  </si>
  <si>
    <t>TC_41014_03</t>
  </si>
  <si>
    <t>Partner Admin should be able to retrieve the count of  Expiring certificates for the past 15 days.</t>
  </si>
  <si>
    <t>TC_PMS_GetRootIntermediateExpiringCertificate_02</t>
  </si>
  <si>
    <t>TC_41014_04</t>
  </si>
  <si>
    <t>Partner Admin should be able to retrieve the count of  Expiring certificates for the past 10 days.</t>
  </si>
  <si>
    <t>TC_PMS_GetRootIntermediateExpiringCertificate_03</t>
  </si>
  <si>
    <t>TC_41014_05</t>
  </si>
  <si>
    <t>Verify the reponse by selecting caCertificateType as Root and Expiry period as 30</t>
  </si>
  <si>
    <t>1. In UI dashboard and API response the  "totalResults": " " should be matching.</t>
  </si>
  <si>
    <t>TC_41014_06</t>
  </si>
  <si>
    <t>Verify the reponse by selecting caCertificateType as Intermediate and Expiry period as 30</t>
  </si>
  <si>
    <t>TC_41014_07</t>
  </si>
  <si>
    <t>Verify the reponse with partner roles.</t>
  </si>
  <si>
    <t>TC_PMS_GetRootIntermediateExpiringCertificateNegativeScenariosNegativeScenarios_02</t>
  </si>
  <si>
    <t>1. Go to parter management swagger
2. Navigate to "notifications/{notificationId}" API.
3. Execute response by providing valid notification ID parameter and Status as "DISMISSED"in request body with invalid access token.
4. Click on Execute.</t>
  </si>
  <si>
    <t>1. Go to parter management swagger
2. Navigate to "notifications/{notificationId}" API.
3. Execute response by providing valid notification ID parameter and Status as "DISMISSED"in request body with valid access token.
4. Click on Execute.</t>
  </si>
  <si>
    <t>1. Go to parter management swagger
2. Navigate to "notifications/{notificationId}" API.
3. Execute response by providing valid notification ID parameter and Status as "DISMISSED"in request body.
4. Click on Execute.</t>
  </si>
  <si>
    <t>1. Go to parter management swagger
2. Navigate to "notifications/{notificationId}" API.
3. Execute response by providing invalid notification ID parameter in request body.
4. Click on Execute.</t>
  </si>
  <si>
    <t>1. Go to parter management swagger
2. Navigate to "notifications/{notificationId}" API.
3. Execute response by providing null value notification ID parameter in request body.
4. Click on Execute.</t>
  </si>
  <si>
    <t>1. Go to parter management swagger
2. Navigate to "notifications/{notificationId}" API.
3. Execute response by providing invalid request ID parameter in request body.
4. Click on Execute.</t>
  </si>
  <si>
    <t>1. Go to parter management swagger
2. Navigate to "notifications/{notificationId}" API.
3. Execute response by providing without request ID parameter in request body.
4. Click on Execute.</t>
  </si>
  <si>
    <t>1. Go to parter management swagger
2. Navigate to "notifications/{notificationId}" API.
3. Execute response by providing NULL request ID parameter in request body.
4. Click on Execute.</t>
  </si>
  <si>
    <t>1. Go to parter management swagger
2. Navigate to "notifications/{notificationId}" API.
3. Execute response by providing EMPTY request ID parameter in request body.
4. Click on Execute.</t>
  </si>
  <si>
    <t>1. Go to parter management swagger
2. Navigate to "notifications/{notificationId}" API.
3. Execute response by providing without VERSION parameter in request body.
4. Click on Execute.</t>
  </si>
  <si>
    <t>1. Go to parter management swagger
2. Navigate to "notifications/{notificationId}" API.
3. Execute response by providing NULL VERSION parameter in request body.
4. Click on Execute.</t>
  </si>
  <si>
    <t>1. Go to parter management swagger
2. Navigate to "notifications/{notificationId}" API.
3. Execute response by providing invalid VERSION parameter in request body.
4. Click on Execute.</t>
  </si>
  <si>
    <t>1. Go to parter management swagger
2. Navigate to "notifications/{notificationId}" API.
3. Execute response by providing  VERSION value as "1" parameter in request body.
4. Click on Execute.</t>
  </si>
  <si>
    <t>1. Go to parter management swagger
2. Navigate to "notifications/{notificationId}" API.
3. Execute response by providing  VERSION value as "0" parameter in request body.
4. Click on Execute.</t>
  </si>
  <si>
    <t>1. Go to parter management swagger
2. Navigate to "notifications/{notificationId}" API.
3. Execute response by request time parameter in request body.
4. Click on Execute.</t>
  </si>
  <si>
    <t>1. Go to parter management swagger
2. Navigate to "notifications/{notificationId}" API.
3. Execute response by request time parameter ias EMPTY in request body.
4. Click on Execute.</t>
  </si>
  <si>
    <t>1. Go to parter management swagger
2. Navigate to "notifications/{notificationId}" API.
3. Execute response without OBJECT  parameter in request body.
4. Click on Execute.</t>
  </si>
  <si>
    <t>1. Go to parter management swagger
2. Navigate to "notifications/{notificationId}" API.
3. Execute response by providing "notificationStatus" as INVALID parameter in request body.
4. Click on Execute.</t>
  </si>
  <si>
    <t>1. Go to parter management swagger
2. Navigate to "notifications/{notificationId}" API.
3. Execute response by providing "notificationStatus" as EMPTY parameter in request body.
4. Click on Execute.</t>
  </si>
  <si>
    <t>1. Go to parter management swagger
2. Navigate to "notifications/{notificationId}" API.
3. Execute response by providing "notificationStatus" as DISMISS" parameter in request body.
4. Click on Execute.</t>
  </si>
  <si>
    <t>1. Go to parter management swagger
2. Navigate to "notifications/{notificationId}" API.
3. Execute response by' providing "notificationStatus" value which is already DIMISSED value paramter in request body.
4. Click on Execute.</t>
  </si>
  <si>
    <t>1. Go to parter management swagger
2. Navigate to "notifications/{notificationId}" API.
3. Execute response without PARTNER_ADMIN.
4. Click on Execute.</t>
  </si>
  <si>
    <t>1. Go to parter management swagger
2. Navigate to "notifications/{notificationId}" API.
3. Execute response with PARTNER Role.
4. Click on Execute.</t>
  </si>
  <si>
    <t>Verify the response by providing invalid notification ID in request body,
"notificationId" : invalid</t>
  </si>
  <si>
    <t>Verify the response by providing Null value notification ID in request body,
"notificationId" : Null</t>
  </si>
  <si>
    <t>Verify the response by providing invlaid request ID in request body,
{
  "id": "invalid",
  "version": "1.0",
  "requestTime": "2025-03-26T13:17:26.517Z",
  "metadata": {},
  "request": {
    "notificationStatus": "DISMISSED"
  }
}</t>
  </si>
  <si>
    <t>Verify the response by providing without request ID in request body,
{
  "version": "1.0",
  "requestTime": "2025-03-26T13:17:26.517Z",
  "metadata": {},
  "request": {
    "notificationStatus": "DISMISSED"
  }
}</t>
  </si>
  <si>
    <t>Verify the response by providing NULL value in request ID in request body,
{
  "id" : NULL
  "version": "1.0",
  "requestTime": "2025-03-26T13:17:26.517Z",
  "metadata": {},
  "request": {
    "notificationStatus": "DISMISSED"
  }
}</t>
  </si>
  <si>
    <t>Verify the response by providing EMPTY value in request ID in request body,
{
  "id" : EMPTY
  "version": "1.0",
  "requestTime": "2025-03-26T13:17:26.517Z",
  "metadata": {},
  "request": {
    "notificationStatus": "DISMISSED"
  }
}</t>
  </si>
  <si>
    <t>Verify the response by providing without version paramter in request body,
{
  "id" : " ",
  "requestTime": "2025-03-26T13:17:26.517Z",
  "metadata": {},
  "request": {
    "notificationStatus": "DISMISSED"
  }
}</t>
  </si>
  <si>
    <t>Verify the response by providing NULL value in version paramter in request body,
{
  "id" : " ",
  "version" : NULL
  "requestTime": "2025-03-26T13:17:26.517Z",
  "metadata": {},
  "request": {
    "notificationStatus": "DISMISSED"
  }
}</t>
  </si>
  <si>
    <t>Verify the response by providing invalid version value in version paramter in request body,
{
  "id" : " ",
  "version" : INVALID
  "requestTime": "2025-03-26T13:17:26.517Z",
  "metadata": {},
  "request": {
    "notificationStatus": "DISMISSED"
  }
}</t>
  </si>
  <si>
    <t>Verify the response by providing  version value as "1" in version paramter in request body,
{
  "id" : " ",
  "version" : "1"
  "requestTime": "2025-03-26T13:17:26.517Z",
  "metadata": {},
  "request": {
    "notificationStatus": "DISMISSED"
  }
}</t>
  </si>
  <si>
    <t>Verify the response by providing  version value as "0" in version paramter in request body,
{
  "id" : " ",
  "version" : "0"
  "requestTime": "2025-03-26T13:17:26.517Z",
  "metadata": {},
  "request": {
    "notificationStatus": "DISMISSED"
  }
}</t>
  </si>
  <si>
    <t>Verify the response by without Request time paramter in request body,
{
  "id" : " ",
  "version" : "1.0",
  "metadata": {},
  "request": {
    "notificationStatus": "DISMISSED"
  }
}</t>
  </si>
  <si>
    <t>Verify the response by EMPTY Request time paramter in request body,
{
  "id" : " ",
  "version" : "1.0",
  "requestTime" : EMPTY
  "metadata": {},
  "request": {
    "notificationStatus": "DISMISSED"
  }
}</t>
  </si>
  <si>
    <t>Verify the response by without OBJECT Body paramter in request body,
{
  "id" : " ",
  "version" : "1.0",
  "requestTime" : " "
  "metadata": {},
  "request": {
  }
}</t>
  </si>
  <si>
    <t>Verify the response by providing invalid value in "notificationStatus" value paramter in request body,
{
  "id" : " ",
  "version" : "1.0",
  "requestTime" : " "
  "metadata": {},
  "request": {
    "notificationStatus" : INVALID
  }
}</t>
  </si>
  <si>
    <t>Verify the response by providing EMPTY value in "notificationStatus" value paramter in request body,
{
  "id" : " ",
  "version" : "1.0",
  "requestTime" : " "
  "metadata": {},
  "request": {
    "notificationStatus" : EMPTY
  }
}</t>
  </si>
  <si>
    <t>Verify the response by providing  "notificationStatus" value as "DISMISS" paramter in request body,
{
  "id" : " ",
  "version" : "1.0",
  "requestTime" : " "
  "metadata": {},
  "request": {
    "notificationStatus" : "DISMISS"
  }
}</t>
  </si>
  <si>
    <t>Verify the response by providing value in "notificationStatus" which is already DIMISSED paramter in request body,
{
  "id" : " ",
  "version" : "1.0",
  "requestTime" : " "
  "metadata": {},
  "request": {
    "notificationStatus" : "ALREADY Dismissed value"
  }
}</t>
  </si>
  <si>
    <t>User should get error message,
{
      "errorCode": "PMS_NOTIFICATION_ERROR_008",
      "message": "Notification does not exist."
    }</t>
  </si>
  <si>
    <t>User should get error message,
{
      "errorCode": "PMS_NOTIFICATION_ERROR_019",
      "message": "Notification status is required in the request"
    }</t>
  </si>
  <si>
    <t>User should get error message,
{
      "errorCode": "PMS_NOTIFICATION_ERROR_012",
      "message": "Invalid notification status. Expected: DISMISSED."
    }</t>
  </si>
  <si>
    <t>User should get error message,
{
      "errorCode": "PMS_NOTIFICATION_ERROR_009",
      "message": "Notification has already been dismissed."
    }</t>
  </si>
  <si>
    <t>Verify the response by providing invlaid request ID in request body,
{
  "id": "invalid",
 "version": "1.0",
  "requestTime": "2025-03-27T09:27:51.413Z",
  "metadata": {},
  "request": {
    "notificationsSeenDtimes": true
  }
}</t>
  </si>
  <si>
    <t>Verify the response by providing without request ID in request body,
{
 "version": "1.0",
  "requestTime": "2025-03-27T09:27:51.413Z",
  "metadata": {},
  "request": {
    "notificationsSeenDtimes": true
  }
}</t>
  </si>
  <si>
    <t>Verify the response by providing Null request ID in request body,
{
 "id": NULL
 "version": "1.0",
  "requestTime": "2025-03-27T09:27:51.413Z",
  "metadata": {},
  "request": {
    "notificationsSeenDtimes": true
  }
}</t>
  </si>
  <si>
    <t>Verify the response by providing Empty request ID in request body,
{
 "id": EMPTY
 "version": "1.0",
  "requestTime": "2025-03-27T09:27:51.413Z",
  "metadata": {},
  "request": {
    "notificationsSeenDtimes": true
  }
}</t>
  </si>
  <si>
    <t>Verify the response by providing without version paramter in request body,
{
  "id": " "
  "requestTime": "2025-03-27T09:27:51.413Z",
  "metadata": {},
  "request": {
    "notificationsSeenDtimes": true
  }
}</t>
  </si>
  <si>
    <t>Verify the response by providing NULL value in version paramter in request body,
{
  "id": "",
  "version": "NULL",
  "requestTime": "2025-03-27T09:27:51.413Z",
  "metadata": {},
  "request": {
    "notificationsSeenDtimes": true
  }
}</t>
  </si>
  <si>
    <t>Verify the response by providing INVALID value in version paramter in request body,
{
  "id": "",
  "version": "INVALID",
  "requestTime": "2025-03-27T09:27:51.413Z",
  "metadata": {},
  "request": {
    "notificationsSeenDtimes": true
  }
}</t>
  </si>
  <si>
    <t>Verify the response by providing  version value as "1" in version paramter in request body,
{
  "id": "",
  "version": "1",
  "requestTime": "2025-03-27T09:27:51.413Z",
  "metadata": {},
  "request": {
    "notificationsSeenDtimes": true
  }
}</t>
  </si>
  <si>
    <t>Verify the response by providing  version value as "0" in version paramter in request body,
{
  "id": "",
  "version": "0",
  "requestTime": "2025-03-27T09:27:51.413Z",
  "metadata": {},
  "request": {
    "notificationsSeenDtimes": 
  }
}</t>
  </si>
  <si>
    <t>Verify the response by without Request time paramter in request body,
{
  "id": "",
  "version": "1.0",
  "metadata": {},
  "request": {
    "notificationsSeenDtimes": 
  }
}</t>
  </si>
  <si>
    <t>Verify the response by EMPTY Request time paramter in request body,
{
  "id": "",
  "version": "1.0",
  "requestTime": EMPTY
  "metadata": {},
  "request": {
    "notificationsSeenDtimes": true
  }
}</t>
  </si>
  <si>
    <t>Verify the response by providing different time format in "notificationsSeenDtimes" value paramter in request body,
{
  "id" : " ",
  "version" : "1.0",
  "requestTime" : " "
  "metadata": {},
  "request": {
    "notificationsSeenDtimes" : 
  }
}</t>
  </si>
  <si>
    <t>Verify the response by providing Empty value in "notificationsSeenDtimes" value paramter in request body,
{
  "id" : " ",
  "version" : "1.0",
  "requestTime" : " "
  "metadata": {},
  "request": {
    "notificationsSeenDtimes" : EMPTY
  }
}</t>
  </si>
  <si>
    <t>1. Go to parter management swagger
2. Navigate to "/partnermanager/users/{userId}/notifications-seen-timestamp" API.
3. Execute response with invalid access token.
4. Click on Execute.</t>
  </si>
  <si>
    <t>1. Go to parter management swagger
2. Navigate to "/partnermanager/users/{userId}/notifications-seen-timestamp" API.
3. Execute response with valid access token.
4. Click on Execute.</t>
  </si>
  <si>
    <t>1. Admin should be able to get below response,
{
    "userId": " ",
    "notificationsSeenDtimesDtimes": " "
  }
2. In UI red alert should disappear</t>
  </si>
  <si>
    <t>1. Go to parter management swagger
2. Navigate to "/partnermanager/users/{userId}/notifications-seen-timestamp" API.
3. Execute response with invalid userID
4. Click on Execute.</t>
  </si>
  <si>
    <t>1. Go to parter management swagger
2. Navigate to "/partnermanager/users/{userId}/notifications-seen-timestamp" API.
3. Execute response with null userID
4. Click on Execute.</t>
  </si>
  <si>
    <t>1. Go to parter management swagger
2. Navigate to "/partnermanager/users/{userId}/notifications-seen-timestamp" API.
3. Execute response by providing invalid request ID parameter in request body.
4. Click on Execute.</t>
  </si>
  <si>
    <t>1. Go to parter management swagger
2. Navigate to "/partnermanager/users/{userId}/notifications-seen-timestamp" API.
3. Execute response by providing without request ID parameter in request body.
4. Click on Execute.</t>
  </si>
  <si>
    <t>1. Go to parter management swagger
2. Navigate to "/partnermanager/users/{userId}/notifications-seen-timestamp" API.
3. Execute response by providing NULL request ID parameter in request body.
4. Click on Execute.</t>
  </si>
  <si>
    <t>1. Go to parter management swagger
2. Navigate to "/partnermanager/users/{userId}/notifications-seen-timestamp" API.
3. Execute response by providing EMPTY request ID parameter in request body.
4. Click on Execute.</t>
  </si>
  <si>
    <t>1. Go to parter management swagger
2. Navigate to "/partnermanager/users/{userId}/notifications-seen-timestamp" API.
3. Execute response by providing without VERSION paramter in request body.
4. Click on Execute.</t>
  </si>
  <si>
    <t>1. Go to parter management swagger
2. Navigate to "/partnermanager/users/{userId}/notifications-seen-timestamp" API.
3. Execute response by providing VERSION paramter as NULL in request body.
4. Click on Execute.</t>
  </si>
  <si>
    <t>1. Go to parter management swagger
2. Navigate to "/partnermanager/users/{userId}/notifications-seen-timestamp" API.
3. Execute response by providing Invalid VERSION paramter in request body.
4. Click on Execute.</t>
  </si>
  <si>
    <t>1. Go to parter management swagger
2. Navigate to "/partnermanager/users/{userId}/notifications-seen-timestamp" API.
3. Execute response by providing VERSION value as "1" paramter in request body.
4. Click on Execute.</t>
  </si>
  <si>
    <t>1. Go to parter management swagger
2. Navigate to "/partnermanager/users/{userId}/notifications-seen-timestamp" API.
3. Execute response by providing VERSION value as "0" paramter in request body.
4. Click on Execute.</t>
  </si>
  <si>
    <t>1. Go to parter management swagger
2. Navigate to "/partnermanager/users/{userId}/notifications-seen-timestamp" API.
3. Execute response by without request time paramter in request body.
4. Click on Execute.</t>
  </si>
  <si>
    <t>1. Go to parter management swagger
2. Navigate to "/partnermanager/users/{userId}/notifications-seen-timestamp" API.
3. Execute response by without request time paramter as EMPTYin request body.
4. Click on Execute.</t>
  </si>
  <si>
    <t>1. Go to parter management swagger
2. Navigate to "/partnermanager/users/{userId}/notifications-seen-timestamp" API.
3. Execute response without OBJECT  parameter in request body.
4. Click on Execute.</t>
  </si>
  <si>
    <t>User should get error message,
{
      "errorCode": "PMS_NOTIFICATION_ERROR_002",
      "message": "Invalid notification seen timestamp"
    }</t>
  </si>
  <si>
    <t>1. Go to parter management swagger
2. Navigate to "/partnermanager/users/{userId}/notifications-seen-timestamp" API.
3. Execute response by providing "notificationSeen" as different format parameter in request body.
4. Click on Execute.</t>
  </si>
  <si>
    <t>1. Go to parter management swagger
2. Navigate to "/partnermanager/users/{userId}/notifications-seen-timestamp" API.
3. Execute response by providing "notificationSeen" as EMPTY parameter in request body.
4. Click on Execute.</t>
  </si>
  <si>
    <t>1. Go to parter management swagger
2. Navigate to "/partnermanager/users/{userId}/notifications-seen-timestamp" API.
3. Execute response without PARTNER_ADMIN.
4. Click on Execute.</t>
  </si>
  <si>
    <t>1. Go to parter management swagger
2. Navigate to "/partnermanager/users/{userId}/notifications-seen-timestamp" API.
3. Execute response with PARTNER Role.
4. Click on Execute.</t>
  </si>
  <si>
    <t>User should be able to get below response,
"response": {
    "userId": "base-ftm",
    "notificationsSeenDtimes": "2025-04-04T15:30:00"
  },</t>
  </si>
  <si>
    <t>TC_40957_29</t>
  </si>
  <si>
    <t>1.Open partner manager swagger
2.Select https://api-internal.qa-base.mosip.net/v1/partnermanager/notifications endpoint
3.Execute</t>
  </si>
  <si>
    <t>Should get the  response as
      "errorCode": "PMS_NOTIFICATION_ERROR_006",
      "message": "Partner Admin will only get notifications for root/intermediate certificate expiry and the weekly summary."
    }</t>
  </si>
  <si>
    <t>Should give response of below details for that logged in admin only
"notiifcationId":
"notificationpartnerId:
"notificationtype:
"notificationstatus":
"notificationDetails":
"certificate details":[
{
certificate id:
issued by:
issuedto:
partnerid:
partner domain:
expirydatetime:
expiryperiod:
certificatetype:</t>
  </si>
  <si>
    <t>By default it should display the total number of notification details
 {
  "id": "mosip.pms.notifications.get",
  "version": "1.0",
  "responseTime": "2025-04-09T09:48:15.953Z",
  "metadata": null,
  "response": {
    "pageNo": ,
    "pageSize": ,
    "totalResults": ,
    "data": [</t>
  </si>
  <si>
    <t>1.Open partner manager swagger
2.Select https://api-internal.qaplan.mosip.net/v1/partnermanager/notifications endpoint
3.Execute</t>
  </si>
  <si>
    <t xml:space="preserve">1.Open partner manager swagger
2.Select https://api-internal.qaplan.mosip.net/v1/partnermanager/notifications endpoint
3.Execute </t>
  </si>
  <si>
    <t>Verify the response by filtering for different page size 
Eg: Add page size 5,6 ,7 etc</t>
  </si>
  <si>
    <t>Verify the response by filtering for large page size 
Eg: Add page size 10000,12000</t>
  </si>
  <si>
    <t xml:space="preserve">1.Open partner manager swagger
2.Select https://api-internal.qaplan.mosip.net/v1/partnermanager/notifications endpoint
3.Enter page size with large pageno.
3.Execute </t>
  </si>
  <si>
    <t>1.Open partner manager swagger
2.Select https://api-internal.qaplan.mosip.net/v1/partnermanager/notifications endpoint
3.Execute by filtering the status</t>
  </si>
  <si>
    <t>1.Open partner manager swagger
2.Select https://api-internal.qaplan.mosip.net/v1/partnermanager/notifications endpoint
3.Execute by selecting status as dismissed</t>
  </si>
  <si>
    <t>1.Open partner manager swagger
2.Select https://api-internal.qaplan.mosip.net/v1/partnermanager/notifications endpoint
3.Execute by selecting status as active</t>
  </si>
  <si>
    <t>Should get response as null
{
  "id": "mosip.pms.notifications.get",
  "version": "1.0",
  "responseTime": "2025-04-09T10:07:07.957Z",
  "metadata": null,
  "response": {
    "pageNo": 0,
    "pageSize": 0,
    "totalResults": 0,
    "data": []
  },
  "errors": []
}</t>
  </si>
  <si>
    <t>1.Open partner manager swagger
2.Select https://api-internal.qaplan.mosip.net/v1/partnermanager/notifications endpoint
3.Execute w/o selecting status</t>
  </si>
  <si>
    <t>1.Open partner manager swagger
2.Select https://api-internal.qaplan.mosip.net/v1/partnermanager/notifications endpoint
3.Execute selecting the notification type</t>
  </si>
  <si>
    <t>If user want to fetch the certificateId details, he has to use this filter set notificationType as root / intermediate / partner or else he should get error response as
{
      "errorCode": "PMS_NOTIFICATION_ERROR_015",
      "message": "Notification type must be selected for filtering"
    }</t>
  </si>
  <si>
    <t xml:space="preserve">1.Open partner manager swagger
2.Select https://api-internal.qaplan.mosip.net/v1/partnermanager/notifications endpoint
3.Execute selecting the notification type filter as root with certificate id </t>
  </si>
  <si>
    <t xml:space="preserve">1.Open partner manager swagger
2.Select https://api-internal.qaplan.mosip.net/v1/partnermanager/notifications endpoint
3.Execute selecting the notification type filter as intermediate with certificate id </t>
  </si>
  <si>
    <t xml:space="preserve">1.Open partner manager swagger
2.Select https://api-internal.qaplan.mosip.net/v1/partnermanager/notifications endpoint
3.Execute selecting the notification type filter as partner with certificate id </t>
  </si>
  <si>
    <t xml:space="preserve">1.Open partner manager swagger
2.Select https://api-internal.qaplan.mosip.net/v1/partnermanager/notifications endpoint
3.Execute selecting the notification type filter as weekly with certificate id </t>
  </si>
  <si>
    <t xml:space="preserve">1.Open partner manager swagger
2.Select https://api-internal.qaplan.mosip.net/v1/partnermanager/notifications endpoint
3.Execute with certificate id  and notification type cobination  as sbi/ftm/api key with partner admin token </t>
  </si>
  <si>
    <t>1.Open partner manager swagger
2.Select https://api-internal.qaplan.mosip.net/v1/partnermanager/notifications endpoint
3.Execute selecting the notification type and createdtodate</t>
  </si>
  <si>
    <t>1.Open partner manager swagger
2.Select https://api-internal.qaplan.mosip.net/v1/partnermanager/notifications endpoint
3.Execute selecting the page number</t>
  </si>
  <si>
    <t xml:space="preserve">
Should give response of below details of weekly notifications only
"notiifcationId":
"notificationpartnerId:
"notificationtype:
"notificationstatus":
"notificationDetails":
"certificate details":[
{
certificate id:
issued by:
issuedto:
partnerid:
partner domain:
expirydatetime:
expiryperiod:
certificatetype:</t>
  </si>
  <si>
    <t>1.Open partner manager swagger
2.Select https://api-internal.qaplan.mosip.net/v1/partnermanager/notifications endpoint
3.Execute the response selecting the page size</t>
  </si>
  <si>
    <t>Should give response of below details
"notiifcationId":
"notificationpartnerId:
"notificationtype:
"notificationstatus":
"notificationDetails":
"certificate details":[
{
certificate id:
issued by:
issuedto:
partnerid:
partner domain:
expirydatetime:
expiryperiod:
certificatetype:</t>
  </si>
  <si>
    <t>1.Open partner manager swagger
2.Select https://api-internal.qaplan.mosip.net/v1/partnermanager/notifications endpoint
3.Execute  selecting the expiry date</t>
  </si>
  <si>
    <t>1.Open partner manager swagger
2.Select https://api-internal.qaplan.mosip.net/v1/partnermanager/notifications endpoint
3.Execute  selecting the expiry date in valid format</t>
  </si>
  <si>
    <t xml:space="preserve">1.Open partner manager swagger
2.Select https://api-internal.qaplan.mosip.net/v1/partnermanager/notifications endpoint
3.Enter expiry date in invalid format </t>
  </si>
  <si>
    <t>1.Open partner manager swagger
2.Select https://api-internal.qaplan.mosip.net/v1/partnermanager/notifications endpoint
3.Execute selecting issuedby</t>
  </si>
  <si>
    <t xml:space="preserve">1.Open partner manager swagger
2.Select https://api-internal.dev1.mosip.net/v1/partnermanager/notifications endpoint
3.Execute selecting issuedto </t>
  </si>
  <si>
    <t>Verify the notifications-seen-timestamp which was when the notifications were last viewed when user logged  in to the swagger API first time
Ex: Execute API when logged in first time</t>
  </si>
  <si>
    <t>1.Open partner manager swagger
2.Navigate to https://api-internal.qaplan.mosip.net/v1/partnermanager/users/notifications-seen-timestamp
3.Execute first time</t>
  </si>
  <si>
    <t>1.Open partner manager swagger
2.Navigate to https://api-internal.qaplan.mosip.net/v1/partnermanager/users/notifications-seen-timestamp
3.Execute when notifications are generated</t>
  </si>
  <si>
    <t>1.Open partner manager swagger
2.Navigate to https://api-internal.qaplan.mosip.net/v1/partnermanager/users/notifications-seen-timestamp
3.Execute the endpoint logging in as an admin</t>
  </si>
  <si>
    <t>Response should display :
{
"id":
"version":
"response time":
"metadata":
"response":{
"userid":
"notification seen : true,
"notificationseenDtimes":
}</t>
  </si>
  <si>
    <t>Latseen timestamp should display in UTC time format along with the Response  :
{
"id":
"version":
"response time":
"metadata":
"response":{
"userid":
"notification seen : true,
"notificationseenDtimes": eg,"2025-04-08T12:35:20.937"
}</t>
  </si>
  <si>
    <t xml:space="preserve">
1. Go to parter management swagger
2. Navigate to https://api-internal.qaplan.mosip.net/v1/partnermanager/users/notifications-seen-timestamp
3. Execute the API with partner roles.
4. Click on Execute</t>
  </si>
  <si>
    <t>User should get error message,
{
      "errorCode": "errorCode": "KER-ATH-403",
      "message": "User Id does not exists."
    }</t>
  </si>
  <si>
    <t>1. Go to parter management swagger
2. Navigate to https://api-internal.qaplan.mosip.net/v1/partnermanager/users/notifications-seen-timestamp
3. Click on Execute without partner admin roles</t>
  </si>
  <si>
    <t>1. Go to parter management swagger
2. Navigate to https://api-internal.qaplan.mosip.net/v1/partnermanager/users/notifications-seen-timestamp
3. Click on Execute without logging into UI</t>
  </si>
  <si>
    <t>1. Go to parter management swagger
2. Navigate to "/v1/partnermanager/partners/partner-certificates-details" API.
3. Execute response by without access token.
4. Click on Execute.</t>
  </si>
  <si>
    <t>1. Go to parter management swagger
2. Navigate to /v1/partnermanager/partners/partner-certificates-detailst" API.
3. Execute response by providing "expiryPeriod" parameter as 30 Days
4. Click on Execute.</t>
  </si>
  <si>
    <t>1. Go to parter management swagger
2. Navigate to /v1/partnermanager/partners/partner-certificates-detailst" API.
3. Execute response by providing "expiryPeriod" parameter as 15 Days
4. Click on Execute.</t>
  </si>
  <si>
    <t>1. Go to parter management swagger
2. Navigate to /v1/partnermanager/partners/partner-certificates-detailst" API.
3. Execute response by providing "expiryPeriod" parameter as 10 Days
4. Click on Execute.</t>
  </si>
  <si>
    <t>1. Go to parter management swagger
2. Navigate to /v1/partnermanager/partners/partner-certificates-detailst" API.
3. Execute the response by providing partner token which has certificates already expired.
4. Click on Execute.</t>
  </si>
  <si>
    <t>1. Go to parter management swagger
2. Navigate to /v1/partnermanager/partners/partner-certificates-detailst" API.
3. Execute response with Partner Admin role.
4. Click on Execute.</t>
  </si>
  <si>
    <t>1. Go to parter management swagger
2. Navigate to /v1/partnermanager/partners/partner-certificates-detailst" API.
3. Execute response with expiryPeriod 99999
4. Click on Execute.</t>
  </si>
  <si>
    <t>1. Go to parter management swagger
2. Navigate to /v1/partnermanager/partners/partner-certificates-detailst" API.
3. Execute response 
4. Click on Execute.</t>
  </si>
  <si>
    <t>1. Go to parter management swagger
2. Navigate to /v1/partnermanager/partners/partner-certificates-detailst" API.
3. Execute the response without Partner roles(invalid role)
4. Click on Execute.</t>
  </si>
  <si>
    <t>User+H9 should get error message,
{
      "errorCode": "KER-ATH-403",
      "message": "Forbidden"
    }</t>
  </si>
  <si>
    <t>1. Go to parter management swagger
2. Navigate to "/v1/partnermanager/trust-chain-certificates" API.
3. Execute response by without access token.
4. Click on Execute.</t>
  </si>
  <si>
    <t>1. Go to parter management swagger
2. Navigate to "/v1/partnermanager/trust-chain-certificates" API.
3. Execute response by providing "expiryPeriod" parameter as 30 Days
4. Click on Execute.</t>
  </si>
  <si>
    <t>1. Partner Admin should be able to retrieve the count of  Expiring certificates for the past 30 days.
2. Proper count should be displayed.</t>
  </si>
  <si>
    <t>1. Go to parter management swagger
2. Navigate to "/v1/partnermanager/trust-chain-certificates" API.
3. Execute response by providing "expiryPeriod" parameter as 15 Days
4. Click on Execute.</t>
  </si>
  <si>
    <t>1. Go to parter management swagger
2. Navigate to "/v1/partnermanager/trust-chain-certificates" API.
3. Execute response by providing "expiryPeriod" parameter as 10 Days
4. Click on Execute.</t>
  </si>
  <si>
    <t>1. Go to parter management swagger
2. Navigate to "/v1/partnermanager/trust-chain-certificates" API.
3. Execute the reponse by selecting caCertificateType as Root and Expiry period as 30
4. Click on Execute.</t>
  </si>
  <si>
    <t>1. Go to parter management swagger
2. Navigate to "/v1/partnermanager/trust-chain-certificates" API.
3. Execute the reponse by selecting caCertificateType as Intermediate and Expiry period as 30
4. Click on Execute.</t>
  </si>
  <si>
    <t>1. Go to parter management swagger
2. Navigate to "/v1/partnermanager/trust-chain-certificates" API.
3. Execute the reponse with Partner roles.
4. Click on Execute.</t>
  </si>
  <si>
    <t>MOSIP-41719</t>
  </si>
  <si>
    <t>MOSIP-41261</t>
  </si>
  <si>
    <t>MOSIP-41208</t>
  </si>
  <si>
    <t>PMS-Revamp-1.2.2.0_with_1.1.5 - When user attributes are missing from Keycloak, the profile section displays these fields as "Not available" without any actionable suggestion for the user.</t>
  </si>
  <si>
    <t>PMS-Revamp - The partner is still able to access the PMS portal even after the MOSIP-signed certificate has expired, Partner is able to create Policies, OIDC Client and API Key.</t>
  </si>
  <si>
    <t>PMS-Revamp-1.2.2.0_with_1.1.5 - The user's first and last name are not displayed in the User Profile or on the Dashboard</t>
  </si>
  <si>
    <t xml:space="preserve">         Pass</t>
  </si>
  <si>
    <t> User should get empty array</t>
  </si>
  <si>
    <t>MOSIP-41408</t>
  </si>
  <si>
    <t xml:space="preserve">PMS Revamp- Alignment Issue in List of NotificationÂ Â screen in Tablet device </t>
  </si>
  <si>
    <t xml:space="preserve">MOSIP-40027 </t>
  </si>
  <si>
    <t>TC_40027_ 16</t>
  </si>
  <si>
    <t>TC_40027_ 17</t>
  </si>
  <si>
    <t>TC_40027_ 18</t>
  </si>
  <si>
    <t> MOSIP-39304</t>
  </si>
  <si>
    <t>TC_40027_ 19</t>
  </si>
  <si>
    <t>TC_40027_ 20</t>
  </si>
  <si>
    <t>TC_40027_ 21</t>
  </si>
  <si>
    <t>TC_40027_ 22</t>
  </si>
  <si>
    <t>TC_40027_ 23</t>
  </si>
  <si>
    <t>TC_40027_ 24</t>
  </si>
  <si>
    <t>TC_40027_ 25</t>
  </si>
  <si>
    <t>TC_40027_ 26</t>
  </si>
  <si>
    <t>TC_40027_ 27</t>
  </si>
  <si>
    <t>TC_40027_ 28</t>
  </si>
  <si>
    <t>TC_40027_ 29</t>
  </si>
  <si>
    <t>TC_40027_ 30</t>
  </si>
  <si>
    <t>TC_40027_ 31</t>
  </si>
  <si>
    <t>TC_40027_ 32</t>
  </si>
  <si>
    <t>TC_40027_ 33</t>
  </si>
  <si>
    <t>TC_40027_ 34</t>
  </si>
  <si>
    <t>TC_40027_ 35</t>
  </si>
  <si>
    <t xml:space="preserve">MOSIP-40047 </t>
  </si>
  <si>
    <t>Weekly Summary of Partner Certificate: View All Notifications Page (Partner Admin)</t>
  </si>
  <si>
    <t>Weekly Summary of Partner Certificate: Notification Panel (Partner Admin)</t>
  </si>
  <si>
    <t>Root CA Certificate Notification: Notification Panel (Partner Admin)</t>
  </si>
  <si>
    <t>TC_39304_57</t>
  </si>
  <si>
    <t>Intermediate CA Certificate Notification: View all Notifications Page (Partner Admin)</t>
  </si>
  <si>
    <t>Changes in Root CA Certificate expiry Email Notification</t>
  </si>
  <si>
    <t>TC_41284_01</t>
  </si>
  <si>
    <t>TC_41284_02</t>
  </si>
  <si>
    <t>TC_41284_03</t>
  </si>
  <si>
    <t>TC_41284_04</t>
  </si>
  <si>
    <t>TC_41284_05</t>
  </si>
  <si>
    <t>TC_41284_06</t>
  </si>
  <si>
    <t>TC_41284_07</t>
  </si>
  <si>
    <t>TC_41284_08</t>
  </si>
  <si>
    <t>TC_41284_09</t>
  </si>
  <si>
    <t>TC_41284_10</t>
  </si>
  <si>
    <t>TC_41284_11</t>
  </si>
  <si>
    <t>TC_41284_12</t>
  </si>
  <si>
    <t>TC_41284_13</t>
  </si>
  <si>
    <t> MOSIP-40079</t>
  </si>
  <si>
    <t>MOSIP-40807</t>
  </si>
  <si>
    <t>Tested on qa-core env with components</t>
  </si>
  <si>
    <t>Audit logs for Notifications</t>
  </si>
  <si>
    <t>TC_40807_01</t>
  </si>
  <si>
    <t>To improve traceability and observability of notification events in PMS, audit logs must be generated for all certificate expiry-related notifications—covering both PMS portal and email delivery. The events should be logged in the audit.app_audit_log table with proper event IDs and reference details</t>
  </si>
  <si>
    <t>Add Audit Logging for Certificate Expiry Notifications (PMS Portal &amp; Email)</t>
  </si>
  <si>
    <t xml:space="preserve"> Verify event IDs is logged under the audit.app_audit_log table properly</t>
  </si>
  <si>
    <t xml:space="preserve">Verify the success  events for Root CA Certificates notifications triggered on  PMS portal </t>
  </si>
  <si>
    <t xml:space="preserve">Verify the success  events for Root CA Certificates notifications triggered on  Email </t>
  </si>
  <si>
    <t xml:space="preserve">Verify the success  events for  INTERMEDIATE Certificates notifications triggered on  PMS </t>
  </si>
  <si>
    <t>Audit logs for NotificationsAudit logs for Notifications</t>
  </si>
  <si>
    <t xml:space="preserve">1. Login to PMP portal.
2. Navigate to Notification panel.
3.Navigate to Root,  certificate notifications the inspect mode.
4.Open audit.app_audit_log table in Database
</t>
  </si>
  <si>
    <t>The events should be logged in the audit.app_audit_log table with proper event IDs and reference details</t>
  </si>
  <si>
    <t>TC_40807_02</t>
  </si>
  <si>
    <t xml:space="preserve">1. Login to PMP portal.
2. Navigate to Notification panel.
3.Navigate to Root,  certificate notifications the inspect mode.
4.Open audit.app_audit_log table in Database
</t>
  </si>
  <si>
    <t>Eventid along with description should display -
"PMS_NOTIF_001 - ROOT CERTIFICATE EXPIRY NOTIFICATION SUCCESS"</t>
  </si>
  <si>
    <t>TC_40807_03</t>
  </si>
  <si>
    <t>TC_40807_04</t>
  </si>
  <si>
    <t>1. Login to PMP portal.
2. Navigate to Notification panel.
3.Navigate to Root certificate notifications in the inspect mode.
3. Navigate to Email template.
4.Open audit.app_audit_log table in Database</t>
  </si>
  <si>
    <t>Eventid along with description should display - "PMS_NOTIF_003 - ROOT CERTIFICATE EXPIRY NOTIFICATION EMAIL SUCCESS"</t>
  </si>
  <si>
    <t>TC_40807_05</t>
  </si>
  <si>
    <t>TC_40807_06</t>
  </si>
  <si>
    <t>1. Login to PMP portal.
2. Navigate to Notification panel.
3.Navigate to INTERMEDIATE certificate notifications in the inspect mode.
3. Navigate to Email template.
5.Open audit.app_audit_log table in Database</t>
  </si>
  <si>
    <t>Eventid along with description should display -"PMS_NOTIF_005 - INTERMEDIATE CERTIFICATE EXPIRY NOTIFICATION SUCCESS"</t>
  </si>
  <si>
    <t>TC_40807_07</t>
  </si>
  <si>
    <t>1. Login to PMP portal.
2. Navigate to Notification panel.
3.Navigate to INTERMEDIATE certificate notifications in the inspect mode.
3. Navigate to Email template.
4.Open audit.app_audit_log table in Database</t>
  </si>
  <si>
    <t>TC_40807_08</t>
  </si>
  <si>
    <t xml:space="preserve">Verify the Succes  events for  INTERMEDIATE Certificates notifications triggered on  Email </t>
  </si>
  <si>
    <t>Eventid along with description should display -" PMS_NOTIF_007 - INTERMEDIATE CERTIFICATE EXPIRY NOTIFICATION EMAIL SUCCESS"</t>
  </si>
  <si>
    <t>TC_40807_09</t>
  </si>
  <si>
    <t>TC_40807_10</t>
  </si>
  <si>
    <t xml:space="preserve">Verify the Success  events for  PARTNER Certificates notifications triggered on  PMS </t>
  </si>
  <si>
    <t>1. Login to PMP portal.
2. Navigate to Notification panel.
3.Navigate to PARTNER certificate notifications in the inspect mode.
3. Navigate to Email template.
4.Open audit.app_audit_log table in Database</t>
  </si>
  <si>
    <t>Eventid along with description should display -"PMS_NOTIF_009 - PARTNER CERTIFICATE EXPIRY NOTIFICATION SUCCESS"</t>
  </si>
  <si>
    <t>TC_40807_11</t>
  </si>
  <si>
    <t>TC_40807_12</t>
  </si>
  <si>
    <t xml:space="preserve">Verify the Success  events for  PARTNER Certificates notifications triggered on  Email </t>
  </si>
  <si>
    <t>Eventid along with description should display -"PMS_NOTIF_011 - PARTNER CERTIFICATE EXPIRY NOTIFICATION EMAIL SUCCESS "</t>
  </si>
  <si>
    <t>1. Login to PMP portal.
2. Navigate to Notification panel.
3.Navigate to Weekly Summary (for Partner Admins) certificate notifications in the inspect mode.
3. Navigate to Email template.
4.Open audit.app_audit_log table in Database</t>
  </si>
  <si>
    <t>Eventid along with description should display -"PMS_NOTIF_013 - WEEKLY SUMMARY NOTIFICATION SUCCESS"</t>
  </si>
  <si>
    <t xml:space="preserve">Verify the Success  events for   Weekly-Summary notifications triggered on  Email </t>
  </si>
  <si>
    <t>Eventid along with description should display -" PMS_NOTIF_015 - WEEKLY SUMMARY NOTIFICATION EMAIL SUCCESS"</t>
  </si>
  <si>
    <t>Verify the module_name on triggering the Certificates notifications</t>
  </si>
  <si>
    <t>1. Login to PMP portal.
2. Navigate to Notification panel.
3.Navigate to  certificate notifications in the inspect mode.
3. Check the module_name
4.Open audit.app_audit_log table in Database</t>
  </si>
  <si>
    <t>Should display module_name as  ‘Partner Management Service’</t>
  </si>
  <si>
    <t>Verify the ref_id on triggering the Certificates notifications</t>
  </si>
  <si>
    <t>1. Login to PMP portal.
2. Navigate to Notification panel.
3.Navigate to  certificate notifications in the inspect mode.
3. Check the ref_id
4.Open audit.app_audit_log table in Database</t>
  </si>
  <si>
    <t>Should display ref_id as' stores notification ID'</t>
  </si>
  <si>
    <t>Verify the ref_id_type on triggering the Certificates notifications</t>
  </si>
  <si>
    <t>1. Login to PMP portal.
2. Navigate to Notification panel.
3.Navigate to  certificate notifications in the inspect mode.
3.  Check the ref_id_type.
4.Open audit.app_audit_log table in Database</t>
  </si>
  <si>
    <t>Should store ref_id_type  notification type (e.g., ROOT_CA, INTERMEDIATE_CA, PARTNER_CERT, WEEKLY_SUMMARY)</t>
  </si>
  <si>
    <t>MOSIP-40067_08</t>
  </si>
  <si>
    <t>Verify if the Notification older than 10 days are deleted CA certificates</t>
  </si>
  <si>
    <t>Verify if the Notification older than 10 days are deleted for SUBCA certificates</t>
  </si>
  <si>
    <t>Verfiy if the Notification older than 10 days are deleted for partner certificates</t>
  </si>
  <si>
    <t>Verfiy if the Notifications older than 10 days to be  deleted can be configured to 1 days</t>
  </si>
  <si>
    <t>Notifications older than 10 days should be automatically deleted from the Notifications Panel , Notifications Page in UI and database during the batch job run.</t>
  </si>
  <si>
    <t>Should display the count of expiring partners in the below format
"xx Partner Certificates"
&lt;where xx represents the count of expiring items within 7-0 days of expiring date.&gt;</t>
  </si>
  <si>
    <t>Comments descending feature is not implemented</t>
  </si>
  <si>
    <t xml:space="preserve">Test Rate : 99%       With Pass Rate : 99% </t>
  </si>
  <si>
    <t>Execute API with partnerid value given as 'A'(any value)</t>
  </si>
  <si>
    <t>Execute API with orgName value given as '1'(any value)</t>
  </si>
  <si>
    <t>Execute API with Requestdetails value given as 'abcd'(any value)</t>
  </si>
  <si>
    <t>Execute API with policyId value given as '3'(any value)</t>
  </si>
  <si>
    <t>Execute API with policyName value given as 'lmn'(any value)</t>
  </si>
  <si>
    <t>Execute API with policyGroupName value given as 'hi'(any value)</t>
  </si>
  <si>
    <t>Execute API with partnerType value given as 'a'(any value)</t>
  </si>
  <si>
    <t>Execute API with Make value given as 'abcd'(any value)</t>
  </si>
  <si>
    <t>Execute API with Model given as 'xyz'(any value)</t>
  </si>
  <si>
    <t>Execute API with sbiVersion value given as 'abcd'(any value)</t>
  </si>
  <si>
    <t>Execute API with devicetype value given as 'I'(any value)</t>
  </si>
  <si>
    <t>Execute API with deviceSubType value given as 'f'(any value)</t>
  </si>
  <si>
    <t>Execute API with make value given as '3'(any value)</t>
  </si>
  <si>
    <t>Execute API with model value given as '4'(any value)</t>
  </si>
  <si>
    <t>Execute API with SbiId value given as 'q'(any value)</t>
  </si>
  <si>
    <t>Execute API with deviceId value given as '9'(any value)</t>
  </si>
  <si>
    <t>Execute API with policygroup value given as '1'(any value)</t>
  </si>
  <si>
    <t>Execute API with orgName value given as 'abcd'(any value)</t>
  </si>
  <si>
    <t>Execute API with policyName given as 'xyz'(any value)</t>
  </si>
  <si>
    <t>Execute API with apiKeyLabelvalue given as 'hello'(any value)</t>
  </si>
  <si>
    <t>Execute API with policyId value given as '1'(any value)</t>
  </si>
  <si>
    <t>Execute API with policyName value given as 'a'(any value)</t>
  </si>
  <si>
    <t>Execute API with policyGroupName value given as 'ab'(any value)</t>
  </si>
  <si>
    <t>Execute API with policydescription value given as '3'(any value)</t>
  </si>
  <si>
    <t>Execute API with sortfieldname value given as 'status'(any value)</t>
  </si>
  <si>
    <t>Execute API with policyGroupName value given as '1'(any value)</t>
  </si>
  <si>
    <t>Execute API with clientiname given as 'h'(any value)</t>
  </si>
  <si>
    <t>Minor</t>
  </si>
  <si>
    <t>Major</t>
  </si>
  <si>
    <t>Root CA Certificate expiry notification</t>
  </si>
  <si>
    <t>Intermediate Certificate expiry notifications</t>
  </si>
  <si>
    <t>Partner Certificate expiry notification</t>
  </si>
  <si>
    <t>Weekly Summary of Root, Intermediate &amp; Partner certificate Notifications</t>
  </si>
  <si>
    <t>MOSIP-39700</t>
  </si>
  <si>
    <t>Allow either POLICYMANAGER or PARTNER_ADMIN role to perform Policy related functionalities in 'Policy' card within PMS UI</t>
  </si>
  <si>
    <t>TC_39700_01</t>
  </si>
  <si>
    <t>As the existing API works on OR condition- where either PARTNER_ADMIN or POLICYMANAGER role is sufficient to access the Policy related features, we will have to keep this behavior consistent at UI level as well. Hence remove the AND condition provided in the UI and ensure either of PARTNER_ADMIN or POLICYMANAGER role can perform 'Policy' card-related functionalities.</t>
  </si>
  <si>
    <t>Verify when user logs in with POLICYMANAGER role.</t>
  </si>
  <si>
    <t>1. Open Keycloak and search the USER.
2. Assign the ROLE as POLICYMANAGER.
3. Launch PMS Portal as Admin.
4. Navigate to Dashboard.</t>
  </si>
  <si>
    <t>1. User should be able to get Dashboard with only Policies card.
2. User should not get other Partner Admin cards.</t>
  </si>
  <si>
    <t>TC_39700_02</t>
  </si>
  <si>
    <t>Verify when user logs in with PARTNERADMIN role.</t>
  </si>
  <si>
    <t>1. Open Keycloak and search the USER.
2. Assign the ROLE as PARTNERADMIN.
3. Launch PMS Portal as Admin.
4. Navigate to Dashboard.</t>
  </si>
  <si>
    <t>1. User should be able to get Dashboard with all the cards.
2. User should get POLICIES card also.</t>
  </si>
  <si>
    <t>TC_39700_03</t>
  </si>
  <si>
    <t>Verify when user logs in with POLICYMANAGER  and PARTNER_ADMIN role.</t>
  </si>
  <si>
    <t>1. Open Keycloak and search the USER.
2. Assign the ROLE as POLICYMANAGER  and PARTNER_ADMIN
3. Launch PMS Portal as Admin.
4. Navigate to Dashboard.</t>
  </si>
  <si>
    <t>FTM Chip Certificate Notification: Notification Panel (FTM Chip Provider).</t>
  </si>
  <si>
    <t>TC_39429_01</t>
  </si>
  <si>
    <t>1.The already uploaded FTM Chip certificate should be due for an expiry within the next 30 days.
2.The Partner should login to the PMS portal.
3.This should apply to all ACTIVE FTM Chip Providers as long as 1 and 2 above satisfies.</t>
  </si>
  <si>
    <t>As an FTM Chip Provider,
I want to view notifications for FTM Chip Certificates (uploaded by me) nearing expiration within the PMS portal,
So that I can take timely action to renew them and prevent service disruptions.</t>
  </si>
  <si>
    <t>Verify the notification icon in the top-right navigation bar is available in partner.</t>
  </si>
  <si>
    <t>1. Login to PMS portal as FTM Partner
2. Navigate to Dashboard.
3. Navigate to Notification icon.</t>
  </si>
  <si>
    <t>TC_39429_02</t>
  </si>
  <si>
    <t>Verify the notification icon in the top-right navigation bar is accessible in Partner.</t>
  </si>
  <si>
    <t>1. Login to PMS portal as FTM Partner.
2. Navigate to Dashboard.
3. Navigate to Notification icon.</t>
  </si>
  <si>
    <t>TC_39429_03</t>
  </si>
  <si>
    <t>Verify the red alert indication shows up on the notification icon only if a new notification has been created since the user last opened the notification panel.</t>
  </si>
  <si>
    <t>The red alert indication shows on the notification icon only when there’s a new notification created after the user last checked the notification panel. If there are no new notifications since then, the red alert should not be shown.</t>
  </si>
  <si>
    <t>TC_39429_04</t>
  </si>
  <si>
    <t xml:space="preserve"> Verify that the red alert indication does not show if there are no new notifications.</t>
  </si>
  <si>
    <t>No red alert indicator (badge) should be shown on the notification icon, confirming that there are no new notifications.</t>
  </si>
  <si>
    <t>TC_39429_05</t>
  </si>
  <si>
    <t>Verify whether the red unread alert indicator on the notification icon disappears after closing the notification panel</t>
  </si>
  <si>
    <t>The unread red alert symbol should disappear from the notification icon once notification is collapsed</t>
  </si>
  <si>
    <t>TC_39429_06</t>
  </si>
  <si>
    <t>Verify that a new notification generated during the user’s active session is received and reflected in the notification panel.</t>
  </si>
  <si>
    <t>After page reload user should be able to display red alert with Notifications icon.</t>
  </si>
  <si>
    <t>TC_39429_07</t>
  </si>
  <si>
    <t>Verify the red alert icon should appear when a new notification is triggered after the user last viewed the notification panel.</t>
  </si>
  <si>
    <t>A red alert icon should be displayed on the notification bell when a new notification is received after the last panel view.</t>
  </si>
  <si>
    <t>TC_39429_08</t>
  </si>
  <si>
    <t>1. Login to PMS portal as FTM Partner.
2. Navigate to Dashboard.
3. Navigate to Notification icon.
4. Navigate to Notification panel.</t>
  </si>
  <si>
    <t>TC_39429_09</t>
  </si>
  <si>
    <t>Verify the count of notifications displayed in the notification panel when it is opened.</t>
  </si>
  <si>
    <t>When the notification panel opens, it should display the latest 4 notifications regardless of their type (FTM Chip Certificate), based on the partner type.</t>
  </si>
  <si>
    <t>TC_39429_10</t>
  </si>
  <si>
    <t>The user should always be see the latest 4 notifications in the Notification panel, regardless of their user last logged in. If one of the latest notifications is removed, it should be immediately replaced by the next most recent notification so that the panel consistently displays 4 of the latest notifications.</t>
  </si>
  <si>
    <t>TC_39429_11</t>
  </si>
  <si>
    <t>Verify that when a user dismisses a notification from the panel, it is removed from the list.</t>
  </si>
  <si>
    <r>
      <rPr>
        <sz val="10"/>
        <color rgb="FF000000"/>
        <rFont val="Calibri"/>
        <family val="2"/>
        <scheme val="minor"/>
      </rPr>
      <t>Once a notification is dismissed by the user, it should be immediately removed from the Notification panel </t>
    </r>
    <r>
      <rPr>
        <sz val="10"/>
        <color rgb="FFFF0000"/>
        <rFont val="Calibri"/>
        <family val="2"/>
        <scheme val="minor"/>
      </rPr>
      <t>.</t>
    </r>
  </si>
  <si>
    <t>TC_39429_12</t>
  </si>
  <si>
    <t>Title should displayed- "Notifications".</t>
  </si>
  <si>
    <t>TC_39429_13</t>
  </si>
  <si>
    <t>Subtitle should displayed - "Latest".</t>
  </si>
  <si>
    <t>TC_39429_14</t>
  </si>
  <si>
    <t>Verify that each notification is displayed as an individual row item within the notification panel.</t>
  </si>
  <si>
    <t>Each notification should appear as a separate row item in the notification panel.</t>
  </si>
  <si>
    <t>TC_39429_15</t>
  </si>
  <si>
    <t>Verify the title "FTM Chip Certificate Expiration" is correctly displayed in all relevant partner certificate notifications within the notification panel.</t>
  </si>
  <si>
    <t>The title "FTM Chip Certificate Expiration" is visible and correctly displayed for each FTM chip certificate notification in the notification panel.</t>
  </si>
  <si>
    <t>TC_39429_16</t>
  </si>
  <si>
    <t>The date and time shown next to the notification title accurately reflect the user’s local system time (according to browser settings) when the notification was generated.</t>
  </si>
  <si>
    <t>TC_39429_17</t>
  </si>
  <si>
    <t>Verify that the notification description correctly displays the FTM ID and expiry date in the user’s local date and time format.</t>
  </si>
  <si>
    <t>1.The description shows: "FTM Chip Certificate with FTM ID : &lt;ftm_id&gt; is set to expire on &lt;date, month, year of expiry&gt;. Renew it now to avoid any disruptions."
2.The expiry date and time are formatted according to the user’s browser locale and system settings.</t>
  </si>
  <si>
    <t>TC_39429_18</t>
  </si>
  <si>
    <t>1. Login to PMS portal as FTM Partner.
2. Navigate to Dashboard.
3. Navigate to Notification icon.
4. Navigate to Notification panel.
5. Navigate to Dismiss button.</t>
  </si>
  <si>
    <t>TC_39429_19</t>
  </si>
  <si>
    <t>Verify that clicking the 'Dismiss' button removes the respective notification from both the notification panel and the notifications list page.</t>
  </si>
  <si>
    <t>Clicking the 'Dismiss' button, the selected notification is immediately removed from the notification panel and no longer appears on the notifications list page.</t>
  </si>
  <si>
    <t>TC_39429_20</t>
  </si>
  <si>
    <t>1. Login to PMS portal as FTM Partner.
2. Navigate to Dashboard.
3. Navigate to Notification icon.
4. Navigate to Notification panel.
5. Navigate to Dismiss button.
6. Navigate to View all notifications.</t>
  </si>
  <si>
    <t>TC_39429_21</t>
  </si>
  <si>
    <t>Verify after clicking on "View all notifications button" in FTM chip screen.</t>
  </si>
  <si>
    <t>Clicking on "View all notifications" user should be navigated to the Notifications page, specifically to the FTM Chip Certificate tab, where the full list of certificates expiring within 30 days is displayed accurately and completely.</t>
  </si>
  <si>
    <t>TC_39429_22</t>
  </si>
  <si>
    <t>1. Login to PMS portal as FTM Partner.
2. Navigate to Dashboard.
3. Navigate to Notification icon.
4. Navigate to Notification panel.
5. Navigate to Dismiss button.                                                                                                                                                                                                                                                                                                           6. Navigate to View all notifications.</t>
  </si>
  <si>
    <t>The FTM Chip Certificate tab shows all expiry notifications generated within the past 60 days. Notifications older than 60 days are automatically deleted from the portal and no longer visible in the tab.</t>
  </si>
  <si>
    <t>TC_39429_23</t>
  </si>
  <si>
    <t>Verify when the First notification is generated for the expiration of a particular FTM chip certificate.</t>
  </si>
  <si>
    <r>
      <rPr>
        <sz val="10"/>
        <color rgb="FF000000"/>
        <rFont val="Calibri"/>
        <family val="2"/>
        <scheme val="minor"/>
      </rPr>
      <t>First Notification for a FTM chip certificate</t>
    </r>
    <r>
      <rPr>
        <sz val="10"/>
        <color rgb="FFFF0000"/>
        <rFont val="Calibri"/>
        <family val="2"/>
        <scheme val="minor"/>
      </rPr>
      <t xml:space="preserve"> </t>
    </r>
    <r>
      <rPr>
        <sz val="10"/>
        <color rgb="FF000000"/>
        <rFont val="Calibri"/>
        <family val="2"/>
        <scheme val="minor"/>
      </rPr>
      <t>should be generated when a certificate is 30 days away from expiration.</t>
    </r>
  </si>
  <si>
    <t>TC_39429_24</t>
  </si>
  <si>
    <t>Verify when the second notification is generated for the expiration of a particular FTM chip certificate.</t>
  </si>
  <si>
    <t>Second Notification for a FTM chip certificate should be generated when a certificate is 15 days away from expiration.</t>
  </si>
  <si>
    <t>TC_39429_25</t>
  </si>
  <si>
    <t>Verify when the particular FTM chip certificate expiry, which is 10 days before the expiration date.</t>
  </si>
  <si>
    <t>The FTM chip certificate is set to expire within 10 days. Daily notifications should be sent for the Partner certificate.</t>
  </si>
  <si>
    <t>TC_39429_26</t>
  </si>
  <si>
    <t>Verify the Expiry date in the notification matches the actual certificate expiry date in ‘FTM chip Certificate’ Card of PMS portal.</t>
  </si>
  <si>
    <t>The Expiry date in the notification should be matching the actual certificate expiry date in ‘FTM chip Certificate’ Card of PMS portal</t>
  </si>
  <si>
    <t>TC_39429_27</t>
  </si>
  <si>
    <t>Verify the total number of notifications generated for the FTM chip certificate.</t>
  </si>
  <si>
    <t>Total 13 notifications should be generated for FTM chip certificate,
i. 30 Days 1
ii. 15 Days 1
iii. 10 Days 10 daily
iv. 1th Day of expiry 1</t>
  </si>
  <si>
    <t>TC_39429_28</t>
  </si>
  <si>
    <t>1. Login to PMS portal as FTM Partner.
2. Navigate to Dashboard.
3. Navigate to Notification icon.
4. Navigate to Notification panel.
5. Navigate to View all notifications.
6. Navigate to different Partner pages.</t>
  </si>
  <si>
    <t>TC_39429_29</t>
  </si>
  <si>
    <t>Verify when the particular FTM chip certificate expiry, which is 10 days, and 15days, before the expiration date.</t>
  </si>
  <si>
    <t>The FTM chip certificate is set to expire within 10 days. and 15 days, Daily notifications should be sent for the Partner Email ID.</t>
  </si>
  <si>
    <t>TC_39429_30</t>
  </si>
  <si>
    <t>Verify the expiry date displayed in the FTM Chip Certificate notification matches the actual expiry date shown in the ‘FTM Chip Services’ card on the PMS portal.</t>
  </si>
  <si>
    <t>The expiry date mentioned in the notification (e.g., "is set to expire on &lt;date&gt;") must exactly match the expiry date shown for the same FTM ID in the 'FTM Chip Services' card of the PMS portal.</t>
  </si>
  <si>
    <t>TC_39429_31</t>
  </si>
  <si>
    <t>verify if an FTM Chip Certificate is renewed before its expiry date, all future notifications related to that certificate should be automatically cancelled.</t>
  </si>
  <si>
    <t>Once the FTM Chip Certificate is successfully renewed, no further notifications related to its expiry should be generated or displayed in the notification panel or the FTM Chip Certificate tab.</t>
  </si>
  <si>
    <t>TC_39429_32</t>
  </si>
  <si>
    <t>TC_39429_33</t>
  </si>
  <si>
    <t>1. Login to PMS portal as FTM Partner.
2. Navigate to Dashboard.
3. Navigate to Notification icon.
4. Navigate to Notification panel. 5. Dismiss the notification from Panel.</t>
  </si>
  <si>
    <t>TC_39429_34</t>
  </si>
  <si>
    <t>TC_39429_35</t>
  </si>
  <si>
    <t>1. Login to PMS portal as FTM Partner.
2. Navigate to Dashboard.
3. Navigate to Notification icon.
4. Click on notification icon.
5. Navigate to Notification panel.
6. Dismiss the notification.</t>
  </si>
  <si>
    <t>Each and every time when user dismiss the notification next set of notification should appear.</t>
  </si>
  <si>
    <t>TC_39429_36</t>
  </si>
  <si>
    <t>TC_39429_37</t>
  </si>
  <si>
    <t>Verify that triggering the batch job manually after renewing a certificate does not resend expiry notifications via UI or email.</t>
  </si>
  <si>
    <t xml:space="preserve">1. Login to PMS portal as FTM Partner.
2. Navigate to Dashboard.
3. Navigate to Notification icon.
4. Navigate to Notification panel.                                                                                                                                                                                                                                                                                                    </t>
  </si>
  <si>
    <t>Once the FTM Chip Certificate is successfully renewed, no further notifications related to its expiry should be generated or displayed in the notification panel and via Email notification should not be sent.</t>
  </si>
  <si>
    <t>TC_39429_38</t>
  </si>
  <si>
    <t>Verify each FTM Chip Certificate notification displays the correct expiration date and corresponding FTM ID.</t>
  </si>
  <si>
    <t>Each notification should accurately show the correct FTM ID and its associated certificate expiration date. The details must match the data in the PMS portal's 'FTM Chip Services' card or backend records.</t>
  </si>
  <si>
    <t>TC_39429_39</t>
  </si>
  <si>
    <t xml:space="preserve">1. Login to PMS portal as FTM Partner.
2. Navigate to Dashboard.
3. Navigate to Notification icon.
4. Click on notification icon.
5. Navigate to Notification panel.
</t>
  </si>
  <si>
    <t>TC_39429_40</t>
  </si>
  <si>
    <t>TC_39429_41</t>
  </si>
  <si>
    <t>TC_39429_42</t>
  </si>
  <si>
    <t>Verify the 30 days and daily notifcations are generated in UI and Email.</t>
  </si>
  <si>
    <t>1. 30 days and daily notifcations should be sent to UI and Email both.
2. Date and time should be same in both UI and Email.</t>
  </si>
  <si>
    <t>TC_39429_43</t>
  </si>
  <si>
    <t>TC_39429_44</t>
  </si>
  <si>
    <t>TC_39429_45</t>
  </si>
  <si>
    <t>TC_39429_46</t>
  </si>
  <si>
    <t>Validate that FTM Chip Certificate expiry notifications are visible only to the partner user who uploaded the corresponding certificates.</t>
  </si>
  <si>
    <t>1.The FTM Chip Provider should only receive and view notifications related to the certificates they have uploaded. 2.No notifications belonging to other partners or providers should be displayed in their notification panel or notifications page.</t>
  </si>
  <si>
    <t>TC_39429_47</t>
  </si>
  <si>
    <t>1. Login to PMS portal as FTM Partner.
2. Navigate to Dashboard.
3. Navigate to Notification icon.
4. Click on notification icon.
5. Navigate to Notification panel.</t>
  </si>
  <si>
    <t>TC_39429_48</t>
  </si>
  <si>
    <t>Verify the FTM chip Certificate Notification when logged in Arabic language.</t>
  </si>
  <si>
    <t>TC_39429_49</t>
  </si>
  <si>
    <t>Verify the FTM Chip certificate notification in Weekly summary partner.</t>
  </si>
  <si>
    <r>
      <t>1.Login to PMS portal as FTM Partner.
2.Navigate to Dashboard                                                                                                                                                                                                                                                                                                                    3. Navigate to the notification Icon                                                                                                                                                                                                                                                                                        4.navigate to the Notification Panel.
5.Click on the FTM Chip Certificate</t>
    </r>
    <r>
      <rPr>
        <sz val="10"/>
        <color rgb="FFFF0000"/>
        <rFont val="Calibri"/>
        <family val="2"/>
        <scheme val="minor"/>
      </rPr>
      <t>.</t>
    </r>
  </si>
  <si>
    <t>FTM Chip Certificate expiry notification should be visible in the Notification panel.</t>
  </si>
  <si>
    <t>TC_39429_50</t>
  </si>
  <si>
    <t xml:space="preserve">Verify when no FTM chip certificate is expiring </t>
  </si>
  <si>
    <t>1.Login to PMS portal as FTM Partner Admin.
2.Navigate to Dashboard.
3.Navigate to Notification icon.
4.Click on Notification icon.
5.Navigate to Notification panel.</t>
  </si>
  <si>
    <t>The page should display a message "No Notifications Yet,
You have no notifications at the moment." indicating there are no records to show.</t>
  </si>
  <si>
    <t>TC_39429_51</t>
  </si>
  <si>
    <t>Verify FTM Chip certificate Expiry using keyboard</t>
  </si>
  <si>
    <t>1. Login to PMS portal as FTM Partner Admin.
2. Navigate to Dashboard.
3. Navigate to Notification icon.
4. Click on notification icon.
5. Navigate to Notification panel.</t>
  </si>
  <si>
    <t>1.User should be able to navigate to the FTM Chip Certificate Expiry section using only the keyboard (Tab/Arrow keys).
2.The expiry details should be clearly visible and focused without requiring a mouse.</t>
  </si>
  <si>
    <t>TC_39429_52</t>
  </si>
  <si>
    <t>Verify duplicate certificates are getting generated for same FTM Chip certificate at same time interval.</t>
  </si>
  <si>
    <t>TC_39429_53</t>
  </si>
  <si>
    <t>FTM chip Certificate Notification should work as expected on tablet devices.</t>
  </si>
  <si>
    <t>TC_39429_54</t>
  </si>
  <si>
    <t>FTM chip Certificate Notification should work as expected on extra large screen.</t>
  </si>
  <si>
    <t>TC_39429_55</t>
  </si>
  <si>
    <t>TC_39429_56</t>
  </si>
  <si>
    <t>TC_39429_57</t>
  </si>
  <si>
    <t>1.Login to PMP portal as an Admin
2.Restart the "partner Management service" .</t>
  </si>
  <si>
    <t>TC_39429_58</t>
  </si>
  <si>
    <t>Verify the Dashboard count decreases after renewal of one FTM Chip certificate.</t>
  </si>
  <si>
    <t xml:space="preserve">1.Login to PMS portal as FTM Partner.
2.Navigate to Dashboard.
3.Renew expired certificates.
4.Navigate back to Dashboard.
</t>
  </si>
  <si>
    <t>After renewing one expired FTM Chip certificate, the expired certificate count on the Dashboard should decrease by 1.</t>
  </si>
  <si>
    <t>MOSIP-39429</t>
  </si>
  <si>
    <t>MOSIP-39439</t>
  </si>
  <si>
    <t>FTM Chip Certificate Notification: via Email (FTM Chip Provider)</t>
  </si>
  <si>
    <t>TC_39439_01</t>
  </si>
  <si>
    <t>The FTM Chip certificate already uploaded by FTM Chip Provider should be due for an expiry within the next 30 days.</t>
  </si>
  <si>
    <t>As a FTM Chip Provider,
I should be able to receive email notifications for FTM Chip certificates nearing expiration,
So that I can take timely action to renew them by getting notified even when not accessing the PMS portal, and prevent service disruptions.</t>
  </si>
  <si>
    <t xml:space="preserve">Verify  The first notification via email for  the certificate which  is  30 days prior from expiration </t>
  </si>
  <si>
    <t>1.Open PMS default properites
2.Change the FTM chip cert.expiry.cron.schedule in UTC time in 0 0 0 * * * expression
3.Upload the certificate which is set to expire
4.Restart Partner Management properties
5.Open the SMTP portal</t>
  </si>
  <si>
    <t>TC_39439_02</t>
  </si>
  <si>
    <t>Verify the notification via  email for   the certificate which is set to expire after the first alert</t>
  </si>
  <si>
    <t xml:space="preserve">
1.Open PMS default properites
2.Change the FTM chip cert.expiry.cron.schedule in UTC time in 0 0 0 * * * expression
3.Upload the certificate which is set to expire
4.Restart Partner Management properties
5.Open the SMTP portal</t>
  </si>
  <si>
    <t>TC_39439_03</t>
  </si>
  <si>
    <t>Daily reminders from 10 days before expiration until the expiry date (Day 10 to Day 0) should be received to the registered email</t>
  </si>
  <si>
    <t>TC_39439_04</t>
  </si>
  <si>
    <t>No Turn off notification function from PMS,  only admin can prefer not to send notification</t>
  </si>
  <si>
    <t>TC_39439_05</t>
  </si>
  <si>
    <t xml:space="preserve">Should not be able to   modify the description message as  an enduser </t>
  </si>
  <si>
    <t>TC_39439_06</t>
  </si>
  <si>
    <t>Message can be deleted from an enduser but it is OOS for PMS module</t>
  </si>
  <si>
    <t>TC_39439_07</t>
  </si>
  <si>
    <t xml:space="preserve">
1.Open PMS default properites
2.Change the FTM chip cert.expiry.cron.schedule in UTC time in 0 0 0 * * * expression
3.Upload the certificate which is set to expire
4.Restart Partner Management properties
5.Open the SMTP portal
6.Check the Subject of the Email notification </t>
  </si>
  <si>
    <t>Subject should read : Action Required: FTM Chip Certificate Expiration</t>
  </si>
  <si>
    <t>TC_39439_08</t>
  </si>
  <si>
    <t xml:space="preserve">
1.Open PMS default properites
2.Change the FTM chip cert.expiry.cron.schedule in UTC time in 0 0 0 * * * expression
3.Upload the certificate which is set to expire
4.Restart Partner Management properties
5.Open the SMTP portal
6.Check the Subject can be modified for  the Email notification </t>
  </si>
  <si>
    <t>Subject of the Email notification should not be able to modify or delete.</t>
  </si>
  <si>
    <t>TC_39439_09</t>
  </si>
  <si>
    <t xml:space="preserve">
1.Open PMS default properites
2.Change the FTM chip cert.expiry.cron.schedule in UTC time in 0 0 0 * * * expression
3.Upload the certificate which is set to expire
4.Restart Partner Management properties
5.Open the SMTP portal
6.Check the Body</t>
  </si>
  <si>
    <t>The body should display as:
Dear [partner_id],
This is to inform you that the FTM Chip Certificate for &lt;Make&gt; - &lt;Model&gt; (FTM ID: &lt;ftm_id&gt;) is scheduled to expire on [dd-mmm-yyyy] UTC. To ensure continued functionality and uninterrupted services, we request you to upload the certificate for renewal before the expiration date.</t>
  </si>
  <si>
    <t>TC_39439_10</t>
  </si>
  <si>
    <t>1.Open PMS default properites
2.Change the FTM chip cert.expiry.cron.schedule in UTC time in 0 0 0 * * * expression
3.Upload the certificate which is set to expire
4.Restart Partner Management properties
5.Open the SMTP portal
6.Check the certificate details filed</t>
  </si>
  <si>
    <t>Certificate details field should  include:
Certificate Details
FTM ID
Partner Domain
Expiration Date &amp; Time
Issued To
Issued By
Action Required</t>
  </si>
  <si>
    <t>TC_39439_11</t>
  </si>
  <si>
    <t xml:space="preserve">Verfiy the FTM ID in  certifciate details  </t>
  </si>
  <si>
    <t xml:space="preserve">
1.Open PMS default properites
2.Change the FTM chip cert.expiry.cron.schedule in UTC time in 0 0 0 * * * expression
3.Upload the certificate which is set to expire
4.Restart Partner Management properties
5.Open the SMTP portal
6.Check the FTM ID in certificate details </t>
  </si>
  <si>
    <t xml:space="preserve">Should display proper FTM ID </t>
  </si>
  <si>
    <t>TC_39439_12</t>
  </si>
  <si>
    <t xml:space="preserve">Verfiy the expiration Date and Time in  certifciate details  </t>
  </si>
  <si>
    <t xml:space="preserve">
1.Open PMS default properites
2.Change the FTM chip cert.expiry.cron.schedule in UTC time in 0 0 0 * * * expression
3.Upload the certificate which is set to expire
4.Restart Partner Management properties
5.Open the SMTP portal
6.Check the expiration date and time in certificate details </t>
  </si>
  <si>
    <t xml:space="preserve"> [expiry date and time] should display in  UTC Format</t>
  </si>
  <si>
    <t>TC_39439_13</t>
  </si>
  <si>
    <t xml:space="preserve">Verify the partner domain in  certifciate details   </t>
  </si>
  <si>
    <t xml:space="preserve">
1.Open PMS default properites
2.Change the FTM chip cert.expiry.cron.schedule in UTC time in 0 0 0 * * * expression
3.Upload the certificate which is set to expire
4.Restart Partner Management properties
5.Open the SMTP portal
6.Check the partner domain  in certificate details </t>
  </si>
  <si>
    <t>Partner Domain should display as 'FTM'</t>
  </si>
  <si>
    <t>TC_39439_14</t>
  </si>
  <si>
    <t>Verify the Issued to field in certificate details</t>
  </si>
  <si>
    <t xml:space="preserve">
1.Open PMS default properites
2.Change the FTM chip cert.expiry.cron.schedule in UTC time in 0 0 0 * * * expression
3.Upload the certificate which is set to expire
4.Restart Partner Management properties
5.Open the SMTP portal
6.Check the Issued to   in certificate details </t>
  </si>
  <si>
    <t>Issued to should be  [partner organisation]</t>
  </si>
  <si>
    <t>TC_39439_15</t>
  </si>
  <si>
    <t>Issued by should be [Sub CA]</t>
  </si>
  <si>
    <t>TC_39439_16</t>
  </si>
  <si>
    <t xml:space="preserve">
1.Open PMS default properites
2.Change the FTM chip cert.expiry.cron.schedule in UTC time in 0 0 0 * * * expression
3.Upload the certificate which is set to expire
4.Restart Partner Management properties
5.Open the SMTP portal
6.Check the Action Required  in certificate details </t>
  </si>
  <si>
    <t>Action Required should display: Upload the certificate for renewal in ‘Manage FTM Chip Certificate’.</t>
  </si>
  <si>
    <t>TC_39439_17</t>
  </si>
  <si>
    <t xml:space="preserve">
1.Open PMS default properites
2.Change the FTM chip cert.expiry.cron.schedule in UTC time in 0 0 0 * * * expression
3.Upload the certificate which is set to expire
4.Restart Partner Management properties
5.Open the SMTP portal
6.Check the fields   in certificate details can be modified</t>
  </si>
  <si>
    <t>Fields cannot be modified as it is readable Mail</t>
  </si>
  <si>
    <t>TC_39439_18</t>
  </si>
  <si>
    <t xml:space="preserve">Verfiy the certificate can be re-uploaded if the renewal is done before expiration </t>
  </si>
  <si>
    <t xml:space="preserve">
1.Open PMS default properites
2.Change the FTM chip cert.expiry.cron.schedule in UTC time in 0 0 0 * * * expression
3.Re-Upload the certificate before the  expiration</t>
  </si>
  <si>
    <t>User should be able to re-upload the certificate before renewal</t>
  </si>
  <si>
    <t>TC_39439_19</t>
  </si>
  <si>
    <t xml:space="preserve">
1.open PMS portal
2.Navigate to Partner certicate 
3.Click on Re-upload button
4.Upload valid certificate</t>
  </si>
  <si>
    <t>Re-upload should be succesful</t>
  </si>
  <si>
    <t>TC_39439_20</t>
  </si>
  <si>
    <t>Verify the renewal steps of certificate with invalid certificate</t>
  </si>
  <si>
    <t xml:space="preserve">
1.open PMS portal
2.Navigate to Partner certicate 
3.Click on Re-upload button
4.Upload an ivalid certificate</t>
  </si>
  <si>
    <t>Error message should pop up 'Please upload a valid certificate</t>
  </si>
  <si>
    <t>TC_39439_21</t>
  </si>
  <si>
    <t xml:space="preserve">1.Open SMTP portal
2.Check for the Email
3.Reply </t>
  </si>
  <si>
    <t>User should not be able to reply as it is readable mail only</t>
  </si>
  <si>
    <t>TC_39439_22</t>
  </si>
  <si>
    <t xml:space="preserve">
1.Open PMS Portal
2.Login with valid credentials
3.Navigate to partner certificate and Upload the certificate which is set to expire
4.Check the certifcate details in UI
5.Open the SMTP portal
6.Check the certificate details in registered  email</t>
  </si>
  <si>
    <t>Certificate details in the email should match the certificate details in ‘Certificate Trust Store’ of PMS portal</t>
  </si>
  <si>
    <t>TC_39439_23</t>
  </si>
  <si>
    <t>Verify The notification language of the email when user selected French</t>
  </si>
  <si>
    <t xml:space="preserve">
1.Open PMS Portal in multilanguage
2.Login with valid credentials
3.Navigate to partner certificate and Upload the certificate which is set to expire
4.Check the certifcate details in UI
5.Open the SMTP portal</t>
  </si>
  <si>
    <t>UI should display in French language when selected French language</t>
  </si>
  <si>
    <t>TC_39439_24</t>
  </si>
  <si>
    <t>Verify The notification language of the email when user selected Arabic language</t>
  </si>
  <si>
    <t>UI should display in Arabic language when selected Arabic  language and it should display in RTL format</t>
  </si>
  <si>
    <t>TC_39439_25</t>
  </si>
  <si>
    <t>1.Open https://github.com/mosip/partner-management-services/blob/develop/docs/templates/ftm-certificate-expiry-template-eng.vm
 for email template changes for ftm chip
 2.take the html file edit as u want and compress using the below tool https://codebeautify.org/html-compressor
3.Open db&gt; template table&gt; search with the below query
 select * from "template"  where "name" = 'ftm-certificate-expiry-template-eng';
4.Replace  file text with the compressed html</t>
  </si>
  <si>
    <t>Email template should be be configurable.</t>
  </si>
  <si>
    <t>TC_39439_26</t>
  </si>
  <si>
    <t>1.Set expiry date (e.g., 2025-07-15T00:00:00Z) for test data.
2.Run for notification job.
3.Check notification trigger time in logs/DB.
4.Convert time to UTC.
5.Verify it matches expected UTC interval.</t>
  </si>
  <si>
    <t>TC_39439_27</t>
  </si>
  <si>
    <t>Verify if  multiple certificates are expiring on different dates</t>
  </si>
  <si>
    <t xml:space="preserve">
1.Open PMS Portal
2.Login with valid credentials
3.Navigate to partner certificate and Upload the certificate which is set to expire
4.Check the certifcate details in UI
5.Open the SMTP portal
6.Check the certificate details in registered  email for different dates</t>
  </si>
  <si>
    <t>TC_39439_28</t>
  </si>
  <si>
    <t>Verfiy if duplicate certifiates  is generated for the same certificate ID at the same interval.</t>
  </si>
  <si>
    <t xml:space="preserve">
1.Open PMS Portal
2.Login with valid credentials
3.Navigate to partner certificate and Upload the certificate which is set to expire
4.Check the certifcate details in UI
5.Open the SMTP portal
6.Check the duplicate certificate details in registered  email  </t>
  </si>
  <si>
    <t>TC_39439_29</t>
  </si>
  <si>
    <t xml:space="preserve">Verify the System Load &amp; Performance Issues of The system </t>
  </si>
  <si>
    <t xml:space="preserve">
1.Open PMS Portal
2.Login with valid credentials
3.Navigate to partner certificate and Upload the certificate which is set to expire
4.Check the certifcate details in UI
5.Open the SMTP portal
6.Check the system load and performance issue of the system</t>
  </si>
  <si>
    <t>TC_39439_30</t>
  </si>
  <si>
    <t xml:space="preserve">
1.Open PMS Portal
2.Login with valid credentials
3.Navigate to partner certificate and Upload the certificate which is set to expire
4.Check the certifcate details in UI
5.Open the SMTP portal
6.Check the email for  FTM certificate expiration date </t>
  </si>
  <si>
    <t xml:space="preserve">Email should be recieved on certificate expiration date i.e day </t>
  </si>
  <si>
    <t>TC_39439_31</t>
  </si>
  <si>
    <t xml:space="preserve">
1.Open PMS Portal and register in French langauge
2.Login with valid credentials
3.Navigate to partner certificate and Upload the certificate which is set to expire
4.Open the SMTP portal
6.Check the email for  FTM certificate expiration date </t>
  </si>
  <si>
    <t>TC_39439_32</t>
  </si>
  <si>
    <t xml:space="preserve">
1.Open PMS Portal and register in Arabic langauge
2.Login with valid credentials
3.Navigate to partner certificate and Upload the certificate which is set to expire
4.Open the SMTP portal
6.Check the email for  FTM certificate expiration date </t>
  </si>
  <si>
    <t>TC_39439_33</t>
  </si>
  <si>
    <t xml:space="preserve">
1.Open PMS Portal
2.Login with valid credentials as partneradmin
3.Navigate to partner certificate and Upload the certificate which is set to expire
4.Check the certifcate details in UI
5.Open the SMTP portal
6.Check the certificate details in registered  email</t>
  </si>
  <si>
    <t>TC_39439_34</t>
  </si>
  <si>
    <t>MOSIP-40099</t>
  </si>
  <si>
    <t>FTM Chip Certificate Notification: View all Notifications Page (FTM Chip Provider)</t>
  </si>
  <si>
    <t>TC_40099_01</t>
  </si>
  <si>
    <t xml:space="preserve">    The FTM Chip certificate already uploaded by partner should be due for an expiry within the next 30 days.
    The FTM Chip Provider should login to the PMS portal.
    The partner status should be Active for notifications to trigger.</t>
  </si>
  <si>
    <t>As a FTM Chip Provider,
I want to view all notifications generated for FTM Chip Certificate (uploaded by me) nearing expiration in the ‘View all Notifications’ page,
So that I can stay informed about the expiring certificate in advance and take timely action to renew them, preventing service disruptions.</t>
  </si>
  <si>
    <t>Verify Navigation to Notifications Page</t>
  </si>
  <si>
    <t xml:space="preserve">
1. Login to PMS portal as Partner .
2. Navigate to Dashboard.
3. Navigate to Notification panel.
4. Click on "View all notifications" link.
5. Verify redirection to Notifications Page.</t>
  </si>
  <si>
    <t>User should be redirected to Notifications Page.</t>
  </si>
  <si>
    <t>TC_40099_02</t>
  </si>
  <si>
    <t>Verify Default Tab Selection</t>
  </si>
  <si>
    <t xml:space="preserve">
1. Login to PMS portal as Partner .
2. Navigate to Dashboard.
3. Navigate to Notification panel.
4. Click on "View all notifications".
5. Verify 'Partner Certificate' tab is selected by default."</t>
  </si>
  <si>
    <t>Partner Certificate' tab should be selected by default.</t>
  </si>
  <si>
    <t>TC_40099_03</t>
  </si>
  <si>
    <t>Verify FTM Chip Certificate Tab Visibility</t>
  </si>
  <si>
    <t>1. Login to PMS portal as Partner .
2. Navigate to Dashboard.
3. Navigate to Notification panel.
4. Click on "View all notifications" link.
5. Verify 'FTM Chip Certificate' tab is visible.</t>
  </si>
  <si>
    <t>FTM Chip Certificate' tab should be visible.</t>
  </si>
  <si>
    <t>TC_40099_04</t>
  </si>
  <si>
    <t>Verify Notification Details</t>
  </si>
  <si>
    <t>1. Login to PMS portal as Partner .
2. Navigate to Dashboard.
3. Navigate to Notification panel.
4. Click on "View all notifications" link.
5. Navigate to 'FTM Chip Certificate' tab."
6. Verify notification details: Title, Date &amp; Time, Description, Dismiss link</t>
  </si>
  <si>
    <t>Notification details should be displayed correctly.</t>
  </si>
  <si>
    <t>TC_40099_05</t>
  </si>
  <si>
    <t>Verify Notification Sorting</t>
  </si>
  <si>
    <t xml:space="preserve">
1. Login to PMS portal as Partner .
2. Navigate to Dashboard.
3. Navigate to Notification panel.
4. Navigate to 'FTM Chip Certificate' tab.
5. Verify notifications are sorted by date in descending order.']</t>
  </si>
  <si>
    <t>Notifications should be sorted by date in descending order.</t>
  </si>
  <si>
    <t>TC_40099_06</t>
  </si>
  <si>
    <t>Verify Filter Functionality</t>
  </si>
  <si>
    <t>1. Login to PMS portal as Partner .
2. Navigate to Dashboard.
3. Navigate to Notification panel.
4. Click on "View all notifications" link.
5. Click on Filter button.
 6. Enter filter criteria in textboxes/dropdowns.',
7. Click 'Apply Now',
8. Verify filtered results are displayed.</t>
  </si>
  <si>
    <t>Filtered results should be displayed based on criteria.</t>
  </si>
  <si>
    <t>TC_40099_07</t>
  </si>
  <si>
    <t>Verify Reset Filter Functionality</t>
  </si>
  <si>
    <t>1. Login to PMS portal as Partner .
2. Navigate to Dashboard.
3. Navigate to Notification panel.
4. Click on "View all notifications" link.
5.Click on Reset Filter button.',
6. Verify full list of notifications is displayed.</t>
  </si>
  <si>
    <t>Full list of notifications should be  displayed.</t>
  </si>
  <si>
    <t>TC_40099_08</t>
  </si>
  <si>
    <t>Verify Dismiss Notification Functionality</t>
  </si>
  <si>
    <t xml:space="preserve">
1. Login to PMS portal as Partner .
2. Navigate to Dashboard.
3. Navigate to Notification panel.
4. Click on "View all notifications" link.
5. Click on 'Dismiss' link for a notification.",
6. Verify notification is removed from page and panel.</t>
  </si>
  <si>
    <t>Notification should be  removed from page and panel.</t>
  </si>
  <si>
    <t>TC_40099_09</t>
  </si>
  <si>
    <t>Verify No Notifications Message</t>
  </si>
  <si>
    <t>1. Login to PMS portal as Partner .
2. Navigate to Dashboard.
3. Navigate to Notification panel.
4. Click on "View all notifications" link.
5. Dismiss all notifications.
6. Verify 'No Notifications Yet' message is displayed.</t>
  </si>
  <si>
    <t>No Notifications Yet' message should display.</t>
  </si>
  <si>
    <t>TC_40099_10</t>
  </si>
  <si>
    <t>Verify that notifications reappear after the batch job is triggered manually.</t>
  </si>
  <si>
    <t>1. 1. Login to PMS portal as Partner .
2. Click on 'View all notifications' in the Notification pane
3. Switch to the 'FTM Chip Certificate' tab.
4. Verify that notifications reappear after the batch job is triggered manually.</t>
  </si>
  <si>
    <t>Notifications should reappear after the batch job is triggered manually.</t>
  </si>
  <si>
    <t>TC_40099_11</t>
  </si>
  <si>
    <t>Verify that the 'FTM Chip Certificate' tab is not visible to non-FTM users.</t>
  </si>
  <si>
    <t xml:space="preserve">
1. Login to PMS portal as Partner Admin/Device partner
 2. Click on 'View all notifications' in the Notification pane
3. Switch to the 'FTM Chip Certificate' tab.
4. Verify that notifications</t>
  </si>
  <si>
    <t>The 'FTM Chip Certificate' tab should   not  be visible to non-FTM users.</t>
  </si>
  <si>
    <t>TC_40099_12</t>
  </si>
  <si>
    <t>Verify  entering non-numeric characters in the FTM ID filter field displays an error message.</t>
  </si>
  <si>
    <t>1. Login to PMS portal as Partner .
2. Navigate to Dashboard.
3. Navigate to Notification panel.
4. Click on "View all notifications" link.
5. Click on Filter button.
 6. Enter 'abc123' in the FTM ID textbox
7. Click 'Apply Now',
8. Verify filtered results are displayed.</t>
  </si>
  <si>
    <t>An error message should be displayed that no notifications are present.</t>
  </si>
  <si>
    <t>TC_40099_13</t>
  </si>
  <si>
    <t>Verify that the SBI tab is not accessible to FTM Chip Providers.</t>
  </si>
  <si>
    <t xml:space="preserve">1. Login to PMS portal as Partner .
2. Navigate to Dashboard.
3. Navigate to Notification panel.
4. Click on "View all notifications" link.
5.  Attempt to click on the SBI tab
6. Click 'Apply Now', </t>
  </si>
  <si>
    <t>The SBI tab should  not be visible or accessible.</t>
  </si>
  <si>
    <t>TC_40099_14</t>
  </si>
  <si>
    <t>Verify that an expired FTM Chip Certificate does not trigger a notification.</t>
  </si>
  <si>
    <t>1. Login to PMS portal as Partner .
2. Navigate to Dashboard.
3. Navigate to Notification panel.
4. Click on "View all notifications" link.
5.Click on the 'Dismiss' link for a notification.
6. Refresh the page.</t>
  </si>
  <si>
    <t>The dismissed notification should  not reappear after page refresh.</t>
  </si>
  <si>
    <t>TC_40099_15</t>
  </si>
  <si>
    <t>Verify that entering an invalid date format in the Expiry Date filter field displays an error message.</t>
  </si>
  <si>
    <t>1. Login to PMS portal as Partner .
2. Navigate to Dashboard.
3. Navigate to Notification panel.
4. Click on "View all notifications" link.
5. Click on the 'Filter' button.", "2. Enter '31-02-2023' in the Expiry Date textbox."
4. Click on 'Apply Now'.</t>
  </si>
  <si>
    <t>An error message should display indicating  the date format is invalid.</t>
  </si>
  <si>
    <t>TC_40099_16</t>
  </si>
  <si>
    <t>1. Login to PMS portal as Partner .
2. Navigate to Dashboard.
3. Upload an expired FTM Chip Certificate.
4. Wait for the notification batch job to run.</t>
  </si>
  <si>
    <t>No notification should generate for the expired certificate.</t>
  </si>
  <si>
    <t>TC_40099_17</t>
  </si>
  <si>
    <t>Verify that clicking 'Dismiss' on a notification removes it from the list and does not reappear after page refresh.</t>
  </si>
  <si>
    <t>1. Login to PMS portal as Partner .
2. Navigate to Dashboard.
3. Navigate to Notification panel.
4. Click on "View all notifications" link.
5. Click on the 'Dismiss' link for a notification.
6. Refresh the page.</t>
  </si>
  <si>
    <t>The dismissed notification should not reappear after page refresh.</t>
  </si>
  <si>
    <t>TC_40099_18</t>
  </si>
  <si>
    <t>Verify the disability of  Filter button after expansion</t>
  </si>
  <si>
    <t xml:space="preserve">1. Login to PMS portal as Partner .
2. Navigate to Dashboard.
3. Navigate to Notification panel.
4. Click on "View all notifications" link.
5.Click on Reset Filter button.', </t>
  </si>
  <si>
    <t>TC_40099_19</t>
  </si>
  <si>
    <t xml:space="preserve">Verify user is able to search FTM chip details using  textbox field </t>
  </si>
  <si>
    <t xml:space="preserve">1. Login to PMS portal as Partner .
2. Navigate to Dashboard.
3. Navigate to Notification panel.
4. Click on "View all notifications" link.
5.Click on textbox.', </t>
  </si>
  <si>
    <t>In case of textbox field: The partner can type a few letters of the desired word. On clicking ‘Apply Now’, the filtered results in the table appears for the respective text boxes if the set of letters entered are contained anywhere in the word and should be   case- insensitive.</t>
  </si>
  <si>
    <t>TC_40099_20</t>
  </si>
  <si>
    <t xml:space="preserve">Verify multi option filter is available </t>
  </si>
  <si>
    <t xml:space="preserve">1. Login to PMS portal as Partner .
2. Navigate to Dashboard.
3. Navigate to Notification panel.
4. Click on "View all notifications" link.
5.Click on multi options.', </t>
  </si>
  <si>
    <t>Multi options filter search should be allowed.</t>
  </si>
  <si>
    <t>TC_40099_21</t>
  </si>
  <si>
    <t>Verify the Title of the  - FTM Chip Certificate Expiration</t>
  </si>
  <si>
    <t>1. Login to PMS portal as Partner .
2. Navigate to Dashboard.
3. Navigate to Notification panel.
4. Click on "View all notifications" link.
5.Check the Title</t>
  </si>
  <si>
    <t>Title should read ' FTM Chip Certificate Expiration'</t>
  </si>
  <si>
    <t>TC_40099_22</t>
  </si>
  <si>
    <t>Verify the Date &amp; time of notification generation  when displayed on UI</t>
  </si>
  <si>
    <t>1. Login to PMS portal as Partner .
2. Navigate to Dashboard.
3. Navigate to Notification panel.
4. Click on "View all notifications" link.
5.Check the Date and time</t>
  </si>
  <si>
    <t>Date &amp; time of notification generation (format should be  based on user’s browser settings when displayed on UI )</t>
  </si>
  <si>
    <t>TC_40099_23</t>
  </si>
  <si>
    <t>Verify the Date &amp; time of notification generation in DB</t>
  </si>
  <si>
    <t>Date &amp; time of notification generation should be in UTC format when stored  in DB</t>
  </si>
  <si>
    <t>TC_40099_24</t>
  </si>
  <si>
    <t>Verify the description of the  FTM Chip Certificate</t>
  </si>
  <si>
    <t>1. Login to PMS portal as Partner .
2. Navigate to Dashboard.
3. Navigate to Notification panel.
4. Click on "View all notifications" link.
5.Check the Description</t>
  </si>
  <si>
    <t>Description should read as ‘FTM Chip Certificate for &lt;Make&gt; - &lt;Model&gt; (FTM ID: &lt;ftm_id&gt;) is set to expire on &lt;Date, Month, Year&gt;. Renew it now to avoid any disruptions.’ (date and time format is based on  browser settings)</t>
  </si>
  <si>
    <t>TC_40099_25</t>
  </si>
  <si>
    <t>Verify if the First Notification is generated when a certificate is 30 days away from expiration</t>
  </si>
  <si>
    <t>1. Login to PMS portal as Partner .
2. Navigate to Dashboard.
3. Navigate to Notification panel.
4. Click on "View all notifications" link.
5.Check for the first notification</t>
  </si>
  <si>
    <t>First Notification should be generated when a certificate is 30 days away from expiration</t>
  </si>
  <si>
    <t>TC_40099_26</t>
  </si>
  <si>
    <t>Verify Subsequent notifications is  appearing  at correct intervals</t>
  </si>
  <si>
    <t>1. Login to PMS portal as Partner .
2. Navigate to Dashboard.
3. Navigate to Notification panel.
4. Click on "View all notifications" link.
5.Check for the subsequent notifications</t>
  </si>
  <si>
    <t>Subsequent notifications should appears at correct intervals – ie,  notifications should be sent at 15 days, then daily from 10 days before expiry until the expiry date, if the certificate is not renewed.
Note: It is configurable</t>
  </si>
  <si>
    <t>TC_40099_27</t>
  </si>
  <si>
    <t xml:space="preserve">Verify the Expiry date in the notification is matching the actual certificate expiry date </t>
  </si>
  <si>
    <t>1. Login to PMS portal as Partner .
2. Navigate to Dashboard.
3. Navigate to Notification panel.
4. Click on "View all notifications" link.
5.Check for dates in actual certificate expiry</t>
  </si>
  <si>
    <t>Expiry date in the notification should match the actual certificate expiry date in ‘FTM Certificate’ Card of PMS portal.</t>
  </si>
  <si>
    <t>TC_40099_28</t>
  </si>
  <si>
    <t xml:space="preserve">Verify the Notifications are triggered for all Partner </t>
  </si>
  <si>
    <t>1. Login to PMS portal as Partner .
2. Navigate to Dashboard.
3. Navigate to Notification panel.
4. Click on "View all notifications" link.
5.Check if notifications triggered for all partners</t>
  </si>
  <si>
    <t>TC_40099_29</t>
  </si>
  <si>
    <t>Verify When a Partner dismisses a notification, it is removed from both notification panel and notifications page.</t>
  </si>
  <si>
    <t>1. Login to PMS portal as Partner .
2. Navigate to Dashboard.
3. Navigate to Notification panel.
4. Click on "View all notifications" link.
5.click on dismiss</t>
  </si>
  <si>
    <t>When a Partner dismisses a notification, it should be removed from both notification panel and notifications page.</t>
  </si>
  <si>
    <t>TC_40099_30</t>
  </si>
  <si>
    <t>Verify on dismissing a notification, the same certificate is generated in  the next interval prescribed</t>
  </si>
  <si>
    <t>1. Login to PMS portal as Partner .
2. Navigate to Dashboard.
3. Navigate to Notification panel.
4. Click on "View all notifications" link.
5.Run a batch job and check for the dismissed notificaction</t>
  </si>
  <si>
    <t>If a user dismisses a notification, the same certificate should generate in the next notification at the next interval prescribed</t>
  </si>
  <si>
    <t>TC_40099_31</t>
  </si>
  <si>
    <t>Verify Dismissing a notification is available in the database</t>
  </si>
  <si>
    <t>1. Login to PMS portal as Partner .
2. Navigate to Dashboard.
3. Navigate to Notification panel.
4. Click on "View all notifications" link.
5.Go to PMS table and check for the dismisssed notification</t>
  </si>
  <si>
    <t>Dismissing a notification should not delete it from the database</t>
  </si>
  <si>
    <t>TC_40099_32</t>
  </si>
  <si>
    <t>Verify dismissing all the notifications from the  in the notification panel</t>
  </si>
  <si>
    <t>1. Login to PMS portal as Partner .
2. Navigate to Dashboard.
3. Navigate to Notification panel.
4. Click on "View all notifications" link.
5.Check for the next set of notification</t>
  </si>
  <si>
    <t>Each time a notification gets dismissed in the notification panel, the next set of notifications should be fetched from DB such that 4 notifications on the panel at a given time</t>
  </si>
  <si>
    <t>TC_40099_33</t>
  </si>
  <si>
    <t xml:space="preserve">Verify the  notification panel If there are no more notifications left </t>
  </si>
  <si>
    <t xml:space="preserve">1. Login to PMS portal as Partner .
2. Navigate to Dashboard.
3. Navigate to Notification panel.
4. Click on "View all notifications" link when there are no notifications
</t>
  </si>
  <si>
    <t>If there are no more notifications left to fetch from DB, then the UI should show as no notifications yet</t>
  </si>
  <si>
    <t>TC_40099_34</t>
  </si>
  <si>
    <t>Verify The notification language selected at the time of login</t>
  </si>
  <si>
    <t>The notification language selected at the time of registration should get overriden and language selected during login should be displayed in the notification panel/ page</t>
  </si>
  <si>
    <t>TC_40099_35</t>
  </si>
  <si>
    <t>Verify the Notifications older than 60 days are available in the Notifications Page/ Panel</t>
  </si>
  <si>
    <t xml:space="preserve">1. Login to PMS portal as Partner .
2. Navigate to Dashboard.
3. Navigate to Notification panel.
4. Click on "View all notifications" link 
5.Check for the older notifications
</t>
  </si>
  <si>
    <t>Notifications older than 60 days should be automatically deleted from the Notifications Page/ Panel</t>
  </si>
  <si>
    <t>TC_40099_36</t>
  </si>
  <si>
    <t>Verify If a certificate is renewed before expiry, all future notifications related to it are generated</t>
  </si>
  <si>
    <t xml:space="preserve">1. Login to PMS portal as Partner .
2. Navigate to Dashboard.
3. Navigate to Notification panel.
4. Click on "View all notifications" link 
5.Check for the renewed notifications
</t>
  </si>
  <si>
    <t>If a certificate is renewed before expiry, all future notifications related to it should be automatically canceled.</t>
  </si>
  <si>
    <t>TC_40099_37</t>
  </si>
  <si>
    <t>Verify the screen If all notifications are dismissed in the page,</t>
  </si>
  <si>
    <t xml:space="preserve">1. Login to PMS portal as Partner .
2. Navigate to Dashboard.
3. Navigate to Notification panel.
4. Click on "View all notifications" link 
5.Dismiss all the notifications
6.Refresh and check the tab
</t>
  </si>
  <si>
    <t>If all notifications are dismissed in the page, then a message should get displayed-  ‘No Notifications Yet- You have no notifications at the moment.’</t>
  </si>
  <si>
    <t>TC_40099_38</t>
  </si>
  <si>
    <t>Verify the screen If there are no notifications in any of the tabs</t>
  </si>
  <si>
    <t xml:space="preserve">1. Login to PMS portal as Partner .
2. Navigate to Dashboard.
3. Navigate to Notification panel.
4. Click on "View all notifications" link 
5.Dismiss all the notifications in all the tab
6.Refresh and check the tab
</t>
  </si>
  <si>
    <t>If there are no notifications in any of the tabs, then ‘No notifications yet’ should be displayed in the list view area.</t>
  </si>
  <si>
    <t>TC_40099_39</t>
  </si>
  <si>
    <t>Verify if notifications are triggered for an already expired FTM Chip Certificate.</t>
  </si>
  <si>
    <t xml:space="preserve">1. Login to PMS portal as Partner .
2. Navigate to Dashboard.
3. Navigate to Notification panel.
4. Click on "View all notifications" link 
5.Trigger the batch job when there are no notifications and check the UI
</t>
  </si>
  <si>
    <t>No notifications should be triggered for an already expired FTM Chip Certificate.</t>
  </si>
  <si>
    <t>MOSIP-40109</t>
  </si>
  <si>
    <t>FTM Chip Certificate Notification: Dashboard badge (FTM Chip Provider)</t>
  </si>
  <si>
    <t>TC_40109_01</t>
  </si>
  <si>
    <t>1.The FTM Chip certificate uploaded by partner in ‘FTM Chip Services’ should be due for an expiry within the next 30 days.
2.The Partner should login to the PMS portal.</t>
  </si>
  <si>
    <t>As a FTM Chip Provider,I want to view unique count of FTM Chip certificates nearing expiration within a badge in Partner dashboard
So that I can stay informed about the total number of expiring certificates in advance and take timely action to renew them, preventing service disruptions.</t>
  </si>
  <si>
    <t>Verify red badge on 'FTM Chip Services' card in Partner Dashboard</t>
  </si>
  <si>
    <t>1.Login to PMP UI as FTM Partner.
2. Navigate to dashboard.
3. Navigate to FTM Chip Provider services card.
4. Navigate to Notification badge.</t>
  </si>
  <si>
    <t>The 'FTM Chip Services' card in the Partner Dashboard should display a red badge to indicate certificate expiry.</t>
  </si>
  <si>
    <t>TC_40109_02</t>
  </si>
  <si>
    <r>
      <rPr>
        <sz val="10"/>
        <color rgb="FF000000"/>
        <rFont val="Calibri"/>
        <family val="2"/>
      </rPr>
      <t>Verify the position of the</t>
    </r>
    <r>
      <rPr>
        <sz val="10"/>
        <color rgb="FFFF0000"/>
        <rFont val="Calibri"/>
        <family val="2"/>
      </rPr>
      <t xml:space="preserve">  </t>
    </r>
    <r>
      <rPr>
        <sz val="10"/>
        <color rgb="FF000000"/>
        <rFont val="Calibri"/>
        <family val="2"/>
      </rPr>
      <t>dashboard badge for FTM Chip Provider in the Dashboard.</t>
    </r>
  </si>
  <si>
    <t xml:space="preserve">1.Login to PMS as FTM Partner.
2.Navigate to the Dashboard.
3.navigate to the FTM Chip provider Services card.                                                                                                                                                                                                                                                                4. Navigate to Notification badge.
</t>
  </si>
  <si>
    <t>The notification badge should appear at the top-right corner of the FTM Chip Services card on the Dashboard.</t>
  </si>
  <si>
    <t>TC_40109_03</t>
  </si>
  <si>
    <r>
      <rPr>
        <sz val="10"/>
        <color rgb="FF000000"/>
        <rFont val="Calibri"/>
        <family val="2"/>
        <scheme val="minor"/>
      </rPr>
      <t>Verfiy the</t>
    </r>
    <r>
      <rPr>
        <sz val="10"/>
        <color rgb="FFFF0000"/>
        <rFont val="Calibri"/>
        <family val="2"/>
        <scheme val="minor"/>
      </rPr>
      <t xml:space="preserve"> </t>
    </r>
    <r>
      <rPr>
        <sz val="10"/>
        <color rgb="FF000000"/>
        <rFont val="Calibri"/>
        <family val="2"/>
        <scheme val="minor"/>
      </rPr>
      <t>Certificate count of the notification badge  in the dashboard.</t>
    </r>
  </si>
  <si>
    <t xml:space="preserve">1.Login to PMS portal as FTM Partner.
2.Navigate to the Dashboard.
3.navigate to the FTM Chip provider Services card.                                                                                                                                                                                                                                                                4. Navigate to Notification badge.
</t>
  </si>
  <si>
    <t>Should Indicate the total count of FTM chip certificate are nearing to expire.</t>
  </si>
  <si>
    <t>TC_40109_04</t>
  </si>
  <si>
    <t>Verify that a badge notification appears when the FTM Chip certificate is due to expire within 30 days.</t>
  </si>
  <si>
    <t xml:space="preserve">A badge notification should appear on the Dashboard when an FTM Chip certificate is due to expire within the next 30 days, </t>
  </si>
  <si>
    <t>TC_40109_05</t>
  </si>
  <si>
    <t>As a FTM Chip Provider,I want to view unique count of FTM Chip certificates nearing expairation within a badge in Partner dashboard
So that I can stay informed about the total number of expiring certificates in advance and take timely action to renew them, preventing service disruptions.</t>
  </si>
  <si>
    <t>1.Login to PMP portal as FTM Partner.
2.Navigate to the dashboard.                                                                                                                                                                                                                                                                                                                 3. Navigate to FTM chip provider services card.
4.Hover on the notification</t>
  </si>
  <si>
    <t>When the FTM Partner hovers over the notification badge a tooltip description should appear</t>
  </si>
  <si>
    <t>TC_40109_06</t>
  </si>
  <si>
    <t>Verify the tooltip description for FTM chip certificate which is expiring</t>
  </si>
  <si>
    <t>1.Login to PMP Portal as FTM  partner admin
2.Navigate to the dashboard.                                                                                                                                                                                                                                                                                                                 3. Navigate to FTM chip provider services card.
4.Check the description</t>
  </si>
  <si>
    <t>Description should read : ‘xx FTM chip Certificate is set to expire soon’.</t>
  </si>
  <si>
    <t>TC_40109_07</t>
  </si>
  <si>
    <t>1.Login to PMP portal as FTM Partner admin.
2.Navigate to the dashboard.                                                                                                                                                                                                                                                                                                                 3. Navigate to FTM chip provider services card.
4.Modify/delete the tool tip</t>
  </si>
  <si>
    <t>Should not be editable.</t>
  </si>
  <si>
    <t>TC_40109_08</t>
  </si>
  <si>
    <t>Verify the badge if it displays the count of FTM chip certificates.</t>
  </si>
  <si>
    <t xml:space="preserve">1.Login to PMS portal as FTM Partner.
2.Navigate to the Dashboard.
3.navigate to the FTM Chip provider Services card.                                                                                                                                                                                                                                                                4. Navigate to Notification badge.
</t>
  </si>
  <si>
    <t>The badge should correctly show the total number of FTM Chip certificates requiring attention.</t>
  </si>
  <si>
    <t>TC_40109_09</t>
  </si>
  <si>
    <t xml:space="preserve">
As a FTM Chip Provider,I want to view unique count of FTM Chip certificates nearing expiration within a badge in Partner dashboard
So that I can stay informed about the total number of expiring certificates in advance and take timely action to renew them, preventing service disruptions.</t>
  </si>
  <si>
    <t xml:space="preserve">Verify the count of certificates if all the notifications are dismissed
</t>
  </si>
  <si>
    <t>1.Login to PMP portal as FTM partner admin.
2.Navigate to the Dashboard.
3.navigate to the FTM Chip provider Services card.         
3.Dismiss all the notifications</t>
  </si>
  <si>
    <t>TC_40109_10</t>
  </si>
  <si>
    <t>Verify that the red badge is not displayed on the dashboard when there are no FTM chip certificates expiring.</t>
  </si>
  <si>
    <t>1.Login to PMP Portal as FTM Partner.
2. Navigate to dashboard.
3. Navigate to FTM Chip Provider services card.
4. Navigate to Notificate badge.</t>
  </si>
  <si>
    <t>The red badge should not be displayed on the Dashboard when there are no FTM Chip certificates nearing expiry or already expired.</t>
  </si>
  <si>
    <t>TC_40109_11</t>
  </si>
  <si>
    <t xml:space="preserve">                                                                                                                                                                                                                                                           Verify that expired certificates are correctly counted and displayed in the expired certificate count on the Dashboard.</t>
  </si>
  <si>
    <t>If a certificate is expired, it should  not be included in the expired certificate count displayed on the Dashboard.</t>
  </si>
  <si>
    <t>TC_40109_12</t>
  </si>
  <si>
    <t xml:space="preserve">                                                                                                                                                                                                                                                           Verify the certificates are correctly counted and displayed in the expired certificate count on the Dashboard when FTM Chip is deactivated.</t>
  </si>
  <si>
    <t>the certificates count should get descreased when FTM chip is deactiavted.</t>
  </si>
  <si>
    <t>TC_40109_13</t>
  </si>
  <si>
    <t>Verify that future expiry notifications are automatically canceled when a certificate is renewed before its expiry date.</t>
  </si>
  <si>
    <t>Successful renewal of a certificate, any scheduled notifications for its expiry are canceled automatically, and no future alerts appear on the dashboard for the renewed certificate.</t>
  </si>
  <si>
    <t>TC_40109_14</t>
  </si>
  <si>
    <t>Verify the badge count after renewal of FTM chip certificate.</t>
  </si>
  <si>
    <t>1. Login to PMS portal as FTM Partner .
2. Navigate to Dashboard.
3. Navigate to Notification panel.
4. Renew the FTM chip certificate
5.Check the badge count</t>
  </si>
  <si>
    <t>Once all expiring certificates are renewed and there are no pending expiring certificates, the notification badge should no longer be displayed on the Dashboard, indicating there are no pending alerts.</t>
  </si>
  <si>
    <t>TC_40109_15</t>
  </si>
  <si>
    <t>Verify the count is decremented when a new certificate is re-uploaded before the existing one expires.</t>
  </si>
  <si>
    <t>1. Login to PMS portal as FTM Partner.
2. Navigate to Dashboard.
3. Navigate to Notification panel.
4. Reupload the FTM chip certificate
5.Check the badge count</t>
  </si>
  <si>
    <t>The expired or expiring certificate count on the Dashboard should decrease immediately after uploading a valid new certificate.</t>
  </si>
  <si>
    <t>TC_40109_16</t>
  </si>
  <si>
    <t>Verify the Notification badge displays correctly in Arabic language with proper alignment and spacing.</t>
  </si>
  <si>
    <t>1.Login to PMP as FTM partner in Arabic language
2.Navigate to Dashboard.
3.Navigate to notification badge.</t>
  </si>
  <si>
    <t>The Notification badge should show the correct Arabic language, with proper right-to-left alignment and no spacing or layout issues.</t>
  </si>
  <si>
    <t>TC_40109_17</t>
  </si>
  <si>
    <t>Verify the Notification badge displays correctly in French language with proper alignment and spacing.</t>
  </si>
  <si>
    <t>1.Login to PMP as FTM partner in French language
2.Navigate to Dashboard.
3.Navigate to notification badge.</t>
  </si>
  <si>
    <t>The notification badge should show the correct French language, and all elements should be properly aligned with consistent spacing.</t>
  </si>
  <si>
    <t>TC_40109_18</t>
  </si>
  <si>
    <t>1.Login to PMP as FTM partner.
2.Navigate to dashborad.                                                                                                                                                                                                                                                                                                          3.Navigate to Notification Panel</t>
  </si>
  <si>
    <t>TC_40109_19</t>
  </si>
  <si>
    <t>1.Login to PMP as FTM partner.
2.Navigate to dashborad.                                                                                                                                                                                                                                                                                                          3.Navigate to Notification Panel.</t>
  </si>
  <si>
    <t>Notification should display.</t>
  </si>
  <si>
    <t>TC_40109_20</t>
  </si>
  <si>
    <t xml:space="preserve">                                                                                                                                                                                                             Verify the FTM Chip certificate expiring in Weekly Summary card. </t>
  </si>
  <si>
    <t>1.Login to PMS portal as FTM Partner . 
2.Navigate to Partner Admin dashboard.
3.Locate the FTM Chip card.</t>
  </si>
  <si>
    <r>
      <rPr>
        <sz val="10"/>
        <color rgb="FF000000"/>
        <rFont val="Calibri"/>
        <family val="2"/>
        <scheme val="minor"/>
      </rPr>
      <t>In Partner Admin portal, FTM Chip card should not display the Expiring notifications for FTM Chip</t>
    </r>
    <r>
      <rPr>
        <sz val="10"/>
        <color rgb="FFFF0000"/>
        <rFont val="Calibri"/>
        <family val="2"/>
        <scheme val="minor"/>
      </rPr>
      <t>.</t>
    </r>
  </si>
  <si>
    <t>TC_40109_21</t>
  </si>
  <si>
    <t>Verfiy the FTM Chip certificate notifications when partner is deactiavted</t>
  </si>
  <si>
    <t>1.Login to PMS portal as an FTM PArtner.                                                                                                                                                                                                                                                                                                2. Navigate to dashboard
3.Deactivate an FTM Partner account.
4.Login as the deactivated partner.
5.Check Notification panel and Dashboard for FTM Chip certificate notifications</t>
  </si>
  <si>
    <t>No FTM Chip certificate notifications should appear or be delivered to the partner after their account is deactivated.</t>
  </si>
  <si>
    <t>TC_40109_22</t>
  </si>
  <si>
    <t>Verify when multiple FTM Chip certficates are expiring.</t>
  </si>
  <si>
    <t>1.Login to PMS portal as FTM Partner . 
2.Navigate to dashboard.
3.Navigate to Notification panel.</t>
  </si>
  <si>
    <t>Correct Expiring count of certificates should be displayed.</t>
  </si>
  <si>
    <t>MOSIP-40160</t>
  </si>
  <si>
    <t>Weekly Summary of FTM Chip Certificate: Notification Panel (Partner Admin)</t>
  </si>
  <si>
    <t>TC_40160_01</t>
  </si>
  <si>
    <t>1.The respective partner-related item (FTM Chip Certificate) should expire within 7 days- 0 days from the date of expiry in the PMS portal.
2.The Partner Admin should login to the PMS portal.</t>
  </si>
  <si>
    <t>As a Partner Admin,
I want to view notifications on weekly summary of Partner related items such as FTM Chip Certificate which is nearing expiration within the next 7 days in PMS portal,
So that I am duly informed of the partner-related items nearing expiration and take appropriate action to prevent service disruptions.</t>
  </si>
  <si>
    <t>1. Login to PMS portal as Partner Admin.
2. Navigate to Dashboard.
3. Navigate to Notification icon.                                                                                                                                                                                                                                                                                                        4.Click on the notification icon</t>
  </si>
  <si>
    <t>TC_40160_02</t>
  </si>
  <si>
    <t>1. Login to PMS portal as Partner Admin.
2. Navigate to Dashboard.
3. Navigate to Notification icon.                                                                                                                                                                                                                                                                                                        4.Click the notification icon</t>
  </si>
  <si>
    <t>TC_40160_03</t>
  </si>
  <si>
    <t>Verify if the unread red alert symbol appears over the icon whenever you login after the batch job run.</t>
  </si>
  <si>
    <t>The unread red alert symbol should appear over the notification icon as soon as login.</t>
  </si>
  <si>
    <t>TC_40160_04</t>
  </si>
  <si>
    <t>Verify red alert disappears after notification panel is collapsed.</t>
  </si>
  <si>
    <t>1. Login to PMS portal as Partner Admin.
2. Navigate to Dashboard.
3. Navigate to Notification icon.                                                                                                                                                                                                                                                                                       4.Collapse panel - verify red alert disappears.</t>
  </si>
  <si>
    <t>TC_40160_05</t>
  </si>
  <si>
    <t>TC_40160_06</t>
  </si>
  <si>
    <t>Verify that the notification panel displays the latest 4 notifications when opened.</t>
  </si>
  <si>
    <t>TC_40160_07</t>
  </si>
  <si>
    <t>Verify the notification count displayed is always constant.</t>
  </si>
  <si>
    <t>The notification panel should consistently display the latest 4 notifications, and this count should not vary based on the user's last login time.</t>
  </si>
  <si>
    <t>TC_40160_08</t>
  </si>
  <si>
    <t>TC_40160_09</t>
  </si>
  <si>
    <t>TC_40160_10</t>
  </si>
  <si>
    <t>The each notification should appear as a separate row item in notification panel.</t>
  </si>
  <si>
    <t>TC_40160_11</t>
  </si>
  <si>
    <t>Verify the Weekly Summary notification displays the correct date range in the format based on browser settings.</t>
  </si>
  <si>
    <t>The Weekly Summary title should show the date range as
“Weekly Summary of Partner-Created Expiring Items (&lt;Month Date, Year&gt; to &lt;Month Date, Year&gt;)”,
and the date format should match the user's browser locale settings</t>
  </si>
  <si>
    <t>TC_40160_12</t>
  </si>
  <si>
    <t>Verify date and time beside the notification title show creation time in correct format.</t>
  </si>
  <si>
    <t>1.Date and Time should reflect the user's system time (based on browser settings) when the notification was created.
2.It should not display the certificate's expiration date.
3.For batch job notifications, the time format should be in UTC.</t>
  </si>
  <si>
    <t>TC_40160_13</t>
  </si>
  <si>
    <t>TC_40160_14</t>
  </si>
  <si>
    <t>Weekly Summary of Partner-Created Expiring Items
1. xx Partner Certificate                                                                                                                                                                                                                                                                                                                          2.xx FTM Chip Certificates where xx represents the count of expiring items within 7-0 days of expiring date.
3. xx API Keys
4. xx SBIs.</t>
  </si>
  <si>
    <t>TC_40160_15</t>
  </si>
  <si>
    <t>TC_40160_16</t>
  </si>
  <si>
    <t>TC_40160_17</t>
  </si>
  <si>
    <t>Verify the Weekly summary notification on the notification page after dismissing the notification from the panel page.</t>
  </si>
  <si>
    <t>TC_40160_18</t>
  </si>
  <si>
    <t>Verify if a user dismisses a Weekly notification, the same certificate still generates the next notification at the next interval or no.</t>
  </si>
  <si>
    <t>TC_40160_19</t>
  </si>
  <si>
    <t>TC_40160_20</t>
  </si>
  <si>
    <t>TC_40160_21</t>
  </si>
  <si>
    <t>1.Upon clicking "View all notifications", user is redirected to the Notifications page where the full list of partner-related items nearing expiry (within 7 days) is shown under the PARTNER tab.
2.Root CA Certificate tab should be selected by default upon redirection to the Notifications page.</t>
  </si>
  <si>
    <t>TC_40160_22</t>
  </si>
  <si>
    <t>TC_40160_23</t>
  </si>
  <si>
    <t>TC_40160_24</t>
  </si>
  <si>
    <t>Verify Weekly Summary includes all partner items expiring within 7–0 days.</t>
  </si>
  <si>
    <t>The Weekly Summary notification should list all partner-related items that are 7 to 0 days away from their expiration date.</t>
  </si>
  <si>
    <t>TC_40160_25</t>
  </si>
  <si>
    <t>Verify notifications older than 60 days are auto-deleted from Notifications page/panel.</t>
  </si>
  <si>
    <t>TC_40160_26</t>
  </si>
  <si>
    <t>Verify expiring partner item count in Weekly Summary matches PMS portal.</t>
  </si>
  <si>
    <t>The total count of expiring partner items should match the actual expiring items displayed in the PMS portal</t>
  </si>
  <si>
    <t>TC_40160_27</t>
  </si>
  <si>
    <t>Verfiy the Notifications triggered is sent to all Partner Admins.</t>
  </si>
  <si>
    <t>TC_40160_28</t>
  </si>
  <si>
    <t>Verify FTM chip certificate expiry notification is sent to all PARTNER_ADMIN users, regardless of uploader.</t>
  </si>
  <si>
    <t>1.All users with the PARTNER_ADMIN role should receive the FTM chip certificate expiry notification.
2.Notification should not depend on who uploaded the FTM chip certificate.</t>
  </si>
  <si>
    <t>TC_40160_29</t>
  </si>
  <si>
    <t>Verify newly assigned PARTNER_ADMIN users also receive FTM chip certificate expiry notification.</t>
  </si>
  <si>
    <t>Any user newly assigned with the PARTNER_ADMIN role should automatically receive the FTM chip certificate expiry notification.</t>
  </si>
  <si>
    <t>TC_40160_30</t>
  </si>
  <si>
    <t>Verify dismissing a notification is user-specific and does not affect other PARTNER_ADMIN users.</t>
  </si>
  <si>
    <t>1.When a Partner Admin user dismisses a notification, it should be removed only for that user.
2.The notification should still be visible to other users with the PARTNER_ADMIN role.</t>
  </si>
  <si>
    <t>TC_40160_31</t>
  </si>
  <si>
    <t>TC_40160_32</t>
  </si>
  <si>
    <t>Verify Weekly Summary excludes already expired certificates from the count.</t>
  </si>
  <si>
    <t>The Weekly Summary notification should not include certificates that are already expired.</t>
  </si>
  <si>
    <t>TC_40160_33</t>
  </si>
  <si>
    <t>Verify renewed FTM chip certificates are excluded from future expiry notifications.</t>
  </si>
  <si>
    <t>1. If FTM chip certificate is renewed before expiry, then upcoming notifications related to it are updated with the latest count.
2. Renew certtificate should not be appearing in weekly summary notification.</t>
  </si>
  <si>
    <t>TC_40160_34</t>
  </si>
  <si>
    <t>Verify newly assigned PARTNER_ADMIN user receives notifications after the next batch job run.</t>
  </si>
  <si>
    <t>1. Login to PMS portal as Partner Admin.
2. Navigate to Dashboard.
3. Navigate to Notification icon.                                                                                                                                                                                                                                                                                              6.Verify new PARTNER_ADMIN gets notification post batch run.
4. Click on notification icon.
5. Navigate to Notification panel.</t>
  </si>
  <si>
    <t>A new user assigned the PARTNER_ADMIN role should start receiving relevant notifications from the next batch job.</t>
  </si>
  <si>
    <t>TC_40160_35</t>
  </si>
  <si>
    <t>Verify date and time in Notifications Panel reflects notification creation time, not display date time.</t>
  </si>
  <si>
    <t>The date and time shown in the Notifications Panel should reflect the notification creation time, not the display date time.</t>
  </si>
  <si>
    <t>TC_40160_36</t>
  </si>
  <si>
    <t>TC_40160_37</t>
  </si>
  <si>
    <t>TC_40160_38</t>
  </si>
  <si>
    <t>TC_40160_39</t>
  </si>
  <si>
    <t>TC_40160_40</t>
  </si>
  <si>
    <t>TC_40160_41</t>
  </si>
  <si>
    <t>1. All date intervals when notifications will be triggered should be as per UTC date and time in backend.
2. In UI date and time should be in browser settings.</t>
  </si>
  <si>
    <t>TC_40160_42</t>
  </si>
  <si>
    <t xml:space="preserve">Verify login in multiple languages </t>
  </si>
  <si>
    <t>User should successfully log in and view the dashboard in the selected language (English, Arabic, or French).</t>
  </si>
  <si>
    <t>TC_40160_43</t>
  </si>
  <si>
    <t>Verify that notification is triggered only when the FTM Chip record is in APPROVED status.</t>
  </si>
  <si>
    <t>1.Login to PMS portal as Partner Admin.
2.Navigate to Notification icon                                                                                                                                                                                                                                                                                                             3.Navigate to the Notification panel.
4.Set certificate with APPROVED status expiring this week                                                                                                                                                                                                                                            5.verify notification is shown.</t>
  </si>
  <si>
    <t>Notification should be sent only for certificates where the FTM Chip status is APPROVED.</t>
  </si>
  <si>
    <t>TC_40160_44</t>
  </si>
  <si>
    <t>Verify that FTM Chip Certificate expiry notification is displayed in the notification panel.</t>
  </si>
  <si>
    <t>1.Login to PMS portal as Partner Admin.
2.Navigate to Notification icon 
3.Navigate to Notification panel.
4.Check FTM Chip Certificate Expiry notification is correct.</t>
  </si>
  <si>
    <t>Notification should appear in the notification panel with the mentioning FTM Chip Certificate Expiry.</t>
  </si>
  <si>
    <t>MOSIP-40170</t>
  </si>
  <si>
    <t>Weekly Summary of FTM Chip Certificate: View All Notifications Page (Partner Admin)</t>
  </si>
  <si>
    <t>TC_40170_01</t>
  </si>
  <si>
    <t>1.The respective partner-related item should expire within 7 days- 0 days from the date of expiry in the PMS portal.
2.The respective partner should be in ‘Active’ status for the expiration notification to trigger.
3.The Partner Admin should login to the PMS portal.</t>
  </si>
  <si>
    <t>As a Partner Admin,
I want to view all notifications on weekly summary of Partner related items such as FTM Chip Certificate which is nearing expiration within the next 7 days in View all Notifications page,
So that I am duly informed of the partner related items nearing expiration and take appropriate action to prevent service disruptions.</t>
  </si>
  <si>
    <t>Verify upon clicking on View all notifications’ button in the Notification panel.</t>
  </si>
  <si>
    <t>1. Login to PMS portal as Partner.
2. Navigate to Dashboard.
3. Navigate to Notification panel.
4. Click on "View all notifications" button.</t>
  </si>
  <si>
    <t>"View all notifications" should be displayed.</t>
  </si>
  <si>
    <t>TC_40170_02</t>
  </si>
  <si>
    <t>1. Login to PMS portal as Partner Admin.
2. Navigate to Dashboard.
3. Navigate to Notification panel.
4. Click on "View all notifications" button.
5. Navigate to notifications page.
6. Navigate to Partner tab.</t>
  </si>
  <si>
    <t>TC_40170_03</t>
  </si>
  <si>
    <t>TC_40170_04</t>
  </si>
  <si>
    <t>Verify the Home breadcrumb below title is available.</t>
  </si>
  <si>
    <t>"Home" breadcrumb should be available.</t>
  </si>
  <si>
    <t>TC_40170_05</t>
  </si>
  <si>
    <t>Verify the Home breadcrumb below title is accessible</t>
  </si>
  <si>
    <t>"Home" breadcrumb should be accessible.</t>
  </si>
  <si>
    <t>TC_40170_06</t>
  </si>
  <si>
    <t xml:space="preserve">1. Login to PMS portal as Partner Admin.
2. Navigate to Dashboard.
3. Navigate to Notification panel.
4. Click on "View all notifications" button.
5. Navigate to notifications page.
</t>
  </si>
  <si>
    <t>TC_40170_07</t>
  </si>
  <si>
    <t>Verify the sub title of FTM chip screen Notification page.</t>
  </si>
  <si>
    <t>TC_40170_08</t>
  </si>
  <si>
    <t>Verify the count ( ) beside the sub title indicates the total number of notifications present in the selected partner tab.</t>
  </si>
  <si>
    <t>Correct count of Weekly summary notifications should be displayed.</t>
  </si>
  <si>
    <t>TC_40170_09</t>
  </si>
  <si>
    <t>Verfiy the "Filter" button is available in FTM chip weekly summary page.</t>
  </si>
  <si>
    <t>1. Login to PMS portal as Partner Admin.
2. Navigate to Dashboard.
3. Navigate to Notification panel.
4. Click on "View all notifications" button.
5. Navigate to notifications page.
6. Navigate to Partner tab.
7. Navigate to Filter button.</t>
  </si>
  <si>
    <t>"Filter" button should be available in FTM chip weekly summary page.</t>
  </si>
  <si>
    <t>TC_40170_10</t>
  </si>
  <si>
    <t>Verfiy user is able expand the "Filter" button in FTM chip Weekly summary page.</t>
  </si>
  <si>
    <t>TC_40170_11</t>
  </si>
  <si>
    <t>TC_40170_12</t>
  </si>
  <si>
    <t>1. Login to PMS portal as Partner Admin.
2. Navigate to Dashboard.
3. Navigate to Notification panel.
4. Click on "View all notifications" button.
5. Navigate to notifications page.
6. Navigate to Partner tab.
7. Navigate to Filter button.                                                                                                                                                                                                                                                                                                8.Expand filter  button - verify button is disabled.</t>
  </si>
  <si>
    <t>TC_40170_13</t>
  </si>
  <si>
    <t>1. Login to PMS portal as Partner Admin.
2. Navigate to Dashboard.
3. Navigate to Notification panel.
4. Click on "View all notifications" button.
5. Navigate to notifications page.
6. Navigate to Partner tab.
7. Navigate to Filter button.                                                                                                                                                                                                                                                                                                     8.Verify "Notification Creation Date From" field is accessible.</t>
  </si>
  <si>
    <t>TC_40170_14</t>
  </si>
  <si>
    <t>1. Login to PMS portal as Partner Admin.
2. Navigate to Dashboard.
3. Navigate to Notification panel.
4. Click on "View all notifications" button.
5. Navigate to notifications page.
6. Navigate to Partner tab.
7. Navigate to Filter button.                                                                                                                                                                                                                                                                                                       8.Enter date in "Notification Creation Date From" field.
9.Click on Apply Filter.</t>
  </si>
  <si>
    <t>TC_40170_15</t>
  </si>
  <si>
    <t xml:space="preserve">1. Login to PMS portal as Partner Admin.
2. Navigate to Dashboard.
3. Navigate to Notification panel.
4. Click on "View all notifications" button.
5. Navigate to notifications page.
6. Navigate to Partner tab.
7. Navigate to Filter button.                                                                                                                                                                                                                                                                                                            8.Click on Apply Filter </t>
  </si>
  <si>
    <t>TC_40170_16</t>
  </si>
  <si>
    <t xml:space="preserve">1. Login to PMS portal as Partner Admin.
2. Navigate to Dashboard.
3. Navigate to Notification panel.
4. Click on "View all notifications" button.
5. Navigate to notifications page.
6. Navigate to Partner tab.
7. Navigate to Filter button.                                                                                                                                                                                                                                                                                                          8.Click on Apply Filter </t>
  </si>
  <si>
    <t>TC_40170_17</t>
  </si>
  <si>
    <t xml:space="preserve">1. Login to PMS portal as Partner Admin.
2. Navigate to Dashboard.
3. Navigate to Notification panel.
4. Click on "View all notifications" button.
5. Navigate to notifications page.
6. Navigate to Partner tab.
7. Navigate to Filter button.                                                                                                                                                                                                                                                                                                    8.Click on Apply Filter </t>
  </si>
  <si>
    <t>TC_40170_18</t>
  </si>
  <si>
    <t>TC_40170_19</t>
  </si>
  <si>
    <t>TC_40170_20</t>
  </si>
  <si>
    <t>TC_40170_21</t>
  </si>
  <si>
    <t>Verfiy the Results on clicking Apply now after selecting the Filters</t>
  </si>
  <si>
    <t>TC_40170_22</t>
  </si>
  <si>
    <t xml:space="preserve">1. Login to PMS portal as Partner Admin.
2. Navigate to Dashboard.
3. Navigate to Notification panel.
4. Click on "View all notifications" button.
5. Navigate to notifications page.
6. Navigate to Partner tab.
7. Navigate to Filter button.                                                                                                                                                                                                                                                                                                         8.Click on Apply Filter </t>
  </si>
  <si>
    <t>TC_40170_23</t>
  </si>
  <si>
    <t>TC_40170_24</t>
  </si>
  <si>
    <t>Verify reset filter button is accessible</t>
  </si>
  <si>
    <t>"Reset Filter" link should be accessible.</t>
  </si>
  <si>
    <t>TC_40170_25</t>
  </si>
  <si>
    <t>TC_40170_26</t>
  </si>
  <si>
    <t>Title - "Weekly Summary of Partner-Created Expiring Items (&lt;Month Date, Year&gt; to &lt;Month Date, Year&gt;) (date and time format is based on browser settings)" should be displayed.</t>
  </si>
  <si>
    <t>TC_40170_27</t>
  </si>
  <si>
    <t>1. Date and Time displayed beside the title should indicate the user system time (based on browser settings) at which the notification was Created.
2. Date and time should not be the expiration date of the certificate.
3. On UI it should in UTC formate browser setting time.</t>
  </si>
  <si>
    <t>TC_40170_28</t>
  </si>
  <si>
    <t>Below description should be displayed: xx Partner Certificates
xx FTM Chip Certificates where xx represents the count of expiring items within 7-0 days of expiring date.
xx API Keys
xx SBIs</t>
  </si>
  <si>
    <t>TC_40170_29</t>
  </si>
  <si>
    <t>Verify the description of the FTM chip certificate detalis</t>
  </si>
  <si>
    <t xml:space="preserve">1.Login to PMS portal as Partner Admin.
2.Navigate to Dashboard.
3.Click on the Notification icon.
4.Click on "View all notifications" button.
5.navigate to the Weekly Summary - Partner
6.Click on the subtitle under list of notifications
7.click on the "view expiring items" 
8. verify text and date formate of subtitle
</t>
  </si>
  <si>
    <t>Below description should be displayed: FTM Chip Certificate for &lt;Make&gt; - &lt;Model&gt; (FTM ID: &lt;ftm_id&gt;) uploaded by &lt;Partner_ID&gt; is set to expire on &lt;Date, Month, Year&gt;. Renew it now to avoid any disruptions.’ (date and time format is based on browser settings)</t>
  </si>
  <si>
    <t>TC_40170_30</t>
  </si>
  <si>
    <t>"Dimiss" button should be accessible. FTM Chip Certificate for &lt;Make&gt; - &lt;Model&gt; (FTM ID: &lt;ftm_id&gt;) uploaded by &lt;Partner_ID&gt; is set to expire on &lt;Date, Month, Year&gt;. Renew it now to avoid any disruptions.’ (date and time format is based on browser settings)</t>
  </si>
  <si>
    <t>TC_40170_31</t>
  </si>
  <si>
    <t>TC_40170_32</t>
  </si>
  <si>
    <t>Verify the Weekly summary notification on the notification panel after dismissing the notification from the notification page.</t>
  </si>
  <si>
    <t>The notification from page that has been dismissed should be removed from respective notification from the panel and list page.</t>
  </si>
  <si>
    <t>TC_40170_33</t>
  </si>
  <si>
    <t>Verify Weeky summary notifications are in descending order.</t>
  </si>
  <si>
    <t>1. Login to PMS portal as Partner Admin.
2. Navigate to Dashboard.
3. Navigate to Notification panel.
4. Click on "View all notifications" .
5. Navigate to notifications page.
6. Navigate to Partner tab.</t>
  </si>
  <si>
    <t>TC_40170_34</t>
  </si>
  <si>
    <t>1. Login to PMS portal as Partner Admin.
2. Navigate to Dashboard.
3. Navigate to Notification panel.
4. Click on "View all notifications" butto.
5. Navigate to notifications page.
6. Navigate to Partner tab.</t>
  </si>
  <si>
    <t>TC_40170_35</t>
  </si>
  <si>
    <t>Verify that the notification icon is accessible in the navigation bar across all screens.</t>
  </si>
  <si>
    <t>1. Login to PMS portal as Partner Admin.
2. Navigate to Dashboard.
3. Navigate to Notification panel.
4. Click on "View all notifications" button.
5. Navigate to notifications page.
6. Navigate to Partner tab.                                                                                                                                                                                                                                                                                                            7.Verify notification icon is visible on all screens.</t>
  </si>
  <si>
    <t>The notification icon should be visible and accessible in the navigation bar across all screens.</t>
  </si>
  <si>
    <t>TC_40170_36</t>
  </si>
  <si>
    <t>Verify the weekly summary notification shows expirations for both Partner Certificate and FTM Chip Certificate.
The person clicks "View Expiring Items"</t>
  </si>
  <si>
    <t>Two sub-tabs, "Partner Certificate" and "FTM Chip Certificate", appear, should be displaying their respective expiration details.</t>
  </si>
  <si>
    <t>TC_40170_37</t>
  </si>
  <si>
    <t>Verify when the weekly summary notification includes both Partner Certificate and FTM Chip Certificate expirations for the given week, and the user clicks ‘View Expiring Items’.</t>
  </si>
  <si>
    <t>The user should be presented with two sub-tabs—‘Partner Certificate’ and ‘FTM Chip Certificate’ each showing the relevant certificates that are due to expire within the week.</t>
  </si>
  <si>
    <t>TC_40170_38</t>
  </si>
  <si>
    <t>Verify only 'FTM Chip Certificate' sub-tab is shown under 'View Expiring Items' when no Partner Certificates are included in the weekly summary.</t>
  </si>
  <si>
    <t>1. Login to PMS portal as Partner Admin.
2. Navigate to Dashboard.
3. Navigate to Notification panel.
4. Click on "View all notifications" button.
5. Navigate to notifications page.
6. Navigate to Partner tab.                                                                                                                                                                                                                                                                                                                 7.Click 'View Expiring Items'</t>
  </si>
  <si>
    <t>Only the ‘FTM Chip Certificate’ sub-tab should be visible under ‘View Expiring Items’,
if there are no Partner Certificates expiring in the given week.</t>
  </si>
  <si>
    <t>TC_40170_39</t>
  </si>
  <si>
    <t>Verify Weekly Summary shows only Partner Certificate count when  no FTM Chip Certificate expiring</t>
  </si>
  <si>
    <t>1. Login to PMS portal as Partner Admin.
2. Navigate to Dashboard.
3. Navigate to Notification panel.
4. Click on "View all notifications" button.
5. Navigate to notifications page.
6. Navigate to Partner tab.                                                                                                                                                                                                                                                                                                              7.Click 'View Expiring Items'</t>
  </si>
  <si>
    <t>1.The weekly summary notification should display only the count of Partner Certificates expiring that week.
2.If there are no expiring FTM Chip Certificates, it should be omitted from the notification.</t>
  </si>
  <si>
    <t>TC_40170_40</t>
  </si>
  <si>
    <t>Verify only ‘FTM Chip Certificate’ sub-tab is shown under ‘View Expiring Items’ if no Partner Certificates are expiring.</t>
  </si>
  <si>
    <t>If the weekly summary includes only FTM Chip Certificate expirations,
then only the ‘FTM Chip Certificate’ sub-tab should appear under ‘View Expiring Items’,
and the Partner Certificate sub-tab should not be displayed.</t>
  </si>
  <si>
    <t>TC_40170_41</t>
  </si>
  <si>
    <t>Verify Weekly Summary shows only FTM Chip Certificate count when Partner Certificate count is 0.</t>
  </si>
  <si>
    <t>1. Login to PMS portal as Partner Admin.
2. Navigate to Dashboard.
3. Navigate to Notification panel.
4. Click on "View all notifications" button.
5. Navigate to notifications page.
6. Navigate to Partner tab.                                                                                                                                                                                                                                                                                                                  7.Click 'View Expiring Items'</t>
  </si>
  <si>
    <t>1.Weekly summary notification should display only the count of FTM Chip Certificates expiring in the given week.
2.If there are no expiring Partner Certificates, it should be omitted from the notification.</t>
  </si>
  <si>
    <t>TC_40170_42</t>
  </si>
  <si>
    <t>TC_40170_43</t>
  </si>
  <si>
    <t>TC_40170_44</t>
  </si>
  <si>
    <t>TC_40170_45</t>
  </si>
  <si>
    <t>Verify on the expiry date of Partner certificate notification is generated or not.</t>
  </si>
  <si>
    <t>TC_40170_46</t>
  </si>
  <si>
    <t>TC_40170_47</t>
  </si>
  <si>
    <t>Verify by logging in multiple Partner Admin and check the Weekly summary notifications.</t>
  </si>
  <si>
    <t>Weekly Summary notification should be sent to all Partner Admin users.</t>
  </si>
  <si>
    <t>TC_40170_48</t>
  </si>
  <si>
    <t>TC_40170_49</t>
  </si>
  <si>
    <t>TC_40170_50</t>
  </si>
  <si>
    <t>TC_40170_51</t>
  </si>
  <si>
    <t>TC_40170_52</t>
  </si>
  <si>
    <t>Verify all date intervals when notifications are  triggered based on date and time format.</t>
  </si>
  <si>
    <t>TC_40170_53</t>
  </si>
  <si>
    <t>TC_40170_54</t>
  </si>
  <si>
    <t>TC_40170_55</t>
  </si>
  <si>
    <t>Verify Partner Admin registered in Arabic and logged in with Arabic</t>
  </si>
  <si>
    <t>1.Login to PMS portal in Arabic.
2.Navigate to Dashboard.
3.Click on the Notification icon.
4.Click on "View all notifications" button.
5.Navigate to the notifications page.
6.Navigate to the Partner tab.
7.Verify Weekly Summary for FTM Chip Certificates is displayed in Arabic.</t>
  </si>
  <si>
    <t>Partner Admin should successfully access the portal in Arabic and see the Weekly Summary notification translated correctly in Arabic.</t>
  </si>
  <si>
    <t>TC_40170_56</t>
  </si>
  <si>
    <t>Verify Partner Admin registered in Arabic and logged in with French</t>
  </si>
  <si>
    <t>1.Login to PMS portal in Arabic.
2.Navigate to Dashboard.
3.Click on the Notification icon.
4.Click on "View all notifications" buton.
5.Navigate to the notifications page.
6.Navigate to the Partner tab.
7.Verify Weekly Summary for FTM Chip Certificates is displayed in French.</t>
  </si>
  <si>
    <t>Partner Admin should successfully access the portal in Arabic and see the Weekly Summary notification translated correctly in French.</t>
  </si>
  <si>
    <t>TC_40170_57</t>
  </si>
  <si>
    <t xml:space="preserve">Verify that selecting multiple filter fields </t>
  </si>
  <si>
    <t>The notification list should remain unchanged until the "Apply Now" button is clicked.
Filters should not be applied automatically.</t>
  </si>
  <si>
    <t>TC_40170_58</t>
  </si>
  <si>
    <t>Verify  when invalid dates are entered in filter fields.</t>
  </si>
  <si>
    <t>"No Notifications Found" should be displayed</t>
  </si>
  <si>
    <t>TC_40170_59</t>
  </si>
  <si>
    <t>Verify that all filter fields in the notifications page are editable.</t>
  </si>
  <si>
    <t>1. Login to PMS portal as Partner Admin.
2. Navigate to Dashboard.
3. Navigate to Notification panel.
4. Click on "View all notifications" button
5. Navigate to notifications page.
6. Navigate to Partner tab.
7. Navigate to Filter button.</t>
  </si>
  <si>
    <t xml:space="preserve">User should be able to click and edit each filter field </t>
  </si>
  <si>
    <t>TC_40170_60</t>
  </si>
  <si>
    <t>Verify if the notification description can be modified.</t>
  </si>
  <si>
    <t>1.Login to PMS portal as Partner Admin.
2.Navigate to Dashboard.
3.Open the Notification panel.
4.Click on "View all notifications" button.
5.Navigate to the notifications page 
6.Click on a notification to view its details.
7.Attempt to edit the description field.</t>
  </si>
  <si>
    <t>The notification description should not be editable by the Partner Admin.
It is a read-only field generated by the system based on certificate data.</t>
  </si>
  <si>
    <t>TC_40170_61</t>
  </si>
  <si>
    <t>TC_40170_62</t>
  </si>
  <si>
    <t>MOSIP-40180</t>
  </si>
  <si>
    <t>Weekly Summary of FTM Chip Certificate: Email Notification (Partner Admin)</t>
  </si>
  <si>
    <t>TC_40180_01</t>
  </si>
  <si>
    <t>1.The respective partner-related item should expire within 7 days- 0 days from the date of expiry in the PMS portal.
2.The respective partner should be in ‘Active’ status for the expiration notification to trigger.</t>
  </si>
  <si>
    <t>As a Partner Admin,
I want to view notifications on weekly summary of Partner related items such as FTM Chip Certificate which is nearing expiration within the next 7 days via email,
So that I am duly informed of the partner related items nearing expiration and take appropriate action if required to prevent service disruptions.</t>
  </si>
  <si>
    <t>Verfiy the email notifications template on his registered email address</t>
  </si>
  <si>
    <t>1.Login to the gmail using the registered email Id
2.Check the Inbox
3.Check for the email notification which is nearing to expiration within the next 7 days</t>
  </si>
  <si>
    <t>The user should receive an email notification at their registered email address. The email content should match the defined notification template, including correct subject, body, etc.</t>
  </si>
  <si>
    <t>TC_40180_02</t>
  </si>
  <si>
    <t xml:space="preserve">Verify that the weekly summary email notification includes all partner certificates expiring within 7 to 0 days. </t>
  </si>
  <si>
    <t>The weekly summary email should list all FTM Chip Certificates for the partner that are due to expire within the next 7 days, as expiring in the PMS portal.</t>
  </si>
  <si>
    <t>TC_40180_03</t>
  </si>
  <si>
    <t>Verify email notification received when Partner Certificate, FTM Chip Certificate,expire within 7 days</t>
  </si>
  <si>
    <t>The email notification should be received with all expiring items listed</t>
  </si>
  <si>
    <t>TC_40180_04</t>
  </si>
  <si>
    <t>Verify email subject contains all expiring item types</t>
  </si>
  <si>
    <t>1.Login to the gmail using the registered email Id
2.Check the Inbox
3.Check for the email notification subject line.</t>
  </si>
  <si>
    <t>The subject should read: 'Weekly Summary of Upcoming Expirations of Partner Certificates and FTM Chip Certificates'.</t>
  </si>
  <si>
    <t>TC_40180_05</t>
  </si>
  <si>
    <t>Verify email greeting contains correct partner admin id</t>
  </si>
  <si>
    <t>The email should start with 'Dear [partner_admin_id],' correctly showing the logged-in admin ID.</t>
  </si>
  <si>
    <t>TC_40180_06</t>
  </si>
  <si>
    <t>Verify description text for expiring items in the email.</t>
  </si>
  <si>
    <t>1.Login to the gmail using the registered email Id
2.Check the Inbox
3.Check the descriptive paragraph regarding expiring items.</t>
  </si>
  <si>
    <t>The description should clearly mention the We would like to bring to your attention the upcoming expirations of Partner Certificates and FTM Chip Certificates,uploaded by various partners in the PMS portal. Below is a summary of items set to expire within the next 7 days.</t>
  </si>
  <si>
    <t>TC_40180_07</t>
  </si>
  <si>
    <t>Verify Expiring Items date range displayed in UTC format.</t>
  </si>
  <si>
    <t>1.Login to the gmail using the registered email Id
2.Check the Inbox
3.Check expiring items date range.</t>
  </si>
  <si>
    <t>The date format should be 'From (DD-MM-YYYY) to (DD-MM-YYYY)'</t>
  </si>
  <si>
    <t>TC_40180_08</t>
  </si>
  <si>
    <t>Verify Certificate count of expiring Partner Certificates</t>
  </si>
  <si>
    <t>Count displayed as "xx Partner Certificates" should matches the actual expiring items within 7 days.</t>
  </si>
  <si>
    <t>TC_40180_09</t>
  </si>
  <si>
    <t>Verify Certificate count of expiring FTM Chip Certificates</t>
  </si>
  <si>
    <t>The count displayed as 'xx FTM Chip Certificates' should match the actual expiring items within 7 days.</t>
  </si>
  <si>
    <t>TC_40180_10</t>
  </si>
  <si>
    <t>Verify expiring item IDs listed correctly under each category</t>
  </si>
  <si>
    <t>1.Login to the gmail using the registered email Id
2.Check the Inbox
3.Check for the email notification which is nearing to expiration within the next 7 days.                                                                                                                                                                                  4.Verify Partner IDs, FTM IDs, are correctly listed.</t>
  </si>
  <si>
    <t>All IDs should match the actual expiring items from the PMS portal.</t>
  </si>
  <si>
    <t>TC_40180_11</t>
  </si>
  <si>
    <t>Verify Action Required field content is present and correct.</t>
  </si>
  <si>
    <t xml:space="preserve">1.Login to the gmail using the registered email Id
2.Check the Inbox
3.Check for the email notification.                                                                                    </t>
  </si>
  <si>
    <t>Action Required should state to inform respective users to renew certificates before expiry.</t>
  </si>
  <si>
    <t>TC_40180_12</t>
  </si>
  <si>
    <t>Verify Action Required field is non-editable</t>
  </si>
  <si>
    <t>1.Login to the gmail using the registered email Id
2.Check the Inbox
3.Check for the email notification.</t>
  </si>
  <si>
    <t>This field should only be used for reference and should not be edited.</t>
  </si>
  <si>
    <t>TC_40180_13</t>
  </si>
  <si>
    <t>Verify future notifications update counts when items renewed before expiry</t>
  </si>
  <si>
    <t>1.Login to the gmail using the registered email Id
2.Check the Inbox
3.Check the futur notification count.</t>
  </si>
  <si>
    <t>Future notifications should reflect the decremented counts after renewal, and should not display any count if there are no pending expiring certificates</t>
  </si>
  <si>
    <t>TC_40180_14</t>
  </si>
  <si>
    <t>Verify weekly email shows only Partner Certificate expirations if no FTM Chip Certificates are expiring.</t>
  </si>
  <si>
    <t>Email should display the count and Partner IDs of expiring Partner Certificates only, and should not mention FTM Chip Certificates.</t>
  </si>
  <si>
    <t>TC_40180_15</t>
  </si>
  <si>
    <t>Verify weekly email shows only FTM Chip Certificate expirations if no Partner Certificates are expiring.</t>
  </si>
  <si>
    <t>Email should display the count and FTM IDs of expiring FTM Chip Certificates only, and should not mention Partner Certificates.</t>
  </si>
  <si>
    <t>TC_40180_16</t>
  </si>
  <si>
    <t>Verify notification language is in French as per Partner Admin's selected language.</t>
  </si>
  <si>
    <t>Email Notification content should be displayed in French.</t>
  </si>
  <si>
    <t>TC_40180_17</t>
  </si>
  <si>
    <t>Verify notification language is in Arabic as per Partner Admin's selected language.</t>
  </si>
  <si>
    <t>Email Notification content should be displayed in Arabic. should be in RTL formate.</t>
  </si>
  <si>
    <t>TC_40180_18</t>
  </si>
  <si>
    <t>Verify the "Action Required" message content in the email template.</t>
  </si>
  <si>
    <t>1.Email should display the message:
“To ensure uninterrupted services, please inform the respective partner users to renew their certificates before their expiration dates.” 2.Followed by the closing message: “We appreciate your prompt attention to this matter...” 3.ending with “Best regards, Team MOSIP”.</t>
  </si>
  <si>
    <t>TC_40180_19</t>
  </si>
  <si>
    <t>Verify auto-generated email disclaimer in the footer</t>
  </si>
  <si>
    <t>Email should display the message:
“** This is an auto-generated email. Please do not reply to this email.**”
It should be clearly visible at the end of the email.</t>
  </si>
  <si>
    <t>TC_40180_20</t>
  </si>
  <si>
    <t>Verify that the email includes the website URL: www.mosip.io.</t>
  </si>
  <si>
    <t>The email should clearly display the website URL "www.mosip.io" at the end of the email.</t>
  </si>
  <si>
    <t>TC_40180_21</t>
  </si>
  <si>
    <t>Verify that no email notifications are sent for FTM Chip certificates that have already expired.</t>
  </si>
  <si>
    <t>Certificates that are already expired should be excluded from the weekly email notification sent to Partner Admin.</t>
  </si>
  <si>
    <t>TC_40180_22</t>
  </si>
  <si>
    <t>Verify the total count of expiring FTM Chip Certificates matches the actual expiring items listed in the PMS portal.</t>
  </si>
  <si>
    <t>The total count in the weekly summary email should accurately reflect the number of expiring certificates.
The same count should match the expiring items displayed in the PMS portal for the Partner Admin.</t>
  </si>
  <si>
    <t>TC_40180_23</t>
  </si>
  <si>
    <t>Verify the system handles bulk notifications efficiently without lag or failure.</t>
  </si>
  <si>
    <t>The system should send all bulk notifications quickly and without any crashes or slowdowns.
Also, every email should be delivered correctly on time.</t>
  </si>
  <si>
    <t>TC_40180_24</t>
  </si>
  <si>
    <t>Verify email is sent in the language selected during partner registration.</t>
  </si>
  <si>
    <t>1.Login to the gmail using the registered email Id
2.Select a notification language (e.g., English, Arabic, or French).
3.Submit the registration form.                                                                                                                                                                                                                                                                                            4.Check the received email content.</t>
  </si>
  <si>
    <t>The email should appear in the same language the partner selected during registration (English, Arabic, or French).</t>
  </si>
  <si>
    <t>TC_40180_25</t>
  </si>
  <si>
    <t xml:space="preserve">Verify email notification is sent to the deactivated FTM </t>
  </si>
  <si>
    <t>1.Login to the gmail using the registered email Id
2.Select a notification language 
3.Submit the registration form.                                                                                                                                                                                                                                                                                            4.Check the received email content for deactivated FTM chip</t>
  </si>
  <si>
    <t>Email notifications should not not be sent to deactivated FTM chip</t>
  </si>
  <si>
    <t>TC_40180_26</t>
  </si>
  <si>
    <t xml:space="preserve">Verify email notification if FTM chip status is in progress </t>
  </si>
  <si>
    <t>1.Login to the gmail using the registered email Id
2.Select a notification language 
3.Submit the registration form.                                                                                                                                                                                                                                                                                            4.Check the received email content for FTM chip in inprogress status</t>
  </si>
  <si>
    <t>Email notifications should not not be sent to FTM chip</t>
  </si>
  <si>
    <t>TC_40180_27</t>
  </si>
  <si>
    <t>Verify the description of the email notification</t>
  </si>
  <si>
    <t>1.Login to the gmail using the registered email Id
2.Check the Inbox
3.Check for the email description which is nearing to expiration within the next 7 days</t>
  </si>
  <si>
    <t>Should read 
Dear [partner_admin_id],
We would like to bring to your attention the upcoming expirations of Partner Certificates and FTM Chip Certificates, SBI, and API keys generated uploaded by various partners in the PMS portal. Below is a summary of items set to expire within the ne</t>
  </si>
  <si>
    <t>MOSIP-40150</t>
  </si>
  <si>
    <t>API Key Notification: Dashboard badge (Authentication Partner)</t>
  </si>
  <si>
    <t>TC_40150_01</t>
  </si>
  <si>
    <t>1. The API Keys created by partner in ‘Authentication Services’ should be due for an expiry within the next 30 days.
2. The Partner should login to the PMS portal.
3. Count of only ACTIVE API keys nearing expiration within the next 30 days should be displayed.</t>
  </si>
  <si>
    <t>As an Authentication Partner,
I want to view unique count of API Keys nearing expiration within a badge in Partner dashboard
So that I can stay informed about the total number of expiring API Keys in advance and take timely action to renew them, preventing service disruptions.</t>
  </si>
  <si>
    <t>Verify red badge on '‘Authentication Services’ card in Partner Dashboard displays a red badge ' card in Partner Dashboard</t>
  </si>
  <si>
    <t>1.Login to PMP portal as AUTH Partner.
2. Navigate to dashboard.
3. Navigate to Authentication Services card.
4. Navigate to Notification badge.</t>
  </si>
  <si>
    <t>The ‘Authentication Services’ card in Partner Dashboard should display a red badge on its top right corner indicating the total count of API Keys that are set to expire within the next 30 days.</t>
  </si>
  <si>
    <t>TC_40150_02</t>
  </si>
  <si>
    <t>Verify the Tooltip Display on Hovering Over Red Badge of API key.</t>
  </si>
  <si>
    <t>When the Partner hovers over the badge, a tooltip description should appears displaying: ‘xx API Keys are expiring soon’</t>
  </si>
  <si>
    <t>TC_40150_03</t>
  </si>
  <si>
    <t>Verify the Tooltip Display before Hovering Over Red Badge of API key.</t>
  </si>
  <si>
    <t>Correct Expiring count of API Key Expiry should be displayed.</t>
  </si>
  <si>
    <t>TC_40150_04</t>
  </si>
  <si>
    <t>Verify that a badge notification appears when the API Key Expiry is due to expire within 30 days.</t>
  </si>
  <si>
    <t>The API key expiry badge notification should appear when the API Key Expiry is due to expire within 30 days.</t>
  </si>
  <si>
    <t>TC_40150_05</t>
  </si>
  <si>
    <t>Verify that a badge notification appears when the API Key Expiry is due to expire for 15 days.</t>
  </si>
  <si>
    <t>The API key expiry badge notification should appear when the API Key Expiry is due to expire within 15 days.</t>
  </si>
  <si>
    <t>TC_40150_06</t>
  </si>
  <si>
    <t>Verify that a badge notification appears when the API Key Expiry is due to expire for 10 days.</t>
  </si>
  <si>
    <t>The API key expiry badge notification should appear when the API Key Expiry is due to expire within 10 days.</t>
  </si>
  <si>
    <t>TC_40150_07</t>
  </si>
  <si>
    <t>Verify the badge displays the unique count of API Keys expiring within the next 30 days</t>
  </si>
  <si>
    <t>The badge should display the unique count of API Key expiring within the next 30 days, rather than the total number of API Keys generated.</t>
  </si>
  <si>
    <t>TC_40150_08</t>
  </si>
  <si>
    <t>Verify dismissing the Notification from Panel/page.</t>
  </si>
  <si>
    <t>There should not be any effect on the count if a given notification is dismissed in notifications panel/ page.</t>
  </si>
  <si>
    <t>TC_40150_09</t>
  </si>
  <si>
    <t>Verify the language displayed in Notification badge is same as the login language.</t>
  </si>
  <si>
    <t>The language displayed in Notification badge should be same as the login language.</t>
  </si>
  <si>
    <t>TC_40150_10</t>
  </si>
  <si>
    <t>Verify If there are no API Keys expiring.</t>
  </si>
  <si>
    <t>The red badge should not be displayed on the Dashboard when there are no API Key expiring.</t>
  </si>
  <si>
    <t>TC_40150_11</t>
  </si>
  <si>
    <t>Verify If a given API Key is expired</t>
  </si>
  <si>
    <t>If a given API Key is expired, then the notification badge should not be displayed in dashboard.</t>
  </si>
  <si>
    <t>TC_40150_12</t>
  </si>
  <si>
    <t>Verify that inactive API keys expiring within 30 days are not counted in the red badge.</t>
  </si>
  <si>
    <t>The inactive API keys expiring within 30 days should not be counted in the red badge.</t>
  </si>
  <si>
    <t>TC_40150_14</t>
  </si>
  <si>
    <t>Verify that the tooltip displays the correct count and message format.</t>
  </si>
  <si>
    <t>Correct count of expiring API Key and proper message should be displayed -  ‘xx API Keys are expiring soon’</t>
  </si>
  <si>
    <t>TC_40150_15</t>
  </si>
  <si>
    <t xml:space="preserve">Verify the API Key expiry badge displays correctly when logged in Arabic language </t>
  </si>
  <si>
    <t>1. All the content in Notification badge should be displayed in Arabic lanagueg.
2. All the content should be in RTL format.</t>
  </si>
  <si>
    <t>TC_40150_16</t>
  </si>
  <si>
    <t xml:space="preserve">Verify the API Key expiry badge displays correctly when logged in French language </t>
  </si>
  <si>
    <t>1. All the content in Notification badge should be displayed in French lanagueg.</t>
  </si>
  <si>
    <t>TC_40150_17</t>
  </si>
  <si>
    <t xml:space="preserve">User should be able to navigate to the notification badge using keyboard </t>
  </si>
  <si>
    <t>TC_40150_18</t>
  </si>
  <si>
    <t>Verify the API key which is already expired.</t>
  </si>
  <si>
    <t>Notification badge should not be displayed for already expired API key.</t>
  </si>
  <si>
    <t>TC_40150_19</t>
  </si>
  <si>
    <t>Verify the Notifications are appreading after Partner is deactiavted.</t>
  </si>
  <si>
    <t>No API key expiring notifications should not be appearing once Partner is deactivated.</t>
  </si>
  <si>
    <t>Verify when multiple API Key are expiring.</t>
  </si>
  <si>
    <t>Correct count should be displayed when multiple API key are expiring.</t>
  </si>
  <si>
    <t>MOSIP-39470</t>
  </si>
  <si>
    <t>API Key Notification: Notification Panel (Authentication Partner)</t>
  </si>
  <si>
    <t>TC_39470_01</t>
  </si>
  <si>
    <t>1. The already The created API key should be due for an expiry within the next 30 days.
2. The Partner should login to the PMS portal.
3. This should apply to all ACTIVE Authentication Partners as long as 1 and 2 above satisfies.
4. Notifications should be sent only for API Keys in “Activated” status.</t>
  </si>
  <si>
    <t>As an Authentication Partner, I want to view notifications for API Key (created by me) nearing expiration within the PMS portal,
So that I can take timely action to renew them and prevent service disruptions.</t>
  </si>
  <si>
    <t>Verify the notification icon in the top-right navigation bar is available in Authentication Partner dashboard.</t>
  </si>
  <si>
    <t>1. Login to PMS portal as Authentication Partner.
2. Navigate to Dashboard.
3. Navigate to Notification icon.</t>
  </si>
  <si>
    <t>The notification icon in the top-right navigation bar should be available in Authentication Partner dashboard.</t>
  </si>
  <si>
    <t>TC_39470_02</t>
  </si>
  <si>
    <t>Verify the notification icon in the top-right navigation bar is accessible in Authentication Partner dashboard.</t>
  </si>
  <si>
    <t>The notification icon in the top-right navigation bar should be accessible in Authentication Partner dashboard.</t>
  </si>
  <si>
    <t>TC_39470_03</t>
  </si>
  <si>
    <t>The unread red alert symbol should appear over the notification icon during the first login if API is expiring.</t>
  </si>
  <si>
    <t>TC_39470_04</t>
  </si>
  <si>
    <t>TC_39470_05</t>
  </si>
  <si>
    <t>TC_39470_06</t>
  </si>
  <si>
    <t>TC_39470_07</t>
  </si>
  <si>
    <t>1. Login to PMS portal as Authentication Partner.
2. Navigate to Dashboard.
3. Navigate to Notification icon.
4. Click on notification icon.</t>
  </si>
  <si>
    <t>TC_39470_08</t>
  </si>
  <si>
    <t>1. Login to PMS portal as Authentication Partner.
2. Navigate to Dashboard.
3. Navigate to Notification icon.
4. Click on notification icon.
5. Navigate to Notificate panel.</t>
  </si>
  <si>
    <t>The notification panel when opened should display atleast 4 notifications irrespective of whether its API key or Partner certificate notification.</t>
  </si>
  <si>
    <t>TC_39470_09</t>
  </si>
  <si>
    <t>TC_39470_10</t>
  </si>
  <si>
    <t>TC_39470_11</t>
  </si>
  <si>
    <t>TC_39470_12</t>
  </si>
  <si>
    <t>TC_39470_13</t>
  </si>
  <si>
    <t>1. Login to PMS portal as Authentication Partner.
2. Navigate to Dashboard.
3. Navigate to Notification icon.
4. Click on notification icon.
5. Navigate to Notification panel.</t>
  </si>
  <si>
    <t>TC_39470_14</t>
  </si>
  <si>
    <t>Verify the title of each API Key Expiration in notification panel.</t>
  </si>
  <si>
    <t>Title- "API Key Expiration" should be displayed for each API Key Expiration notification.</t>
  </si>
  <si>
    <t>TC_39470_15</t>
  </si>
  <si>
    <t>TC_39470_16</t>
  </si>
  <si>
    <t>TC_39470_17</t>
  </si>
  <si>
    <t>Verify the description of the API Key Expiration notification.</t>
  </si>
  <si>
    <t>Below description - "API Key with name : &lt;API_key_name&gt; is set to expire on &lt;date, month, year of expiry&gt;. Renew it now to avoid any disruptions." shuld be displayed.</t>
  </si>
  <si>
    <t>TC_39470_18</t>
  </si>
  <si>
    <t>Verify by comparing the expiration date and time of the API key in list of API key and in the notification panel.</t>
  </si>
  <si>
    <t>The expiration date and time should be correct between the API key and notification panel.</t>
  </si>
  <si>
    <t>TC_39470_19</t>
  </si>
  <si>
    <t>TC_39470_20</t>
  </si>
  <si>
    <t>1. Login to PMS portal as Authentication Partner.
2. Navigate to Dashboard.
3. Navigate to Notification icon.
4. Click on notification icon.
5. Navigate to Notification panel.
6. Navigate to Dismiss button.</t>
  </si>
  <si>
    <t>TC_39470_21</t>
  </si>
  <si>
    <t>Verify the API Key Expiration notification on the notification page after dismissing the notification from the panel page.</t>
  </si>
  <si>
    <t>TC_39470_22</t>
  </si>
  <si>
    <t>1. Login to PMS portal as Authentication Partner.
2. Navigate to Dashboard.
3. Navigate to Notification icon.
4. Click on notification icon.
5. Navigate to Notification panel.
6. Navigate to View all notifications button.</t>
  </si>
  <si>
    <t>TC_39470_23</t>
  </si>
  <si>
    <t>1. Upon clicking on "View all notifications" it should redirect to Notifications page where entire list of notifications pertaining to API Key nearing expiry within next 30 days is listed in the API Key tab</t>
  </si>
  <si>
    <t>TC_39470_24</t>
  </si>
  <si>
    <t>1. Login to PMS portal as Authentication Partner.
2. Navigate to Dashboard.
3. Navigate to Notification icon.
4. Click on notification icon.
5. Navigate to Notification panel.
6. Navigate to different pages in Authentication Partner screen.</t>
  </si>
  <si>
    <t>TC_39470_25</t>
  </si>
  <si>
    <t>Verify the notifications related to API key are removed from the portal  after 60 days.</t>
  </si>
  <si>
    <t>1. API Key tab views all notifications pertaining to API Key expiry generated over the last 60 days.
2. After 60 days, the notification should be automatically removed from the portal.</t>
  </si>
  <si>
    <t>TC_39470_26</t>
  </si>
  <si>
    <t>Verify when the First notification is generated for the expiration of a particular API Key Expiration.</t>
  </si>
  <si>
    <t>First Notification for a particular API Key Expiration should be generated when a certificate is 30 days away from expiration.</t>
  </si>
  <si>
    <t>TC_39470_27</t>
  </si>
  <si>
    <t>Verify when the second notification is generated for the expiration of a particular API Key Expiration.</t>
  </si>
  <si>
    <t>Second Notification for a particular API Key Expiration should be generated when a certificate is 15 days away from expiration.</t>
  </si>
  <si>
    <t>TC_39470_28</t>
  </si>
  <si>
    <t>Verify when the particular API Key Expiration expirey, which is 10 days before the expiration date.</t>
  </si>
  <si>
    <t>The API Key Expiration is set to expire within 10 days, daily notifications should be sent for the API Key Expiration.</t>
  </si>
  <si>
    <t>TC_39470_29</t>
  </si>
  <si>
    <t>Verify the total number of notifications generated for the API Key Expiration.</t>
  </si>
  <si>
    <t>Total 13 notifications should be generated for API Key Expiration,
i. 30 Days 1
ii. 15 Days 1
iii. 10 Days 10 daily
iv. 0th Day of expiry 1</t>
  </si>
  <si>
    <t>TC_39470_30</t>
  </si>
  <si>
    <t>TC_39470_31</t>
  </si>
  <si>
    <t>Verify the Expiry date in the notification matches the actual API key expiry date in the api_key table in UI/ DB</t>
  </si>
  <si>
    <t>The Expiry date in the notification should be matching with API key expiry date in the api_key table</t>
  </si>
  <si>
    <t>TC_39470_32</t>
  </si>
  <si>
    <t xml:space="preserve">Verfiy the Notifications triggered is sent to all Authentication Partners. </t>
  </si>
  <si>
    <t>1. Login to PMS portal as Authentication Partner.
2. Navigate to Dashboard.
3. Navigate to Notification icon.
4. Click on notification icon.
5. Navigate to Notification panel.
6. Login with different partners.</t>
  </si>
  <si>
    <t>All the Notifications triggered should be sent to all Authentication Partners whose API key is set to expire.</t>
  </si>
  <si>
    <t>TC_39470_33</t>
  </si>
  <si>
    <t>Verify by logging in into the poral as NEW Authentication Partner.</t>
  </si>
  <si>
    <t>TC_39470_34</t>
  </si>
  <si>
    <t>Verify when no API key is set to expire.</t>
  </si>
  <si>
    <t>1. Notification panel and page should be without notifications.
2. "No Notifications yet" message should be displayed.
3. Authentication services also should not be displayed with any expiry.</t>
  </si>
  <si>
    <t>TC_39470_35</t>
  </si>
  <si>
    <t>1. Login to PMS portal as Authentication Partner.
2. Navigate to Dashboard.
3. Navigate to Notification icon.
4. Click on notification icon.
5. Navigate to Notification panel.
6. Dismiss the notification from Panel.</t>
  </si>
  <si>
    <t>TC_39470_36</t>
  </si>
  <si>
    <t>1. Login to PMS portal as Authentication Partner.
2. Navigate to Dashboard.
3. Navigate to Notification icon.
4. Click on notification icon.
5. Navigate to Notification panel.
6. Dismiss the notification from Notification page.</t>
  </si>
  <si>
    <t>TC_39470_37</t>
  </si>
  <si>
    <t>1. Login to PMS portal as Authentication Partner.
2. Navigate to Dashboard.
3. Navigate to Notification icon.
4. Click on notification icon.
5. Navigate to Notification panel.
6. Dismiss the notification from Notification panel.</t>
  </si>
  <si>
    <t>TC_39470_38</t>
  </si>
  <si>
    <t>TC_39470_39</t>
  </si>
  <si>
    <t>1. Login to PMS portal as Authentication Partner.
2. Navigate to Dashboard.
3. Navigate to Notification icon.
4. Click on notification icon.
5. Navigate to Notification panel.
6. Dismiss the notification.</t>
  </si>
  <si>
    <t>TC_39470_40</t>
  </si>
  <si>
    <t>TC_39470_41</t>
  </si>
  <si>
    <t>TC_39470_42</t>
  </si>
  <si>
    <t>TC_39470_43</t>
  </si>
  <si>
    <t>TC_39470_44</t>
  </si>
  <si>
    <t>TC_39470_45</t>
  </si>
  <si>
    <t>Verify Notifications are triggered only for those API Keys created by the given partner itself.</t>
  </si>
  <si>
    <t>Notifications should be triggered only for those API Keys created by the given partner itself.</t>
  </si>
  <si>
    <t>TC_39470_46</t>
  </si>
  <si>
    <t>Verify the API key expiry notification when Partner is deactivated.</t>
  </si>
  <si>
    <t>1. No notifications should be generated when Partner is deactiavetd.</t>
  </si>
  <si>
    <t>TC_39470_47</t>
  </si>
  <si>
    <t>Verify the API key expiry notification when API key is in Deactiavted state.</t>
  </si>
  <si>
    <t>1. No notification should be displayed for the non-Activated API Key.</t>
  </si>
  <si>
    <t>TC_39470_48</t>
  </si>
  <si>
    <t>Verify notifications are generated for expired API key.</t>
  </si>
  <si>
    <t>1. No notification should be displayed for expired  API Key.</t>
  </si>
  <si>
    <t>TC_39470_49</t>
  </si>
  <si>
    <t>Verify API key is configurable.</t>
  </si>
  <si>
    <t>1. User should be able to  configure API key.</t>
  </si>
  <si>
    <t>TC_39470_50</t>
  </si>
  <si>
    <t>Verify the API key expiry  Notification when logged in French language.</t>
  </si>
  <si>
    <t>TC_39470_51</t>
  </si>
  <si>
    <t>Verify the API key expiry  Notification when logged in Arabic language.</t>
  </si>
  <si>
    <t>TC_39470_52</t>
  </si>
  <si>
    <t>TC_39470_53</t>
  </si>
  <si>
    <t>TC_39470_54</t>
  </si>
  <si>
    <t>TC_39470_55</t>
  </si>
  <si>
    <t>TC_39470_56</t>
  </si>
  <si>
    <t>TC_39470_57</t>
  </si>
  <si>
    <t>Verify duplicate notifications are getting generated for same API Key Expiration at same time interval.</t>
  </si>
  <si>
    <t>TC_39470_58</t>
  </si>
  <si>
    <t>1. Each notification detail should display the correct API name, expiration date</t>
  </si>
  <si>
    <t>TC_39470_59</t>
  </si>
  <si>
    <t>TC_39470_60</t>
  </si>
  <si>
    <t>API Key expiry Notification should work as expected on tablet devices.</t>
  </si>
  <si>
    <t>TC_39470_61</t>
  </si>
  <si>
    <t>API Key expiry Notification should work as expected on extra large screen.</t>
  </si>
  <si>
    <t>TC_39470_62</t>
  </si>
  <si>
    <t>1.Create an Admin User
2.Remove PARTNER ROLE from assigned roles
3.Login with the same credentials</t>
  </si>
  <si>
    <t>TC_39470_63</t>
  </si>
  <si>
    <t>TC_39470_64</t>
  </si>
  <si>
    <t>TC_39470_65</t>
  </si>
  <si>
    <t>TC_39470_66</t>
  </si>
  <si>
    <t>Verify API Key Expiration notification using Keyboard functionality</t>
  </si>
  <si>
    <t>TC_39470_67</t>
  </si>
  <si>
    <t>Verify the Notification icon is aligned properly when there is lengthy API key name</t>
  </si>
  <si>
    <t>The Notification icon should be aligned properly when there is lengthy API key name</t>
  </si>
  <si>
    <t>TC_39470_68</t>
  </si>
  <si>
    <t>Verify the dashboard count is getting descreased after exiry of API key.</t>
  </si>
  <si>
    <t>API key expiry count should be descreased.</t>
  </si>
  <si>
    <t>MOSIP-39480</t>
  </si>
  <si>
    <t>API Key Notification: via Email (Authentication Partner)</t>
  </si>
  <si>
    <t>TC_39480_01</t>
  </si>
  <si>
    <t xml:space="preserve">    The API Key already created by Authentication Partner should be due for an expiry within the next 30 days.
    Notifications should be sent only for API Keys in “Approved” status, generated by partners who are currently marked as active.</t>
  </si>
  <si>
    <t>As an Authentication Partner,
I should be able to receive email notifications for API Keys nearing expiration,
So that I can take timely action to renew them by getting notified even when not accessing the PMS portal, and prevent service disruptions.</t>
  </si>
  <si>
    <t>Verify the Notification Triggered at 30 Days Before Expiry for API key which is in “Approved” status</t>
  </si>
  <si>
    <t>1.Open SMPT portal
2.Check to Email notifications.
3.Navigate to Email template.</t>
  </si>
  <si>
    <t>Notification should be trigerred for 30 days before the  expiration  via email.</t>
  </si>
  <si>
    <t>TC_39480_02</t>
  </si>
  <si>
    <t>Verify the Notification Triggered before 30 Days Expiry for API key which is in “Approved” status</t>
  </si>
  <si>
    <t>Notification should be trigerred for API keys which is going to expire prior to   30 days   only</t>
  </si>
  <si>
    <t>TC_39480_03</t>
  </si>
  <si>
    <t>Verify the Notification Triggered 30 Days Before Expiry for API key which is in “Approved” status</t>
  </si>
  <si>
    <t>1.Open SMTP portal
2.Check to Email notifications.
3.Navigate to Email template.</t>
  </si>
  <si>
    <t>Subsequent notifications should be be sent on email for
15 days before expiration and
Daily reminders from 10 days before expiration until the expiry date (Day 10 to Day 0).
NOTE: Configurable</t>
  </si>
  <si>
    <t>TC_39480_04</t>
  </si>
  <si>
    <t>Verfiy email notification trigerred is received to a differenet Auth partner registered ID also</t>
  </si>
  <si>
    <t>1.Open SMTP portal
2.Check to Email notifications with registered ID.
3.Navigate to Email template.</t>
  </si>
  <si>
    <t>Partner should  receive email notifications on his registered email address only</t>
  </si>
  <si>
    <t>TC_39480_05</t>
  </si>
  <si>
    <t xml:space="preserve">Verfiy email notification trigerred is received to a different registered ID also i.e Device partner/FTM partner </t>
  </si>
  <si>
    <t>1.Open SMTP portal
2.Check to Email notifications with device/ftm registered ID.
3.Navigate to Email template.</t>
  </si>
  <si>
    <t>Email notifications should be trigerrrd for  his Auth partner email address only</t>
  </si>
  <si>
    <t>TC_39480_06</t>
  </si>
  <si>
    <t xml:space="preserve">Verfiy the Subject of the Email template which is setting to expire </t>
  </si>
  <si>
    <t>1.Open SMTP portal
2.Check to Email notifications with device/ftm registered ID.
3.Navigate to Email template.
4.Check the Subject</t>
  </si>
  <si>
    <t>Subject should read as "Action Required: API Key Expiration"</t>
  </si>
  <si>
    <t>TC_39480_07</t>
  </si>
  <si>
    <t xml:space="preserve">Verfiy the Description of the Email template which is setting to expire </t>
  </si>
  <si>
    <t xml:space="preserve">1.Open SMTP portal
2.Check to Email notifications with device/ftm registered ID.
3.Navigate to Email template.
4.Check the Description </t>
  </si>
  <si>
    <t>Description should read as:
Dear [partner_id],
This is to inform you that the API Key named &lt;API_key_name&gt; associated with  policy : &lt;policy_name&gt; is scheduled to expire on [dd-mmm-yyyy] UTC. To ensure continued functionality and uninterrupted services, we request you to upload the certificate for renewal before the expiration date.</t>
  </si>
  <si>
    <t>TC_39480_08</t>
  </si>
  <si>
    <t xml:space="preserve">Verfiy the Description of the Email template  can be modified which is setting to expire </t>
  </si>
  <si>
    <t>1.Open SMTP portal
2.Check to Email notifications with device/ftm registered ID.
3.Navigate to Email template.
4.Check the Description
5.Edit the descripiton</t>
  </si>
  <si>
    <t xml:space="preserve">
The description of the email template should not be configurable.
</t>
  </si>
  <si>
    <t>TC_39480_09</t>
  </si>
  <si>
    <t xml:space="preserve">Verify the certificate Detail Section of the Email template  which is set to expire  </t>
  </si>
  <si>
    <t>1.Open SMTP portal
2.Check to Email notifications with device/ftm registered ID.
3.Navigate to Email template.
4.Check the Description
5.Check the certificate section</t>
  </si>
  <si>
    <t>Certificate Details section should include :
    API Key Name
    Partner Domain
    Expiration Date &amp; Time:
    Policy Group
    Policy Name
    Action Required</t>
  </si>
  <si>
    <t>TC_39480_10</t>
  </si>
  <si>
    <t>Verify  API key name of the certificate Detail Section of the Email template  which is set to expire</t>
  </si>
  <si>
    <t>1.Open SMTP portal
2.Check to Email notifications with device/ftm registered ID.
3.Navigate to Email template.
4.Check the Description
5.Check the API  key name in the certificate section</t>
  </si>
  <si>
    <t xml:space="preserve">API key name should be same as given at the time  of  creation </t>
  </si>
  <si>
    <t>TC_39480_11</t>
  </si>
  <si>
    <t>Verify  partner domain  of the certificate Detail Section of the Email template  which is set to expire</t>
  </si>
  <si>
    <t>1.Open SMTP portal
2.Check to Email notifications with device/ftm registered ID.
3.Navigate to Email template.
4.Check the Description
5.Check the partner domain  in the certificate section</t>
  </si>
  <si>
    <t>partner domain should be AUTH</t>
  </si>
  <si>
    <t>TC_39480_12</t>
  </si>
  <si>
    <t>Verify   Expiration Date &amp; Time  of the certificate Detail Section of the Email template  which is set to expire</t>
  </si>
  <si>
    <t>1.Open SMTP portal
2.Check to Email notifications with device/ftm registered ID.
3.Navigate to Email template.
4.Check the Description
5.Check the expiration date and time   in the certificate section</t>
  </si>
  <si>
    <t>Expiry date and time should be in   UTC format</t>
  </si>
  <si>
    <t>TC_39480_13</t>
  </si>
  <si>
    <t>Verify   policy group name of the certificate Detail Section of the Email template  which is set to expire</t>
  </si>
  <si>
    <t>1.Open SMTP portal
2.Check to Email notifications with device/ftm registered ID.
3.Navigate to Email template.
4.Check the Description
5.Check the policy group in the certificate section</t>
  </si>
  <si>
    <t>Selected policy group by Auth partner should display</t>
  </si>
  <si>
    <t>TC_39480_14</t>
  </si>
  <si>
    <t>Verify   policy name of the certificate Detail Section of the Email template  which is set to expire</t>
  </si>
  <si>
    <t>1.Open SMTP portal
2.Check to Email notifications with device/ftm registered ID.
3.Navigate to Email template.
4.Check the Description
5.Check the policy name in the certificate section</t>
  </si>
  <si>
    <t>Approved policy associated to the selected policy group should display</t>
  </si>
  <si>
    <t>TC_39480_15</t>
  </si>
  <si>
    <t>Verify   Action required in  certificate Detail Section of the Email template  which is set to expire</t>
  </si>
  <si>
    <t>1.Open SMTP portal
2.Check to Email notifications with device/ftm registered ID.
3.Navigate to Email template.
4.Check the Description
5.Check the action required  in the certificate section</t>
  </si>
  <si>
    <t>Action Required should display as ' Generate a new API Key in ‘Authentication Services’</t>
  </si>
  <si>
    <t>TC_39480_16</t>
  </si>
  <si>
    <t>Verify the warning message in the email template</t>
  </si>
  <si>
    <t>1.Open SMTP portal
2.Check to Email notifications with device/ftm registered ID.
3.Navigate to Email template.
4.Check the Description
5.Check the warning message</t>
  </si>
  <si>
    <t>Warning message should read as 'Failure to create new API Key before its expiration may result in service disruptions'.</t>
  </si>
  <si>
    <t>TC_39480_17</t>
  </si>
  <si>
    <t>Verify the proceedure for   the new API Key generation</t>
  </si>
  <si>
    <t>1.Login to PMS portal as auth partner
2.Navigate to Authentication services
3.Navigate to API key card
4.Follow the proceedure steps</t>
  </si>
  <si>
    <t>To proceed with the API Key generation :
1.Log in to your account on the PMS Portal.
2.Navigate to ‘Authentication Services’ under the Partner Dashboard.
3.Click on ‘Generate API Key’ button within API Key tab.
4.Fill the API Key details and submit.
5.API Key is generated which has to be copied and stored securely as it will not be displayed again.</t>
  </si>
  <si>
    <t>TC_39480_18</t>
  </si>
  <si>
    <t>Verify the Note after the Description in the Email template</t>
  </si>
  <si>
    <t>1.Open SMTP portal
2.Check to Email notifications with device/ftm registered ID.
3.Navigate to Email template.
4.Check the Description
5.Check the Notes message</t>
  </si>
  <si>
    <t>Note :
Please note that the expiry date and time are provided in UTC format, so kindly account for any time zone differences when planning your renewal.
Thank you for your prompt attention to this matter.</t>
  </si>
  <si>
    <t>TC_39480_19</t>
  </si>
  <si>
    <t>Verify the Regards in the email template</t>
  </si>
  <si>
    <t>1.Open SMTP portal
2.Check to Email notifications with device/ftm registered ID.
3.Navigate to Email template.
4.Check the Description
5.Check theRegards message</t>
  </si>
  <si>
    <t>Should display as :
Best regards,
MOSIP
** This is an auto-generated email. Please do not reply to this email.**
Website: www.mosip.io</t>
  </si>
  <si>
    <t>TC_39480_20</t>
  </si>
  <si>
    <t>Verify the expiration date and time is displyaed properly in the email templte</t>
  </si>
  <si>
    <t>1.Open SMTP portal
2.Check to Email notifications with device/ftm registered ID.
3.Navigate to Email template.
4.Check the expiration date and time for the api key</t>
  </si>
  <si>
    <t>Expiration data and time should display properly</t>
  </si>
  <si>
    <t>TC_39480_21</t>
  </si>
  <si>
    <t>Verify the Email subject and Template by registering in french language</t>
  </si>
  <si>
    <t>1.Register an Partner in french/arabic language
2.Open SMTP portal
3.Check to Email notifications with  registered ID.
4.Navigate to Email template.
5.Check the content</t>
  </si>
  <si>
    <t>Email subject and description and details should display in  french language</t>
  </si>
  <si>
    <t>TC_39480_22</t>
  </si>
  <si>
    <t>Verify the Email subject and Template by registering in arabic language</t>
  </si>
  <si>
    <t>1.Register an Partner in french/arabic language
2.Open SMTP portal
3.Check to Email notifications with registered ID.
4.Navigate to Email template.
5.Check the content</t>
  </si>
  <si>
    <t>Email subject and description and details should display in  arabic  language and in RTL format</t>
  </si>
  <si>
    <t>TC_39480_23</t>
  </si>
  <si>
    <t>Verify Multiple API Keys which are set to expire for the Same Partner</t>
  </si>
  <si>
    <t xml:space="preserve">
1.Open SMTP portal
3.Check to Email notifications with auth partner  registered ID.
4.Navigate to Email template.
5.Check the content for multiple api keys which are setting to expire</t>
  </si>
  <si>
    <t>If a partner has multiple API Keys nearing expiration then separate notifications should be sent for each key</t>
  </si>
  <si>
    <t>TC_39480_24</t>
  </si>
  <si>
    <t>Verify if email is sent to auth partner whos status is 'inactive'</t>
  </si>
  <si>
    <t xml:space="preserve">
1.Open SMTP portal
3.Check to Email notifications with auth partner  registered ID.
4.Navigate to Email template.
5.Check the content for the inactive registered parnter api keys which are setting to expire</t>
  </si>
  <si>
    <t>If partner is inactive no email should be sent even if the API Key is nearing expiration</t>
  </si>
  <si>
    <t>TC_39480_25</t>
  </si>
  <si>
    <t>Verify if email is sent to the API key which is already expired</t>
  </si>
  <si>
    <t xml:space="preserve">
1.Open SMTP portal
3.Check to Email notifications with auth partner  registered ID.
4.Navigate to Email template.
5.Check the email notification for already  expired</t>
  </si>
  <si>
    <t>when an API Key is already expired no notification should not  be sent</t>
  </si>
  <si>
    <t>TC_39480_26</t>
  </si>
  <si>
    <t>Verify the same notification  triggered multiple times on the same day</t>
  </si>
  <si>
    <t>If the same notification is triggered multiple times on the same day, the user should be sent an email for every trigger per API Key.</t>
  </si>
  <si>
    <t>MOSIP-40140</t>
  </si>
  <si>
    <t>API Key Notification: View all Notifications Page (Authentication Partner)</t>
  </si>
  <si>
    <t>TC_40140_01</t>
  </si>
  <si>
    <t>1. The API Key already created by partner should be due for an expiry within the next 30 days.
2. The Authentication Partner should login to the PMS portal.
3. The partner status should be Active for notifications to trigger.
4. Notifications should be sent only for API Keys in “Activated” status, generated by partners who are currently marked as active.</t>
  </si>
  <si>
    <t>As an Authentication Partner,
I want to view all notifications generated for API Key (uploaded by me) nearing expiration in the ‘View all Notifications’ page,
So that I can stay informed about the expiring API Keys in advance and take timely action to renew them, preventing service disruptions.</t>
  </si>
  <si>
    <t>Verify upon clicking on View all notifications’ link in the Notification panel for Authentication Partner.</t>
  </si>
  <si>
    <t>1. Login to PMS portal as Authentication Partner.
2. Navigate to Dashboard.
3. Navigate to Notification panel.
4. Click on "View all notifications" link.</t>
  </si>
  <si>
    <t xml:space="preserve">1. "View all notifications" link should be accessible.
2. Upon clikcking on view all notifications Authentication Partner should be redirected to Notifications page.
3. Partner Certificate tab should be selected by default </t>
  </si>
  <si>
    <t>TC_40140_02</t>
  </si>
  <si>
    <t>Verify API Key tab is selected by default when navigated to notifications page.</t>
  </si>
  <si>
    <t>1. Login to PMS portal as Authentication Partner.
2. Navigate to Dashboard.
3. Navigate to Notification panel.
4. Click on "View all notifications" link.
5. Navigate to notifications page.</t>
  </si>
  <si>
    <t>TC_40140_03</t>
  </si>
  <si>
    <t>1. API Key tab should be avaiable beside Partner certificate tab.
2. API Key tab should be accessible.
3. All the notifications list of notifications about API Keys nearing expiry within the next 30 days is listed.</t>
  </si>
  <si>
    <t>TC_40140_04</t>
  </si>
  <si>
    <t>TC_40140_05</t>
  </si>
  <si>
    <t>TC_40140_06</t>
  </si>
  <si>
    <t>1. Below 2 tabs should be present in Notification page.
i. Partner Certificate- Selected by default on landing on to Notifications page.
ii. API Key tab.</t>
  </si>
  <si>
    <t>TC_40140_07</t>
  </si>
  <si>
    <t>Verify API Key tab is enabled for ‘Authentication Partner’ only.</t>
  </si>
  <si>
    <t>API Key tab should be enabled for ‘Authentication Partner’ only.</t>
  </si>
  <si>
    <t>TC_40140_08</t>
  </si>
  <si>
    <t>Verify FTM Chip Certificate &amp; SBI tab in Authentication Partner page.</t>
  </si>
  <si>
    <t>FTM Chip Certificate &amp; SBI tab should not be available Authentication Partner notification page.</t>
  </si>
  <si>
    <t>TC_40140_09</t>
  </si>
  <si>
    <t>Verify the sub title of API Key Notification page.</t>
  </si>
  <si>
    <t>TC_40140_10</t>
  </si>
  <si>
    <t>1. Correct count of notifications should be displayed.</t>
  </si>
  <si>
    <t>TC_40140_11</t>
  </si>
  <si>
    <t>Verfiy the "Filter" button is available in API Key Notification page.</t>
  </si>
  <si>
    <t>1. Login to PMS portal as Authentication Partner.
2. Navigate to Dashboard.
3. Navigate to Notification panel.
4. Click on "View all notifications" link.
5. Navigate to notifications page.
6. Navigate to Filter button.</t>
  </si>
  <si>
    <t>"Filter" button should be available in API Key Notification page.</t>
  </si>
  <si>
    <t>TC_40140_12</t>
  </si>
  <si>
    <t>Verfiy user is able expand the "Filter" button in API Key Notification page.</t>
  </si>
  <si>
    <t>User should be able to expand the "Filter" button in API Key Notification page.</t>
  </si>
  <si>
    <t>TC_40140_13</t>
  </si>
  <si>
    <t>Upon expanding the "Filter" dropdown, the expandable section should display filters for:
1. API Key Name- Textbox
2. Policy Name-dropdown
3. Expiry Date - Textbox with date control</t>
  </si>
  <si>
    <t>TC_40140_14</t>
  </si>
  <si>
    <t>Verify only approved policies of selected policy group appears in dropdown.</t>
  </si>
  <si>
    <t>Only approved policies of selected policy group should be appearing in dropdown.</t>
  </si>
  <si>
    <t>TC_40140_15</t>
  </si>
  <si>
    <t>TC_40140_16</t>
  </si>
  <si>
    <t>1. Login to PMS portal as Authentication Partner.
2. Navigate to Dashboard.
3. Navigate to Notification panel.
4. Click on "View all notifications" link.
5. Navigate to notifications page.
6. Navigate to Filter button.
7. Navigate to dropdown filters.</t>
  </si>
  <si>
    <t>TC_40140_17</t>
  </si>
  <si>
    <t>TC_40140_18</t>
  </si>
  <si>
    <t>TC_40140_19</t>
  </si>
  <si>
    <t>1. Login to PMS portal as Authentication Partner.
2. Navigate to Dashboard.
3. Navigate to Notification panel.
4. Click on "View all notifications" link.
5. Navigate to notifications page.
6. Navigate to Filter button.
7. Navigate to textbox filters.</t>
  </si>
  <si>
    <t>TC_40140_20</t>
  </si>
  <si>
    <t>1. The partner can type a few letters of the desired word. On clicking ‘Apply Now’, the filtered results in the table appears for the respective text boxes if the set of letters entered are contained anywhere in the word and is also case- insensitive.</t>
  </si>
  <si>
    <t>TC_40140_21</t>
  </si>
  <si>
    <t>Verify by Filtering for API Key name.</t>
  </si>
  <si>
    <t>1. The user should be able to Filter for any notification using the API key name
2. User should be able to get results.</t>
  </si>
  <si>
    <t>TC_40140_22</t>
  </si>
  <si>
    <t>Verify by Filter for any notification using the API Key expiry date.</t>
  </si>
  <si>
    <t>1. The user should be able to Filter for any notification using the API Key expiry date.
2. User should be able to get results.</t>
  </si>
  <si>
    <t>TC_40140_23</t>
  </si>
  <si>
    <t>TC_40140_24</t>
  </si>
  <si>
    <t>TC_40140_25</t>
  </si>
  <si>
    <t>1. Login to PMS portal as Authentication Partner.
2. Navigate to Dashboard.
3. Navigate to Notification panel.
4. Click on "View all notifications" link.
5. Navigate to notifications page.
6. Navigate to Filter bar.</t>
  </si>
  <si>
    <t>TC_40140_26</t>
  </si>
  <si>
    <t>TC_40140_27</t>
  </si>
  <si>
    <t>TC_40140_28</t>
  </si>
  <si>
    <t>TC_40140_29</t>
  </si>
  <si>
    <t>TC_40140_30</t>
  </si>
  <si>
    <t>TC_40140_31</t>
  </si>
  <si>
    <t>TC_40140_32</t>
  </si>
  <si>
    <t>1. Partner should be able to access Reset Filter link.
2.  On clicking it, page should get reload and the entire results should be displayed in the tabular view, instead of filtered results.
3. Count for "List of Notifications" should come to default.</t>
  </si>
  <si>
    <t>TC_40140_33</t>
  </si>
  <si>
    <t>TC_40140_34</t>
  </si>
  <si>
    <t>Title - "API Key Expiration" should be displayed.</t>
  </si>
  <si>
    <t>TC_40140_35</t>
  </si>
  <si>
    <t>TC_40140_36</t>
  </si>
  <si>
    <t>TC_40140_37</t>
  </si>
  <si>
    <t>Verify the description of the API Key expiry notification.</t>
  </si>
  <si>
    <t>Below description - "API Key named &lt;API_key_name&gt; associated with  policy : &lt;policy_name&gt; is set to expire on &lt;Date, Month, Year&gt;. Renew it now to avoid any disruptions." (date and time format is based on  browser settings)"</t>
  </si>
  <si>
    <t>TC_40140_38</t>
  </si>
  <si>
    <t>Verify by comparing the expiration date of the API Key and in the notification panel.</t>
  </si>
  <si>
    <t>The expiration date should be correct between the API Key and notification panel.</t>
  </si>
  <si>
    <t>TC_40140_39</t>
  </si>
  <si>
    <t>TC_40140_40</t>
  </si>
  <si>
    <t>1. Login to PMS portal as Authentication Partner.
2. Navigate to Dashboard.
3. Navigate to Notification panel.
4. Click on "View all notifications" link.
5. Navigate to notifications page.
6. Navigate to Dismiss buton.</t>
  </si>
  <si>
    <t>TC_40140_41</t>
  </si>
  <si>
    <t>Verify the API Key notification on the notification panel after dismissing the notification from the notification page.</t>
  </si>
  <si>
    <t>TC_40140_42</t>
  </si>
  <si>
    <t>TC_40140_43</t>
  </si>
  <si>
    <t>TC_40140_44</t>
  </si>
  <si>
    <t>TC_40140_45</t>
  </si>
  <si>
    <t>Verify when the First notification is generated for the expiration of a particular API Key.</t>
  </si>
  <si>
    <t>First Notification for a particular API Key should be generated when a API key is 30 days away from expiration.</t>
  </si>
  <si>
    <t>TC_40140_46</t>
  </si>
  <si>
    <t>Verify when the second notification is generated for the expiration of a particular API Key</t>
  </si>
  <si>
    <t>Second Notification for a particular API Key should be generated when a API Key is 15 days away from expiration.</t>
  </si>
  <si>
    <t>TC_40140_47</t>
  </si>
  <si>
    <t>Verify when the particular API Key expirey, which is 10 days before the expiration date.</t>
  </si>
  <si>
    <t>The API Key is set to expire within 10 days. Daily notifications should be sent for the API Key</t>
  </si>
  <si>
    <t>TC_40140_48</t>
  </si>
  <si>
    <t>Verify on the expiry date of API Key notification is generated or no.</t>
  </si>
  <si>
    <t>TC_40140_49</t>
  </si>
  <si>
    <t>TC_40140_50</t>
  </si>
  <si>
    <t>Verfiy the Notifications triggered is sent to all Authentication Partners whose API is set to expire.</t>
  </si>
  <si>
    <t>TC_40140_51</t>
  </si>
  <si>
    <t>Verify dismissing the API Key expiry notification from panel and check in Notification page.</t>
  </si>
  <si>
    <t>1. Login to PMS portal as Authentication Partner.
2. Navigate to Dashboard.
3. Navigate to Notification panel.
4. Click on "View all notifications" link.
5. Navigate to notifications page.
6. Dismiss the notification from Panel.</t>
  </si>
  <si>
    <t>Once the user will dismiss the API Key notification from panel, it should be removed from both notification panel and notifications page.</t>
  </si>
  <si>
    <t>TC_40140_52</t>
  </si>
  <si>
    <t>Verify dismissing the API Key  expiry notification from page and check in Notification panel.</t>
  </si>
  <si>
    <t>1. Login to PMS portal as Authentication Partner.
2. Navigate to Dashboard.
3. Navigate to Notification panel.
4. Click on "View all notifications" link.
5. Navigate to notifications page.
6. Dismiss the notification from page.</t>
  </si>
  <si>
    <t>TC_40140_53</t>
  </si>
  <si>
    <t>Verify if a user dismisses a notification, the same API key expiry still generates the next notification at the next interval or no.</t>
  </si>
  <si>
    <t>After dismissing the API key expiry notification for the first time, the same should generate the next notification at the next interval.</t>
  </si>
  <si>
    <t>TC_40140_54</t>
  </si>
  <si>
    <t>TC_40140_55</t>
  </si>
  <si>
    <t>TC_40140_56</t>
  </si>
  <si>
    <t>TC_40140_57</t>
  </si>
  <si>
    <t>TC_40140_58</t>
  </si>
  <si>
    <t>TC_40140_59</t>
  </si>
  <si>
    <t>Verfiy API Key expiry notification trigger period being configurable.</t>
  </si>
  <si>
    <t>1. API Key expiry notifications should be configurable.
2. User should be able to configure with different date formats.</t>
  </si>
  <si>
    <t>TC_40140_60</t>
  </si>
  <si>
    <t>Verify the API Key expiry Notification when logged in French language.</t>
  </si>
  <si>
    <t>TC_40140_61</t>
  </si>
  <si>
    <t>Verify the API Key expiry Notification when logged in Arabic language.</t>
  </si>
  <si>
    <t>TC_40140_62</t>
  </si>
  <si>
    <t>Verify Notifications older than 60 days are automatically deleted from the Notifications Page/ Panel.</t>
  </si>
  <si>
    <t>Notifications older than 60 days should be automatically deleted from the Notifications Page/ Panel.</t>
  </si>
  <si>
    <t>TC_40140_63</t>
  </si>
  <si>
    <t>TC_40140_64</t>
  </si>
  <si>
    <t>TC_40140_65</t>
  </si>
  <si>
    <t>TC_40140_66</t>
  </si>
  <si>
    <t>TC_40140_67</t>
  </si>
  <si>
    <t>TC_40140_68</t>
  </si>
  <si>
    <t>TC_40140_69</t>
  </si>
  <si>
    <t>Verify if multiple API Keys are expiring on same dates.</t>
  </si>
  <si>
    <t>TC_40140_70</t>
  </si>
  <si>
    <t>Verify duplicate certificates are getting generated for same API Key at same time interval.</t>
  </si>
  <si>
    <t>TC_40140_71</t>
  </si>
  <si>
    <t>TC_40140_72</t>
  </si>
  <si>
    <t>API Key Notification page should work as expected on tablet devices.</t>
  </si>
  <si>
    <t>TC_40140_73</t>
  </si>
  <si>
    <t>API Key Notification page should work as expected on extra large screen.</t>
  </si>
  <si>
    <t>TC_40140_74</t>
  </si>
  <si>
    <t>TC_40140_75</t>
  </si>
  <si>
    <t>TC_40140_76</t>
  </si>
  <si>
    <t>TC_40140_77</t>
  </si>
  <si>
    <t>1. Login to PMS portal as Authentication Partner.
2. Navigate to Dashboard.
3. Navigate to Notification icon.
4. Click on notification icon.
5. Navigate to Notification Page.</t>
  </si>
  <si>
    <t>TC_40140_78</t>
  </si>
  <si>
    <t>Verify API Key notification using Keyboard functionality</t>
  </si>
  <si>
    <t>TC_40140_79</t>
  </si>
  <si>
    <t>MOSIP-40130</t>
  </si>
  <si>
    <t>SBI Notification: Dashboard badge (Device Provider)</t>
  </si>
  <si>
    <t>TC_40130_01</t>
  </si>
  <si>
    <t>1.The SBIs created by partner in ‘Device Provider Services’ should be due for an expiry within the next 30 days.
2.The Partner should login to the PMS portal.
3.Count of only ACTIVE SBIs nearing expiration within the next 30 days should be displayed.</t>
  </si>
  <si>
    <t>As a Device Provider,
I want to view unique count of SBIs nearing expiration within a badge in Partner dashboard
So that I can stay informed about the total number of expiring SBIs in advance and take timely action to renew them, preventing service disruptions.</t>
  </si>
  <si>
    <t>Verify red badge on ‘Device Provider Services’ card in Partner Dashboard</t>
  </si>
  <si>
    <t>1.Login to PMP as DevicePartner.
2. Navigate to dashboard.
3. Navigate to Device Provider Services card.
4. Navigate to Notification badge.</t>
  </si>
  <si>
    <t>The 'Device provider Services' card in the Partner Dashboard should display a red badge to indicate the total count of SBIs expiry.</t>
  </si>
  <si>
    <t>TC_40130_02</t>
  </si>
  <si>
    <t>Verify the position of the dashboard badge for Device Provider in the Dashboard.</t>
  </si>
  <si>
    <t>1.Login to PMP as Device Partner.
2. Navigate to dashboard.
3. Navigate to Device Provider Services card.
4. Navigate to Notification badge.</t>
  </si>
  <si>
    <t>The notification badge should appear at the top-right corner of the Device provider Services card on the Dashboard.</t>
  </si>
  <si>
    <t>TC_40130_03</t>
  </si>
  <si>
    <t>Verfiy the count of the notification badge in the dashboard.</t>
  </si>
  <si>
    <t>Should Indicate the total count of SBI are nearing to expire.</t>
  </si>
  <si>
    <t>TC_40130_04</t>
  </si>
  <si>
    <t>Verify that a badge notification appears when the SBI is due to expire within 30 days.</t>
  </si>
  <si>
    <t>TC_40130_05</t>
  </si>
  <si>
    <t>1.Login to PMP portal as Device Partner.
2.Navigate to the dashboard.                                                                                                                                                                                                                                                                                                                    3. Navigate to Device provider services card.
4.Hover on the notification</t>
  </si>
  <si>
    <t>When the Device Partner hovers over the notification badge a tooltip description should appear</t>
  </si>
  <si>
    <t>TC_40130_06</t>
  </si>
  <si>
    <t>Verify the tooltip description for SBI which is expiring</t>
  </si>
  <si>
    <t>1.Login to PMP Portal as Device partner admin
2.Navigate to the dashboard.                                                                                                                                                                                                                                                                                                              3. Navigate to Device provider services card.
4.Check the description</t>
  </si>
  <si>
    <t>Description should read : ‘xx SBIs are expiring soon’</t>
  </si>
  <si>
    <t>TC_40130_07</t>
  </si>
  <si>
    <t>1.Login to PMP portal as Device Partner admin.
2.Navigate to the dashboard.                                                                                                                                                                                                                                                                                                                3. Navigate to Device provider services card.
4.Modify/delete the tool tip</t>
  </si>
  <si>
    <t>TC_40130_08</t>
  </si>
  <si>
    <t>Verify the dashboard badge shows the correct count of SBIs expiring within 30 days.</t>
  </si>
  <si>
    <t>1.Login to PMS portal as Device Provider.
2.Navigate to Dashboard.
3.Check the SBI Expiry Notifications badge.
4.Verify count matches number of SBIs expiring in next 30 days.</t>
  </si>
  <si>
    <t>Where **xx** should denote the number of SBIs expiring within the next 30 days.</t>
  </si>
  <si>
    <t>TC_40130_09</t>
  </si>
  <si>
    <t>Verify that the SBI count is updated correctly after all notifications are dismissed.</t>
  </si>
  <si>
    <t>1.Login to PMP portal as Device partner.
2.Navigate to the Dashboard.
3.navigate to the Device provider Services card.
3.Dismiss all the notifications</t>
  </si>
  <si>
    <t>TC_40130_10</t>
  </si>
  <si>
    <t>Verify that the red badge is not displayed on the dashboard when there are no SBI expiring.</t>
  </si>
  <si>
    <t>1.Login to PMP Portal as Device Partner.
2. Navigate to dashboard.
3. Navigate to Device Provider services card.
4. Navigate to Notificate badge.</t>
  </si>
  <si>
    <t>The red badge should not be displayed on the Dashboard when there are no SBI nearing expiry or already expired.</t>
  </si>
  <si>
    <t>TC_40130_11</t>
  </si>
  <si>
    <t>Verify Notification badge shows unique count of SBIs expiring in next 30 days, not total notifications.</t>
  </si>
  <si>
    <t>1.Login to PMS portal as Device Provider.
2.Navigate to Dashboard.
3.Ensure Multiple notifications for same SBI expiring in 30 days.
4.Run the notification batch job.
5.Refresh the Dashboard.
6.Verify badge count reflects unique SBIs</t>
  </si>
  <si>
    <t>1.Badge should show only one count per unique SBI.
2.Multiple notifications for same SBI should not increase the count.</t>
  </si>
  <si>
    <t>TC_40130_12</t>
  </si>
  <si>
    <t>Verify that future expiry notifications continue to trigger until the item reaches its expiry date.</t>
  </si>
  <si>
    <t>Notifications are triggered at scheduled intervals (e.g., 15 days, 10 days, daily from 7 to 0 days).</t>
  </si>
  <si>
    <t>TC_40130_13</t>
  </si>
  <si>
    <t>Verify that the Notification badge text is displayed in Arabic when logged in with Arabic language.</t>
  </si>
  <si>
    <t>1.Login to PMS portal using Arabic as the selected language.
2.Navigate to Dashboard.
3.Observe the Notification badge
4.Verify the text is in Arabic.</t>
  </si>
  <si>
    <t>Notification badge should appear in Arabic.</t>
  </si>
  <si>
    <t>TC_40130_14</t>
  </si>
  <si>
    <t>Verify that the Notification badge text is displayed in French when logged in with French language</t>
  </si>
  <si>
    <t>1.Login to PMS portal using French as the selected language.
2.Navigate to Dashboard.
3.Observe the Notification badge
4.Verify the text is in French</t>
  </si>
  <si>
    <t>Notification badge should appear in French.</t>
  </si>
  <si>
    <t>TC_40130_15</t>
  </si>
  <si>
    <t>Verify red notification badge is not shown on Dashboard when no SBIs are expiring.</t>
  </si>
  <si>
    <t>1.Login to PMS portal as Device Provider.
2.Navigate to Dashboard.
3.Verify red badge</t>
  </si>
  <si>
    <t>Red badge should not appear in the SBI Expiry Notifications section.</t>
  </si>
  <si>
    <t>TC_40130_16</t>
  </si>
  <si>
    <t>Verify that the red notification badge does not include expired SBIs in its count.</t>
  </si>
  <si>
    <t>1.Login to PMS portal as Device Provider.
2.Navigate to the Dashboard.
3.Check the SBI Expiry Notification badge.
4.Verify that the expired SBI is not included in the badge count</t>
  </si>
  <si>
    <t>The notification badge should not display the count for any SBI that is already expired. It should only show the count of SBIs that are still valid and approaching expiry.</t>
  </si>
  <si>
    <t>TC_40130_17</t>
  </si>
  <si>
    <t>Verify that a daily batch job runs to update the count in the notification badge.</t>
  </si>
  <si>
    <t xml:space="preserve">
1.Login to PMS portal as Device Provider.
2.Navigate to Dashboard.
3.trigger the daily batch job.
4.Verify the badge shows the updated count.</t>
  </si>
  <si>
    <t>The notification badge should display the updated count after the daily batch job runs. It should reflect any new certificate expirations.</t>
  </si>
  <si>
    <t>TC_40130_18</t>
  </si>
  <si>
    <t>Verify when multiple SBIs are expiring.</t>
  </si>
  <si>
    <t>1.Login to PMS portal as Device Partner.
2.Navigate to dashboard.
3.Navigate to Notification panel.</t>
  </si>
  <si>
    <t>TC_40130_19</t>
  </si>
  <si>
    <t>Verify notifications are sent only for SBIs in "Approved" status and belonging to currently active partners.</t>
  </si>
  <si>
    <t>1.Login to PMS portal as Device Partner.
2.Ensure one Approved SBI under an active partner.
3.Trigger the notification batch job.
4.Check notifications for Partner Admin user.</t>
  </si>
  <si>
    <t>Notification should be sent only for Approved SBI under an active partner.</t>
  </si>
  <si>
    <t>MOSIP-39449</t>
  </si>
  <si>
    <t>SBI Notification: Notification Panel (Device Provider)</t>
  </si>
  <si>
    <t>TC_39449_01</t>
  </si>
  <si>
    <t>1.The already created SBI should be due for an expiry within the next 30 days.
2.The Partner should login to the PMS portal.
3.This should apply to all ACTIVE Device Providers as long as 1 and 2 above satisfies.
4.Notifications should be sent only for SBIs in “Approved” status.</t>
  </si>
  <si>
    <t>As a Device Provider,
I want to view notifications for SBI (created by me) nearing expiration within the PMS portal,
So that I can take timely action to renew them and prevent service disruptions</t>
  </si>
  <si>
    <t>1. Login to PMS portal as Device Partner
2. Navigate to Dashboard.
3. Navigate to Notification icon.</t>
  </si>
  <si>
    <t>TC_39449_02</t>
  </si>
  <si>
    <t>TC_39449_03</t>
  </si>
  <si>
    <t>TC_39449_04</t>
  </si>
  <si>
    <t>Verify that the red alert indication does not show if there are no new notifications.</t>
  </si>
  <si>
    <t>TC_39449_05</t>
  </si>
  <si>
    <t>1. Login to PMS portal as Device Partner.
2. Navigate to Dashboard.
3. Navigate to Notification icon.</t>
  </si>
  <si>
    <t>TC_39449_06</t>
  </si>
  <si>
    <t>Verify new notification appears in the Notification panel during user's active session.</t>
  </si>
  <si>
    <t>TC_39449_07</t>
  </si>
  <si>
    <t>TC_39449_08</t>
  </si>
  <si>
    <t>1. Login to PMS portal as Device Partner.
2. Navigate to Dashboard.
3. Navigate to Notification icon.
4. Navigate to Notification panel.</t>
  </si>
  <si>
    <t>TC_39449_09</t>
  </si>
  <si>
    <t>When the notification panel opens, it should display the latest 4 notifications regardless of their type (SBI), based on the partner type.</t>
  </si>
  <si>
    <t>TC_39449_10</t>
  </si>
  <si>
    <t>The user should always be able to see the latest 4 notifications in the Notification panel, regardless of their user last logged in. If one of the latest notifications is removed, it should be immediately replaced by the next most recent notification so that the panel consistently displays 4 of the latest notifications.</t>
  </si>
  <si>
    <t>TC_39449_11</t>
  </si>
  <si>
    <t>Once a notification is dismissed by the user, it should be immediately removed from the Notification panel .</t>
  </si>
  <si>
    <t>TC_39449_12</t>
  </si>
  <si>
    <t>TC_39449_13</t>
  </si>
  <si>
    <t>TC_39449_14</t>
  </si>
  <si>
    <t>TC_39449_15</t>
  </si>
  <si>
    <r>
      <rPr>
        <sz val="10"/>
        <color rgb="FF000000"/>
        <rFont val="Calibri"/>
        <family val="2"/>
      </rPr>
      <t xml:space="preserve">Verify the title "SBI Expiration" is correctly displayed in all </t>
    </r>
    <r>
      <rPr>
        <sz val="10"/>
        <color rgb="FF161616"/>
        <rFont val="Calibri"/>
        <family val="2"/>
      </rPr>
      <t>relevant SBI notification</t>
    </r>
    <r>
      <rPr>
        <sz val="10"/>
        <color rgb="FF000000"/>
        <rFont val="Calibri"/>
        <family val="2"/>
      </rPr>
      <t>s within the notification panel.</t>
    </r>
  </si>
  <si>
    <t>The title "SBI EXpiration" is visible and correctly displayed for each SBI notification in the notification panel.</t>
  </si>
  <si>
    <t>TC_39449_16</t>
  </si>
  <si>
    <t>TC_39449_17</t>
  </si>
  <si>
    <t>Verify that the notification description correctly displays the SBI ID and expiry date in the user’s local date and time format.</t>
  </si>
  <si>
    <t>1.The description shows: "SBI with ID: &lt;SBI_ID&gt; is set to expire on &lt;date, month, year of expiry&gt;". Renew it now to avoid any disruptions.
2.The expiry date and time are formatted according to the user’s browser locale and system settings.</t>
  </si>
  <si>
    <t>TC_39449_18</t>
  </si>
  <si>
    <t>1. Login to PMS portal as Device Partner.
2. Navigate to Dashboard.
3. Navigate to Notification icon.
4. Navigate to Notification panel.
5. Navigate to Dismiss button.</t>
  </si>
  <si>
    <t>TC_39449_19</t>
  </si>
  <si>
    <t>TC_39449_20</t>
  </si>
  <si>
    <t>1. Login to PMS portal as Device Partner.
2. Navigate to Dashboard.
3. Navigate to Notification icon.
4. Navigate to Notification panel.
5. Navigate to Dismiss button.
6. Navigate to View all notifications.</t>
  </si>
  <si>
    <t>TC_39449_21</t>
  </si>
  <si>
    <t>Verify after clicking on "View all notifications button" in SBI screen.</t>
  </si>
  <si>
    <t>Clicking on "View all notifications" user should be navigated to the Notifications page, specifically to the SBI tab, where the full list of certificates expiring within 30 days is displayed accurately and completely.</t>
  </si>
  <si>
    <t>TC_39449_22</t>
  </si>
  <si>
    <t>The SBI tab shows all expiry notifications generated within the past 60 days. Notifications older than 60 days are automatically deleted from the portal and no longer visible in the tab.</t>
  </si>
  <si>
    <t>TC_39449_23</t>
  </si>
  <si>
    <t>Verify when the First notification is generated for the expiration of a particular SBI.</t>
  </si>
  <si>
    <t>First Notification for a SBI should be generated when a certificate is 30 days away from expiration.</t>
  </si>
  <si>
    <t>TC_39449_24</t>
  </si>
  <si>
    <t>Verify when the second notification is generated for the expiration of a particular SBI</t>
  </si>
  <si>
    <t>Second Notification for a SBI should be generated when a certificate is 15 days away from expiration.</t>
  </si>
  <si>
    <t>TC_39449_25</t>
  </si>
  <si>
    <t>Verify when the particular SBI expiry, which is 10 days before the expiration date.</t>
  </si>
  <si>
    <t>The SBI is set to expire within 10 days. Daily notifications should be sent for the SBI.</t>
  </si>
  <si>
    <t>TC_39449_26</t>
  </si>
  <si>
    <t>Verify the total number of notifications generated for the SBI.</t>
  </si>
  <si>
    <t>Total 13 notifications should be generated for SBI
i. 30 Days 1
ii. 15 Days 1
iii. 10 Days 10 daily
iv. 1th Day of expiry 1 
NOTE : configurable</t>
  </si>
  <si>
    <t>TC_39449_27</t>
  </si>
  <si>
    <t>1. Login to PMS portal as Device Partner.
2. Navigate to Dashboard.
3. Navigate to Notification icon.
4. Navigate to Notification panel.
5. Navigate to View all notifications.
6. Navigate to different Partner pages.</t>
  </si>
  <si>
    <t>TC_39449_28</t>
  </si>
  <si>
    <t>Verify notifications are sent at correct intervals before certificate expiry if not renewed.</t>
  </si>
  <si>
    <t>1.Notification should be sent 15 days before expiry.
2.Then sent daily from 10 days before expiry until the expiry date.
3.Notifications should stop if the certificate is renewed.</t>
  </si>
  <si>
    <t>TC_39449_29</t>
  </si>
  <si>
    <t>1. Login to PMS portal as device Partner.
2. Navigate to Dashboard.
3. Navigate to Notification icon.
4. Navigate to Notification panel. 5. Dismiss the notification from Panel.</t>
  </si>
  <si>
    <t>TC_39449_30</t>
  </si>
  <si>
    <t>1. Login to PMS portal as device Partner.
2. Navigate to Dashboard.
3. Navigate to Notification icon.
4. Navigate to Notification panel.                                                                                                                                                                                                                                                                                                     5. Dismiss the notification from Panel.</t>
  </si>
  <si>
    <t>TC_39449_31</t>
  </si>
  <si>
    <t>1. Login to PMS portal as device Partner.
2. Navigate to Dashboard.
3. Navigate to Notification icon.
4. Navigate to Notification panel.                                                                                                                                                                                                                                                                                                      5. Dismiss the notification from Panel.</t>
  </si>
  <si>
    <t>TC_39449_32</t>
  </si>
  <si>
    <t>Verify if a user dismisses a notification, the same SBI still generates the next notification at the next interval.</t>
  </si>
  <si>
    <t>1. Login to PMS portal as device Partner.
2. Navigate to Dashboard.
3. Navigate to Notification icon.
4. Navigate to Notification panel.                                                                                                                                                                                                                                                                                                    5. Dismiss the notification from Panel.</t>
  </si>
  <si>
    <t>Dismissing a notification does not stop future notifications for the same SBI.
Next notification is sent as per the defined interval schedule.</t>
  </si>
  <si>
    <t>TC_39449_33</t>
  </si>
  <si>
    <t>1. Login to PMS portal as device Partner.
2. Navigate to Dashboard.
3. Navigate to Notification icon.
4. Navigate to Notification panel.                                                                                                                                                                                                                                                                                                            5. Dismiss the notification from Panel.</t>
  </si>
  <si>
    <t>TC_39449_34</t>
  </si>
  <si>
    <t>TC_39449_35</t>
  </si>
  <si>
    <t>Verify dismissing a notification does not remove it from the database.</t>
  </si>
  <si>
    <t>When a user dismisses a notification, it should be removed from their UI view only.</t>
  </si>
  <si>
    <t>TC_39449_36</t>
  </si>
  <si>
    <t>Verify that if the batch job is triggered again manually, the same notification is sent again on UI and email.</t>
  </si>
  <si>
    <t>The same notification appears again in the Notification Panel.
The email notification is also sent again to the user.
This behavior occurs only when the batch job is manually triggered, regardless of previous notifications.</t>
  </si>
  <si>
    <t>TC_39449_37</t>
  </si>
  <si>
    <t>1. Login to PMS portal as Device Partner.
2. Navigate to Dashboard.
3. Navigate to Notification icon.
4. Click on notification icon.
5. Navigate to Notification panel.</t>
  </si>
  <si>
    <t>TC_39449_38</t>
  </si>
  <si>
    <t>TC_39449_39</t>
  </si>
  <si>
    <t>TC_39449_40</t>
  </si>
  <si>
    <t>Verify SBI notifications are triggered only for the partner who created the SBIs.</t>
  </si>
  <si>
    <t>Only the partner who created the SBI receives the corresponding notification.</t>
  </si>
  <si>
    <t>TC_39449_41</t>
  </si>
  <si>
    <t>Verify SBI notification expiry date matches the expiry date in Device Provider Services.</t>
  </si>
  <si>
    <t>The expiry date shown in the notification should exactly match the SBI Key expiry date recorded in the Device Provider Services section.</t>
  </si>
  <si>
    <t>TC_39449_42</t>
  </si>
  <si>
    <t>TC_39449_43</t>
  </si>
  <si>
    <t>Verify UI follows UX design reference, and text matches the attached story.</t>
  </si>
  <si>
    <t>1.UI layout, fonts, and styles should follow the UX Reference.
2.Screen text/content should strictly match the attached story requirements.</t>
  </si>
  <si>
    <t>TC_39449_44</t>
  </si>
  <si>
    <t>Verify notification trigger intervals follow the browser’s local date and time.</t>
  </si>
  <si>
    <t>1. Login to PMS portal as Device Partner.
2. Navigate to Dashboard.
3. Navigate to Notification icon.
4. Click on notification icon.
5. Check notification timestamp in the panel
6.Confirm it matches the UTC schedule.</t>
  </si>
  <si>
    <t>Verify notification trigger intervals follow the browser date and time</t>
  </si>
  <si>
    <t>TC_39449_45</t>
  </si>
  <si>
    <t>Verify all date and time values are stored in UTC format in the database.</t>
  </si>
  <si>
    <t>1.Login to PMS portal as Device Partner.
2.Navigate to Dashboard.
3.Click on the Notification icon.
4.View the notification timestamp in the panel.
5.Confirm that the timestamp follows UTC format
6.Trigger a new notification.
7.Query the relevant database table.
8.Check the stored date and time for the notification.
9.Confirm that it is stored in UTC format in the database.</t>
  </si>
  <si>
    <t>All date and time entries should be stored in UTC format in the database.</t>
  </si>
  <si>
    <t>TC_39449_46</t>
  </si>
  <si>
    <t>Verify separate notifications are generated for multiple certificates expiring on different dates.</t>
  </si>
  <si>
    <t>1.Each certificate expiring on a different date should have its own individual notification.
2.Notifications should be triggered accurately and on time without any overlaps or delays.</t>
  </si>
  <si>
    <t>TC_39449_47</t>
  </si>
  <si>
    <t>Verify no duplicate notifications are generated for the same certificate at the same interval unless the batch job is manually retriggered.</t>
  </si>
  <si>
    <t>1.Login to PMS portal as Device Partner.
2.Navigate to the Dashboard.
3.Navigate to the Notification icon.
4.Navigate to the Notification Panel.
5.Allow the scheduled batch job to run.
6.manually trigger the same batch job again.
7.Verify that the notification is sent again in both UI and email.</t>
  </si>
  <si>
    <t>1.No duplicate notifications should be generated automatically for the same interval.
2.If the batch job is manually triggered again, the notification should be sent again on both UI and email.</t>
  </si>
  <si>
    <t>TC_39449_48</t>
  </si>
  <si>
    <t>TC_39449_49</t>
  </si>
  <si>
    <t>Verify that dismissing a notification does not stop future notifications for the same certificate.</t>
  </si>
  <si>
    <t>The certificate should generate a new notification at the next prescribed interval even after the previous one was dismissed.</t>
  </si>
  <si>
    <t>TC_39449_50</t>
  </si>
  <si>
    <t>Verify the SBI Notification when logged in French language.</t>
  </si>
  <si>
    <t>TC_39449_51</t>
  </si>
  <si>
    <t>Verify the SBI Notification when logged in Arabic language.</t>
  </si>
  <si>
    <t>TC_39449_52</t>
  </si>
  <si>
    <t>Verify the SBI notification in Weekly summary partner.</t>
  </si>
  <si>
    <t>SBI expiry notification should be visible in the Notification panel.</t>
  </si>
  <si>
    <t>TC_39449_53</t>
  </si>
  <si>
    <t>Verify when no SBI is expiring</t>
  </si>
  <si>
    <t>Notification Panel and Notifications Page should not display any SBI-related entries.</t>
  </si>
  <si>
    <t>TC_39449_54</t>
  </si>
  <si>
    <t>MOSIP-39460</t>
  </si>
  <si>
    <t>SBI Notification: via Email (Device Provider)</t>
  </si>
  <si>
    <t>TC_39460_01</t>
  </si>
  <si>
    <t xml:space="preserve">    The SBI already created by Device Provider should be due for an expiry within the next 30 days.
    Notifications should be sent only for SBIs in “Approved” status, generated by partners who are currently marked as active.</t>
  </si>
  <si>
    <t>As a Device Provider,
I should be able to receive email notifications for SBIs nearing expiration,
So that I can take timely action to renew them by getting notified even when not accessing the PMS portal, and prevent service disruptions.</t>
  </si>
  <si>
    <t>Verify the Notification Triggered  30 Days Before Expiry for SBI   which is in “Approved” status</t>
  </si>
  <si>
    <t>1.Open SMTP portal
2.Check the Email notifications.
3.Navigate to Email template.</t>
  </si>
  <si>
    <t>Notifications should be sent only for SBIs in “Approved” status, generated by partners who are currently marked as active.</t>
  </si>
  <si>
    <t>TC_39460_02</t>
  </si>
  <si>
    <t>Verify the Notification Triggered 30 Days Before Expiry for SBI  which is in “Pending for approval status” status</t>
  </si>
  <si>
    <t>Notifications should not be sent  for SBIs in “Pending for approval” status</t>
  </si>
  <si>
    <t>TC_39460_03</t>
  </si>
  <si>
    <t>Verify the Notification Triggered 30 Days Before Expiry for SBI   which is in “Deactivated status” status</t>
  </si>
  <si>
    <t>Notifications should not be sent  for SBIs in “Deactivated” status</t>
  </si>
  <si>
    <t>TC_39460_04</t>
  </si>
  <si>
    <t>Verify the Notification Triggered 30 Days Before Expiry for SBI   which is in “Expired status” status</t>
  </si>
  <si>
    <t>Notifications should not be sent  for SBIs in “expired” status</t>
  </si>
  <si>
    <t>TC_39460_05</t>
  </si>
  <si>
    <t>Verify if the Notification Triggered 30 Days Before Expiry for SBI which is in “Approved” status</t>
  </si>
  <si>
    <t>TC_39460_06</t>
  </si>
  <si>
    <t>Verfiy email notification trigerred is received to a different Device  partner registered ID also</t>
  </si>
  <si>
    <t>1.Open SMTP portal
2.Check the Email notifications with a different device partner ID.
3.Navigate to Email template.</t>
  </si>
  <si>
    <t>TC_39460_07</t>
  </si>
  <si>
    <t>1.Open SMTP portal
2.Check to Email notifications with  registered ID.
3.Navigate to Email template.
4.Check the Subject</t>
  </si>
  <si>
    <t>Subject should read as
Action Required: SBI Expiration</t>
  </si>
  <si>
    <t>TC_39460_08</t>
  </si>
  <si>
    <t>1.Open SMTP portal
2.Check to Email notifications with  registered ID.
3.Navigate to Email template.
4.Check the Description</t>
  </si>
  <si>
    <t>Description should read :
Dear [partner_id],
This is to inform you that the SBI with ID: &lt;sbi_id&gt; and version : &lt;sbi_version&gt; is scheduled to expire on [dd-mmm-yyyy] UTC. To ensure continued functionality and uninterrupted services, we request you to add a new SBI before the expiration date.</t>
  </si>
  <si>
    <t>TC_39460_09</t>
  </si>
  <si>
    <t>1.Open SMTP portal
2.Check to Email notifications with  registered ID.
3.Navigate to Email template.
4.Modify the Description</t>
  </si>
  <si>
    <t>The description of the email template should not be configurable</t>
  </si>
  <si>
    <t>TC_39460_10</t>
  </si>
  <si>
    <t>1.Open SMTP portal
2.Check to Email notifications for the  registered ID.
3.Navigate to Email template.
4.Check  the certificate detail section</t>
  </si>
  <si>
    <t>Certificate Details section should include :
SBI ID
SBI Version
SBI Binary Hash
SBI Creation Date
Expiration Date &amp; Time
Action Required</t>
  </si>
  <si>
    <t>TC_39460_11</t>
  </si>
  <si>
    <t>Verify the SBI ID in the certificate details section</t>
  </si>
  <si>
    <t>1.Open SMTP portal
2.Check to Email notifications with the  registered ID.
3.Navigate to Email template.
4.Check  the SBI ID in  certificate detail section</t>
  </si>
  <si>
    <t>SBI ID should display the same as that of the time of creation</t>
  </si>
  <si>
    <t>TC_39460_12</t>
  </si>
  <si>
    <t>Verify the SBI version in the certificate details section</t>
  </si>
  <si>
    <t>1.Open SMTP portal
2.Check to Email notifications with the registered ID.
3.Navigate to Email template.
4.Check  the SBI version in  the certificate detail section</t>
  </si>
  <si>
    <t>SBI version should display the same as that of the time of creation</t>
  </si>
  <si>
    <t>TC_39460_13</t>
  </si>
  <si>
    <t>Verify the SBI Binary Hash in the certificate details section</t>
  </si>
  <si>
    <t>1.Open SMTP portal
2.Check to Email notifications with registered ID.
3.Navigate to Email template.
4.Check  the SBI version in  the certificate detail section</t>
  </si>
  <si>
    <t>SBI Binary hash should display the same as that of the time of creation</t>
  </si>
  <si>
    <t>TC_39460_14</t>
  </si>
  <si>
    <t>Verify the SBI creation date in the certificate details section</t>
  </si>
  <si>
    <t>1.Open SMTP portal
2.Check to Email notifications with registered ID.
3.Navigate to Email template.
4.Check  the SBI creation date in  the certificate detail section</t>
  </si>
  <si>
    <t>SBI creation date  should display the same as that of the time of creation</t>
  </si>
  <si>
    <t>TC_39460_15</t>
  </si>
  <si>
    <t>Verify   Expiration Date &amp; Time  of the certificate Detail Section of the Email template  which is set to expire in the certificate  section</t>
  </si>
  <si>
    <t>1.Open SMTP portal
2.Check to Email notifications with registered ID.
3.Navigate to Email template.
4.Check  the SBI expiration date and time of the SBI in   certificate detail section</t>
  </si>
  <si>
    <t>expiry date and time should be in UTC format</t>
  </si>
  <si>
    <t>TC_39460_16</t>
  </si>
  <si>
    <t>Verify the Action Required  in the certificate details section</t>
  </si>
  <si>
    <t>1.Open SMTP portal
2.Check to Email notifications with registered ID.
3.Navigate to Email template.
4.Check  the Action Required  in   certificate detail section</t>
  </si>
  <si>
    <t>Create a new SBI in ‘Device Provider Services’.</t>
  </si>
  <si>
    <t>TC_39460_17</t>
  </si>
  <si>
    <t>Verfify the Alert message  in the  certificate detail section</t>
  </si>
  <si>
    <t>1.Open SMTP portal
2.Check to Email notifications with registered ID.
3.Navigate to Email template.
4.Check  thewarning message in the  certificate detail section</t>
  </si>
  <si>
    <t>Alert message should display: Failure to create new SBI before its expiration may result in service disruptions</t>
  </si>
  <si>
    <t>TC_39460_18</t>
  </si>
  <si>
    <t>Verify the proceedure for   the new SBI creation</t>
  </si>
  <si>
    <t>1.Log in to your account on the PMS Portal.
2. Navigate to ‘Device Provider Services’ under the Partner Dashboard.
3.Click on ‘Add SBI' button.
4.Fill the SBI details and submit.</t>
  </si>
  <si>
    <t>To proceed with SBI creation, please follow these steps:
1.Log in to your account on the PMS Portal.
2. Navigate to ‘Device Provider Services’ under the Partner Dashboard.
3.Click on ‘Add SBI' button.
4.Fill the SBI details and submit.
5.The SBI details are now sent to partner admin for approval.</t>
  </si>
  <si>
    <t>TC_39460_19</t>
  </si>
  <si>
    <t>Verify the Note message in the Email template</t>
  </si>
  <si>
    <t>1.Open SMTP portal
2.Check to Email notifications with registered ID.
3.Navigate to Email template.
4.Check  the Note in the Email Template</t>
  </si>
  <si>
    <t>Please note that the expiry date and time are provided in UTC format, so kindly account for any time zone differences when planning your renewal.
Thank you for your prompt attention to this matter.
Best regards,
MOSIP
** This is an auto-generated email. Please do not reply to this email.**
Website: www.mosip.io</t>
  </si>
  <si>
    <t>TC_39460_20</t>
  </si>
  <si>
    <t>1.Register an Partner in french language
2.Open SMTP portal
3.Check to Email notifications with  registered ID.
4.Navigate to Email template.
5.Check the content</t>
  </si>
  <si>
    <t>TC_39460_21</t>
  </si>
  <si>
    <t>MOSIP-40120</t>
  </si>
  <si>
    <t>SBI Notification: View all Notifications Page (Device Provider)</t>
  </si>
  <si>
    <t>TC_40120_01</t>
  </si>
  <si>
    <t>1.The SBI already created by partner should be due for an expiry within the next 30 days.
2.The Device Provider should login to the PMS portal.
3.The partner status should be Active for notifications to trigger.
4.Notifications should be sent only for SBIs in “Approved” status, generated by partners who are currently marked as active.</t>
  </si>
  <si>
    <t>As a Device Provider,
I want to view all notifications generated for SBI (created by me) nearing expiration in the ‘View all Notifications’ page,
So that I can stay informed about the expiring SBIs in advance and take timely action to renew them, preventing service disruptions.</t>
  </si>
  <si>
    <t>Verify upon clicking on 'View all notifications’ button in the Notification panel.</t>
  </si>
  <si>
    <t>1. Login to PMS portal as Device partner.
2. Navigate to Dashboard.
3. Navigate to Notification panel.
4. Click on "View all notifications" button.</t>
  </si>
  <si>
    <t>TC_40120_02</t>
  </si>
  <si>
    <t>Verify SBIs Tab Visibility</t>
  </si>
  <si>
    <t>1. Login to PMS portal as Device partner.
2. Navigate to Dashboard.
3. Navigate to Notification panel.
4. Click on "View all notifications" link.
5. Verify 'SBIs' tab is visible.</t>
  </si>
  <si>
    <t>SBI' tab should be visible.</t>
  </si>
  <si>
    <t>TC_40120_03</t>
  </si>
  <si>
    <t>1. Login to PMS portal as Device Partner.
2. Navigate to Dashboard.
3. Navigate to Notification panel.
4. Click on "View all notifications" link.
5. Navigate to 'SBI' tab.
6. Verify notification details: Title, Date &amp; Time, Description, Dismiss.</t>
  </si>
  <si>
    <t>TC_40120_04</t>
  </si>
  <si>
    <t>Verify SBI notifications are in descending order.</t>
  </si>
  <si>
    <t>1. Login to PMS portal as DevicePartner.
2. Navigate to Dashboard.
3. Navigate to Notification panel.
4. Click on "View all notifications" .
5. Navigate to notifications page.
6. Navigate to Partner tab.</t>
  </si>
  <si>
    <t>SBI notifications should be displayed in descending order based on the notification generation date, ie, latest notifications on the top and older ones at the bottom.</t>
  </si>
  <si>
    <t>TC_40120_05</t>
  </si>
  <si>
    <t>1. Login to PMS portal as Device Partner.
2. Navigate to Dashboard.
3. Navigate to Notification panel.
4. Click on "View all notifications" link.
5. Click on Filter button.
6. Enter filter criteria in textboxes,
7. Click 'Apply Now',
8. Verify filtered results are displayed.</t>
  </si>
  <si>
    <t>TC_40120_06</t>
  </si>
  <si>
    <t>1. Login to PMS portal as Device Partner.
2. Navigate to Dashboard.
3. Navigate to Notification panel.
4. Click on "View all notifications" link.
5.Click on Reset Filter button.',
6. Verify full list of notifications is displayed.</t>
  </si>
  <si>
    <t>Full list of notifications should be displayed.</t>
  </si>
  <si>
    <t>TC_40120_07</t>
  </si>
  <si>
    <t>1. Login to PMS portal as Device Partner.
2. Navigate to Dashboard.
3. Navigate to Notification panel.
4. Click on "View all notifications" button.
5. Navigate to notifications page.
6. Navigate to Partner tab.</t>
  </si>
  <si>
    <t>TC_40120_08</t>
  </si>
  <si>
    <t>TC_40120_09</t>
  </si>
  <si>
    <t>TC_40120_10</t>
  </si>
  <si>
    <t>1. Login to PMS portal as Device Partner.
2. Navigate to Dashboard.
3. Navigate to Notification panel.
4. Click on "View all notifications" button.
5. Navigate to notifications page.</t>
  </si>
  <si>
    <t>Below 2 tabs should be present in Notification page. 1.Partner Certificate.
2.SBI.</t>
  </si>
  <si>
    <t>TC_40120_11</t>
  </si>
  <si>
    <t>Verify the sub title of SBI screen Notification page.</t>
  </si>
  <si>
    <t>TC_40120_12</t>
  </si>
  <si>
    <t>Verfiy the "Filter" button is available in SBI page.</t>
  </si>
  <si>
    <t>1. Login to PMS portal as Device Partner
2. Navigate to Dashboard.
3. Navigate to Notification panel.
4. Click on "View all notifications" button.
5. Navigate to notifications page.
6. Navigate to Partner tab.
7. Navigate to Filter button.</t>
  </si>
  <si>
    <t>"Filter" button should be available in SBI page.</t>
  </si>
  <si>
    <t>TC_40120_13</t>
  </si>
  <si>
    <t>Verfiy user is able expand the "Filter" button in SBI page.</t>
  </si>
  <si>
    <t>User should be able to expand the "Filter" button in SBI page.</t>
  </si>
  <si>
    <t>TC_40120_14</t>
  </si>
  <si>
    <t>Upon expanding the "Filter" dropdown, the expandable section should display for 1.SBI ID- Textbox, 2.SBI Version- Textbox, 3.Expiry Date -Textbox with date control</t>
  </si>
  <si>
    <t>TC_40120_15</t>
  </si>
  <si>
    <t>1. Login to PMS portal as Device Partner.
2. Navigate to Dashboard.
3. Navigate to Notification panel.
4. Click on "View all notifications" button.
5. Navigate to notifications page.
6. Navigate to Partner tab.
7. Navigate to Filter button. 8.Expand filter button - verify button is disabled.</t>
  </si>
  <si>
    <t>TC_40120_16</t>
  </si>
  <si>
    <t>Verify user is able to search SBI details using textbox field</t>
  </si>
  <si>
    <t>1. Login to PMS portal as Device Partner.
2. Navigate to Dashboard.
3. Navigate to Notification panel.
4. Click on "View all notifications" link.
5.Click on textbox,</t>
  </si>
  <si>
    <t>In case of textbox field: The partner can type a few letters of the desired word. On clicking ‘Apply Now’, the filtered results in the table appears for the respective text boxes if the set of letters entered are contained anywhere in the word and is also case- insensitive.</t>
  </si>
  <si>
    <t>TC_40120_17</t>
  </si>
  <si>
    <t>Verify multi option filter is available</t>
  </si>
  <si>
    <t>1. Login to PMS portal as Device Partner.
2. Navigate to Dashboard.
3. Navigate to Notification panel.
4. Click on "View all notifications" link.
5.Click on multi options.',</t>
  </si>
  <si>
    <t>TC_40120_18</t>
  </si>
  <si>
    <t>1. Login to PMS portal as Device Partner.
2. Navigate to Dashboard.
3. Navigate to Notification panel.
4. Click on "View all notifications" button.
5. Navigate to notifications page.
6. Navigate to Partner tab.
7. Navigate to Filter button. 8.Click on Apply Filter</t>
  </si>
  <si>
    <t>TC_40120_19</t>
  </si>
  <si>
    <t>Verify that clicking "Apply Now" filters the table based on entered inputs.</t>
  </si>
  <si>
    <t>1.Login to PMS portal as Device Provider.
2.Navigate to the Notifications Page.
3.Click the Filter button to expand the filter section.
4.Enter values in the SBI ID, SBI Version, or Expiry Date fields.
5.Click on the Apply Now button.
6.Observe the tabular view of notifications.</t>
  </si>
  <si>
    <t>1.On clicking the Apply Now button, the tabular view should update to show only the filtered notifications.
2.The results should match the input criteria entered in the textboxes and dropdowns.</t>
  </si>
  <si>
    <t>TC_40120_20</t>
  </si>
  <si>
    <t>Verify filtered results count is displayed and filter section remains open after clicking ‘Apply Now’.</t>
  </si>
  <si>
    <t>1.Login to PMS portal as Device Provider.
2.Navigate to the Notifications Page.
3.Expand the Filter section.
4.Enter filter criteria (ex: SBI ID, SBI Version, Expiry Date).
5.Click on the Apply Now button.</t>
  </si>
  <si>
    <t>1.The Filter section should remain expanded after clicking Apply Now.
2.The count in brackets() next to ‘List of Notifications’ should show the total number of filtered results.</t>
  </si>
  <si>
    <t>TC_40120_21</t>
  </si>
  <si>
    <t>Verify that clicking "Reset Filter" reloads the page and displays all unfiltered results.</t>
  </si>
  <si>
    <t>1.Login to PMS portal as Device Partner.
2.Navigate to the Notifications Page.
3.Apply any filters using the Filter section 4.click on Apply Now.
5.Verify that filtered results are shown.
6.Click on the Reset Filter button.</t>
  </si>
  <si>
    <t>1.The page should reload upon clicking Reset Filter.
2.The full list of notifications should be displayed in the tabular view, with no filters applied.</t>
  </si>
  <si>
    <t>TC_40120_22</t>
  </si>
  <si>
    <t>Reset Filter button should not be available when Filter dropdown is in collapsed state.</t>
  </si>
  <si>
    <t>TC_40120_23</t>
  </si>
  <si>
    <t>Verify filter inbox is allowing only certial limit of characters</t>
  </si>
  <si>
    <t>1. Login to PMS portal as Device Partner.
2. Navigate to Dashboard.
3. Navigate to Notification panel.
4. Click on "View all notifications" button.
5. Navigate to notifications page.
6. Navigate to Partner tab.
7. Navigate to Filter button and enter unlimited characters in the input field . 
8.Click on Apply Filter</t>
  </si>
  <si>
    <t xml:space="preserve">The input field should have a maximum character limit set </t>
  </si>
  <si>
    <t>TC_40120_24</t>
  </si>
  <si>
    <t>1. Login to PMS portal as Device Partner.
2. Navigate to Dashboard.
3. Navigate to Notification panel.
4. Click on "View all notifications" button.
5. Navigate to notifications page.
6. Navigate to Partner tab.
7. Navigate to Filter button.</t>
  </si>
  <si>
    <t>TC_40120_25</t>
  </si>
  <si>
    <t>TC_40120_26</t>
  </si>
  <si>
    <t>Verify each SBI Expiration notification is displayed on the Partner page.</t>
  </si>
  <si>
    <t>Title - "SBI Expiration" should be displayed</t>
  </si>
  <si>
    <t>TC_40120_27</t>
  </si>
  <si>
    <r>
      <rPr>
        <sz val="10"/>
        <color rgb="FF000000"/>
        <rFont val="Calibri"/>
        <family val="2"/>
        <scheme val="minor"/>
      </rPr>
      <t xml:space="preserve">1. Date and Time displayed beside the title should indicate the user system time (based on browser settings) at which the notification was Created.
</t>
    </r>
    <r>
      <rPr>
        <sz val="10"/>
        <color rgb="FF161616"/>
        <rFont val="Calibri"/>
        <family val="2"/>
        <scheme val="minor"/>
      </rPr>
      <t>2.UI should display brower date and time.</t>
    </r>
  </si>
  <si>
    <t>TC_40120_28</t>
  </si>
  <si>
    <t>Verify the description of the SBI certificate detalis</t>
  </si>
  <si>
    <t>1.Login to PMS portal as Device Partner.
2.Navigate to Dashboard.
3.Click on the Notification icon.
4.Click on "View all notifications" button.
5.Click on the subtitle under list of notifications
6.click on the "SBI expiring"
7.verify text and date formate of subtitle</t>
  </si>
  <si>
    <t>Below description should be displayed: ‘SBI with ID: &lt;SBI_ID&gt; and version: &lt;SBI_Version&gt; is set to expire on &lt;Date, Month, Year&gt;. Renew it now to avoid any disruptions.’ (date and time format is based on browser settings)</t>
  </si>
  <si>
    <t>TC_40120_29</t>
  </si>
  <si>
    <t>1. Login to PMS portal as Device Partner.
2. Navigate to Dashboard.
3. Navigate to Notification icon.
4. Click on notification icon.
5. Navigate to Notification panel.
6. Navigate to Dismiss button.</t>
  </si>
  <si>
    <t>TC_40120_30</t>
  </si>
  <si>
    <t>TC_40120_31</t>
  </si>
  <si>
    <t>1. Login to PMS portal as Device Partner.
2. Navigate to Dashboard.
3. Navigate to Notification panel.
4. Click on "View all notifications" butto.
5. Navigate to notifications page.
6. Navigate to Partner tab.</t>
  </si>
  <si>
    <t>TC_40120_32</t>
  </si>
  <si>
    <t>TC_40120_33</t>
  </si>
  <si>
    <t>TC_40120_34</t>
  </si>
  <si>
    <t>The SBI is set to expire within 10 days. Daily notifications should be sent for the Partner certificate.</t>
  </si>
  <si>
    <t>TC_40120_35</t>
  </si>
  <si>
    <t>Verify dismissed notification is removed from both Notification Panel and Notifications Page.</t>
  </si>
  <si>
    <t>1.Login to PMS portal as Device Partner.
2.Navigate to the Notification Panel.
3.Locate a visible notification.
4.Click the dismiss button on the notification.
5.Navigate to the Notifications Page.</t>
  </si>
  <si>
    <t>1.The dismissed notification should disappear from the Notification Panel.
2.It should also be removed from the Notifications Page.</t>
  </si>
  <si>
    <t>TC_40120_36</t>
  </si>
  <si>
    <t>TC_40120_37</t>
  </si>
  <si>
    <t>TC_40120_38</t>
  </si>
  <si>
    <t>TC_40120_39</t>
  </si>
  <si>
    <t>TC_40120_40</t>
  </si>
  <si>
    <t>TC_40120_41</t>
  </si>
  <si>
    <t>TC_40120_42</t>
  </si>
  <si>
    <t>Verify expiry date in the notification matches the actual expiry date stored in the database.</t>
  </si>
  <si>
    <t>1.Login to PMS portal as a valid user.
2.Navigate to the Notification Panel or Notifications Page.
3.The expiry date shown in a certificate notification.
4.Query the database for the same certificate’s expiry date.
5.Compare both dates.</t>
  </si>
  <si>
    <t>The expiry date shown in the notification should exactly match the expiry date stored in the database.</t>
  </si>
  <si>
    <t>TC_40120_43</t>
  </si>
  <si>
    <t>Verify notifications are triggered only for SBIs created by the same partner</t>
  </si>
  <si>
    <t>1.Login to PMS portal as Device Partner.
2.Ensure an SBI uploaded by Device Partner is in Approved status.
3.Run the notification batch job.
4.Check the Notification Panel.</t>
  </si>
  <si>
    <t>Notification should appear only for SBIs created by device partner.</t>
  </si>
  <si>
    <t>TC_40120_44</t>
  </si>
  <si>
    <t>Verify notification is triggered only if the partner is active and SBI is in approved status</t>
  </si>
  <si>
    <t>1.Login to PMS portal as a Device partner.
2.Ensure the partner status is Active and the SBI is Approved.
3.Observe the Notification Panel.</t>
  </si>
  <si>
    <t>Notification should be triggered only when partner is Active and SBI is in Approved status.</t>
  </si>
  <si>
    <t>TC_40120_45</t>
  </si>
  <si>
    <t>Verify that "No notifications yet" is shown when there are no notifications in any tab.</t>
  </si>
  <si>
    <t>1.Login to the PMS portal as a Device partner.
2.Navigate to the Notifications Page.
3.Ensure that no notifications exist in SBI tabs.
4.Observe the list view area of each tab.</t>
  </si>
  <si>
    <t>The message "No notifications yet – You have no notifications at the moment." should be displayed in the list view area of each tab with no data.</t>
  </si>
  <si>
    <t>TC_40120_46</t>
  </si>
  <si>
    <t>Verify that no notifications are triggered for SBIs that are already expired.</t>
  </si>
  <si>
    <t>1.No notification should be triggered or displayed for the expired SBI.
2.Only active and non-expired SBIs should be considered for notifications.</t>
  </si>
  <si>
    <t>TC_40120_47</t>
  </si>
  <si>
    <t>Verify that selecting multiple filter fields</t>
  </si>
  <si>
    <t>TC_40120_48</t>
  </si>
  <si>
    <t>1.Login to PMS portal as Device Partner.
2.Navigate to Dashboard.
3.Open the Notification panel.
4.Click on "View all notifications" button.
5.Navigate to the notifications page
6.Click on a notification to view its details.
7.Attempt to edit the description field.</t>
  </si>
  <si>
    <t>TC_40120_49</t>
  </si>
  <si>
    <t>1. 1. Login to PMS portal as Device Partner.
2. Click on 'View all notifications' in the Notification pane
3. Switch to the 'SBI' tab.
4. Verify that notifications reappear after the batch job is triggered manually.</t>
  </si>
  <si>
    <t>TC_40120_50</t>
  </si>
  <si>
    <t>Verify that the 'SBI' tab is not visible to non-SBI users.</t>
  </si>
  <si>
    <t xml:space="preserve">
1. Login to PMS portal as Partner Admin/FTM partner
2. Click on 'View all notifications' in the Notification pane
3. Switch to the 'SBI' tab.
4. Verify that notifications</t>
  </si>
  <si>
    <t>The 'SBI' tab should not be visible to non-SBI users.</t>
  </si>
  <si>
    <t>MOSIP-40240</t>
  </si>
  <si>
    <t>Weekly Summary of API Key: Email Notification (Partner Admin)</t>
  </si>
  <si>
    <t>TC_40240_01</t>
  </si>
  <si>
    <t xml:space="preserve">    The respective partner-related item should expire within 7 days- 0 days from the date of expiry in the PMS portal.
    The respective partner should be in ‘Active’ status for the expiration notification to trigger.
    Notifications should be sent only for API Keys in “Activated” status, generated by partners who are currently marked as active.</t>
  </si>
  <si>
    <t>I want to view notifications on weekly summary of Partner related items such as API Key which is nearing expiration within the next 7 days via email,
So that I am duly informed of the partner related items nearing expiration and take appropriate action if required to prevent service disruptions.</t>
  </si>
  <si>
    <t>Verfiy the  email notifications  template  on the  registered email address</t>
  </si>
  <si>
    <t>TC_40240_02</t>
  </si>
  <si>
    <t xml:space="preserve">
1.Login to the gmail using the  registered email Id
2.Check the Inbox
3.Check for the email notification which is nearing to expiration within the next 7 days
3.Check the subject</t>
  </si>
  <si>
    <t>Subject should read as Weekly Summary: Upcoming Expirations of Partner Certificates, FTM Chip Certificates, SBIs and API Keys</t>
  </si>
  <si>
    <t>TC_40240_03</t>
  </si>
  <si>
    <t>Verify the Description of the email notifications  template</t>
  </si>
  <si>
    <t xml:space="preserve">
1.Login to the gmail using the  registered email Id
2.Check the Inbox
3.Check for the email notification which is nearing to expiration within the next 7 days
3.Check the Description</t>
  </si>
  <si>
    <t>Dear [Partner Admin's Name],
We would like to bring to your attention that several credentials belonging to various partners, including Partner Certificates, FTM Chip Certificates, SBI, and API keys are approaching their expiration dates. These items were issued through the PMS portal and are set to expire within the next 7 days.</t>
  </si>
  <si>
    <t>TC_40240_04</t>
  </si>
  <si>
    <t xml:space="preserve">Verify the Expiring Items Report </t>
  </si>
  <si>
    <t xml:space="preserve">
1.Login to the gmail using the  registered email Id
2.Check the Inbox
3.Check for the email notification which is nearing to expiration within the next 7 days
4.Check the Expiring Items Report</t>
  </si>
  <si>
    <t>The expiring items should display in   format:  
 Period:
 (DD-MM-YYYY) - (DD-MM-YYYY)</t>
  </si>
  <si>
    <t>TC_40240_05</t>
  </si>
  <si>
    <t xml:space="preserve">Verify the  certificate section for the Items which are expiring </t>
  </si>
  <si>
    <t xml:space="preserve">
1.Login to the gmail using the  registered email Id
2.Check the Inbox
3.Check for the email notification which is nearing to expiration within the next 7 days
4.Check the Expiring Items section</t>
  </si>
  <si>
    <t>The expiring items should include :
1.Partner Certificates
2.FTM Chip Certificates
3.SBI
4.API Keys</t>
  </si>
  <si>
    <t>TC_40240_06</t>
  </si>
  <si>
    <t xml:space="preserve">Verify the partner  certificate section for the Items which are expiring </t>
  </si>
  <si>
    <t xml:space="preserve">
1.Login to the gmail using the  registered email Id
2.Check the Inbox
3.Check for the email notification which is nearing to expiration within the next 7 days
4.Check the partner certificate Expiring Items section</t>
  </si>
  <si>
    <t>Should display the below description along with  the partner Ids which are expiring within the week
xx Partner Certificates are expiring for the following partner IDs:</t>
  </si>
  <si>
    <t>TC_40240_07</t>
  </si>
  <si>
    <t xml:space="preserve">Verify the FTM  certificate section for the Items which are expiring </t>
  </si>
  <si>
    <t xml:space="preserve">
1.Login to the gmail using the  registered email Id
2.Check the Inbox
3.Check for the email notification which is nearing to expiration within the next 7 days
4.Check the FTM chip certificate Expiring Items section</t>
  </si>
  <si>
    <t>Should display the below description along with  the FTM chip certificates which are expiring within the week :
"xx FTM Chip Certificates are expiring for the following FTM IDs"</t>
  </si>
  <si>
    <t>TC_40240_08</t>
  </si>
  <si>
    <t xml:space="preserve">Verify the SBI  IDs section for the Items which are expiring </t>
  </si>
  <si>
    <t xml:space="preserve">
1.Login to the gmail using the  registered email Id
2.Check the Inbox
3.Check for the email notification which is nearing to expiration within the next 7 days
4.Check the SBI Ids Expiring Items section</t>
  </si>
  <si>
    <t>Should display the below description along with  the FTM chip certificates which are expiring within the week:
"xx SBIs are expiring for the following SBI IDs"</t>
  </si>
  <si>
    <t>TC_40240_09</t>
  </si>
  <si>
    <t xml:space="preserve">Verify the API keys section for the Items which are expiring </t>
  </si>
  <si>
    <t xml:space="preserve">
1.Login to the gmail using the  registered email Id
2.Check the Inbox
3.Check for the email notification which is nearing to expiration within the next 7 days
4.Check the API keys Expiring Items section</t>
  </si>
  <si>
    <t>Should display the below description along with  the FTM chip certificates which are expiring within the week:
"xx API Keys are expiring for the following API key names"</t>
  </si>
  <si>
    <t>TC_40240_10</t>
  </si>
  <si>
    <t xml:space="preserve">Verify what does the "xx" represents </t>
  </si>
  <si>
    <t xml:space="preserve">
1.Login to the gmail using the  registered email Id
2.Check the Inbox
3.Check for the email notification which is nearing to expiration within the next 7 days
4.Verify the "xx" </t>
  </si>
  <si>
    <t>"xx " should represents the count of expiring items within 7-0 days of expiring date</t>
  </si>
  <si>
    <t>TC_40240_11</t>
  </si>
  <si>
    <t xml:space="preserve">
1.Login to the gmail using the  registered email Id
2.Check the Inbox
3.Check for the email notification which is nearing to expiration within the next 7 days
4.Verify the warning message </t>
  </si>
  <si>
    <t>To ensure uninterrupted services, please inform the respective partner users to renew their certificates, API keys, and SBI by logging into the PMS portal before their expiration dates.
We appreciate your prompt attention to this matter.
Thank you for choosing our services.
Best regards,
Team MOSIP
** This is an auto-generated email. Please do not reply to this email.**
Website: www.mosip.io</t>
  </si>
  <si>
    <t>TC_40240_12</t>
  </si>
  <si>
    <t xml:space="preserve">Verify if there are no API keys expiring in that week </t>
  </si>
  <si>
    <t xml:space="preserve">
1.Login to the gmail using the  registered email Id
2.Check the Inbox
3.Check for the email notification which is nearing to expiration within the next 7 days
4.Verify if the API keys are not expiring</t>
  </si>
  <si>
    <t>If there are no API Keys are expiring in a given week, the API Key summary section should not  not be included in the corresponding notification.</t>
  </si>
  <si>
    <t>TC_40240_13</t>
  </si>
  <si>
    <t>TC_40240_14</t>
  </si>
  <si>
    <t>MOSIP-40220</t>
  </si>
  <si>
    <t>Weekly Summary of API Key: Notification Panel (Partner Admin)</t>
  </si>
  <si>
    <t>TC_40220_01</t>
  </si>
  <si>
    <t xml:space="preserve">    The respective partner-related item (API Key) should expire within 7 days- 0 days from the date of expiry in the PMS portal.
    The Partner Admin should login to the PMS portal.
    Notifications should be sent only for API Keys in “Activated” status, generated by partners who are currently marked as active.</t>
  </si>
  <si>
    <t>As a Partner Admin,
I want to view notifications on weekly summary of Partner related items such as API Key which is nearing expiration within the next 7 days in PMS portal,
So that I am duly informed of the partner-related items nearing expiration and take appropriate action to prevent service disruptions</t>
  </si>
  <si>
    <t>TC_40220_02</t>
  </si>
  <si>
    <t>TC_40220_03</t>
  </si>
  <si>
    <t>TC_40220_04</t>
  </si>
  <si>
    <t>TC_40220_05</t>
  </si>
  <si>
    <t xml:space="preserve">1. The red alert should appear when a new notification is triggered after the last time the user viewed the notification panel. (if batch jobs are run then only he will get new notification)
</t>
  </si>
  <si>
    <t>TC_40220_06</t>
  </si>
  <si>
    <t>TC_40220_07</t>
  </si>
  <si>
    <t>TC_40220_08</t>
  </si>
  <si>
    <t>TC_40220_09</t>
  </si>
  <si>
    <t>1. After dismissing the notifications and running the batch jobs, the count of notifications displayed should be constant, ie latest 4 notifications shoule be shown at all times.
2. Weekly summary should be displayed.</t>
  </si>
  <si>
    <t>TC_40220_10</t>
  </si>
  <si>
    <t>Title should be- Notifications</t>
  </si>
  <si>
    <t>TC_40220_11</t>
  </si>
  <si>
    <t>TC_40220_12</t>
  </si>
  <si>
    <t>TC_40220_13</t>
  </si>
  <si>
    <t>Title should be - "Weekly Summary of Partner-Created Expiring Items (&lt;Month Date, Year&gt; to &lt;Month Date, Year&gt;)    (date and time format should be based on  browser settings)</t>
  </si>
  <si>
    <t>TC_40220_14</t>
  </si>
  <si>
    <t>TC_40220_15</t>
  </si>
  <si>
    <t>Description should be
1. xx Partner Certificates where xx represents the count of expiring items within 7-0 days of expiring date.
2. xx FTM Chip Certificates - OOS
3. xx API Keys - OOS
4. xx SBIs - OOS</t>
  </si>
  <si>
    <t>TC_40220_16</t>
  </si>
  <si>
    <t>TC_40220_17</t>
  </si>
  <si>
    <t>TC_40220_18</t>
  </si>
  <si>
    <t>TC_40220_19</t>
  </si>
  <si>
    <t>TC_40220_20</t>
  </si>
  <si>
    <t>TC_40220_21</t>
  </si>
  <si>
    <t>TC_40220_22</t>
  </si>
  <si>
    <t>TC_40220_23</t>
  </si>
  <si>
    <t>TC_40220_24</t>
  </si>
  <si>
    <t>TC_40220_25</t>
  </si>
  <si>
    <t>Verify on the expiry date of Partner certificate notification is generated or not</t>
  </si>
  <si>
    <t>TC_40220_26</t>
  </si>
  <si>
    <t>TC_40220_27</t>
  </si>
  <si>
    <t>TC_40220_28</t>
  </si>
  <si>
    <t>TC_40220_29</t>
  </si>
  <si>
    <t>TC_40220_30</t>
  </si>
  <si>
    <t>TC_40220_31</t>
  </si>
  <si>
    <t>TC_40220_32</t>
  </si>
  <si>
    <t>TC_40220_33</t>
  </si>
  <si>
    <t>TC_40220_34</t>
  </si>
  <si>
    <t>TC_40220_35</t>
  </si>
  <si>
    <t>MOSIP-38189</t>
  </si>
  <si>
    <t>SBI-Device (Partner Admin): Provide only reject option to admin for devices that are orphaned without an SBI</t>
  </si>
  <si>
    <t>TC_38189_01</t>
  </si>
  <si>
    <t>1.Given a device is in 'Pending for Approval' status and is not linked to any SBI.
2.Value corresponding to linked SBI column in 'List of devices' page is empty.</t>
  </si>
  <si>
    <t>As a Partner Admin, I want to selectively reject orphaned devices not linked to an SBI, so that I ensure only valid linked devices are approved and prevent accidental approval of unlinked devices.</t>
  </si>
  <si>
    <t>Verify that the 'Devices' tab is accessible under the 'SBI-Device' card for Partner Admin.</t>
  </si>
  <si>
    <t>1.Login to the PMS portal as a Partner Admin.
2.Click on the ‘SBI - Device’ card on the dashboard.
3.Navigate to the 'Devices' tab beside the ‘SBI’ tab.
4.Click the tab and confirm it opens successfully.</t>
  </si>
  <si>
    <t>Devices' tab should be accessible and display the list of devices.</t>
  </si>
  <si>
    <t>TC_38189_02</t>
  </si>
  <si>
    <t>Verify that orphaned devices are displayed with 'Pending for Approval' status and no linked SBI.</t>
  </si>
  <si>
    <t>1.Login to the PMS portal as a Partner Admin.
2.Navigate to SBI-Device.
3.Navigate to the Device tab
4.Check for devices with empty Linked SBI column.
5.Verify their status is 'Pending for Approval'.</t>
  </si>
  <si>
    <t>TC_38189_03</t>
  </si>
  <si>
    <t xml:space="preserve">Verify that the action menu is available </t>
  </si>
  <si>
    <t>1.Login to the PMP portal as Partner Admin.
2.Navigate to SBI-Device.
3.Navigate to the Devices tab.
4.Find a device with no linked SBI and 'Pending for Approval' status.
5.Verify the action menu is visible and clickable.</t>
  </si>
  <si>
    <t>Action menu should be avaiable</t>
  </si>
  <si>
    <t>TC_38189_04</t>
  </si>
  <si>
    <t>Verify that 'Approve/Reject' option is available in action menu for orphaned devices.</t>
  </si>
  <si>
    <t>1.Loginto the PMP portal as Partner Admin.
2.Navigate to SBI-Device.
3.Navigate to he Devices tab.
4.Find a device with no linked SBI and status 'Pending for Approval'.
5.Click the action menu for that device.
6.Verify 'Approve/Reject' option is displayed.</t>
  </si>
  <si>
    <t>Approve/Reject' option should be visible.</t>
  </si>
  <si>
    <t>TC_38189_05</t>
  </si>
  <si>
    <t>Verify that the admin can click on the 'Approve/Reject' option in the action menu.</t>
  </si>
  <si>
    <t>1.Login to the PMP portal as Partner Admin.
2.Navigate to the SBI-Device.
3.Navigate to the Devices tab.
4.Find a device with no linked SBI and 'Pending for Approval' status.
5.Click on 'Approve/Reject' option.</t>
  </si>
  <si>
    <t>The 'Approve/Reject' option should be clickable.</t>
  </si>
  <si>
    <t>TC_38189_06</t>
  </si>
  <si>
    <t>Verify that only the 'Reject' button is displayed in the popup after clicking the Approve/Reject option.</t>
  </si>
  <si>
    <t>1.Login to the PMP portal as Partner Admin.
2.Navigate to the Devices tab.
3.Click the action menu for a device with no linked SBI.
4.Click on Approve/Reject.</t>
  </si>
  <si>
    <t>Only the 'Reject' button should be displayed in the Popup</t>
  </si>
  <si>
    <t>TC_38189_07</t>
  </si>
  <si>
    <t>Verify that popup header displays Make and Model of the device.</t>
  </si>
  <si>
    <t>1.Login to the PMP Portal as Partner Admin.
2.Navigate to SBI-Device.
3.Navigate to the Devices Tab.
4.Find a device with no linked SBI and 'Pending for Approval' status.
5.Click the action menu - Approve/Reject.
6.Verify the popup header shows the device’s Make | Model.</t>
  </si>
  <si>
    <t>Header should display '&lt;Make&gt; | &lt;Model&gt;'.</t>
  </si>
  <si>
    <t>TC_38189_08</t>
  </si>
  <si>
    <t>Verify that the popup title displays 'Confirm Device Rejection'.</t>
  </si>
  <si>
    <t>1.Login to the PMP portal as Partner Admin.
2.Navigate to the SBI-Device.
3.Navigate to the Devices tab.
4.Locate a device with no linked SBI and 'Pending for Approval' status.
5.Click the action menu - Approve/Reject.
6.Verify the popup title displays 'Confirm Device Rejection'.</t>
  </si>
  <si>
    <t>Title should display 'Confirm Device Rejection'.</t>
  </si>
  <si>
    <t>TC_38189_09</t>
  </si>
  <si>
    <t>Verify popup displays message.</t>
  </si>
  <si>
    <t>1.Login to the PMP portal as Partner Admin.
2.Navigate to the SBI-Device.
3.Navigate to the Devices tab.
4.Find an unlinked device with 'Pending for Approval' status.
5.Click action menu → Approve/Reject.
6.Verify the popup shows the exact message.</t>
  </si>
  <si>
    <t>The popup should clearly display the Text:
"This device is not associated with any SBI, so it must be rejected."</t>
  </si>
  <si>
    <t>TC_38189_10</t>
  </si>
  <si>
    <t>Verify the 'Reject' button is displayed in the popup.</t>
  </si>
  <si>
    <t>1.Login to the PMP portal as Partner Admin.
2.Navigate to the SBI-Devicc.
3.Navigate to the Devices tab.
4.Find a device with no linked SBI and status 'Pending for Approval'.
5.Click action menu - Approve/Reject.
6.Verify that the popup display the 'Reject' button .</t>
  </si>
  <si>
    <t>Reject' button should be present.</t>
  </si>
  <si>
    <t>TC_38189_11</t>
  </si>
  <si>
    <t>Verify that the 'Reject' button is positioned at the bottom right of the popup.</t>
  </si>
  <si>
    <t>1.Login to the PMP Portal as Partner Admin.
2.Navigate to SBI-Device. 3.Navigate to the Devices tab.
4.Find a device with no linked SBI and 'Pending for Approval' status.
5.Click action menu - Approve/Reject.
6.Verify the 'Reject' button.</t>
  </si>
  <si>
    <t>Reject' button should be at the bottom right of the popup.</t>
  </si>
  <si>
    <t>TC_38189_12</t>
  </si>
  <si>
    <t>Verify that 'Close' icon is available at the top-right of the popup.</t>
  </si>
  <si>
    <t>1.Login to the PMP Portal as Partner Admin.
2.Navigate to SBI-Device. 3.Navigate to the Devices tab.
4.Find a device with no linked SBI and 'Pending for Approval' status.
5.Click action menu - Approve/Reject.
6.Verify that the 'Close' icon.</t>
  </si>
  <si>
    <t>Close' icon should be visible at top-right corner.</t>
  </si>
  <si>
    <t>TC_38189_13</t>
  </si>
  <si>
    <t>Verify the 'Close' icon is accessible</t>
  </si>
  <si>
    <t>1.Login to the PMP Portal as Partner Admin.
2.Navigate to the Devices tab.
3.Open the action menu for a device with no linked SBI.
4.Click on Approve/Reject to open the popup.
5.Locate the Close icon on the top-right of the popup.</t>
  </si>
  <si>
    <t>The 'Close' icon should be accessible</t>
  </si>
  <si>
    <t>TC_38189_14</t>
  </si>
  <si>
    <t>Verify that on clicking 'Reject', the device status updates to 'Rejected'.</t>
  </si>
  <si>
    <t>1.Login to the PMP Portal as Partner Admin.
2.Navigate to the SBI-Device 3. Navigate to the Devices tab.
4.Find a device with no linked SBI and 'Pending for Approval' status.
5.Click action menu - Approve/Reject.
6.In the popup, click the 'Reject' button.
7.Verify the device status changes to 'Rejected' in the device list.</t>
  </si>
  <si>
    <r>
      <rPr>
        <sz val="10"/>
        <color rgb="FF000000"/>
        <rFont val="Calibri"/>
        <family val="2"/>
      </rPr>
      <t>Device status should be</t>
    </r>
    <r>
      <rPr>
        <sz val="10"/>
        <color rgb="FFFF0000"/>
        <rFont val="Calibri"/>
        <family val="2"/>
      </rPr>
      <t xml:space="preserve"> </t>
    </r>
    <r>
      <rPr>
        <sz val="10"/>
        <color rgb="FF000000"/>
        <rFont val="Calibri"/>
        <family val="2"/>
      </rPr>
      <t>'Rejected'.</t>
    </r>
  </si>
  <si>
    <t>TC_38189_15</t>
  </si>
  <si>
    <t>Verify that the popup closes after clicking 'Reject'.</t>
  </si>
  <si>
    <t>1.Login to the PMP portal as Partner Admin.
2.Navigate to the SBI-Device.
3.Navigate to the Devices tab.
4.Locate a device with no linked SBI and 'Pending for Approval' status.
5.Click action menu - Approve/Reject.
6.Click the 'Reject' button in the popup.
7.Verify that the popup closes immediately after clicking.</t>
  </si>
  <si>
    <t>Popup should close after rejection.</t>
  </si>
  <si>
    <t>TC_38189_16</t>
  </si>
  <si>
    <t>Verify that clicking 'Close' icon closes the popup without status change.</t>
  </si>
  <si>
    <t>1.Login to the PMP Portal as Partner Admin.
2.Navigate to SBI-Device.
3.Navigate to Devices tab.
4.Find a device with no linked SBI and status 'Pending for Approval'.
5.Click action menu - Approve/Reject.
6.Click the 'Close' icon in the popup.
7.Verify that the popup closes and the device status remains unchanged.</t>
  </si>
  <si>
    <t>Popup should close and device status remains 'Pending for Approval'.</t>
  </si>
  <si>
    <t>TC_38189_17</t>
  </si>
  <si>
    <t>Verify that devices with linked SBI do not restrict approval.</t>
  </si>
  <si>
    <t>1.Login to the PMP portal as Partner Admin.
2.Navigate to the SBI-Device.
3.Navigate to the Devices tab.
4.Locate a device with a linked SBI and status 'Pending for Approval'.
5.Click the action menu for that device.
6.Verify that both Approve and Reject options are available.</t>
  </si>
  <si>
    <t>Device can be approved if it is linked to an SBI.</t>
  </si>
  <si>
    <t>TC_38189_18</t>
  </si>
  <si>
    <t>Verify that orphaned devices cannot be approved.</t>
  </si>
  <si>
    <t>1.Login to the PMP Portal as Partner Admin.
2.Navigate to SBI-Device.
3.Navigate to Devices tab.
4.Find a device with no linked SBI and status 'Pending for Approval'.
5.Click the action menu - Approve/Reject.
6.Verify that 'Approve' button is not displayed in the popup.
7.Only 'Reject' and Close should be visible.</t>
  </si>
  <si>
    <t>No 'Approve' option should be available.</t>
  </si>
  <si>
    <t>TC_38189_19</t>
  </si>
  <si>
    <t>Verify UI alignment of popup components (title, text, buttons).</t>
  </si>
  <si>
    <t>1.Login to the PMP portal as Partner Admin.
2.Navigate to the SBI-Device.
3.Navigate to the Devices tab.
4.Locate an unlinked device with 'Pending for Approval' status.
5.Click action menu - Approve/Reject.
6.Verify that the title, message text, 'Reject' button, and Close icon.</t>
  </si>
  <si>
    <t>All components should be properly aligned.</t>
  </si>
  <si>
    <t>TC_38189_20</t>
  </si>
  <si>
    <t>Verify the keyboard functionality</t>
  </si>
  <si>
    <t>1.Login to the PMS portal as Partner Admin.
2.Navigate to SBI-Device 
3.Navigate to device tab
4.Click on Approve/Reject in the action menu.
5.Press Tab to navigate through popup elements.
6.Press Enter to activate the focused button.
7.Reopen the popup and press Esc.</t>
  </si>
  <si>
    <t>Tab should move focus between Close icon and Reject button.
Enter should trigger the selected action.
Esc should close the popup without action.</t>
  </si>
  <si>
    <t>TC_38189_21</t>
  </si>
  <si>
    <t>Verify popup content is displayed in French when logged in with French language</t>
  </si>
  <si>
    <t>1.Login to PMS portal as Partner Admin with French language selected.
2.Navigate to SBI-Device - Devices tab.
3.Click Approve/Reject for a device with no linked SBI.
4.Observe the popup content (title, message, buttons, tooltips).</t>
  </si>
  <si>
    <t>All labels, content, messages, and button text in the popup should be displayed in French.</t>
  </si>
  <si>
    <t>MOSIP-42678</t>
  </si>
  <si>
    <t>TC_38189_22</t>
  </si>
  <si>
    <t>Verify popup content is displayed in Arabic when logged in with Arabic language</t>
  </si>
  <si>
    <t>1.Login to PMS portal as Partner Admin with Arabic language selected.
2.Navigate to SBI-Device - Devices tab.
3.Click Approve/Reject for a device with no linked SBI.
4.Observe the popup content (title, message, buttons, tooltips).</t>
  </si>
  <si>
    <t>All labels, content, messages, and button text in the popup should be displayed in Arabic.</t>
  </si>
  <si>
    <t>TC_38189_23</t>
  </si>
  <si>
    <t>Verify that the device rejection popup functions correctly across multiple browsers.</t>
  </si>
  <si>
    <t>1.Login to PMS portal as Partner Admin in Chrome, Firefox, Edge, Safari.
2.Navigate to SBI-Device - Devices tab.
3.Click Approve/Reject from action menu.
4.Verify popup display, button visibility, functionality, and keyboard support (Tab, Enter, Esc) across all browsers.</t>
  </si>
  <si>
    <t>The Reject popup should work consistently in all supported browsers with proper layout, functionality, and keyboard accessibility.</t>
  </si>
  <si>
    <t>MOSIP-41494</t>
  </si>
  <si>
    <t>Auto deactivation of SBI after expiry</t>
  </si>
  <si>
    <t>TC_41494_01</t>
  </si>
  <si>
    <t>1.SBI record has a valid expiry date stored in the system.
2. SBI expiry date has already been crossed.</t>
  </si>
  <si>
    <t>To automatically deactivate an SBI once its expiry date is reached, ensuring it is no longer active for device additions and the status is reflected both functionally and visually in the PMS portal.</t>
  </si>
  <si>
    <t>Verify the SBI with an expiry date in the past is automatically deactivated.</t>
  </si>
  <si>
    <t>1.Login to the PMS portal as a Partner Admin.
2.Ensure an SBI exists with an expiry date earlier than the current date.
3.Trigger the backend batch job that checks and updates expired SBIs.
4.Click on the ‘SBI - Device’ card on the dashboard.
5.Navigate to the ‘SBI’ tab in the card.
6.Locate the SBI whose expiry date has passed.
7.Verify the SBI status is updated to ‘Deactivated’.</t>
  </si>
  <si>
    <t xml:space="preserve">The SBI should no longer remain in an active state
</t>
  </si>
  <si>
    <t>TC_41494_02</t>
  </si>
  <si>
    <t>Verify SBI is not deactivated if expiry date is in the future</t>
  </si>
  <si>
    <t>1.Login to the PMS portal as a Partner Admin.
2.Verify an SBI exists with an expiry date set to a future date.
3.Trigger the backend batch job.
4.Click on the ‘SBI - Device’ card from the dashboard.
5.Navigate to the ‘SBI’ tab.
6.Locate the SBI with a future expiry date.
7.Verify the SBI status remains unchanged (ex: Approved or Pending for Approval).</t>
  </si>
  <si>
    <t>SBI status should remain unchanged (ex: Approved or Pending for Approval).</t>
  </si>
  <si>
    <t>TC_41494_04</t>
  </si>
  <si>
    <t>Verify that the ‘Deactivated’ status is shown in both Tabular and Individual views when the SBI is expired.</t>
  </si>
  <si>
    <t>1.Login to the PMS portal as Partner Admin.
2.Navigate to ‘SBI - Device’.
3.Navigate to the SBI’ tab (Tabular View).
4.Open the SBI record and verify status in Individual View.</t>
  </si>
  <si>
    <t>SBI status should be shown as ‘Deactivated’ in both Tabular View and Individual View.</t>
  </si>
  <si>
    <t>TC_41494_05</t>
  </si>
  <si>
    <t>Verify that the SBI status label is updated to “Deactivated” after the SBI expires.</t>
  </si>
  <si>
    <t>1.Login to the PMS portal as Partner Admin.
2.Ensure 3 SBIs exist with past expiry dates and statuses: Approved, Pending for Approval, Rejected.
3.Navigate to ‘SBI - Device’,
4. Navigate to the ‘SBI’ tab.
5.Check the status label of each SBI card.</t>
  </si>
  <si>
    <t>SBI Status label shold be updated : SBI with status Approved - Deactivated
SBI with status Pending for Approval -Rejected
SBI with status Rejected - Remains Rejected</t>
  </si>
  <si>
    <t>TC_41494_06</t>
  </si>
  <si>
    <t>Verify the title of the deactivated SBI in the ‘SBI’ page</t>
  </si>
  <si>
    <t>1.Login to the PMS portal as Partner Admin.
2.Navigate to the ‘SBI - Device’ card.
3.Navigate to the ‘SBI’ tab.
4.Locate the deactivated SBI record.
5.Observe the title text displayed on the card.</t>
  </si>
  <si>
    <t>The 'title' should be greyed out once the SBI is auto-deactivated after expiry.</t>
  </si>
  <si>
    <t>TC_41494_07</t>
  </si>
  <si>
    <t>Verify the 'Subtitle' of the deactivated SBI in the ‘SBI’ page</t>
  </si>
  <si>
    <t>1.Login to the PMS portal as Partner Admin.
2.Navigate to the ‘SBI - Device’ card.
3.Navigate to the ‘SBI’ tab.
4.Locate the deactivated SBI record.
5.Observe the Subtitle text displayed on the card.</t>
  </si>
  <si>
    <t>The subtitle text should be greyed out to indicate deactivated status.</t>
  </si>
  <si>
    <t>TC_41494_08</t>
  </si>
  <si>
    <t>Verify that the card header background, icon color, and SBI status label are greyed out for a deactivated SBI.</t>
  </si>
  <si>
    <t>1.Login to the PMS portal as Partner Admin.
2.Navigate to ‘SBI - Device’
3.Navigate to the 'SBI' tab
4.Locate the deactivated SBI card.
5.Observe the card header, icon, and status label.</t>
  </si>
  <si>
    <t>The card header background should be white color.
The icon color should appear greyed out.
The SBI status label should be displayed as ‘Deactivated’ and also greyed out</t>
  </si>
  <si>
    <t>TC_41494_10</t>
  </si>
  <si>
    <t>Verify that the number of devices approved are greyed out in the SBI card after deactivation</t>
  </si>
  <si>
    <t>1.Login to the PMS portal as Partner Admin.
2.Navigate to ‘SBI - Device’.
3.Navigate to 'SBI' tab
4.Locate the deactivated SBI card and check the device count section.</t>
  </si>
  <si>
    <t>The number of Approved devices should be greyed out on the SBI card after deactivation.</t>
  </si>
  <si>
    <t>TC_41494_11</t>
  </si>
  <si>
    <t>Verify that the ‘Add Devices’ button is disabled for a deactivated SBI</t>
  </si>
  <si>
    <t>1.Login to the PMS portal as Partner Admin.
2.Navigate to ‘SBI - Device’
3.Navigate to the 'SBI tab
4.Locate the deactivated SBI card.
5.Check the state of the ‘Add Devices’ button.</t>
  </si>
  <si>
    <t>The ‘Add Devices’ button should be disabled for the deactivated SBI.</t>
  </si>
  <si>
    <t>TC_41494_12</t>
  </si>
  <si>
    <t>Verify that the 3 dots (meatball menu) is disabled for a deactivated SBI</t>
  </si>
  <si>
    <t>1.Login to the PMS portal as Partner Admin.
2.Navigate to ‘SBI - Device’
3.Navigate to 'SBI' tab.
4.Locate the deactivated SBI card.
5.Check if the 3 dots/meatball menu is enabled or disabled.</t>
  </si>
  <si>
    <t>The 3 dots (meatball menu) should be disabled for the deactivated SBI.</t>
  </si>
  <si>
    <t>TC_41494_13</t>
  </si>
  <si>
    <t>Verify that the Collapse/Expand button remains functional after SBI is deactivated</t>
  </si>
  <si>
    <t>1.Login to the PMS portal as Partner Admin.
2.Navigate to ‘SBI - Device’
3.Navigate to the 'SBI' tab
4.Locate the deactivated SBI card.
5.Click the collapse/Expand button.</t>
  </si>
  <si>
    <t>The Collapse/Expand button should be enabled.
Clicking it should successfully expand or collapse the SBI details, even when the SBI is deactivated.</t>
  </si>
  <si>
    <t>TC_41494_15</t>
  </si>
  <si>
    <t>Verify that device status updates after SBI deactivation are shown correctly in both Tabular and Individual Views under the ‘SBI–Device’ card in the Partner Admin Portal.</t>
  </si>
  <si>
    <t>1.Login to the PMS portal as Partner Admin.
2.Navigate to ‘SBI - Device’.
3.Navigate to the SBI tab
4.In the Tabular View, locate the SBI and check the status.
5.Click on the SBI card to open the Individual View.
6.Check the displayed status there as well.</t>
  </si>
  <si>
    <t>In both Tabular View and Individual View, the updated device statuses should be reflected as follows:
Devices that were Approved - Status should be shown as Deactivated
Devices that were Pending for Approval - Status should be shown as Rejected
Devices that were Rejected -Status should remain as Rejected</t>
  </si>
  <si>
    <t>TC_41494_16</t>
  </si>
  <si>
    <t>Verify that all associated devices reflect the correct status in both Tabular View and Individual View after SBI deactivation</t>
  </si>
  <si>
    <t>1.Login to the PMS portal as Partner Admin.
2.Navigate to ‘SBI - Device’
3.Navigate to the 'SBI' tab 4. Click ‘View Devices’.
5.Observe the device statuses in the Tabular View.
6.Click on a device row to open its Individual View.
7.Verify the displayed status.</t>
  </si>
  <si>
    <t>Approved - should be updated to Deactivated
Pending for Approval - should be updated to Rejected
Rejected - should remain as Rejected
These updated statuses should be visible in both Tabular View and Individual View for each device.</t>
  </si>
  <si>
    <t>TC_41494_17</t>
  </si>
  <si>
    <t>Verify that the scheduled job updates SBI statuses based on their current status when the expiry date has passed.</t>
  </si>
  <si>
    <t>1.Login to the PMS Portal as Partner admin
2.Navigate to ‘SBI - Device’                                                                                                                                                                                                                                                                                                                                           3. Navigate to the 'SBI' tab                                                                                                                                                                                                                                                                                                                                              4.verify SBI statuses.</t>
  </si>
  <si>
    <t>For SBIs whose expiry date has passed, the scheduled job should update statuses as follows:
SBIs with status Approved - Should be updated to Deactivated
SBIs with status Pending for Approval - Should be updated to Rejected
SBIs with status Rejected -Should remain as Rejected (no change)</t>
  </si>
  <si>
    <t>SBI/Device with status Approved is marked as Deactivated</t>
  </si>
  <si>
    <t xml:space="preserve">1.Ensure SBI/device exists with status = 'approved', is_active = true, and expiry date in the past.
2.Run for the backend scheduled job.
3.Query the DB and verify status and is_active fields.
</t>
  </si>
  <si>
    <t>The record should have status = 'approved' and is_active = false, and should be treated as Deactivated in the application.</t>
  </si>
  <si>
    <t>SBI/Device with status pending_approval is auto-rejected</t>
  </si>
  <si>
    <t>1.In the DB, ensure SBI/device exists with status = 'pending_approval'
2.Trigger for the backend expiry job to run.
3.Check the record in the DB.</t>
  </si>
  <si>
    <t>The record should have status = 'rejected' and is_active = false, and should be automatically rejected due to expiry.</t>
  </si>
  <si>
    <t>SBI/Device with status rejected remains unchanged</t>
  </si>
  <si>
    <t>1.In the DB, ensure SBI/device exists with status = 'rejected'
2.Trigger for the backend expiry job to run.
3.Check the record in the DB.</t>
  </si>
  <si>
    <t>If the status is rejected, there should be no change to the record</t>
  </si>
  <si>
    <t>MOSIP-41506</t>
  </si>
  <si>
    <t>Auto deactivation of API Key after its expiry</t>
  </si>
  <si>
    <t>TC_41506_01</t>
  </si>
  <si>
    <t>1.API Key record has a valid expiry date stored in the system.
2.API Key’s expiry date has already been crossed.</t>
  </si>
  <si>
    <t>To automatically deactivate an API Key once its configured expiry date is reached, ensuring it is no longer active for authentication or in use for dependent processes, and the status is reflected both functionally and visually in the PMS portal.</t>
  </si>
  <si>
    <t>Verify that PMS backend periodically validates API Key expiry dates.</t>
  </si>
  <si>
    <t>1.Ensure the backend scheduler is active.
2.Create one expired and one non-expired API Key in the database.
3.Wait for the scheduled job to run.
4.Check API Key statuses in the DB or PMS portal.
5.Verify expired key is “Deactivated” and future key is unchanged.</t>
  </si>
  <si>
    <t>Backend job should run as scheduled and should deactivate only expired API Keys.</t>
  </si>
  <si>
    <t>TC_41506_02</t>
  </si>
  <si>
    <t>Verify that API Key status is updated to “Deactivated” in the List of API Keys when expired</t>
  </si>
  <si>
    <t>1.Login to the PMS Partner Portal as a Partner Admin
2.Navigate to the "List of API Keys" under the Authentication section
3.Locate the expired API Key record</t>
  </si>
  <si>
    <t>The expired API Key should have its status updated to “Deactivated” in the List of API Keys page</t>
  </si>
  <si>
    <t>TC_41506_03</t>
  </si>
  <si>
    <t>Verify that the deactivated status is reflected in both Tabular and Individual views of Authentication Services</t>
  </si>
  <si>
    <t>1.Login to the PMS Partner Portal as a Partner Admin
2.Navigate to the “Authentication Services” card
3.Open the Tabular View and locate the expired API Key
4.Click on the API Key to view the Individual View</t>
  </si>
  <si>
    <t>The API Key should show status as “Deactivated” in both Tabular View and Individual View</t>
  </si>
  <si>
    <t>TC_41506_04</t>
  </si>
  <si>
    <t>Verify that records with “Deactivated” status are greyed out in the Tabular View</t>
  </si>
  <si>
    <t>1.Login to the PMS Partner Portal as Partner Admin
2.Navigate to the "Authentication Services" section
3.Open the Tabular View
4.Locate any API Key record with status “Deactivated”
5.Observe the background style of the row</t>
  </si>
  <si>
    <t>Deactivated  should appear greyed out</t>
  </si>
  <si>
    <t>TC_41506_05</t>
  </si>
  <si>
    <t>Verify that the Action menu for a deactivated API Key only shows the “View” option</t>
  </si>
  <si>
    <t>1.Login to the PMS Partner Portal as Partner Admin
2.Navigate to Authentication Services -Tabular View
3.Locate a record with “Deactivated” status
4.Click on the Action Menu for that record</t>
  </si>
  <si>
    <t>The Action menu should display only the “View” and deactivate option but deactivate option should not be enabled.</t>
  </si>
  <si>
    <t>TC_41506_06</t>
  </si>
  <si>
    <t>Verify that the individual view of an expired API Key shows the status as “Deactivated”</t>
  </si>
  <si>
    <t>1.Login to the PMS Partner Portal as a Partner Admin
2.Navigate to Authentication Services
3.Locate an API Key with “Deactivated” status in the Tabular View
4.Click on the API Key to open its Individual View</t>
  </si>
  <si>
    <t>The Individual View should clearly display the status as “Deactivated”</t>
  </si>
  <si>
    <t>TC_41506_07</t>
  </si>
  <si>
    <t>Verify that deactivation is triggered only if the expiry date has crossed</t>
  </si>
  <si>
    <t>1.Create an API Key with expiry date before current date
2.Run or wait for the backend job
3.Check the API Key status</t>
  </si>
  <si>
    <t>The Expaired API Key should be marked as “Deactivated”</t>
  </si>
  <si>
    <t>TC_41506_08</t>
  </si>
  <si>
    <t>Verify that API Keys with future expiry date remain unchanged</t>
  </si>
  <si>
    <t>1.Create an API Key with expiry date after current date
2.Run or wait for the backend job
3.Check the API Key status</t>
  </si>
  <si>
    <t>The API Key should retain its original status (ex: “Approved”) and should not be deactivated</t>
  </si>
  <si>
    <t>TC_41506_09</t>
  </si>
  <si>
    <t>Verify the Expiration date when logged in as Arabic language</t>
  </si>
  <si>
    <t>1.1.Log in to the PMS portal using Arabic language
2.Navigate to Authentication Services 
3.Naviagte to the API keys.
4.In the Tabular View, check the Expiration Date column
5.Click on any API Key to open the Individual View
6.Observe the label and date format in both views</t>
  </si>
  <si>
    <t>Expiration Date should be displayed in Arabic format, the label should appear in Arabic, and the layout should follow Right-to-Left (RTL) direction.</t>
  </si>
  <si>
    <t>TC_41506_10</t>
  </si>
  <si>
    <t>Verify the Expiration date when logged in as French language</t>
  </si>
  <si>
    <t>1.1.Log in to the PMS portal using French language
2.Navigate to Authentication Services 
3.Naviagte to the API keys.
4.In the Tabular View, check the Expiration Date column
5.Click on any API Key to open the Individual View
6.Observe the label and date format in both views</t>
  </si>
  <si>
    <t>Expiration Date should be displayed in French format 
and the label should appear in French language.</t>
  </si>
  <si>
    <t>TC_41506_11</t>
  </si>
  <si>
    <t>Verify API Key status is set to "Deactivated" in DB after expiry</t>
  </si>
  <si>
    <t>1.Create API Key with past expiry date or wait for it to expire
2.Let batch job run
3.Check DB record for that API Key</t>
  </si>
  <si>
    <t>API Key status should be updated to "false" in the  is_active column in database.</t>
  </si>
  <si>
    <t>TC_41506_12</t>
  </si>
  <si>
    <t>Verify that the status label is updated to “Deactivated” after the API Key expires.</t>
  </si>
  <si>
    <t>1.Login to PMS portal
2.Navigate to Authentication Services
3.Navigate to the API keys.
4.Identify an API Key that has expired
5.Check the status label in the tabular view and individual view</t>
  </si>
  <si>
    <t>The status label should show “Deactivated” instead of “Approved”, “Rejected”, or “Pending for Approval”.</t>
  </si>
  <si>
    <t>TC_41506_13</t>
  </si>
  <si>
    <t>Verify that deactivation of API Keys is clearly reflected in the Partner Admin portal.</t>
  </si>
  <si>
    <t>1.Login to PMS as Partner Admin
2.Navigate to Authentication Services 
3.Navigate to API key
4.Identify an expired API Key
5.Check its status and appearance in tabular and individual view</t>
  </si>
  <si>
    <t>The expired API Key should be clearly marked as “Deactivated”, greyed out in tabular view, and status shown as Deactivated in individual view.</t>
  </si>
  <si>
    <t>TC_41506_14</t>
  </si>
  <si>
    <t>Verify that API Key deactivation is recorded in the audit logs</t>
  </si>
  <si>
    <t>1.Let an API Key expire and run the deactivation job
2.Open audit logs from DB or UI
3.Search for the expired API Key entry</t>
  </si>
  <si>
    <t>Audit logs should contain an entry showing the API Key was deactivated.</t>
  </si>
  <si>
    <t>TC_41506_15</t>
  </si>
  <si>
    <t>Verify that a WebSub event is published when an API Key is deactivated.</t>
  </si>
  <si>
    <t>1.Set an API Key with an expiry date in the past.
2.Let the backend deactivation job run.
3.Navigate to the WebSub subscriber system or logs.
4.Check if an event was received related to the expired API Key.</t>
  </si>
  <si>
    <t>In websub we should be  able to see only see event , u wont be able to info about api key</t>
  </si>
  <si>
    <t>TC_41506_16</t>
  </si>
  <si>
    <t>Verify that an email notification is sent to the partner when their API Key is deactivated.</t>
  </si>
  <si>
    <t>1.Let an API Key expire
2.Allow backend job to deactivate it
3.Check the partner’s email inbox</t>
  </si>
  <si>
    <t>The partner should receive an email stating that their API Key has been deactivated due to expiry.</t>
  </si>
  <si>
    <t>MOSIP-42695</t>
  </si>
  <si>
    <t>TC_41506_17</t>
  </si>
  <si>
    <t>Verify that if API Key deactivation fails, the failure is recorded in the audit logs.</t>
  </si>
  <si>
    <t>1.Simulate a failure scenario during API Key deactivation.
2.Allow the backend job to run.
3.Open audit logs via DB or UI.
4.Search for log entries related to the failed deactivation attempt.</t>
  </si>
  <si>
    <t>An audit log entry should be present showing that API Key deactivation status as ,</t>
  </si>
  <si>
    <t>MOSIP-40334</t>
  </si>
  <si>
    <t>Authentication Services: Display API Key Expiration Date in Individual View and Tabular View of API Keys</t>
  </si>
  <si>
    <t>TC_40334_01</t>
  </si>
  <si>
    <t>1.API key expiration logic must be implemented in the system.
2.Applies to both Partner Admin and Authentication Partner roles.</t>
  </si>
  <si>
    <t>As an Authentication partner/ partner admin, I should be able to view the expiration date in both the Individual (Detailed) View and the Tabular View within the PMS portal so that it help users quickly identify the validity period of each API key and take timely renewal actions if necessary.</t>
  </si>
  <si>
    <t>Verify that user can navigate to API Keys tab under Authentication Services</t>
  </si>
  <si>
    <t>1.Login to the PMS portal
2.Navigate to the dashboard,
3.click on Authentication Services
4.Navigate to the API Keys tab</t>
  </si>
  <si>
    <t>User should successfully reach the API Keys tab, and the tabular list of API Keys should be displayed</t>
  </si>
  <si>
    <t>TC_40334_02</t>
  </si>
  <si>
    <t>Verify 'Expiration Date' column is present in API Key tabular view</t>
  </si>
  <si>
    <t>1.Login as Partner Admin Portal and Authentication Partner  Portal                                                                                                                                                                                                                                                                                                                                                2.Navigate to Authentication Services                                                                                                                                                                                                                                                                                                                3.Navigate to the API Keys tab</t>
  </si>
  <si>
    <t>Expiration Date' column should be visible beside 'Creation Date'</t>
  </si>
  <si>
    <t>TC_40334_03</t>
  </si>
  <si>
    <t>Verify that the “Expiration Date” column supports sorting</t>
  </si>
  <si>
    <t>1. Login to PMP portal as Partner admin                                                                                                                                                                                                                                                                                                          2.Navigate to Authentication Services                                                                                                                                                                                                                                                                                                                3.Navigate to the API Keys tab
4.Click the Expiration Date column header once (sort ascending)
5.Click again to sort descending</t>
  </si>
  <si>
    <t>API Keys should be sorted by Expiration Date in ascending and descending order accordingly.</t>
  </si>
  <si>
    <t>TC_40334_04</t>
  </si>
  <si>
    <t>Verify user can open individual API Key view by clicking on it</t>
  </si>
  <si>
    <t>1.Login to PMS as Partner Admin and Authentication Partner
2.Navigate to Authentication Services
3. Navigate to API Keys tab
4.Click on any active API Key record from the list</t>
  </si>
  <si>
    <t xml:space="preserve">User should be navigated to the Individual View showing full details of the selected API Key </t>
  </si>
  <si>
    <t>TC_40334_05</t>
  </si>
  <si>
    <t>Verify expiration dates are displayed in browser locale format</t>
  </si>
  <si>
    <t>1.Set browser to specific locale 2.Login to PMS as Partner Admin and Authentication Partner                                                                                                                                                                                               3.Check API Keys tab</t>
  </si>
  <si>
    <t>Date format should match browser settings</t>
  </si>
  <si>
    <t>TC_40334_06</t>
  </si>
  <si>
    <t>Verify “Expiration Date” appears in correct sequence in individual view</t>
  </si>
  <si>
    <t>1.Login to PMS as Partner Admin and Authentication Partner
2.Navigate to Authentication Services
2.Navigate to API Keys
4.Click on an active API Key to open its Individual View
5.Check the order of fields displayed</t>
  </si>
  <si>
    <t>The Expiration Date field should be clearly visible and appear in this exact order:
i. Partner ID                                                                                                                                                                                                                                                                                                                                                                      ii.Partner Type                                                                                                                                                                                                                                                                                                                                                               iii.Policy Group                                                                                                                                                                                                                                                                                                                                                               iv.Policy Name                                                                                                                                                                                                                                                                                                                                                                    v.Policy Group Description                                                                                                                                                                                                                                                                                                                                          vi.Policy Name Description                                                                                                                                                                                                                                                                                                                                      vii.Expiration Date.</t>
  </si>
  <si>
    <t>TC_40334_07</t>
  </si>
  <si>
    <t>Verify 'Expiration Date' column is visible to Authentication Partner</t>
  </si>
  <si>
    <t>1.Login as Authentication Partner 2.Check API Keys tab</t>
  </si>
  <si>
    <t>Expiration Date' column should be visible</t>
  </si>
  <si>
    <t>TC_40334_08</t>
  </si>
  <si>
    <t>Verify expiration date is correctly displayed for expiring keys</t>
  </si>
  <si>
    <t>1.Login to the PMP portal as Partner admin and Auth partner                                                                                                                                                                                                                                                         2.Create API Key with configured expiry                                                                                                                                                                                                                                                                                                           3.Navigate to API Keys tab</t>
  </si>
  <si>
    <t>Expiration date should match creation date + configured duration</t>
  </si>
  <si>
    <t>TC_40334_09</t>
  </si>
  <si>
    <t>Verify the user is redirected to the API Key tabular view after submitting API Key details.</t>
  </si>
  <si>
    <t>1.Login as Authentication Partner
2.Submit API Key details
3.See success message: “API Key details submitted successfully”
4.Observe screen after submission</t>
  </si>
  <si>
    <t>User should see the success message: “API Key details submitted successfully”, and user should navigate to the API Key list view where the submitted API Key is displayed with its details.</t>
  </si>
  <si>
    <t>TC_40334_10</t>
  </si>
  <si>
    <t>Verify individual view fields follow UX theme</t>
  </si>
  <si>
    <t>1.Login to PMS as Partner Admin or Authentication Partner
2.Navigate to Authentication Services
3.Navigate to API Keys
4.Click on any active API Key to open the Individual View
5.Observe the field layout, font, spacing, and alignment
6.Compare with the provided UX reference</t>
  </si>
  <si>
    <t>Expiration Date should follow UX design (font, size, etc.)</t>
  </si>
  <si>
    <t>TC_40334_11</t>
  </si>
  <si>
    <t>1.On the PMS login page, select Arabic as the preferred language
2.Navigate to Dashboard
3.Navigate to the Authentication Services                                                                                                                                                                                                                                                                                                        4. Navigate to the API Keys
5.Open Tabular View and Individual View</t>
  </si>
  <si>
    <t>Expiration Date should appear in Arabic format and the label should be in Arabic, following Right-to-Left (RTL) layout.</t>
  </si>
  <si>
    <t>TC_40334_12</t>
  </si>
  <si>
    <t>1.On the PMS login page, select french as the preferred language
2.Navigate to Dashboard
3.Navigate to the Authentication Services                                                                                                                                                                                                                                                                                                       4. Navigate to the API Keys
5.Open Tabular View and Individual View</t>
  </si>
  <si>
    <t xml:space="preserve">Expiration Date should appear in French format and label should be in French.
</t>
  </si>
  <si>
    <t>TC_40334_13</t>
  </si>
  <si>
    <t xml:space="preserve"> Verify that the "Expiration Date" is shown in the individual API key detail screen along with other API key details for Partner Admin.</t>
  </si>
  <si>
    <t>1.Login to PMS as Partner Admin
2.Navigate to Authentication Services.
3.Navigate to the API Keys
4.In the tabular view, click on an active API Key to open the Individual View
5.Check the list of fields displayed</t>
  </si>
  <si>
    <t xml:space="preserve">The "Expiration Date" field should be clearly displayed along with other details </t>
  </si>
  <si>
    <t>TC_40334_14</t>
  </si>
  <si>
    <t>Verify that every row in the API Key tabular view is clickable and opens the individual view, except for rows with Deactivated status.</t>
  </si>
  <si>
    <t xml:space="preserve">1.Login to PMS as Partner Admin and Authentication Partner
2.Navigate to Authentication Services.
3.Navigate to API keys
4.In tabular view, click rows with Approved, Pending, Rejected
5.Try clicking a row with Deactivated status
</t>
  </si>
  <si>
    <t xml:space="preserve">1.Rows with Approved status  should be clickable and open details.
2.Rows with Deactivated status should be non-clickable.
</t>
  </si>
  <si>
    <t>MOSIP-41811</t>
  </si>
  <si>
    <t>Audit logs for Notifications - FTM chip cert expiry, SBI expiry, API key expiry</t>
  </si>
  <si>
    <t>TC_41811_01</t>
  </si>
  <si>
    <t>To improve traceability and observability of notification events in PMS, audit logs must be generated for all FTM Chip Certificate, SBI and API Key-related notifications—covering both PMS portal and email delivery. The events should be logged in the audit.app_audit_log table with proper event IDs and reference details.</t>
  </si>
  <si>
    <t>Add Audit Logging for FTM Chip Certificate, SBI and API Key Expiry Notifications (PMS Portal &amp; Email)</t>
  </si>
  <si>
    <t>1. Login to PMP portal.
2. Navigate to Notification panel.
3.Navigate to Root,  certificate notifications the inspect mode.
4.Open audit.app_audit_log table in Database</t>
  </si>
  <si>
    <t>TC_41811_02</t>
  </si>
  <si>
    <t xml:space="preserve">Verify the success  events for FTM Certificates notifications triggered on  PMS portal </t>
  </si>
  <si>
    <t>1. Login to PMP portal.
2. Navigate to Notification panel.
3.Navigate to FTM,  certificate notifications the inspect mode.
4.Open audit.app_audit_log table in Database</t>
  </si>
  <si>
    <t>Eventid along with description should display -
"PMS_NOTIF_017" FTM Chip Certificate Expiry Notification Success</t>
  </si>
  <si>
    <t>TC_41811_03</t>
  </si>
  <si>
    <t>TC_41811_04</t>
  </si>
  <si>
    <t xml:space="preserve">Verify the FTM Chip Certificate Expiry Notification Email Success notifications triggered on  Email </t>
  </si>
  <si>
    <t>Eventid along with description should display -
"PMS_NOTIF_019" FTM Chip Certificate Expiry Notification Email Success</t>
  </si>
  <si>
    <t>TC_41811_05</t>
  </si>
  <si>
    <t>TC_41811_06</t>
  </si>
  <si>
    <t xml:space="preserve">Verify the SBI Expiry Notification Success   triggered on  PMS portal </t>
  </si>
  <si>
    <t>1. Login to PMP portal.
2. Navigate to SBI   notifications in the inspect mode..
3. Navigate to Email template.
4.Open audit.app_audit_log table in Database</t>
  </si>
  <si>
    <t>Eventid along with description should display -
"PMS_NOTIF_21" SBI   Expiry Notification success</t>
  </si>
  <si>
    <t>TC_41811_07</t>
  </si>
  <si>
    <t>TC_41811_08</t>
  </si>
  <si>
    <t>Verify the SBI Expiry Notification Success Notification   triggered on  Email</t>
  </si>
  <si>
    <t>Eventid along with description should display -
"PMS_NOTIF_23" SBI   Expiry Notification success</t>
  </si>
  <si>
    <t>TC_41811_09</t>
  </si>
  <si>
    <t>TC_41811_10</t>
  </si>
  <si>
    <t xml:space="preserve">Verify the API Key Expiry Notification Success   triggered on  PMS portal </t>
  </si>
  <si>
    <t>1. Login to PMP portal.
2. Navigate to Notification panel.
3.Navigate to API Key  notifications in the inspect mode..
3. Navigate to Email template.
4.Open audit.app_audit_log table in Database</t>
  </si>
  <si>
    <t>Eventid along with description should display -
"PMS_NOTIF_25" API   Key Notification success</t>
  </si>
  <si>
    <t xml:space="preserve">Verify the API Key Expiry Notification Success   triggered on  Email </t>
  </si>
  <si>
    <t>Eventid along with description should display -
"PMS_NOTIF_27" API Key   Expiry Notification Email success</t>
  </si>
  <si>
    <t>Verify the Audit Log Table Field for module_name</t>
  </si>
  <si>
    <t>1. Login to PMP portal.
2.Navigate to  audit.app_audit_log table in Database</t>
  </si>
  <si>
    <t>module_name should be ‘Partner Management Service’</t>
  </si>
  <si>
    <t>Verify the Audit Log Table Field for ref_id</t>
  </si>
  <si>
    <t>1. Login to PMP portal.
2.Navigate to  audit.app_audit_log table in Database
3.Check for ref_id</t>
  </si>
  <si>
    <t>ref_id should be "notification ID"</t>
  </si>
  <si>
    <t>Verify the Audit Log Table Field for ref_id_type</t>
  </si>
  <si>
    <t>1. Login to PMP portal.
2.Navigate to  audit.app_audit_log table in Database
3.Check for ref_id_type</t>
  </si>
  <si>
    <t>ref_id_type should be "notification type"</t>
  </si>
  <si>
    <t>MOSIP-38408</t>
  </si>
  <si>
    <t>Approve/ Reject functionality provided in Individual View Pages wherever admin approval/ rejection is applicable</t>
  </si>
  <si>
    <t>TC_38408_01</t>
  </si>
  <si>
    <t>In all the individual view pages of Partner Admin PMS portal wherever approval/ rejection is applicable</t>
  </si>
  <si>
    <t>Verify the Approve/Reject buttons are visible only for “Pending for Approval” records in Individual View
(check in Policies page, FTM Chip, Authentication services &amp; SBI-Device)</t>
  </si>
  <si>
    <t>1. Login to PMS Portal as Partner Admin.
2. Navigate to the Dashboard
3.Click on a record that is in "Pending for Approval" status to open the Individual View page.
4. Observe the buttons.</t>
  </si>
  <si>
    <t>Approve and Reject buttons should be visible in the Individual View only if the record status is “Pending for Approval”.</t>
  </si>
  <si>
    <t>TC_38408_02</t>
  </si>
  <si>
    <t>Verify the Approve/Reject buttons are not visible for Approved or Rejected records</t>
  </si>
  <si>
    <t>1.Login to the PMS Portal as Partner Admin.
2. Navigate to individual view of a record with status "Approved" or "Rejected".
3. Observe the action area.</t>
  </si>
  <si>
    <r>
      <t xml:space="preserve">Approve/Reject buttons should not be displayed for </t>
    </r>
    <r>
      <rPr>
        <sz val="10"/>
        <color rgb="FF0D0D0D"/>
        <rFont val="Calibri"/>
        <family val="2"/>
      </rPr>
      <t>non-pending records.</t>
    </r>
  </si>
  <si>
    <t>TC_38408_03</t>
  </si>
  <si>
    <t>Verify that clicking on Approve/Reject button in Individual View opens a confirmation popup similar to the tabular view.</t>
  </si>
  <si>
    <t>1. Navigate to PMS Portal as Partner Admin
2. Open an individual view of a "Pending for Approval" record
3. Click the Approve button
4. Observe the popup</t>
  </si>
  <si>
    <t>A confirmation popup should appears with message "Do you want to Approve/Reject?" and buttons Approve/Reject matching the tabular view behavior.</t>
  </si>
  <si>
    <t>TC_38408_04</t>
  </si>
  <si>
    <t>Verify that the "Partner Status" field is displayed for all records in the View Partner Policy Request section.</t>
  </si>
  <si>
    <t>1. Login to PMS portal as Partner Admin.
2. Open records in Individual View with status:
i. Approved
ii.Rejected
iii.Pending for Approval
4. Observe the presence of Partner Status field.</t>
  </si>
  <si>
    <t xml:space="preserve">The "Partner Status" field should be shown in the Individual View page of every record under the View Partner Policy Request section, regardless of the record status (Approved, Rejected, or Pending for Approval), </t>
  </si>
  <si>
    <t>TC_38408_05</t>
  </si>
  <si>
    <t>Verify color coding for Partner Status = Activated in the View Partner Policy Request section.</t>
  </si>
  <si>
    <t>1. Navigate to PMS Portal as Partner Admin
2. Open a record with Partner Status = Activated in Individual View.
3. Observe the label color.</t>
  </si>
  <si>
    <t>"Activated" should be shown in green (or the specified color in UX design).</t>
  </si>
  <si>
    <t>TC_38408_06</t>
  </si>
  <si>
    <t xml:space="preserve">Verify color coding for Partner Status = Deactivated in the View Partner Policy Request section. </t>
  </si>
  <si>
    <t>1. Navigate to PMS Portal as Partner Admin
2. Open a record with Partner Status = Deactivated in Individual View.
3. Observe the label color.</t>
  </si>
  <si>
    <t>"Deactivated" should be shown in grey (or the specified color in UX design).</t>
  </si>
  <si>
    <t>TC_38408_07</t>
  </si>
  <si>
    <t>Verify Approve/Reject Functionality Across Multiple Browsers</t>
  </si>
  <si>
    <t xml:space="preserve">1.Navigate to PMS Portal as Partner Admin
2.Navigate  to the Dashboard
3.Click on a record with status "Pending for Approval" to open the Individual View page.
4.Check if the Approve and Reject buttons are visible and enabled.
5.Click on each button and verify that the confirmation pop-up appears correctly.
6.Check all support browser </t>
  </si>
  <si>
    <t>Approve and Reject buttons should be visible, clickable, and function consistently across all supported browsers</t>
  </si>
  <si>
    <t>TC_38408_08</t>
  </si>
  <si>
    <t>Verify Approving record in one browser and reject in another browser.</t>
  </si>
  <si>
    <t>1.Login to the  PMS Portal in Browser A (e.g., Chrome), login as Partner Admin.
2.Navigate to the dashboard
3.Select a record in "Pending for Approval" status and click Approve.
5.Simultaneously, open PMS Portal in Browser B (e.g., Firefox), login with same role,
6.Attempt to Reject the already approved record.</t>
  </si>
  <si>
    <t>Proper error messages should be displayed.</t>
  </si>
  <si>
    <t>TC_38408_09</t>
  </si>
  <si>
    <t>Verify Rejecting the record in one browser and aprrove in another browser.</t>
  </si>
  <si>
    <t>1.Login to the PMS Portal in Browser A (e.g., Firefox) as Partner Admin.
2.Navigate to the Dashboard
3.Select a record in "Pending for Approval" status and click Reject. Confirm the rejection in the pop-up.
4.At the same time,open to the PMS Portal in Browser B (e.g., Chrome) with the same or different Partner Admin.
5.Open the same record in Browser B and try to Approve it.</t>
  </si>
  <si>
    <t>TC_38408_10</t>
  </si>
  <si>
    <t>Verify the approve/reject for Deactiavated partners.</t>
  </si>
  <si>
    <t>1.Login to the PMS Portal as Partner Admin.
2.Navigate to the Dashboard
3.Identify a record where the Partner Status = Deactivated.
4.Open the Individual View page for that record.
5.Check if the Approve and Reject buttons are present or enabled.</t>
  </si>
  <si>
    <t>Approve and Reject buttons should not be disabled for Deactivated Partners.</t>
  </si>
  <si>
    <t>TC_38408_11</t>
  </si>
  <si>
    <t>Verify Approve/Reject Functionality in Individual View Pages with Arabic Language Enabled</t>
  </si>
  <si>
    <t>1.Login to the PMS Portal as Partner Admin.
2.Change the portal language to Arabic from the language selector.
3.Navigate to different sections
4.For each section, open a record with Pending for Approval status to load the Individual View page.
5.Verify the Approve and Reject  buttons.
6.Click the buttons and validate that the confirmation pop-up appears in Arabic.</t>
  </si>
  <si>
    <t>Approve and Reject buttons should be visible, function correctly, and all texts should appear in Arabic with proper RTL (Right-to-Left) layout and UI alignment.</t>
  </si>
  <si>
    <t>TC_38408_12</t>
  </si>
  <si>
    <t>Verify Approve/Reject Functionality in Individual View Pages with French Language Enabled</t>
  </si>
  <si>
    <t>1.Login to the PMS Portal as Partner Admin.
2.Change the portal language to French from the language selector.
3.Navigate to different sections
4.For each section, open a record with Pending for Approval status to load the Individual View page.
5.Verify the Approve and Reject  buttons.
6.Click the buttons and validate that the confirmation pop-up appears in French.</t>
  </si>
  <si>
    <t xml:space="preserve">Approve and Reject buttons should be visible, function correctly, and all texts should appear in French </t>
  </si>
  <si>
    <t>TC_38408_13</t>
  </si>
  <si>
    <t>Verify Keyboard Functionality for Approve/Reject Buttons</t>
  </si>
  <si>
    <t>1.Login to PMS Portal as Partner Admin.
2.Navigate to Dashboard
3.Open a Pending for Approval record.
4.Use the Tab key to focus on Approve and Reject buttons.
5.Press Enter or Space to trigger the action.
6.Verify the confirmation pop-up appears and is keyboard navigable.</t>
  </si>
  <si>
    <t>User should be able to use the keyboard to select Approve/Reject and complete the action without a mouse.</t>
  </si>
  <si>
    <t>TC_38408_14</t>
  </si>
  <si>
    <t>Verify Approve/Reject for Expired records.</t>
  </si>
  <si>
    <t>1.Login to the PMS Portal as Partner Admin.
2.Navigate to the Dashboard
3.Identify and open a record where the SBI status is Expired.
4.Verify that the Approve and Reject buttons are either not displayed or disabled in the Individual View page.</t>
  </si>
  <si>
    <t>Patner Admin should not be able to Approve/Reject the SBI, once its expired.</t>
  </si>
  <si>
    <t>MOSIP-41485</t>
  </si>
  <si>
    <t>Make API Key Expiration Duration configurable</t>
  </si>
  <si>
    <t>TC_41485_01</t>
  </si>
  <si>
    <t>Allow administrators to configure the expiration duration of API keys, enabling flexibility. By default, API keys should not expire, but the system must support setting a custom expiration period in years through configuration.</t>
  </si>
  <si>
    <t>Verify that the admin can configure the API key expiration duration using config property</t>
  </si>
  <si>
    <t>1. Open the partner-management-default.properties file
2. Add mosip.pmp.partner.policy.expiry.period.indays=days
4. Save the file
5. Restart the Partner Management Service</t>
  </si>
  <si>
    <t>1. PMS starts successfully, and all newly generated API keys are assigned an expiry date exactly as per the configured duration (in days) from the creation date.
2. User should be able to configure the API key.</t>
  </si>
  <si>
    <t>TC_41485_02</t>
  </si>
  <si>
    <t>Verify default expiry of 100 years is set when config is missing, as DB doesn't allow null values. This date should show on PMS UI.</t>
  </si>
  <si>
    <t>1. Ensure mosip.pmp.partner.policy.expiry.period.indays is not set in the config file
2. Restart the PMS service
3. Generate a new API key
4. Check the expiry date from the database.</t>
  </si>
  <si>
    <t xml:space="preserve">The database should store an expiry date exactly 100 years from the API key's creation time when no configuration is set, as it does not allow null values. This expiry date should also be correctly displayed on the PMS UI </t>
  </si>
  <si>
    <t>TC_41485_03</t>
  </si>
  <si>
    <t>Verify by not keeping API key expiration in config.</t>
  </si>
  <si>
    <t>1.Modify the database to allow NULL for API key expiry date.
2. set mosip.pmp.partner.policy.expiry.period.indays config.
3.Restart the PMS service to apply changes.
4.Generate a new API key through the PMS portal.
5.Check the expiry value in the database and verify the display on the UI.</t>
  </si>
  <si>
    <t>1. In Database API key value should not be saved to "null".
2. Default expiration duration of 100 years should be applied.</t>
  </si>
  <si>
    <t>TC_41485_04</t>
  </si>
  <si>
    <t>Verify that if a duration is configured, the expiry is correctly calculated from the API key’s creation</t>
  </si>
  <si>
    <t>1. Set mosip.pmp.partner.policy.expiry.period.indays =days  in the config file
2. Restart the PMS service
3. Generate a new API key
4. Check that the expiry date.</t>
  </si>
  <si>
    <t>API key should expire exactly after the configured number of days from creation</t>
  </si>
  <si>
    <t>TC_41485_05</t>
  </si>
  <si>
    <t>Verify that administrator can update the expiry duration configuration and it applies to future keys</t>
  </si>
  <si>
    <t>1.Set mosip.pmp.partner.policy.expiry.period.indays = 10 in config
2.Restart PMS service
3.Generate a new API key
4.Note its expiry date (should be +10 days)
5.Change config to mosip.pmp.partner.policy.expiry.period.indays = 15
6.Restart PMS service
7.Generate another API key
8.Verify its expiry date is +15 days</t>
  </si>
  <si>
    <t>1.The first key expires in 10 days
2.The second key expires in 15 days
3.This confirms that updated configuration is applied only to future API keys, not existing ones.                                                                                                                                                                              (Note: 10 and 15 days are example values based on different configurations.)"</t>
  </si>
  <si>
    <t>TC_41485_06</t>
  </si>
  <si>
    <t>Verify that admin can configure the API key expiration duration in days to represent months/years</t>
  </si>
  <si>
    <t>1. Set the config property mosip.pmp.partner.policy.expiry.period.indays = days
2. Restart the PMS service
3. Generate a new API key
4. Record the creation date
5. Check expiry in DB and PMS UI</t>
  </si>
  <si>
    <t>1. The API key's expiry date should be exactly as per the configured number of days from its creation date.
2. User should be able to configure or months/years</t>
  </si>
  <si>
    <t>TC_41485_07</t>
  </si>
  <si>
    <t>Verify that the API key expiration duration configuration is editable via a config file</t>
  </si>
  <si>
    <t>1. Open the PMS configuration file
2. Locate the property mosip.pmp.partner.policy.expiry.period.indays
3. Modify its value
4. Save the file
5. Restart the PMS service
6. Generate a new API key
7. Verify the new expiry duration is applied</t>
  </si>
  <si>
    <t>The API key expiration reflects the updated value set in the config file after the restart</t>
  </si>
  <si>
    <t>TC_41485_08</t>
  </si>
  <si>
    <t>Verify that the configured API key expiration duration accepts only positive integer values</t>
  </si>
  <si>
    <t>1.Open the application configuration file.
2.Locate the property: mosip.pmp.partner.policy.expiry.period.indays.
3.Set it to an valid value.
4.Save the configuration and restart the PMS service.
5.Try to generate a new API key.
6.Observe the system behavior or logs.</t>
  </si>
  <si>
    <t>The expiration duration must be a positive integer.</t>
  </si>
  <si>
    <t>TC_41485_09</t>
  </si>
  <si>
    <t>Verify that API keys are automatically deactivated once the configured expiration duration has passed</t>
  </si>
  <si>
    <t>1.Set mosip.pmp.partner.policy.expiry.period.indays = 1 in the config file
2. Restart PMS service
3. Generate a new API key
4. Wait for 1 day
5. Check the status of the API key after the configured duration</t>
  </si>
  <si>
    <t>The API key should automatically be marked as deactivated after the configured expiration duration is over</t>
  </si>
  <si>
    <t>TC_41485_10</t>
  </si>
  <si>
    <t>Check that old API keys created before the new expiry feature was added are not affected</t>
  </si>
  <si>
    <t>1. Identify an API key created before the expiry feature was introduced
2. Apply a new expiry configuration
3. Restart the service
4. Verify the status of the old API key</t>
  </si>
  <si>
    <t>Existing API keys (created before this feature) should remain unaffected.</t>
  </si>
  <si>
    <t>TC_41485_11</t>
  </si>
  <si>
    <t>Verify DB validations for API key expiry date based on configuration</t>
  </si>
  <si>
    <t>1.Login to the PMS portal as Admin.
2.Unset or set API key expiry config (ex: 365 days)
3.Generate a new API key
4.Connect to the database
5.Query created_date and expiry_date from API key table
6.Verify the date difference matches expected duration</t>
  </si>
  <si>
    <t>The expiry_date field in the database should:
Store creation date + 100 years when no configuration is set (default behavior).
Store creation date + configured duration in days when a valid custom expiration is set.</t>
  </si>
  <si>
    <t>MOSIP-40200</t>
  </si>
  <si>
    <t>Weekly Summary of SBI: View All Notifications Page (Partner Admin)</t>
  </si>
  <si>
    <t>TC_40200_01</t>
  </si>
  <si>
    <t>1.The respective partner-related item should expire within 7 days- 0 days from the date of expiry in the PMS portal.
2.The respective partner should be in ‘Active’ status for the expiration notification to trigger.
3.The Partner Admin should login to the PMS portal.
4.Notifications should be sent only for SBIs in “Approved” status, generated by partners who are currently marked as active.</t>
  </si>
  <si>
    <t>As a Partner Admin,
I want to view all notifications on weekly summary of Partner related items such as SBI which is nearing expiration within the next 7 days in View all Notifications page,
So that I am duly informed of the partner related items nearing expiration and take appropriate action to prevent service disruptions.</t>
  </si>
  <si>
    <t>1. Login to PMS portal as Partner.
 2. Navigate to Dashboard.
 3. Navigate to Notification panel.
 4. Click on "View all notifications" button.</t>
  </si>
  <si>
    <t>TC_40200_02</t>
  </si>
  <si>
    <t>1. Login to PMS portal as Partner Admin.
2. Navigate to Dashboard.
3. Navigate to Notification panel.
4. Click on "View all notifications" button.
5. Navigate to notifications page.</t>
  </si>
  <si>
    <t>TC_40200_03</t>
  </si>
  <si>
    <t>1. Login to PMS portal as Partner Admin.
2. Navigate to Dashboard.
3. Navigate to Notification panel.
4. Click on "View all notifications" button.
5. Navigate to notifications page.
6. Navigate to weekly summary Partner tab.</t>
  </si>
  <si>
    <t>TC_40200_04</t>
  </si>
  <si>
    <t>TC_40200_05</t>
  </si>
  <si>
    <t>TC_40200_06</t>
  </si>
  <si>
    <t>TC_40200_07</t>
  </si>
  <si>
    <t>TC_40200_08</t>
  </si>
  <si>
    <t>1. Login to PMS portal as Partner Admin.
2. Navigate to Dashboard.
3. Navigate to Notification panel.
4. Click on "View all notifications" button.
5. Navigate to notifications page.
6. Navigate to weekly summary partner tab.</t>
  </si>
  <si>
    <t>TC_40200_09</t>
  </si>
  <si>
    <t>Verfiy the "Filter" button is available in weekly summary page.</t>
  </si>
  <si>
    <t>1. Login to PMS portal as Partner Admin.
2. Navigate to Dashboard.
3. Navigate to Notification panel.
4. Click on "View all notifications" button.
5. Navigate to notifications page.
6. Navigate to weekly summary partner tab.
7. Navigate to Filter button.</t>
  </si>
  <si>
    <t>"Filter" button should be available in weekly summary page.</t>
  </si>
  <si>
    <t>TC_40200_10</t>
  </si>
  <si>
    <t>Verfiy user is able expand the "Filter" button in  Weekly summary page.</t>
  </si>
  <si>
    <t>TC_40200_11</t>
  </si>
  <si>
    <t>TC_40200_12</t>
  </si>
  <si>
    <t>1. Login to PMS portal as Partner Admin.
2. Navigate to Dashboard.
3. Navigate to Notification panel.
4. Click on "View all notifications" button.
5. Navigate to notifications page.
6. Navigate to weekly summary partner tab.
7. Navigate to Filter button.                                                                                                                                                                                                                                                                                                8.Expand filter  button - verify button is disabled.</t>
  </si>
  <si>
    <t>TC_40200_13</t>
  </si>
  <si>
    <t>1. Login to PMS portal as Partner Admin.
2. Navigate to Dashboard.
3. Navigate to Notification panel.
4. Click on "View all notifications" button.
5. Navigate to notifications page.
6. Navigate to weekly summary partner tab.
7. Navigate to Filter button.                                                                                                                                                                                                                                                                                                     8.Verify "Notification Creation Date From" field is accessible.</t>
  </si>
  <si>
    <t>TC_40200_14</t>
  </si>
  <si>
    <t>1. Login to PMS portal as Partner Admin.
2. Navigate to Dashboard.
3. Navigate to Notification panel.
4. Click on "View all notifications" button.
5. Navigate to notifications page.
6. Navigate to weekly summary partner tab.
7. Navigate to Filter button.                                                                                                                                                                                                                                                                                                       8.Enter date in "Notification Creation Date From" field.
9.Click on Apply Filter.</t>
  </si>
  <si>
    <t>TC_40200_15</t>
  </si>
  <si>
    <t xml:space="preserve">1. Login to PMS portal as Partner Admin.
2. Navigate to Dashboard.
3. Navigate to Notification panel.
4. Click on "View all notifications" button.
5. Navigate to notifications page.
6. Navigate to weekly summary partner tab.
7. Navigate to Filter button.                                                                                                                                                                                                                                                                                                            8.Click on Apply Filter </t>
  </si>
  <si>
    <t>TC_40200_16</t>
  </si>
  <si>
    <t xml:space="preserve">1. Login to PMS portal as Partner Admin.
2. Navigate to Dashboard.
3. Navigate to Notification panel.
4. Click on "View all notifications" button.
5. Navigate to notifications page.
6. Navigate to weekly summary partner tab.
7. Navigate to Filter button.                                                                                                                                                                                                                                                                                                          8.Click on Apply Filter </t>
  </si>
  <si>
    <t>TC_40200_17</t>
  </si>
  <si>
    <t xml:space="preserve">1. Login to PMS portal as Partner Admin.
2. Navigate to Dashboard.
3. Navigate to Notification panel.
4. Click on "View all notifications" button.
5. Navigate to notifications page.
6. Navigate to weekly summary partner tab.
7. Navigate to Filter button.                                                                                                                                                                                                                                                                                                    8.Click on Apply Filter </t>
  </si>
  <si>
    <t>TC_40200_18</t>
  </si>
  <si>
    <t>TC_40200_19</t>
  </si>
  <si>
    <t>TC_40200_20</t>
  </si>
  <si>
    <t>TC_40200_21</t>
  </si>
  <si>
    <t>TC_40200_22</t>
  </si>
  <si>
    <t xml:space="preserve">1. Login to PMS portal as Partner Admin.
2. Navigate to Dashboard.
3. Navigate to Notification panel.
4. Click on "View all notifications" button.
5. Navigate to notifications page.
6. Navigate to weekly summary partner tab.
7. Navigate to Filter button.                                                                                                                                                                                                                                                                                                         8.Click on Apply Filter </t>
  </si>
  <si>
    <t>TC_40200_23</t>
  </si>
  <si>
    <t>TC_40200_24</t>
  </si>
  <si>
    <t>TC_40200_25</t>
  </si>
  <si>
    <t>TC_40200_26</t>
  </si>
  <si>
    <t>Date and Time displayed beside the title should indicate the user system time (based on browser settings) at which the notification was Created</t>
  </si>
  <si>
    <t>TC_40200_27</t>
  </si>
  <si>
    <t xml:space="preserve">Verify the description of the Weekly Summary of Partner notification </t>
  </si>
  <si>
    <t>Below description should be displayed: i.xx Partner Certificates
ii.xx FTM Chip Certificates
iii. xx API Keys
iv. xx SBIs where xx represents the count of expiring items within 7-0 days of expiring date.</t>
  </si>
  <si>
    <t>TC_40200_28</t>
  </si>
  <si>
    <t>Verify the description of the SBI detalis</t>
  </si>
  <si>
    <t>1.Login to PMS portal as Partner Admin.
2.Navigate to Dashboard.
3.Click on the Notification icon.
4.Click on "View all notifications" button.
5.navigate to the Weekly Summary - Partner
6.Click on the subtitle under list of notifications
7.click on the "view expiring items"
8. verify text and date formate of subtitle</t>
  </si>
  <si>
    <t>Below description should be displayed: ‘SBI with SBI ID: &lt;SBI_ID&gt; and SBI Version: &lt;SBI_version&gt; generated by &lt;Partner_ID&gt; is set to expire on &lt;Date, Month, Year&gt;. Create a new SBI now to avoid any disruptions..’ (date and time format is based on  browser settings)</t>
  </si>
  <si>
    <t>TC_40200_29</t>
  </si>
  <si>
    <t>Verify SBI expiry notification title displays Partner ID.</t>
  </si>
  <si>
    <t>1.Login to PMS portal as Partner Admin.
2.Navigate to Dashboard.
3.Click on the Notification icon.
4.Click on "View all notifications" button.
5.navigate to the Weekly Summary - Partner
6.Click on the view expiring items
7.click on the "view expiring items"
8. Naviagte to the SBI</t>
  </si>
  <si>
    <t>Title should be: “SBI is expiring for Partner ID: Partner_ID” with correct Partner ID.</t>
  </si>
  <si>
    <t>TC_40200_30</t>
  </si>
  <si>
    <t>TC_40200_31</t>
  </si>
  <si>
    <t>TC_40200_32</t>
  </si>
  <si>
    <t>1. Login to PMS portal as Partner Admin.
2. Navigate to Dashboard.
3. Navigate to Notification panel.
4. Click on "View all notifications" .
5. Navigate to notifications page.
6. Navigate to weekly summary partner tab.</t>
  </si>
  <si>
    <t>TC_40200_33</t>
  </si>
  <si>
    <t>1. Login to PMS portal as Partner Admin.
2. Navigate to Dashboard.
3. Navigate to Notification panel.
4. Click on "View all notifications" butto.
5. Navigate to notifications page.
6. Navigate to weekly summary partner tab.</t>
  </si>
  <si>
    <t>TC_40200_34</t>
  </si>
  <si>
    <t>1. Login to PMS portal as Partner Admin.
2. Navigate to Dashboard.
3. Navigate to Notification panel.
4. Click on "View all notifications" button.
5. Navigate to notifications page.
6. Navigate to weekly summary partner tab.                                                                                                                                                                                                                                                                                                            7.Verify notification icon is visible on all screens.</t>
  </si>
  <si>
    <t>TC_40200_35</t>
  </si>
  <si>
    <t>Verify Weekly Summary shows only Partner Certificate count when no SBI is expiring</t>
  </si>
  <si>
    <t>1. Login to PMS portal as Partner Admin.
2. Navigate to Dashboard.
3. Navigate to Notification panel.
4. Click on "View all notifications" button.
5. Navigate to notifications page.
6. Navigate to weekly summary partner tab.                                                                                                                                                                                                                                                                                                              7.Click 'View Expiring Items'</t>
  </si>
  <si>
    <t>1.The weekly summary notification should display only the count of Partner Certificates expiring that week.
2.If there are no expiring SBI, it should be omitted from the notification.</t>
  </si>
  <si>
    <t>TC_40200_36</t>
  </si>
  <si>
    <t>Verify only ‘SBI’ sub-tab is shown under ‘View Expiring Items’ if no Partner Certificates are expiring.</t>
  </si>
  <si>
    <t>1. Login to PMS portal as Partner Admin.
2. Navigate to Dashboard.
3. Navigate to Notification panel.
4. Click on "View all notifications" button.
5. Navigate to notifications page.
6. Navigate to weekly summary partner tab.                                                                                                                                                                                                                                                                                                                 7.Click 'View Expiring Items'</t>
  </si>
  <si>
    <t>If the weekly summary includes only SBI expirations,
then only the ‘SBI’ sub-tab should appear under ‘View Expiring Items’,
and the Partner Certificate sub-tab should not be displayed.</t>
  </si>
  <si>
    <t>TC_40200_37</t>
  </si>
  <si>
    <t>TC_40200_38</t>
  </si>
  <si>
    <t>TC_40200_39</t>
  </si>
  <si>
    <t>TC_40200_40</t>
  </si>
  <si>
    <t>Verify that on the expiry date of a Partners Certificates, it appears in the weekly summary notification.</t>
  </si>
  <si>
    <t>Partners Certificates should be listed in the weekly summary on its expiry date.</t>
  </si>
  <si>
    <t>TC_40200_41</t>
  </si>
  <si>
    <t>TC_40200_42</t>
  </si>
  <si>
    <t>TC_40200_43</t>
  </si>
  <si>
    <t>TC_40200_44</t>
  </si>
  <si>
    <t>TC_40200_45</t>
  </si>
  <si>
    <t>TC_40200_46</t>
  </si>
  <si>
    <t>TC_40200_47</t>
  </si>
  <si>
    <t>TC_40200_48</t>
  </si>
  <si>
    <t>TC_40200_49</t>
  </si>
  <si>
    <t>TC_40200_50</t>
  </si>
  <si>
    <t>1.Login to PMS portal in Arabic.
2.Navigate to Dashboard.
3.Click on the Notification icon.
4.Click on "View all notifications" button.
5.Navigate to the notifications page.
6.Verify Weekly Summary for SBI is displayed in Arabic.</t>
  </si>
  <si>
    <t>TC_40200_51</t>
  </si>
  <si>
    <t>1.Login to PMS portal in Arabic.
2.Navigate to Dashboard.
3.Click on the Notification icon.
4.Click on "View all notifications" buton.
5.Navigate to the notifications page.
6.Verify Weekly Summary for SBI is displayed in French.</t>
  </si>
  <si>
    <t>TC_40200_52</t>
  </si>
  <si>
    <t>TC_40200_53</t>
  </si>
  <si>
    <t>Verify when invalid dates are entered in filter fields.</t>
  </si>
  <si>
    <t>TC_40200_54</t>
  </si>
  <si>
    <t>1. Login to PMS portal as Partner Admin.
2. Navigate to Dashboard.
3. Navigate to Notification panel.
4. Click on "View all notifications" button
5. Navigate to notifications page.
6. Navigate to weekly summary partner tab.
7. Navigate to Filter button.</t>
  </si>
  <si>
    <t>TC_40200_55</t>
  </si>
  <si>
    <t>1.Login to PMS portal as Partner Admin.
2.Navigate to Dashboard.
3.Open the Notification panel.
4.Click on "View all notifications" button.
5.Navigate to the notifications page
6.Click on a notification to view its details.
7.Attempt to edit the description field.</t>
  </si>
  <si>
    <t>TC_40200_56</t>
  </si>
  <si>
    <t>Verify that notification is triggered only when the SBI record is in APPROVED status.</t>
  </si>
  <si>
    <t>Notification should be sent only for certificates where the SBI status is APPROVED.</t>
  </si>
  <si>
    <t>MOSIP-40230</t>
  </si>
  <si>
    <t>Weekly Summary of API Key: View All Notifications Page (Partner Admin)</t>
  </si>
  <si>
    <t>TC_40230_01</t>
  </si>
  <si>
    <t>1.The respective partner admin should be in ‘Active’ status for both UI and email notifications to trigger
2.The respective partner-related item should expire within 7 days- 0 days from the date of expiry in the PMS portal.
3.The respective partner should be in ‘Active’ status for the expiration notification to trigger.
4.Notifications should be sent only for APIs in “Approved” status, generated by partners who are currently marked as active.</t>
  </si>
  <si>
    <t>As a Partner Admin,
I want to view all notifications on weekly summary of Partner related items such as API Key which is nearing expiration within the next 7 days in View all Notifications page,
So that I am duly informed of the partner related items nearing expiration and take appropriate action to prevent service disruptions.</t>
  </si>
  <si>
    <t>1. Login to PMS portal as Partner Admin.
2. Navigate to Dashboard.
3. Navigate to Notification panel.
4. Click on "View all notifications" button.</t>
  </si>
  <si>
    <t>The "View all notifications" button should appear.</t>
  </si>
  <si>
    <t>TC_40230_02</t>
  </si>
  <si>
    <t xml:space="preserve">1. Login to PMS portal as Partner Admin.
2. Navigate to Dashboard.
3. Navigate to Notification panel.
4. Click on "View all notifications" button.
5. Navigate to Weekly Summary Partner
</t>
  </si>
  <si>
    <t>TC_40230_03</t>
  </si>
  <si>
    <t>TC_40230_04</t>
  </si>
  <si>
    <t>TC_40230_05</t>
  </si>
  <si>
    <t>TC_40230_06</t>
  </si>
  <si>
    <t>TC_40230_07</t>
  </si>
  <si>
    <t>Verify the sub title of API KEY screen Notification page.</t>
  </si>
  <si>
    <t>TC_40230_08</t>
  </si>
  <si>
    <t>TC_40230_09</t>
  </si>
  <si>
    <t>Verfiy the "Filter" button is available in API KEY weekly summary page.</t>
  </si>
  <si>
    <t>"Filter" button should be available in API KEY weekly summary page.</t>
  </si>
  <si>
    <t>TC_40230_10</t>
  </si>
  <si>
    <t>Verfiy user is able expand the "Filter" button in Weekly summary page.</t>
  </si>
  <si>
    <t>TC_40230_11</t>
  </si>
  <si>
    <t>TC_40230_12</t>
  </si>
  <si>
    <t>TC_40230_13</t>
  </si>
  <si>
    <t>TC_40230_14</t>
  </si>
  <si>
    <t>TC_40230_15</t>
  </si>
  <si>
    <t>TC_40230_16</t>
  </si>
  <si>
    <t>TC_40230_17</t>
  </si>
  <si>
    <t>TC_40230_18</t>
  </si>
  <si>
    <t>TC_40230_19</t>
  </si>
  <si>
    <t>TC_40230_20</t>
  </si>
  <si>
    <t>TC_40230_21</t>
  </si>
  <si>
    <t>1. Login to PMS portal as Partner Admin.
2. Navigate to Dashboard.
3. Navigate to Notification panel.
4. Click on "View all notifications" button.
5. Navigate to notifications page.
6. Navigate to Filter button.</t>
  </si>
  <si>
    <t>1. After entering required inputs in text boxes/datepicker for the filtered results applied should view in the tabular view.
2. Correct count should be displayed ( ) beside ‘List of Notifications' sub title displays the total number of filtered results.</t>
  </si>
  <si>
    <t>TC_40230_22</t>
  </si>
  <si>
    <t xml:space="preserve">1. Login to PMS portal as Partner Admin.
2. Navigate to Dashboard.
3. Navigate to Notification panel.
4. Click on "View all notifications" button.
5. Navigate to notifications page.
7. Navigate to Filter button.                                                                                                                                                                                                                                                                                                         8.Click on Apply Filter </t>
  </si>
  <si>
    <t>TC_40230_23</t>
  </si>
  <si>
    <t xml:space="preserve">1. Login to PMS portal as Partner Admin.
2. Navigate to Dashboard.
3. Navigate to Notification panel.
4. Click on "View all notifications" button.
5. Navigate to notifications page.
6. Navigate to weekly summary partner.
7. Navigate to Filter button.                                                                                                                                                                                                                                                                                                          8.Click on Apply Filter </t>
  </si>
  <si>
    <t>TC_40230_24</t>
  </si>
  <si>
    <t xml:space="preserve">1. Login to PMS portal as Partner Admin.
2. Navigate to Dashboard.
3. Navigate to Notification panel.
4. Click on "View all notifications" button.
5. Navigate to notifications page.
6. Navigate to weekly summary - partner.
7. Navigate to Filter button.                                                                                                                                                                                                                                                                                                          8.Click on Apply Filter </t>
  </si>
  <si>
    <t>TC_40230_25</t>
  </si>
  <si>
    <t xml:space="preserve">1. Login to PMS portal as Partner Admin.
2. Navigate to Dashboard.
3. Navigate to Notification panel.
4. Click on "View all notifications" button.
5. Navigate to notifications page.
6. Navigate to weekly summary partner.
</t>
  </si>
  <si>
    <t>TC_40230_26</t>
  </si>
  <si>
    <t>TC_40230_27</t>
  </si>
  <si>
    <t>1. Login to PMS portal as Partner Admin.
2. Navigate to Dashboard.
3. Navigate to Notification panel.
4. Click on "View all notifications" button.
5. Navigate to notifications page.
6. Navigate to weekly summary partner.</t>
  </si>
  <si>
    <t>TC_40230_28</t>
  </si>
  <si>
    <t>1. Login to PMS portal as Partner Admin.
2. Navigate to Dashboard.
3. Navigate to Notification panel.
4. Click on "View all notifications" button.
5. Navigate to notifications page.
6. Navigate to Weekly summary partner.</t>
  </si>
  <si>
    <t>Below description should be displayed: xx Partner Certificates
xx API KEY Certificates where xx represents the count of expiring items within 7-0 days of expiring date.
xx FTM chips
xx SBIs</t>
  </si>
  <si>
    <t>TC_40230_29</t>
  </si>
  <si>
    <t>Verify the description of the API KEY certificate detalis</t>
  </si>
  <si>
    <t>Below description should be displayed: API KEY Certificate for &lt;Make&gt; - &lt;Model&gt; (API KEYID: &lt;API KEY_id&gt;) uploaded by &lt;Partner_ID&gt; is set to expire on &lt;Date, Month, Year&gt;. Renew it now to avoid any disruptions.’ (date and time format is based on browser settings)</t>
  </si>
  <si>
    <t>TC_40230_30</t>
  </si>
  <si>
    <t>Verify the "Dismiss" button is accessible.</t>
  </si>
  <si>
    <t>1. Login to PMS portal as Partner Admin.
2. Navigate to Dashboard.
3. Navigate to Notification icon.
4. Click on notification icon.
5. Navigate to Notification panel.
6. Navigate to weekly summary partner                                                                                                                                                                                                                                                                                                      7.click on dismiss button</t>
  </si>
  <si>
    <t xml:space="preserve">"Dimiss" button should be accessible. </t>
  </si>
  <si>
    <t>TC_40230_31</t>
  </si>
  <si>
    <t>TC_40230_32</t>
  </si>
  <si>
    <t xml:space="preserve">1. Login to PMS portal as Partner Admin.
2. Navigate to Dashboard.
3. Navigate to Notification icon.
4. Click on notification icon.
5. Navigate to Notification panel.
6. Navigate to weekly summary partner                                                                                                                                                                                                                                                                                                      </t>
  </si>
  <si>
    <t>TC_40230_33</t>
  </si>
  <si>
    <t>1. Login to PMS portal as Partner Admin.
2. Navigate to Dashboard.
3. Navigate to Notification panel.
4. Click on "View all notifications" .
5. Navigate to notifications page.
6. Navigate to weekly summary partner.</t>
  </si>
  <si>
    <t>TC_40230_34</t>
  </si>
  <si>
    <t>1. Login to PMS portal as Partner Admin.
2. Navigate to Dashboard.
3. Navigate to Notification panel.
4. Click on "View all notifications" butto.
5. Navigate to notifications page.
6. Navigate to Weekly summary partner.</t>
  </si>
  <si>
    <t>TC_40230_35</t>
  </si>
  <si>
    <t>1. Login to PMS portal as Partner Admin.
2. Navigate to Dashboard.
3. Navigate to Notification panel.
4. Click on "View all notifications" button.
5. Navigate to notifications page.
6. Navigate to weekly summary partner.                                                                                                                                                                                                                                                                                                            7.Verify notification icon is visible on all screens.</t>
  </si>
  <si>
    <t>TC_40230_36</t>
  </si>
  <si>
    <t>Verify that clicking "View Expiring Items" in the weekly summary notification for Partner-Created Expiring Items opens the detailed expiring items list.</t>
  </si>
  <si>
    <t>Clicking "View Expiring Items" should display the detailed list of all Partner-Created Expiring Items for the specified week with accurate counts and details.</t>
  </si>
  <si>
    <t>TC_40230_37</t>
  </si>
  <si>
    <t>Verify only 'API KEY Certificate' sub-tab is shown under 'View Expiring Items' when no Partner Certificates are included in the weekly summary.</t>
  </si>
  <si>
    <t>1. Login to PMS portal as Partner Admin.
2. Navigate to Dashboard.
3. Navigate to Notification panel.
4. Click on "View all notifications" button.
5. Navigate to notifications page.
6. Navigate to weekly summary notification                                                                                                                                                                                                                                                                                                                 7.Click 'View Expiring Items'</t>
  </si>
  <si>
    <t>Only the ‘API KEY Certificate’ sub-tab should be visible under ‘View Expiring Items’,
if there are no Partner Certificates expiring in the given week.</t>
  </si>
  <si>
    <t>TC_40230_38</t>
  </si>
  <si>
    <t>Verify the weekly summary shows only the Partner Certificate count and does not display the API Key Certificate section when no API Key Certificates are expiring.</t>
  </si>
  <si>
    <t>1. Login to PMS portal as Partner Admin.
2. Navigate to Dashboard.
3. Navigate to Notification panel.
4. Click on "View all notifications" button.
5. Navigate to notifications page.
6. Navigate to weekly summary partner.                                                                                                                                                                                                                                                                                                              7.Click 'View Expiring Items'</t>
  </si>
  <si>
    <t>Weekly summary should display only the Partner Certificate count and hide the API Key Certificate section when there are no expiring API Key Certificates.</t>
  </si>
  <si>
    <t>TC_40230_39</t>
  </si>
  <si>
    <t>Verify only ‘API KEY Certificate’ sub-tab is shown under ‘View Expiring Items’ if no Partner Certificates are expiring.</t>
  </si>
  <si>
    <t>1. Login to PMS portal as Partner Admin.
2. Navigate to Dashboard.
3. Navigate to Notification panel.
4. Click on "View all notifications" button.
5. Navigate to notifications page.
6. Navigate to weekly summary partner.                                                                                                                                                                                                                                                                                                                 7.Click 'View Expiring Items'</t>
  </si>
  <si>
    <t>If the weekly summary includes only API KEY Certificate expirations,
then only the ‘API KEY Certificate’ sub-tab should appear under ‘View Expiring Items’,
and the Partner Certificate sub-tab should not be displayed.</t>
  </si>
  <si>
    <t>TC_40230_40</t>
  </si>
  <si>
    <t>Verify the weekly summary shows only the API Key Certificate count when no Partner Certificates are expiring.</t>
  </si>
  <si>
    <t>1. Login to PMS portal as Partner Admin.
2. Navigate to Dashboard.
3. Navigate to Notification panel.
4. Click on "View all notifications" button.
5. Navigate to notifications page.
6. Navigate to weekly summary partner.                                                                                                                                                                                                                                                                                                                  7.Click 'View Expiring Items'</t>
  </si>
  <si>
    <t>Weekly summary should display only the API Key Certificate count and hide the Partner Certificate section when there are no expiring Partner Certificates.</t>
  </si>
  <si>
    <t>TC_40230_41</t>
  </si>
  <si>
    <t>1. Login to PMS portal as Partner Admin.
2. Navigate to Dashboard.
3. Navigate to Notification panel.
4. Click on "View all notifications" button.
5. Navigate to notifications page.
6. Navigate to weekly summary partner</t>
  </si>
  <si>
    <t>TC_40230_42</t>
  </si>
  <si>
    <t>TC_40230_43</t>
  </si>
  <si>
    <t>TC_40230_44</t>
  </si>
  <si>
    <t>TC_40230_45</t>
  </si>
  <si>
    <t>TC_40230_46</t>
  </si>
  <si>
    <t>TC_40230_47</t>
  </si>
  <si>
    <t>TC_40230_48</t>
  </si>
  <si>
    <t>TC_40230_49</t>
  </si>
  <si>
    <t>TC_40230_50</t>
  </si>
  <si>
    <t>TC_40230_51</t>
  </si>
  <si>
    <t>TC_40230_52</t>
  </si>
  <si>
    <t>TC_40230_53</t>
  </si>
  <si>
    <t>TC_40230_54</t>
  </si>
  <si>
    <t>1.Login to PMS portal in Arabic.
2.Navigate to Dashboard.
3.Click on the Notification icon.
4.Click on "View all notifications" button.
5.Navigate to the notifications page.
6.Navigate to theweekly summary partner
7.Verify Weekly Summary for API KEY Certificates is displayed in Arabic.</t>
  </si>
  <si>
    <t>TC_40230_55</t>
  </si>
  <si>
    <t>1.Login to PMS portal in Arabic.
2.Navigate to Dashboard.
3.Click on the Notification icon.
4.Click on "View all notifications" buton.
5.Navigate to the notifications page.
6.Navigate to the weekly summary partner
7.Verify Weekly Summary for API KEY Certificates is displayed in French.</t>
  </si>
  <si>
    <t>TC_40230_56</t>
  </si>
  <si>
    <t>1. Login to PMS portal as Partner Admin.
2. Navigate to Dashboard.
3. Navigate to Notification panel.
4. Click on "View all notifications" button.
5. Navigate to notifications page.
6. Navigate to weekly summary partner
7. Navigate to Filter button.</t>
  </si>
  <si>
    <t>TC_40230_57</t>
  </si>
  <si>
    <t>1. Login to PMS portal as Partner Admin.
2. Navigate to Dashboard.
3. Navigate to Notification panel.
4. Click on "View all notifications" button.
5. Navigate to notifications page.
6. Navigate to weekly summary partner.
7. Navigate to Filter button.</t>
  </si>
  <si>
    <t>TC_40230_58</t>
  </si>
  <si>
    <t>1. Login to PMS portal as Partner Admin.
2. Navigate to Dashboard.
3. Navigate to Notification panel.
4. Click on "View all notifications" button
5. Navigate to notifications page.
6. Navigate to weekly summary partner.
7. Navigate to Filter button.</t>
  </si>
  <si>
    <t>TC_40230_59</t>
  </si>
  <si>
    <t>1.Login to PMS portal as Partner Admin.
2.Navigate to Dashboard.
3.Open the Notification panel.
4.Click on "View all notifications" button.
5.Navigate to weekly summary partner 
6.Click on a notification to view its details.
7.Attempt to edit the description field.</t>
  </si>
  <si>
    <t>TC_40230_60</t>
  </si>
  <si>
    <t>Verify that notification is triggered only when the API KEY record is in APPROVED status.</t>
  </si>
  <si>
    <t>Notification should be sent only for certificates where the API KEY status is APPROVED.</t>
  </si>
  <si>
    <t>TC_40230_61</t>
  </si>
  <si>
    <t>Verify that API KEY Certificate expiry notification is displayed in the notification panel.</t>
  </si>
  <si>
    <t>1.Login to PMS portal as Partner Admin.
2.Navigate to Notification icon 
3.Navigate to Notification panel.
4.Check API KEY Certificate Expiry notification is correct.</t>
  </si>
  <si>
    <t>Notification should appear in the notification panel with the mentioning API KEY Certificate Expiry.</t>
  </si>
  <si>
    <t>MOSIP-40210</t>
  </si>
  <si>
    <t>Weekly Summary of SBI: Email Notification (Partner Admin)</t>
  </si>
  <si>
    <t>TC_40210_01</t>
  </si>
  <si>
    <t>1.The respective partner admin should be in ‘Active’ status for both UI and email notifications to trigger
2.The respective partner-related item should expire within 7 days- 0 days from the date of expiry in the PMS portal.
3.The respective partner should be in ‘Active’ status for the expiration notification to trigger.
4.Notifications should be sent only for SBIs in “Approved” status, generated by partners who are currently marked as active.</t>
  </si>
  <si>
    <t>As a Partner Admin,
I want to view notifications on weekly summary of Partner related items such as SBI which is nearing expiration within the next 7 days via email,
So that I am duly informed of the partner related items nearing expiration and take appropriate action if required to prevent service disruptions.</t>
  </si>
  <si>
    <t>TC_40210_02</t>
  </si>
  <si>
    <t>Verify that the weekly summary email notification includes all partner certificates expiring within 7 to 0 days. are displayed in the PMS portal.</t>
  </si>
  <si>
    <t>The weekly summary email should list all SBI for the partner that are due to expire within the next 7 days, as expiring in the PMS portal.</t>
  </si>
  <si>
    <t>TC_40210_03</t>
  </si>
  <si>
    <t>Verify email notification received when Partner Certificate, SBIs,expire within 7 days</t>
  </si>
  <si>
    <t>TC_40210_04</t>
  </si>
  <si>
    <t>The subject should read: 'Weekly Summary: Upcoming Expirations of Partner Certificates,SBIs'.</t>
  </si>
  <si>
    <t>TC_40210_05</t>
  </si>
  <si>
    <t>TC_40210_06</t>
  </si>
  <si>
    <t>The description should clearly mention the upcoming expirations of Partner Certificates and SBI uploaded by various partners in the PMS portal</t>
  </si>
  <si>
    <t>TC_40210_07</t>
  </si>
  <si>
    <t>The date format should be in UTC format in DB and in UI it should be browser format.</t>
  </si>
  <si>
    <t>TC_40210_08</t>
  </si>
  <si>
    <t>Verify that the weekly summary notification lists expiring Partner Certificates along with the corresponding Partner IDs.</t>
  </si>
  <si>
    <t>1.The notification should display the text:
"xx Partner Certificates are expiring for the following partner IDs:"
2.Below that, it should list the correct Partner IDs (e.g., [Partner ID 1], [Partner ID x]) whose certificates are nearing expiry.</t>
  </si>
  <si>
    <t>TC_40210_09</t>
  </si>
  <si>
    <t>Verify that the weekly summary notification lists expiring SBI along with the corresponding SBI IDs.</t>
  </si>
  <si>
    <t>1.The notification should display:
"xx SBIs are expiring for the following SBI IDs:"
2.The value of xx should match the number of SBIs expiring within 7 to 0 days.
3.The notification should list the correct SBI IDs (e.g., [SBI ID 1], [SBI ID x]).</t>
  </si>
  <si>
    <t>TC_40210_10</t>
  </si>
  <si>
    <t>1.Login to the gmail using the registered email Id
2.Check the Inbox
3.Check for the email notification which is nearing to expiration within the next 7 days. 4.Verify Partner IDs, SBIs ID, are correctly listed.</t>
  </si>
  <si>
    <t>TC_40210_11</t>
  </si>
  <si>
    <t>TC_40210_12</t>
  </si>
  <si>
    <t>TC_40210_13</t>
  </si>
  <si>
    <t>1.Email should display the message:
“To ensure uninterrupted services, please inform the respective partner users to renew their certificates before their expiration dates.” 2.Followed by the closing message: “We appreciate your prompt attention to this matter...”                                                                                                                                                                                                                                                            3.ending with “Best regards, Team MOSIP”.</t>
  </si>
  <si>
    <t>TC_40210_14</t>
  </si>
  <si>
    <t>TC_40210_15</t>
  </si>
  <si>
    <t>TC_40210_16</t>
  </si>
  <si>
    <t>TC_40210_17</t>
  </si>
  <si>
    <t>Verify that no email notifications are sent for SBI that have already expired.</t>
  </si>
  <si>
    <t>TC_40210_18</t>
  </si>
  <si>
    <t>Verify the total count of expiring SBI matches the actual expiring items listed in the PMS portal.</t>
  </si>
  <si>
    <t>The total count in the weekly summary email should accurately reflect the number of expiring SBI.
The same count should match the expiring items displayed in the PMS portal for the Partner Admin.</t>
  </si>
  <si>
    <t>TC_40210_19</t>
  </si>
  <si>
    <t>Verify that the batch job sends notifications to Partner Admins for items expiring in the given week, based on the configured trigger period.</t>
  </si>
  <si>
    <t>1.Configure the notification trigger period (ex. 7–0 days before expiry) in the system settings.
2.Allow the batch job to run as per schedule
3.Login to the PMS portal as a Partner Admin.
4.Check the Notification Panel or Notifications Page.</t>
  </si>
  <si>
    <r>
      <rPr>
        <sz val="10"/>
        <color rgb="FF000000"/>
        <rFont val="Calibri"/>
        <family val="2"/>
        <scheme val="minor"/>
      </rPr>
      <t xml:space="preserve">1.Batch job runs as per configuration.
</t>
    </r>
    <r>
      <rPr>
        <sz val="10"/>
        <color rgb="FF0D0D0D"/>
        <rFont val="Calibri"/>
        <family val="2"/>
        <scheme val="minor"/>
      </rPr>
      <t>2.Partner Admin receives notifications only for items scheduled to expire within the configured week.</t>
    </r>
  </si>
  <si>
    <t>TC_40210_21</t>
  </si>
  <si>
    <t>TC_40210_22</t>
  </si>
  <si>
    <t>TC_40210_23</t>
  </si>
  <si>
    <t>TC_40210_24</t>
  </si>
  <si>
    <t>1.Login to the gmail using the registered email Id
2.Select a notification language (e.g., English, Arabic, or French).
3.Submit the registration form. 4.Check the received email content.</t>
  </si>
  <si>
    <t>TC_40210_25</t>
  </si>
  <si>
    <t>1.Login to PMS portal as Partner admin.
2.Ensure one Approved SBI under an active partner.
3.Trigger the notification batch job.
4.Check notifications for Partner Admin user.</t>
  </si>
  <si>
    <t>Verify the Allignments and the descriptions are proper in the email notification</t>
  </si>
  <si>
    <t>1.Login to PMS portal as Partner admin.
2.Ensure one Approved SBI under an active partner.
3.Trigger the notification batch job.
4.Check the allignments and descriptions in notifications .</t>
  </si>
  <si>
    <t>Allignments and description should be proper</t>
  </si>
  <si>
    <r>
      <t>Verify all the fields have proper label and placeholder defined when user</t>
    </r>
    <r>
      <rPr>
        <sz val="10"/>
        <color rgb="FF0D0D0D"/>
        <rFont val="Calibri"/>
        <family val="2"/>
      </rPr>
      <t xml:space="preserve">  logged in</t>
    </r>
    <r>
      <rPr>
        <sz val="10"/>
        <color rgb="FFFF0000"/>
        <rFont val="Calibri"/>
        <family val="2"/>
      </rPr>
      <t xml:space="preserve"> </t>
    </r>
    <r>
      <rPr>
        <sz val="10"/>
        <color rgb="FF000000"/>
        <rFont val="Calibri"/>
        <family val="2"/>
      </rPr>
      <t>French lang</t>
    </r>
  </si>
  <si>
    <r>
      <t xml:space="preserve">1.Login to PMS portal
2.Navigate to Authentication Services.
3.Click the create OIDC client button </t>
    </r>
    <r>
      <rPr>
        <sz val="10"/>
        <color rgb="FFFF0000"/>
        <rFont val="Calibri"/>
        <family val="2"/>
      </rPr>
      <t xml:space="preserve"> </t>
    </r>
  </si>
  <si>
    <r>
      <t>1.Sorting button should view in  ascending or descending alphabetic order as per the selection</t>
    </r>
    <r>
      <rPr>
        <sz val="10"/>
        <color rgb="FF0D0D0D"/>
        <rFont val="Calibri"/>
        <family val="2"/>
      </rPr>
      <t xml:space="preserve">
2.Should go back to the default view  </t>
    </r>
  </si>
  <si>
    <r>
      <t xml:space="preserve">Message should display -
(the no. of approved devices) approved devices associated to this SBI will be deactivated| &lt;no. of pending for approval devices&gt; devices pending for </t>
    </r>
    <r>
      <rPr>
        <sz val="10"/>
        <color rgb="FF0D0D0D"/>
        <rFont val="Calibri"/>
        <family val="2"/>
      </rPr>
      <t>approval will be auto rejected’(status will be Rejected)</t>
    </r>
  </si>
  <si>
    <r>
      <t xml:space="preserve">Clicking on confirm button- SBI details and the approved devices mapped to that SBI should get deactivated and Pending for approval devices </t>
    </r>
    <r>
      <rPr>
        <sz val="10"/>
        <color rgb="FF0D0D0D"/>
        <rFont val="Calibri"/>
        <family val="2"/>
      </rPr>
      <t>should get auto- rejected (status will be Rejected in the view details screen)</t>
    </r>
  </si>
  <si>
    <r>
      <t>Verify Device Provider card</t>
    </r>
    <r>
      <rPr>
        <sz val="10"/>
        <color rgb="FFFF0000"/>
        <rFont val="Calibri"/>
        <family val="2"/>
      </rPr>
      <t xml:space="preserve"> </t>
    </r>
    <r>
      <rPr>
        <sz val="10"/>
        <color rgb="FF000000"/>
        <rFont val="Calibri"/>
        <family val="2"/>
      </rPr>
      <t>is accessible on Dashboard/Home page.</t>
    </r>
  </si>
  <si>
    <r>
      <t>User should be able to view below title,
Title: ‘SBI Version :  &lt;sbi version will be displayed&gt;</t>
    </r>
    <r>
      <rPr>
        <sz val="10"/>
        <color rgb="FFFF0000"/>
        <rFont val="Calibri"/>
        <family val="2"/>
      </rPr>
      <t xml:space="preserve">’ </t>
    </r>
  </si>
  <si>
    <r>
      <t>Status should be displayed as  '0</t>
    </r>
    <r>
      <rPr>
        <i/>
        <sz val="10"/>
        <color rgb="FF000000"/>
        <rFont val="Calibri"/>
        <family val="2"/>
      </rPr>
      <t xml:space="preserve"> </t>
    </r>
    <r>
      <rPr>
        <sz val="10"/>
        <color rgb="FF000000"/>
        <rFont val="Calibri"/>
        <family val="2"/>
      </rPr>
      <t>devices approved |  0 devices pending for approval under SBI  Approved and Pending for Approval devices'</t>
    </r>
  </si>
  <si>
    <r>
      <t>Status should be displayed as  '0</t>
    </r>
    <r>
      <rPr>
        <i/>
        <sz val="10"/>
        <color rgb="FF000000"/>
        <rFont val="Calibri"/>
        <family val="2"/>
      </rPr>
      <t xml:space="preserve"> </t>
    </r>
    <r>
      <rPr>
        <sz val="10"/>
        <color rgb="FF000000"/>
        <rFont val="Calibri"/>
        <family val="2"/>
      </rPr>
      <t>devices approved |  0 devices pending for approval under this SBI'</t>
    </r>
  </si>
  <si>
    <r>
      <t>1. SBI should be created</t>
    </r>
    <r>
      <rPr>
        <sz val="10"/>
        <color rgb="FFFF0000"/>
        <rFont val="Calibri"/>
        <family val="2"/>
      </rPr>
      <t xml:space="preserve"> </t>
    </r>
    <r>
      <rPr>
        <sz val="10"/>
        <color rgb="FF000000"/>
        <rFont val="Calibri"/>
        <family val="2"/>
      </rPr>
      <t>and in approved state.
2. Devices should be created for SBI.</t>
    </r>
  </si>
  <si>
    <r>
      <t>Below content should be displayed,
1.</t>
    </r>
    <r>
      <rPr>
        <sz val="10"/>
        <color rgb="FFFF0000"/>
        <rFont val="Calibri"/>
        <family val="2"/>
      </rPr>
      <t xml:space="preserve"> </t>
    </r>
    <r>
      <rPr>
        <sz val="10"/>
        <color rgb="FF000000"/>
        <rFont val="Calibri"/>
        <family val="2"/>
      </rPr>
      <t>Sub Title - ‘List of Devices'
2. The number displayed in ( ) beside ‘List of Devices’ denote the total number of devices submitted for the given SBI.
3. ‘Add Devices’ button on the top right which navigates to Add Devices page.
4.Filter Button.
5. Home/List of SBI breadcrumb</t>
    </r>
  </si>
  <si>
    <r>
      <t>Verify the created date is per browser</t>
    </r>
    <r>
      <rPr>
        <sz val="10"/>
        <color rgb="FFFF0000"/>
        <rFont val="Calibri"/>
        <family val="2"/>
      </rPr>
      <t xml:space="preserve"> </t>
    </r>
    <r>
      <rPr>
        <sz val="10"/>
        <color rgb="FF000000"/>
        <rFont val="Calibri"/>
        <family val="2"/>
      </rPr>
      <t>format.</t>
    </r>
  </si>
  <si>
    <r>
      <t>1. SBI should be created</t>
    </r>
    <r>
      <rPr>
        <sz val="10"/>
        <color rgb="FFFF0000"/>
        <rFont val="Calibri"/>
        <family val="2"/>
      </rPr>
      <t xml:space="preserve"> </t>
    </r>
    <r>
      <rPr>
        <sz val="10"/>
        <color rgb="FF000000"/>
        <rFont val="Calibri"/>
        <family val="2"/>
      </rPr>
      <t>and in Rejected state.
2. Devices should be created for SBI.</t>
    </r>
  </si>
  <si>
    <r>
      <t>1. SBI should be created</t>
    </r>
    <r>
      <rPr>
        <sz val="10"/>
        <color rgb="FFFF0000"/>
        <rFont val="Calibri"/>
        <family val="2"/>
      </rPr>
      <t xml:space="preserve"> </t>
    </r>
    <r>
      <rPr>
        <sz val="10"/>
        <color rgb="FF000000"/>
        <rFont val="Calibri"/>
        <family val="2"/>
      </rPr>
      <t>and in Deactivated state.
2. Devices should be created for SBI.</t>
    </r>
  </si>
  <si>
    <r>
      <t>1. SBI should be created</t>
    </r>
    <r>
      <rPr>
        <sz val="10"/>
        <color rgb="FFFF0000"/>
        <rFont val="Calibri"/>
        <family val="2"/>
      </rPr>
      <t xml:space="preserve"> </t>
    </r>
    <r>
      <rPr>
        <sz val="10"/>
        <color rgb="FF000000"/>
        <rFont val="Calibri"/>
        <family val="2"/>
      </rPr>
      <t>and in Expired state.
2. Devices should be created for SBI.</t>
    </r>
  </si>
  <si>
    <r>
      <t xml:space="preserve">"Make and Model" </t>
    </r>
    <r>
      <rPr>
        <sz val="10"/>
        <color rgb="FFFF0000"/>
        <rFont val="Calibri"/>
        <family val="2"/>
      </rPr>
      <t xml:space="preserve"> </t>
    </r>
    <r>
      <rPr>
        <sz val="10"/>
        <color rgb="FF000000"/>
        <rFont val="Calibri"/>
        <family val="2"/>
      </rPr>
      <t>should be aligned properly in deactivate device popup.</t>
    </r>
  </si>
  <si>
    <r>
      <t>Verify by providing lengthy Device</t>
    </r>
    <r>
      <rPr>
        <sz val="10"/>
        <color rgb="FFFF0000"/>
        <rFont val="Calibri"/>
        <family val="2"/>
      </rPr>
      <t xml:space="preserve"> </t>
    </r>
    <r>
      <rPr>
        <sz val="10"/>
        <color rgb="FF000000"/>
        <rFont val="Calibri"/>
        <family val="2"/>
      </rPr>
      <t>make and model.</t>
    </r>
  </si>
  <si>
    <r>
      <t>User should be able to perform deactivation of Device functionality in Arabic</t>
    </r>
    <r>
      <rPr>
        <sz val="10"/>
        <color rgb="FFFF0000"/>
        <rFont val="Calibri"/>
        <family val="2"/>
      </rPr>
      <t xml:space="preserve"> </t>
    </r>
    <r>
      <rPr>
        <sz val="10"/>
        <color rgb="FF000000"/>
        <rFont val="Calibri"/>
        <family val="2"/>
      </rPr>
      <t>language.</t>
    </r>
  </si>
  <si>
    <r>
      <t>Verify by entering only symbols/speacial characters</t>
    </r>
    <r>
      <rPr>
        <sz val="10"/>
        <color rgb="FFFF0000"/>
        <rFont val="Calibri"/>
        <family val="2"/>
      </rPr>
      <t xml:space="preserve"> </t>
    </r>
    <r>
      <rPr>
        <sz val="10"/>
        <color rgb="FF000000"/>
        <rFont val="Calibri"/>
        <family val="2"/>
      </rPr>
      <t>into Model textbox.</t>
    </r>
  </si>
  <si>
    <r>
      <t>1. User should click on Deactivate option in Action menu of</t>
    </r>
    <r>
      <rPr>
        <b/>
        <sz val="10"/>
        <color rgb="FF000000"/>
        <rFont val="Calibri"/>
        <family val="2"/>
      </rPr>
      <t xml:space="preserve"> </t>
    </r>
    <r>
      <rPr>
        <sz val="10"/>
        <color rgb="FF000000"/>
        <rFont val="Calibri"/>
        <family val="2"/>
      </rPr>
      <t>approved FTM record</t>
    </r>
    <r>
      <rPr>
        <b/>
        <sz val="10"/>
        <color rgb="FF000000"/>
        <rFont val="Calibri"/>
        <family val="2"/>
      </rPr>
      <t xml:space="preserve"> </t>
    </r>
    <r>
      <rPr>
        <sz val="10"/>
        <color rgb="FF000000"/>
        <rFont val="Calibri"/>
        <family val="2"/>
      </rPr>
      <t>in ‘List of FTM Chip details’ (tabular view) screen</t>
    </r>
  </si>
  <si>
    <r>
      <t xml:space="preserve">"Make and Model" </t>
    </r>
    <r>
      <rPr>
        <sz val="10"/>
        <color rgb="FFFF0000"/>
        <rFont val="Calibri"/>
        <family val="2"/>
      </rPr>
      <t xml:space="preserve"> </t>
    </r>
    <r>
      <rPr>
        <sz val="10"/>
        <color rgb="FF000000"/>
        <rFont val="Calibri"/>
        <family val="2"/>
      </rPr>
      <t>should be aligned properly in deactivate FTM Chip popup.</t>
    </r>
  </si>
  <si>
    <r>
      <t>1. User should be able to perform deactivation of FTM Chip functionality in Arabic</t>
    </r>
    <r>
      <rPr>
        <sz val="10"/>
        <color rgb="FFFF0000"/>
        <rFont val="Calibri"/>
        <family val="2"/>
      </rPr>
      <t xml:space="preserve"> </t>
    </r>
    <r>
      <rPr>
        <sz val="10"/>
        <color rgb="FF000000"/>
        <rFont val="Calibri"/>
        <family val="2"/>
      </rPr>
      <t>language.
2. Deactivate FTM Chip popup should be aligned properly in RTL format.</t>
    </r>
  </si>
  <si>
    <r>
      <t>User should not be able to see  FTM provider details chip details</t>
    </r>
    <r>
      <rPr>
        <sz val="10"/>
        <color rgb="FFFF0000"/>
        <rFont val="Calibri"/>
        <family val="2"/>
      </rPr>
      <t xml:space="preserve"> </t>
    </r>
    <r>
      <rPr>
        <sz val="10"/>
        <color rgb="FF000000"/>
        <rFont val="Calibri"/>
        <family val="2"/>
      </rPr>
      <t>in the dropdown</t>
    </r>
  </si>
  <si>
    <r>
      <t>Verify the upload</t>
    </r>
    <r>
      <rPr>
        <sz val="10"/>
        <color rgb="FFFF0000"/>
        <rFont val="Calibri"/>
        <family val="2"/>
      </rPr>
      <t xml:space="preserve"> </t>
    </r>
    <r>
      <rPr>
        <sz val="10"/>
        <color rgb="FF000000"/>
        <rFont val="Calibri"/>
        <family val="2"/>
      </rPr>
      <t>Icon message in the popup screen on clicking the re-upload button</t>
    </r>
  </si>
  <si>
    <r>
      <t>Verify on clicking the re-upload</t>
    </r>
    <r>
      <rPr>
        <sz val="10"/>
        <color rgb="FFFF0000"/>
        <rFont val="Calibri"/>
        <family val="2"/>
      </rPr>
      <t xml:space="preserve"> </t>
    </r>
    <r>
      <rPr>
        <sz val="10"/>
        <color rgb="FF000000"/>
        <rFont val="Calibri"/>
        <family val="2"/>
      </rPr>
      <t>Section</t>
    </r>
  </si>
  <si>
    <r>
      <t>Verify the message Soon after successful re-upload</t>
    </r>
    <r>
      <rPr>
        <sz val="10"/>
        <color rgb="FFFF0000"/>
        <rFont val="Calibri"/>
        <family val="2"/>
      </rPr>
      <t xml:space="preserve"> </t>
    </r>
    <r>
      <rPr>
        <sz val="10"/>
        <color rgb="FF000000"/>
        <rFont val="Calibri"/>
        <family val="2"/>
      </rPr>
      <t>of certificate from local system</t>
    </r>
  </si>
  <si>
    <r>
      <t>On clicking Cancel should redirect to Manage Certificate screen</t>
    </r>
    <r>
      <rPr>
        <sz val="10"/>
        <color rgb="FFFF0000"/>
        <rFont val="Calibri"/>
        <family val="2"/>
      </rPr>
      <t xml:space="preserve"> </t>
    </r>
  </si>
  <si>
    <r>
      <t>1.Login to PMP portal as an Admin</t>
    </r>
    <r>
      <rPr>
        <sz val="10"/>
        <color rgb="FF000000"/>
        <rFont val="Calibri"/>
        <family val="2"/>
      </rPr>
      <t xml:space="preserve">
2.Navigate to Partner screen from the home page</t>
    </r>
  </si>
  <si>
    <r>
      <t>Verify the</t>
    </r>
    <r>
      <rPr>
        <sz val="10"/>
        <color rgb="FFFF0000"/>
        <rFont val="Calibri"/>
        <family val="2"/>
      </rPr>
      <t xml:space="preserve"> </t>
    </r>
    <r>
      <rPr>
        <sz val="10"/>
        <color rgb="FF000000"/>
        <rFont val="Calibri"/>
        <family val="2"/>
      </rPr>
      <t>Tabular screen on clicking the Reset   Filter button after expanded</t>
    </r>
  </si>
  <si>
    <r>
      <t>Verfiy the error message</t>
    </r>
    <r>
      <rPr>
        <sz val="10"/>
        <color rgb="FFFF0000"/>
        <rFont val="Calibri"/>
        <family val="2"/>
      </rPr>
      <t xml:space="preserve"> </t>
    </r>
    <r>
      <rPr>
        <sz val="10"/>
        <color rgb="FF000000"/>
        <rFont val="Calibri"/>
        <family val="2"/>
      </rPr>
      <t xml:space="preserve">from server  at the time of submit  </t>
    </r>
  </si>
  <si>
    <r>
      <t xml:space="preserve">Verify the Policy Group Name textbox entering  </t>
    </r>
    <r>
      <rPr>
        <sz val="10"/>
        <color rgb="FFFF0000"/>
        <rFont val="Calibri"/>
        <family val="2"/>
      </rPr>
      <t xml:space="preserve"> </t>
    </r>
    <r>
      <rPr>
        <sz val="10"/>
        <color rgb="FF000000"/>
        <rFont val="Calibri"/>
        <family val="2"/>
      </rPr>
      <t xml:space="preserve">any number of attributes </t>
    </r>
  </si>
  <si>
    <r>
      <t>Verify the Tabs of the Tabular view of policy group</t>
    </r>
    <r>
      <rPr>
        <sz val="10"/>
        <color rgb="FFFF0000"/>
        <rFont val="Calibri"/>
        <family val="2"/>
      </rPr>
      <t xml:space="preserve"> </t>
    </r>
    <r>
      <rPr>
        <sz val="10"/>
        <color rgb="FF000000"/>
        <rFont val="Calibri"/>
        <family val="2"/>
      </rPr>
      <t xml:space="preserve">from the policies screen </t>
    </r>
  </si>
  <si>
    <r>
      <t>Verify the Tabular view</t>
    </r>
    <r>
      <rPr>
        <sz val="10"/>
        <color rgb="FFFF0000"/>
        <rFont val="Calibri"/>
        <family val="2"/>
      </rPr>
      <t xml:space="preserve"> </t>
    </r>
    <r>
      <rPr>
        <sz val="10"/>
        <color rgb="FF000000"/>
        <rFont val="Calibri"/>
        <family val="2"/>
      </rPr>
      <t>of policies screen  for Tab 'Policy Group' When no policy group entries are present</t>
    </r>
  </si>
  <si>
    <r>
      <t>Sub Title should read - ‘</t>
    </r>
    <r>
      <rPr>
        <sz val="10"/>
        <color rgb="FF0D0D0D"/>
        <rFont val="Calibri"/>
        <family val="2"/>
      </rPr>
      <t>List of Policy Groups'</t>
    </r>
  </si>
  <si>
    <r>
      <t>On clicking  the Activated rows Should navigate to View 'List of Datashare Policy’</t>
    </r>
    <r>
      <rPr>
        <sz val="10"/>
        <color rgb="FFFF0000"/>
        <rFont val="Calibri"/>
        <family val="2"/>
      </rPr>
      <t xml:space="preserve"> </t>
    </r>
    <r>
      <rPr>
        <sz val="10"/>
        <color rgb="FF000000"/>
        <rFont val="Calibri"/>
        <family val="2"/>
      </rPr>
      <t>details</t>
    </r>
  </si>
  <si>
    <r>
      <t xml:space="preserve">1. Login to PMS portal as Admin Partner.
2. Navigate to </t>
    </r>
    <r>
      <rPr>
        <sz val="10"/>
        <color rgb="FFFF0000"/>
        <rFont val="Calibri"/>
        <family val="2"/>
      </rPr>
      <t xml:space="preserve"> </t>
    </r>
    <r>
      <rPr>
        <sz val="10"/>
        <color rgb="FF000000"/>
        <rFont val="Calibri"/>
        <family val="2"/>
      </rPr>
      <t>Policies screen from the policy menu in the Homepage/ Dashboard
3.Click on Datashare policy Tab
4.Click on any of the Row
except Action Menu</t>
    </r>
  </si>
  <si>
    <r>
      <t xml:space="preserve">Verify the Text fields/Allignments of the </t>
    </r>
    <r>
      <rPr>
        <sz val="10"/>
        <color rgb="FFFF0000"/>
        <rFont val="Calibri"/>
        <family val="2"/>
      </rPr>
      <t xml:space="preserve"> </t>
    </r>
    <r>
      <rPr>
        <sz val="10"/>
        <color rgb="FF000000"/>
        <rFont val="Calibri"/>
        <family val="2"/>
      </rPr>
      <t>Policy Group screen when user logged in multi languages</t>
    </r>
  </si>
  <si>
    <r>
      <t>Download button should be Disabled for Deactivate</t>
    </r>
    <r>
      <rPr>
        <sz val="10"/>
        <color rgb="FFFF0000"/>
        <rFont val="Calibri"/>
        <family val="2"/>
      </rPr>
      <t xml:space="preserve"> </t>
    </r>
    <r>
      <rPr>
        <sz val="10"/>
        <color rgb="FF000000"/>
        <rFont val="Calibri"/>
        <family val="2"/>
      </rPr>
      <t>Partners</t>
    </r>
  </si>
  <si>
    <r>
      <t>Admin should click on Deactivate option in Action menu of</t>
    </r>
    <r>
      <rPr>
        <b/>
        <sz val="10"/>
        <color rgb="FF172B4D"/>
        <rFont val="Segoe UI"/>
        <family val="2"/>
      </rPr>
      <t xml:space="preserve"> </t>
    </r>
    <r>
      <rPr>
        <sz val="10"/>
        <rFont val="Calibri"/>
        <family val="2"/>
      </rPr>
      <t>activated partner record</t>
    </r>
    <r>
      <rPr>
        <b/>
        <sz val="10"/>
        <rFont val="Calibri"/>
        <family val="2"/>
      </rPr>
      <t xml:space="preserve"> </t>
    </r>
    <r>
      <rPr>
        <sz val="10"/>
        <rFont val="Calibri"/>
        <family val="2"/>
      </rPr>
      <t>in ‘List of Partners’ (tabular view) screen</t>
    </r>
  </si>
  <si>
    <r>
      <t>1. User should be able to perform deactivation of Partner functionality in Arabic</t>
    </r>
    <r>
      <rPr>
        <sz val="10"/>
        <color rgb="FFFF0000"/>
        <rFont val="Calibri"/>
        <family val="2"/>
      </rPr>
      <t xml:space="preserve"> </t>
    </r>
    <r>
      <rPr>
        <sz val="10"/>
        <color rgb="FF000000"/>
        <rFont val="Calibri"/>
        <family val="2"/>
      </rPr>
      <t>language.
2. Deactivate Partner popup should be aligned properly in RTL format.</t>
    </r>
  </si>
  <si>
    <r>
      <t>Admin should click on Deactivate option in Action menu of</t>
    </r>
    <r>
      <rPr>
        <b/>
        <sz val="10"/>
        <color rgb="FF172B4D"/>
        <rFont val="Segoe UI"/>
        <family val="2"/>
      </rPr>
      <t xml:space="preserve"> </t>
    </r>
    <r>
      <rPr>
        <sz val="10"/>
        <color rgb="FF000000"/>
        <rFont val="Calibri"/>
        <family val="2"/>
      </rPr>
      <t>activated partner record</t>
    </r>
    <r>
      <rPr>
        <b/>
        <sz val="10"/>
        <color rgb="FF000000"/>
        <rFont val="Calibri"/>
        <family val="2"/>
      </rPr>
      <t xml:space="preserve"> </t>
    </r>
    <r>
      <rPr>
        <sz val="10"/>
        <color rgb="FF000000"/>
        <rFont val="Calibri"/>
        <family val="2"/>
      </rPr>
      <t>in ‘List of Partners’ (tabular view) screen</t>
    </r>
  </si>
  <si>
    <r>
      <t>Below content should be displayed,
1.</t>
    </r>
    <r>
      <rPr>
        <sz val="10"/>
        <color rgb="FFFF0000"/>
        <rFont val="Calibri"/>
        <family val="2"/>
      </rPr>
      <t xml:space="preserve"> </t>
    </r>
    <r>
      <rPr>
        <sz val="10"/>
        <color rgb="FF000000"/>
        <rFont val="Calibri"/>
        <family val="2"/>
      </rPr>
      <t>Sub Title - ‘List of Authentication Policy'
2. The number displayed in ( ) beside ‘List of Auth Policy’ denote the total number of Polcies submitted.
3. ‘Create Auth Policy’ button on the top right.
4.Filter Button.
5. Home breadcrumb</t>
    </r>
  </si>
  <si>
    <r>
      <t>Verify the status Activated &amp; Deactivated is displayed below</t>
    </r>
    <r>
      <rPr>
        <sz val="10"/>
        <color rgb="FFFF0000"/>
        <rFont val="Calibri"/>
        <family val="2"/>
      </rPr>
      <t xml:space="preserve"> </t>
    </r>
    <r>
      <rPr>
        <sz val="10"/>
        <color rgb="FF000000"/>
        <rFont val="Calibri"/>
        <family val="2"/>
      </rPr>
      <t>subtitle.</t>
    </r>
  </si>
  <si>
    <r>
      <t>Verify how to remove the Applied  Filter</t>
    </r>
    <r>
      <rPr>
        <sz val="10"/>
        <color rgb="FFFF0000"/>
        <rFont val="Calibri"/>
        <family val="2"/>
      </rPr>
      <t xml:space="preserve"> </t>
    </r>
  </si>
  <si>
    <r>
      <t>Sub Title should be  ‘</t>
    </r>
    <r>
      <rPr>
        <i/>
        <sz val="10"/>
        <color rgb="FF000000"/>
        <rFont val="Calibri"/>
        <family val="2"/>
      </rPr>
      <t xml:space="preserve">SBI ID | SBI Version displayed </t>
    </r>
    <r>
      <rPr>
        <sz val="10"/>
        <color rgb="FF000000"/>
        <rFont val="Calibri"/>
        <family val="2"/>
      </rPr>
      <t>’</t>
    </r>
  </si>
  <si>
    <r>
      <t>Sub Title should be  ‘</t>
    </r>
    <r>
      <rPr>
        <i/>
        <sz val="10"/>
        <color rgb="FF000000"/>
        <rFont val="Calibri"/>
        <family val="2"/>
      </rPr>
      <t xml:space="preserve">&lt;Make&gt; and &lt;Model&gt; displayed </t>
    </r>
    <r>
      <rPr>
        <sz val="10"/>
        <color rgb="FF000000"/>
        <rFont val="Calibri"/>
        <family val="2"/>
      </rPr>
      <t>’</t>
    </r>
  </si>
  <si>
    <r>
      <t>Policy Manager should click on Clone option in Action menu of</t>
    </r>
    <r>
      <rPr>
        <b/>
        <sz val="10"/>
        <color rgb="FF172B4D"/>
        <rFont val="Segoe UI"/>
        <family val="2"/>
      </rPr>
      <t xml:space="preserve"> </t>
    </r>
    <r>
      <rPr>
        <sz val="10"/>
        <rFont val="Calibri"/>
        <family val="2"/>
      </rPr>
      <t>activated/ deactivated policy record</t>
    </r>
    <r>
      <rPr>
        <b/>
        <sz val="10"/>
        <rFont val="Calibri"/>
        <family val="2"/>
      </rPr>
      <t xml:space="preserve"> </t>
    </r>
    <r>
      <rPr>
        <sz val="10"/>
        <rFont val="Calibri"/>
        <family val="2"/>
      </rPr>
      <t xml:space="preserve">in ‘List of Authentication Policy’ (tabular view) </t>
    </r>
  </si>
  <si>
    <r>
      <t>1. Once the Policy is cloned, policy details should appear as a latest record in the tabular view with status</t>
    </r>
    <r>
      <rPr>
        <sz val="10"/>
        <rFont val="Calibri"/>
        <family val="2"/>
      </rPr>
      <t xml:space="preserve"> ‘Draft’.
2. New policy group should be displayed.</t>
    </r>
  </si>
  <si>
    <r>
      <t>1. User should be able to perform Clone Policy functionality in Arabic</t>
    </r>
    <r>
      <rPr>
        <sz val="10"/>
        <color rgb="FFFF0000"/>
        <rFont val="Calibri"/>
        <family val="2"/>
      </rPr>
      <t xml:space="preserve"> </t>
    </r>
    <r>
      <rPr>
        <sz val="10"/>
        <color rgb="FF000000"/>
        <rFont val="Calibri"/>
        <family val="2"/>
      </rPr>
      <t>language.
2. Clone Policy popup should be aligned properly in RTL format.</t>
    </r>
  </si>
  <si>
    <r>
      <t>1. User should be able to perform Clone Policy functionality in French</t>
    </r>
    <r>
      <rPr>
        <sz val="10"/>
        <color rgb="FFFF0000"/>
        <rFont val="Calibri"/>
        <family val="2"/>
      </rPr>
      <t xml:space="preserve"> </t>
    </r>
    <r>
      <rPr>
        <sz val="10"/>
        <color rgb="FF000000"/>
        <rFont val="Calibri"/>
        <family val="2"/>
      </rPr>
      <t>language.</t>
    </r>
  </si>
  <si>
    <r>
      <t xml:space="preserve">"Deactivate Datashare Policy content" </t>
    </r>
    <r>
      <rPr>
        <sz val="10"/>
        <color rgb="FFFF0000"/>
        <rFont val="Calibri"/>
        <family val="2"/>
      </rPr>
      <t xml:space="preserve"> </t>
    </r>
    <r>
      <rPr>
        <sz val="10"/>
        <color rgb="FF000000"/>
        <rFont val="Calibri"/>
        <family val="2"/>
      </rPr>
      <t>should be aligned properly in deactivate popup.</t>
    </r>
  </si>
  <si>
    <r>
      <t>1. User should be able to perform deactivation of Datashare Policy functionality in Arabic</t>
    </r>
    <r>
      <rPr>
        <sz val="10"/>
        <color rgb="FFFF0000"/>
        <rFont val="Calibri"/>
        <family val="2"/>
      </rPr>
      <t xml:space="preserve"> </t>
    </r>
    <r>
      <rPr>
        <sz val="10"/>
        <color rgb="FF000000"/>
        <rFont val="Calibri"/>
        <family val="2"/>
      </rPr>
      <t>language.
2. Deactivate Datashare Policy popup should be aligned properly in RTL format.</t>
    </r>
  </si>
  <si>
    <r>
      <t>Title - ‘&lt;Policy Name along with Policy ID should be displayed"</t>
    </r>
    <r>
      <rPr>
        <sz val="10"/>
        <color rgb="FFFF0000"/>
        <rFont val="Calibri"/>
        <family val="2"/>
      </rPr>
      <t xml:space="preserve"> - </t>
    </r>
    <r>
      <rPr>
        <sz val="10"/>
        <color rgb="FF000000"/>
        <rFont val="Calibri"/>
        <family val="2"/>
      </rPr>
      <t>should be displayed.</t>
    </r>
  </si>
  <si>
    <r>
      <t>1. Upon clicking on Approve button, Partner-Policy Linkages</t>
    </r>
    <r>
      <rPr>
        <sz val="10"/>
        <color rgb="FFFF0000"/>
        <rFont val="Calibri"/>
        <family val="2"/>
      </rPr>
      <t xml:space="preserve"> </t>
    </r>
    <r>
      <rPr>
        <sz val="10"/>
        <color rgb="FF000000"/>
        <rFont val="Calibri"/>
        <family val="2"/>
      </rPr>
      <t>should get Approved.
2. User should be navigated to List of Partner-Policy Linkages
3. Partner-Policy Linkages</t>
    </r>
    <r>
      <rPr>
        <sz val="10"/>
        <color rgb="FFFF0000"/>
        <rFont val="Calibri"/>
        <family val="2"/>
      </rPr>
      <t xml:space="preserve"> </t>
    </r>
    <r>
      <rPr>
        <sz val="10"/>
        <color rgb="FF000000"/>
        <rFont val="Calibri"/>
        <family val="2"/>
      </rPr>
      <t>status should get changed to Approved.</t>
    </r>
  </si>
  <si>
    <r>
      <t>1. Upon clicking on Reject button, Partner-Policy Linkages</t>
    </r>
    <r>
      <rPr>
        <sz val="10"/>
        <color rgb="FFFF0000"/>
        <rFont val="Calibri"/>
        <family val="2"/>
      </rPr>
      <t xml:space="preserve"> </t>
    </r>
    <r>
      <rPr>
        <sz val="10"/>
        <color rgb="FF000000"/>
        <rFont val="Calibri"/>
        <family val="2"/>
      </rPr>
      <t>should get Rejected.
2. User should be navigated to List of Partner-Policy Linkages
3. Partner-Policy Linkages</t>
    </r>
    <r>
      <rPr>
        <sz val="10"/>
        <color rgb="FFFF0000"/>
        <rFont val="Calibri"/>
        <family val="2"/>
      </rPr>
      <t xml:space="preserve"> </t>
    </r>
    <r>
      <rPr>
        <sz val="10"/>
        <color rgb="FF000000"/>
        <rFont val="Calibri"/>
        <family val="2"/>
      </rPr>
      <t>status should get changed to Rejected.</t>
    </r>
  </si>
  <si>
    <r>
      <t>1. Upon clicking on Reject/Approved buttonPartner-Policy Linkages</t>
    </r>
    <r>
      <rPr>
        <sz val="10"/>
        <color rgb="FFFF0000"/>
        <rFont val="Calibri"/>
        <family val="2"/>
      </rPr>
      <t xml:space="preserve"> </t>
    </r>
    <r>
      <rPr>
        <sz val="10"/>
        <color rgb="FF000000"/>
        <rFont val="Calibri"/>
        <family val="2"/>
      </rPr>
      <t>status should get changed to Rejected/Approved.</t>
    </r>
  </si>
  <si>
    <r>
      <t>Verify creating OIDC client &amp; API Key for Approved policy</t>
    </r>
    <r>
      <rPr>
        <sz val="10"/>
        <color rgb="FFFF0000"/>
        <rFont val="Calibri"/>
        <family val="2"/>
      </rPr>
      <t xml:space="preserve"> </t>
    </r>
    <r>
      <rPr>
        <sz val="10"/>
        <color rgb="FF000000"/>
        <rFont val="Calibri"/>
        <family val="2"/>
      </rPr>
      <t>in partner’s portal.</t>
    </r>
  </si>
  <si>
    <r>
      <t>1. User should be able to perform Approve/Reject Policy functionality in Arabic</t>
    </r>
    <r>
      <rPr>
        <sz val="10"/>
        <color rgb="FFFF0000"/>
        <rFont val="Calibri"/>
        <family val="2"/>
      </rPr>
      <t xml:space="preserve"> </t>
    </r>
    <r>
      <rPr>
        <sz val="10"/>
        <color rgb="FF000000"/>
        <rFont val="Calibri"/>
        <family val="2"/>
      </rPr>
      <t>language.
2. Approve/Reject Policy popup should be aligned properly in RTL format.</t>
    </r>
  </si>
  <si>
    <r>
      <t>Below content should be displayed,
1.</t>
    </r>
    <r>
      <rPr>
        <sz val="10"/>
        <color rgb="FFFF0000"/>
        <rFont val="Calibri"/>
        <family val="2"/>
      </rPr>
      <t xml:space="preserve"> </t>
    </r>
    <r>
      <rPr>
        <sz val="10"/>
        <color rgb="FF000000"/>
        <rFont val="Calibri"/>
        <family val="2"/>
      </rPr>
      <t>Sub Title - ‘‘List of Partner-Policy Linkages'
2. The number displayed in ( ) beside ‘List of Partner-Policy linkages’ denote the total number of requets submitted.
3. Filter Button.
5. Home breadcrumb</t>
    </r>
  </si>
  <si>
    <r>
      <rPr>
        <sz val="10"/>
        <color rgb="FF000000"/>
        <rFont val="Calibri"/>
        <family val="2"/>
      </rPr>
      <t>Verify how to remove the Applied  Filter</t>
    </r>
    <r>
      <rPr>
        <sz val="10"/>
        <color rgb="FFFF0000"/>
        <rFont val="Calibri"/>
        <family val="2"/>
      </rPr>
      <t xml:space="preserve"> </t>
    </r>
  </si>
  <si>
    <r>
      <t>Below content should be displayed,
1.</t>
    </r>
    <r>
      <rPr>
        <sz val="10"/>
        <color rgb="FFFF0000"/>
        <rFont val="Calibri"/>
        <family val="2"/>
      </rPr>
      <t xml:space="preserve"> </t>
    </r>
    <r>
      <rPr>
        <sz val="10"/>
        <color rgb="FF000000"/>
        <rFont val="Calibri"/>
        <family val="2"/>
      </rPr>
      <t>Sub Title - ‘List of OIDC Clients'
2. The number displayed in ( ) beside ‘List of OIDC Clients’ denote the total number of OIDC Client details created.
3. Filter Button.
4. Home breadcrumb</t>
    </r>
  </si>
  <si>
    <r>
      <t>Verify the "Deactivate" option in Action menu for Activated</t>
    </r>
    <r>
      <rPr>
        <sz val="10"/>
        <color rgb="FFFF0000"/>
        <rFont val="Calibri"/>
        <family val="2"/>
      </rPr>
      <t xml:space="preserve"> </t>
    </r>
    <r>
      <rPr>
        <sz val="10"/>
        <color rgb="FF000000"/>
        <rFont val="Calibri"/>
        <family val="2"/>
      </rPr>
      <t>OIDC Client record  in tabular view is available.</t>
    </r>
  </si>
  <si>
    <r>
      <t>Verify the "Deactivate" option in Action menu for Activated</t>
    </r>
    <r>
      <rPr>
        <sz val="10"/>
        <color rgb="FFFF0000"/>
        <rFont val="Calibri"/>
        <family val="2"/>
      </rPr>
      <t xml:space="preserve"> </t>
    </r>
    <r>
      <rPr>
        <sz val="10"/>
        <color rgb="FF000000"/>
        <rFont val="Calibri"/>
        <family val="2"/>
      </rPr>
      <t>OIDC Client record  in tabular view is accessible.</t>
    </r>
  </si>
  <si>
    <r>
      <t>"Deactivate" option should be accessible in Action menu for only Activated</t>
    </r>
    <r>
      <rPr>
        <sz val="10"/>
        <color rgb="FFFF0000"/>
        <rFont val="Calibri"/>
        <family val="2"/>
      </rPr>
      <t xml:space="preserve"> </t>
    </r>
    <r>
      <rPr>
        <sz val="10"/>
        <color rgb="FF000000"/>
        <rFont val="Calibri"/>
        <family val="2"/>
      </rPr>
      <t>OIDC Clients.</t>
    </r>
  </si>
  <si>
    <r>
      <t xml:space="preserve">As a partner admin, on clicking Deactivate SBI option of </t>
    </r>
    <r>
      <rPr>
        <sz val="10"/>
        <rFont val="Calibri"/>
        <family val="2"/>
      </rPr>
      <t>approved</t>
    </r>
    <r>
      <rPr>
        <b/>
        <sz val="10"/>
        <rFont val="Segoe UI"/>
        <family val="2"/>
      </rPr>
      <t xml:space="preserve"> </t>
    </r>
    <r>
      <rPr>
        <sz val="10"/>
        <rFont val="Segoe UI"/>
        <family val="2"/>
      </rPr>
      <t>SBI record in</t>
    </r>
    <r>
      <rPr>
        <sz val="10"/>
        <rFont val="Calibri"/>
        <family val="2"/>
      </rPr>
      <t xml:space="preserve"> Tabular view of SBI screen - I should be able to deactivate the SBI along with its associated devices getting impacted (based on its status) to indicate the SBI and associated devices are not active anymore.</t>
    </r>
  </si>
  <si>
    <r>
      <t>1. Admin should click on Deactivate option in Action menu of</t>
    </r>
    <r>
      <rPr>
        <b/>
        <sz val="10"/>
        <color rgb="FF172B4D"/>
        <rFont val="Segoe UI"/>
        <family val="2"/>
      </rPr>
      <t xml:space="preserve"> </t>
    </r>
    <r>
      <rPr>
        <sz val="10"/>
        <color rgb="FF172B4D"/>
        <rFont val="Calibri"/>
        <family val="2"/>
      </rPr>
      <t>approved device record</t>
    </r>
    <r>
      <rPr>
        <b/>
        <sz val="10"/>
        <color rgb="FF172B4D"/>
        <rFont val="Calibri"/>
        <family val="2"/>
      </rPr>
      <t xml:space="preserve"> </t>
    </r>
    <r>
      <rPr>
        <sz val="10"/>
        <color rgb="FF172B4D"/>
        <rFont val="Calibri"/>
        <family val="2"/>
      </rPr>
      <t>in ‘List of Devices’ (tabular view) screen</t>
    </r>
  </si>
  <si>
    <r>
      <t>Verify the Deactiavted record in</t>
    </r>
    <r>
      <rPr>
        <sz val="10"/>
        <color rgb="FFFF0000"/>
        <rFont val="Calibri"/>
        <family val="2"/>
      </rPr>
      <t xml:space="preserve"> </t>
    </r>
    <r>
      <rPr>
        <sz val="10"/>
        <color rgb="FF000000"/>
        <rFont val="Calibri"/>
        <family val="2"/>
      </rPr>
      <t>List of Devices details screen.</t>
    </r>
  </si>
  <si>
    <r>
      <t xml:space="preserve">Verify the back </t>
    </r>
    <r>
      <rPr>
        <sz val="10"/>
        <color rgb="FF0D0D0D"/>
        <rFont val="Calibri"/>
        <family val="2"/>
      </rPr>
      <t>arrow button</t>
    </r>
    <r>
      <rPr>
        <sz val="10"/>
        <color rgb="FFFF0000"/>
        <rFont val="Calibri"/>
        <family val="2"/>
      </rPr>
      <t xml:space="preserve"> </t>
    </r>
    <r>
      <rPr>
        <sz val="10"/>
        <color rgb="FF000000"/>
        <rFont val="Calibri"/>
        <family val="2"/>
      </rPr>
      <t>present beside the Title of the screen</t>
    </r>
  </si>
  <si>
    <r>
      <t xml:space="preserve">1. Login to PMS portal as Admin Partner.
2. Click on Root of Trust certificate option in Home page/Dashboard/side panel.
3. Navigate to tabular view of Root CA certificates.
4.Click on each of the record or click on the view option from the action menu
5.Click on the back arrow </t>
    </r>
    <r>
      <rPr>
        <sz val="10"/>
        <color rgb="FF0D0D0D"/>
        <rFont val="Calibri"/>
        <family val="2"/>
      </rPr>
      <t>button</t>
    </r>
  </si>
  <si>
    <r>
      <t xml:space="preserve">clicking on back arrow </t>
    </r>
    <r>
      <rPr>
        <sz val="10"/>
        <color rgb="FF0D0D0D"/>
        <rFont val="Calibri"/>
        <family val="2"/>
      </rPr>
      <t>button</t>
    </r>
    <r>
      <rPr>
        <sz val="10"/>
        <color rgb="FFFF0000"/>
        <rFont val="Calibri"/>
        <family val="2"/>
      </rPr>
      <t xml:space="preserve"> </t>
    </r>
    <r>
      <rPr>
        <sz val="10"/>
        <color rgb="FF000000"/>
        <rFont val="Calibri"/>
        <family val="2"/>
      </rPr>
      <t>should navigate to previous tabular view</t>
    </r>
  </si>
  <si>
    <r>
      <t xml:space="preserve">Clicking on home button should navigate to Home page and clicking of List of Root </t>
    </r>
    <r>
      <rPr>
        <sz val="10"/>
        <color rgb="FF0D0D0D"/>
        <rFont val="Calibri"/>
        <family val="2"/>
      </rPr>
      <t xml:space="preserve">CA </t>
    </r>
    <r>
      <rPr>
        <sz val="10"/>
        <color rgb="FF000000"/>
        <rFont val="Calibri"/>
        <family val="2"/>
      </rPr>
      <t>certificates should naviagte to previous tabular screen</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</si>
  <si>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4.Read the Title</t>
    </r>
  </si>
  <si>
    <r>
      <t xml:space="preserve">Breadcrumb should read  </t>
    </r>
    <r>
      <rPr>
        <b/>
        <sz val="10"/>
        <color rgb="FF000000"/>
        <rFont val="Calibri"/>
        <family val="2"/>
      </rPr>
      <t>Home</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</si>
  <si>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4.Check the Tab Name</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</si>
  <si>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 xml:space="preserve">certificates.
4.Check the position and allignment of the ‘Upload Trust Certificate' button </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</si>
  <si>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4.Click on all the rows</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</si>
  <si>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t>
    </r>
  </si>
  <si>
    <r>
      <t>1. Login to PMS portal as Admin Partner.
2. Click on Root of Trust certificate option in Home page/Dashboard/side panel.
3. Navigate to tabular view of R</t>
    </r>
    <r>
      <rPr>
        <sz val="10"/>
        <color rgb="FFFF0000"/>
        <rFont val="Calibri"/>
        <family val="2"/>
      </rPr>
      <t>oot CA</t>
    </r>
    <r>
      <rPr>
        <sz val="10"/>
        <color rgb="FF000000"/>
        <rFont val="Calibri"/>
        <family val="2"/>
      </rPr>
      <t xml:space="preserve"> certificates.
4.Click on filter button</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</si>
  <si>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4.Click on filter button and check the expanded section</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</si>
  <si>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4.Apply filter and enter invalid values</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</si>
  <si>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4.Apply filter and check the total number in ()</t>
    </r>
  </si>
  <si>
    <r>
      <t xml:space="preserve">1. Login to PMS portal as Admin Partner in multi language
2. Click on Intermediate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4.Check the results</t>
    </r>
  </si>
  <si>
    <r>
      <t xml:space="preserve">1. Login to PMS portal as Admin Partner.
2. Click on Root of Trust certificate option in Home page/Dashboard/side panel.
3.Navigate to tabular view of Intermediate </t>
    </r>
    <r>
      <rPr>
        <sz val="10"/>
        <color rgb="FF0D0D0D"/>
        <rFont val="Calibri"/>
        <family val="2"/>
      </rPr>
      <t xml:space="preserve">CA </t>
    </r>
    <r>
      <rPr>
        <sz val="10"/>
        <color rgb="FF000000"/>
        <rFont val="Calibri"/>
        <family val="2"/>
      </rPr>
      <t>certificates.
4.Click on browser back button</t>
    </r>
  </si>
  <si>
    <r>
      <t xml:space="preserve">1. Login to PMS portal as Admin Partner.
2. Click on Root of Trust certificate option in Home page/Dashboard/side panel.
3. Navigate to tabular view of Intermediate </t>
    </r>
    <r>
      <rPr>
        <sz val="10"/>
        <color rgb="FF0D0D0D"/>
        <rFont val="Calibri"/>
        <family val="2"/>
      </rPr>
      <t xml:space="preserve">CA </t>
    </r>
    <r>
      <rPr>
        <sz val="10"/>
        <color rgb="FF000000"/>
        <rFont val="Calibri"/>
        <family val="2"/>
      </rPr>
      <t>certificates.
4.Check on the extra large dimension 2560x1440</t>
    </r>
  </si>
  <si>
    <r>
      <t>The badge should display the unique count of intermediate</t>
    </r>
    <r>
      <rPr>
        <sz val="10"/>
        <color rgb="FFFF0000"/>
        <rFont val="Calibri"/>
        <family val="2"/>
      </rPr>
      <t xml:space="preserve"> </t>
    </r>
    <r>
      <rPr>
        <sz val="10"/>
        <color rgb="FF000000"/>
        <rFont val="Calibri"/>
        <family val="2"/>
      </rPr>
      <t>certificates expiring within the next 30 days, rather than the total number of notifications generated for each certificate</t>
    </r>
  </si>
  <si>
    <r>
      <t>Verify the System Load &amp; Performance Issues of The system</t>
    </r>
    <r>
      <rPr>
        <sz val="10"/>
        <color rgb="FFFF0000"/>
        <rFont val="Calibri"/>
        <family val="2"/>
      </rPr>
      <t xml:space="preserve"> </t>
    </r>
  </si>
  <si>
    <r>
      <t xml:space="preserve">
1.Login to the gmail using the  registered email Id
2.Check the Inbox
3.Check for the email notification which is nearing to expiration within the next 7 days
4</t>
    </r>
    <r>
      <rPr>
        <sz val="10"/>
        <color rgb="FF161616"/>
        <rFont val="Calibri"/>
        <family val="2"/>
      </rPr>
      <t>.Check for the date format config file</t>
    </r>
  </si>
  <si>
    <r>
      <t xml:space="preserve">
1.Login to the gmail using the  registered email Id
2.Check the Inbox
3.Check for the email notification which is nearing to expiration within the next 7 days
4</t>
    </r>
    <r>
      <rPr>
        <sz val="10"/>
        <color rgb="FFFF0000"/>
        <rFont val="Calibri"/>
        <family val="2"/>
      </rPr>
      <t>.</t>
    </r>
    <r>
      <rPr>
        <sz val="10"/>
        <color rgb="FF000000"/>
        <rFont val="Calibri"/>
        <family val="2"/>
      </rPr>
      <t>Check for the count of the expiring partners</t>
    </r>
  </si>
  <si>
    <r>
      <t xml:space="preserve">
1.Login to the gmail using the  registered email Id
2.Check the Inbox
3.Check for the email notification which is nearing to expiration within the next 7 days
4</t>
    </r>
    <r>
      <rPr>
        <sz val="10"/>
        <color rgb="FFFF0000"/>
        <rFont val="Calibri"/>
        <family val="2"/>
      </rPr>
      <t>.</t>
    </r>
    <r>
      <rPr>
        <sz val="10"/>
        <color rgb="FF000000"/>
        <rFont val="Calibri"/>
        <family val="2"/>
      </rPr>
      <t>Check for theaction required field</t>
    </r>
  </si>
  <si>
    <r>
      <t>1. Login to PMS portal as Partner Admin.
2. Navigate to Dashboard.
3. Navigate to Notification panel.
4. Click on "View all notifications" link.
5. Navigate to notifications page.</t>
    </r>
    <r>
      <rPr>
        <sz val="10"/>
        <color rgb="FF0D0D0D"/>
        <rFont val="Calibri"/>
        <family val="2"/>
      </rPr>
      <t xml:space="preserve">
6. Navigate to ‘Weekly Summary - Partner’ tab.</t>
    </r>
  </si>
  <si>
    <r>
      <t xml:space="preserve">‘Below description - "Root CA Certificate </t>
    </r>
    <r>
      <rPr>
        <b/>
        <sz val="10"/>
        <color rgb="FF000000"/>
        <rFont val="Calibri"/>
        <family val="2"/>
      </rPr>
      <t>&lt;Certificate ID&gt;</t>
    </r>
    <r>
      <rPr>
        <sz val="10"/>
        <color rgb="FF000000"/>
        <rFont val="Calibri"/>
        <family val="2"/>
      </rPr>
      <t xml:space="preserve"> for the </t>
    </r>
    <r>
      <rPr>
        <b/>
        <sz val="10"/>
        <color rgb="FF000000"/>
        <rFont val="Calibri"/>
        <family val="2"/>
      </rPr>
      <t>&lt;partner_domain_name&gt;</t>
    </r>
    <r>
      <rPr>
        <sz val="10"/>
        <color rgb="FF000000"/>
        <rFont val="Calibri"/>
        <family val="2"/>
      </rPr>
      <t xml:space="preserve"> domain will expire on </t>
    </r>
    <r>
      <rPr>
        <b/>
        <sz val="10"/>
        <color rgb="FF000000"/>
        <rFont val="Calibri"/>
        <family val="2"/>
      </rPr>
      <t>&lt;Date Month Year&gt;</t>
    </r>
    <r>
      <rPr>
        <sz val="10"/>
        <color rgb="FF000000"/>
        <rFont val="Calibri"/>
        <family val="2"/>
      </rPr>
      <t>. Renew it now to avoid any disruptions.’"</t>
    </r>
  </si>
  <si>
    <r>
      <t>The unread red alert symbol should appear over the notification icon during the first login</t>
    </r>
    <r>
      <rPr>
        <sz val="10"/>
        <color rgb="FF4472C4"/>
        <rFont val="Calibri"/>
        <family val="2"/>
      </rPr>
      <t xml:space="preserve"> </t>
    </r>
    <r>
      <rPr>
        <sz val="10"/>
        <color rgb="FF000000"/>
        <rFont val="Calibri"/>
        <family val="2"/>
      </rPr>
      <t>after batch job run.</t>
    </r>
  </si>
  <si>
    <r>
      <t>All the Notifications triggered should be sent to all Partner Admins.</t>
    </r>
    <r>
      <rPr>
        <sz val="10"/>
        <color rgb="FF4472C4"/>
        <rFont val="Calibri"/>
        <family val="2"/>
      </rPr>
      <t xml:space="preserve"> </t>
    </r>
  </si>
  <si>
    <r>
      <t xml:space="preserve">1. Notification is triggered when MOSIP Signed Certificate nears an expiration </t>
    </r>
    <r>
      <rPr>
        <b/>
        <sz val="10"/>
        <color rgb="FF000000"/>
        <rFont val="Calibri"/>
        <family val="2"/>
      </rPr>
      <t>every year</t>
    </r>
    <r>
      <rPr>
        <sz val="10"/>
        <color rgb="FF000000"/>
        <rFont val="Calibri"/>
        <family val="2"/>
      </rPr>
      <t>.
2. Original CA Signed Certificate expiry is thereby automatically taken into account.</t>
    </r>
  </si>
  <si>
    <r>
      <t xml:space="preserve">Notification is triggered when MOSIP Signed Certificate nears an expiration </t>
    </r>
    <r>
      <rPr>
        <b/>
        <sz val="10"/>
        <color rgb="FF172B4D"/>
        <rFont val="Calibri"/>
        <family val="2"/>
      </rPr>
      <t>every year</t>
    </r>
    <r>
      <rPr>
        <sz val="10"/>
        <color rgb="FF172B4D"/>
        <rFont val="Calibri"/>
        <family val="2"/>
      </rPr>
      <t>.</t>
    </r>
  </si>
  <si>
    <r>
      <t>1. Login to PMS portal as Partner Admin.
2. Navigate to Dashboard.
3. Navigate to Dashboard.
3. Navigate to Notification panel.</t>
    </r>
    <r>
      <rPr>
        <sz val="10"/>
        <color rgb="FFFF0000"/>
        <rFont val="Calibri"/>
        <family val="2"/>
      </rPr>
      <t xml:space="preserve"> </t>
    </r>
  </si>
  <si>
    <r>
      <t>Verify the Success  events for  Weekly-Summary</t>
    </r>
    <r>
      <rPr>
        <sz val="10"/>
        <color rgb="FFFF0000"/>
        <rFont val="Calibri"/>
        <family val="2"/>
      </rPr>
      <t xml:space="preserve"> </t>
    </r>
    <r>
      <rPr>
        <sz val="10"/>
        <color rgb="FF000000"/>
        <rFont val="Calibri"/>
        <family val="2"/>
      </rPr>
      <t xml:space="preserve">notifications triggered on  PMS </t>
    </r>
  </si>
  <si>
    <r>
      <t>Verify the</t>
    </r>
    <r>
      <rPr>
        <sz val="10"/>
        <color rgb="FFFF0000"/>
        <rFont val="Calibri"/>
        <family val="2"/>
        <scheme val="minor"/>
      </rPr>
      <t xml:space="preserve"> </t>
    </r>
    <r>
      <rPr>
        <sz val="10"/>
        <color rgb="FF000000"/>
        <rFont val="Calibri"/>
        <family val="2"/>
        <scheme val="minor"/>
      </rPr>
      <t>FTM chip Certificate Notification when logged in French language.</t>
    </r>
  </si>
  <si>
    <r>
      <t xml:space="preserve">Notifications should be triggered only for those Partner Certificates uploaded by the given partner </t>
    </r>
    <r>
      <rPr>
        <u/>
        <sz val="10"/>
        <color rgb="FF000000"/>
        <rFont val="Calibri"/>
        <family val="2"/>
        <scheme val="minor"/>
      </rPr>
      <t>itsel</t>
    </r>
    <r>
      <rPr>
        <sz val="10"/>
        <color rgb="FF000000"/>
        <rFont val="Calibri"/>
        <family val="2"/>
        <scheme val="minor"/>
      </rPr>
      <t>f</t>
    </r>
  </si>
  <si>
    <r>
      <t>The device should be displayed with the status 'Pending for Approval' and the Linked SBI field should be</t>
    </r>
    <r>
      <rPr>
        <sz val="10"/>
        <color rgb="FFFF0000"/>
        <rFont val="Calibri"/>
        <family val="2"/>
      </rPr>
      <t xml:space="preserve"> </t>
    </r>
    <r>
      <rPr>
        <sz val="10"/>
        <color rgb="FF000000"/>
        <rFont val="Calibri"/>
        <family val="2"/>
      </rPr>
      <t>'blank', indicating it is an orphaned device.</t>
    </r>
  </si>
  <si>
    <t>MOSIP-41899</t>
  </si>
  <si>
    <t>Notifications: Changes in API GET /notifications to support FTM Chip Cert Expiry, SBI Expiry, API Key Expiry Notifications</t>
  </si>
  <si>
    <t>TC_41899_01</t>
  </si>
  <si>
    <t>Endpoint to get all the notifications for the logged in user</t>
  </si>
  <si>
    <t>Verify the response with valid access token</t>
  </si>
  <si>
    <t>1.Navigate to Partner Management Swagger.
2.Navigate to the GET /notifications endpoint.
3.Click on Execute.</t>
  </si>
  <si>
    <t>Valid message shold be displayed : {
"id": "mosip.pms.get.all.notifications",
"version": "1.0",
"responseTime": "2025-07-08T10:12:30Z",
"metadata": {}," response": {
"pageNo": 0,
"pageSize": 0,
"totalResults": 0,
"data": [
{
"notificationId": "string",
"notificationPartnerId": "string",
"notificationType": "PARTNER_CERT_EXPIRY",
"notificationStatus": "ACTIVE",
"createdDateTime": "string",
"notificationDetails": { ... }
}
]
}
}</t>
  </si>
  <si>
    <t>TC_41899_02</t>
  </si>
  <si>
    <t>1.Navigate to Partner Management Swagger.
2.Navigate to GET /notifications API.
3.Execute the API without passing the Authorization token.
4.Click on Execute.</t>
  </si>
  <si>
    <t>Error message should be displayed:
{
  "id": null,
  "version": null,
  "responsetime": "2025-07-22T04:22:35.746Z",
  "metadata": null,
  "response": null,
  "errors": [
    {
      "errorCode": "KER-ATH-401",
      "message": "Authentication Failed"
    }
  ]
}</t>
  </si>
  <si>
    <t>TC_41899_03</t>
  </si>
  <si>
    <t>Verify filtering of API Key expiry notifications using a valid apiKeyName</t>
  </si>
  <si>
    <t>1. Navigate to Partner Management swagger 2.Ensure an API Key exists with the name (label)
3.Set notificationType:
GET /notifications?notificationType=apikey&amp;apiKeyName=Partner-Access-Key
4.Observe the API response.</t>
  </si>
  <si>
    <t>Valid message shold displayed: "apiKeyDetails": [
{
    "apiKeyName": "string",
      "partnerId": "string",
       "expiryDateTime": "string",
       "expiryPeriod": "string",
        "policyGroup": "string",
        "policyName": "string"
}
]</t>
  </si>
  <si>
    <t>TC_41899_04</t>
  </si>
  <si>
    <t>Verify filtering of notifications using invalid apiKeyName
Ex: _1212</t>
  </si>
  <si>
    <t>1.Navigate to Partner Management swagger                                                                                                                                                                                                                                                                                                   2.Send a request to:GET /notifications?notificationType=apikey&amp;apiKeyName=Invalid-Key
3.Observe the API response.</t>
  </si>
  <si>
    <t>Error message should be displayed:
{
      "errorCode": "PMS_REQUEST_ERROR_007",
      "message": "Invalid input for '_121'. Only letters, numbers, spaces, and the following special characters are allowed: . , @ # &amp; ( ) \\ - ' ? ! \" : ; ="
    }</t>
  </si>
  <si>
    <t>TC_41899_05</t>
  </si>
  <si>
    <t>Verify filter API Key expiry notifications using policyName</t>
  </si>
  <si>
    <t>1.Navigate to Partner Management Swegger                                                                                                                                                                                                                                                                                                      2.Set notificationType=apikey
3.Add valid policyName=&lt;existing policy&gt;
4.Submit with valid token
5.Check returned data for correct policy name</t>
  </si>
  <si>
    <t>valid message shold be displayed:                                                                                                                                                                                                                                                                                                                      "apiKeyDetails": [
            {
              "apiKeyName": "test API key name",
              "partnerId": "auth-test1",
              "expiryDateTime": "2025-07-18T13:44:43.642449",
              "expiryPeriod": "0",
              "policyGroup": "authtesting",
              "policyName": "authpolicy"
            }
          ]</t>
  </si>
  <si>
    <t>TC_41899_06</t>
  </si>
  <si>
    <t>Verify the filter API Key expiry notifications using invalid policyName</t>
  </si>
  <si>
    <t>1.Navigate to Partner Management swagger                                                                                                                                                                                                                                                                                                  2.Send a request to: GET /notifications?notificationType=apikey&amp;apiKeyName=InvalidPolicyName123
3.Observe the API response.</t>
  </si>
  <si>
    <t>Error message should be displayed:
{
  "id": "mosip.pms.notifications.get",
  "version": "1.0",
  "responseTime": "2025-07-21T12:42:33.013Z",
  "metadata": null,
  "response": {
    "pageNo": 0,
    "pageSize": 0,
    "totalResults": 0,
    "data": []
  },
  "errors": []
}</t>
  </si>
  <si>
    <t>TC_41899_07</t>
  </si>
  <si>
    <t>Verify the filter API Key expiry by both apiKeyName and policyName</t>
  </si>
  <si>
    <t>1.Navigate to partner Management Swagger                                                                                                                                                                                                                                                                                                 2.Ensure an API Key exists with the following details:
i.apiKeyName
ii.policyName
3.Send a request to: GET /notifications?notificationType=apikey&amp;apiKeyName=xyz&amp;policyName=xyz
4.Observe the response.</t>
  </si>
  <si>
    <t>Message should be displayed:  "apiKeyDetails": [
            {
              "apiKeyName": "test API key name",
              "partnerId": "auth-test1",
              "expiryDateTime": "2025-07-18T13:44:43.642449",
              "expiryPeriod": "0",
              "policyGroup": "authtesting",
              "policyName": "authpolicy"
            }
          ]</t>
  </si>
  <si>
    <t>TC_41899_08</t>
  </si>
  <si>
    <t>Verify the filter without selecting notificationType, apiKeyName, and policyName</t>
  </si>
  <si>
    <t>1.Navigate to partner Management Swagger  
2. Call GET /notifications without notificationType, apiKeyName, or policyName
3. Check response</t>
  </si>
  <si>
    <t>Message should be displayed: 
{
  "id": "mosip.pms.notifications.get",
  "version": "1.0",
  "responseTime": "2025-07-21T10:22:00.407Z",
  "metadata": null,
  "response": null,
  "errors": [
    {
      "errorCode": "PMS_NOTIFICATION_ERROR_015",
      "message": "Notification type must be selected for filtering"
    }
  ]
}</t>
  </si>
  <si>
    <t>TC_41899_09</t>
  </si>
  <si>
    <t>Verify filtering of FTM Chip expiry notifications using a valid ftmId</t>
  </si>
  <si>
    <t>1.Navigate to the Partner Management swagger                                                                                                                                                                                                                                                                                             2.The API response return only:
i.Notifications where notificationType = "ftm-chip"                                                                                                                                                                                                                                                                                        3.Send the API request to:
GET /notifications?notificationType=ftm-chip&amp;ftmId=xyz
4.HTTP status code: 200 OK</t>
  </si>
  <si>
    <t>Message should be displayed: "ftmDetails": [
{
"certificateId": "string",
"issuedBy": "string",
"issuedTo": "string",
"partnerId": "string",
"partnerDomain": "string",
"expiryDateTime": "string",
"expiryPeriod": "string",
"certificateType": "ftm",
"ftmId": "string",
"make": "string",
"model": "string"
}
]</t>
  </si>
  <si>
    <t>TC_41899_10</t>
  </si>
  <si>
    <t>Verify filtering of FTM Chip expiry notifications using an invalid ftmId</t>
  </si>
  <si>
    <t>1.Navigate to the Partner Management swagger
2.Send the request to: GET /notifications?notificationType=ftm-chip&amp;ftmId=FTM-Invalid-999
3.Observe the API response.</t>
  </si>
  <si>
    <t>Error message should be displayed:                                                                                                                                                                                                                                                                                                              {
  "id": "mosip.pms.notifications.get",
  "version": "1.0",
  "responseTime": "2025-07-21T10:30:15.060Z",
  "metadata": null,
  "response": {
    "pageNo": 0,
    "pageSize": 0,
    "totalResults": 0,
    "data": []
  },
  "errors": []
}</t>
  </si>
  <si>
    <t>TC_41899_11</t>
  </si>
  <si>
    <t>Verify filtering of FTM Chip expiry notifications using a valid make</t>
  </si>
  <si>
    <t>1. Navigate to the Partner Management Swagger                                                                                                                                                                                                                                                                                          2.Ensure at least one FTM chip certificate exists with:
i.make = xyz
3.A notification already generated for expiry.
4.Send the request to:
GET /notifications?notificationType=ftm-chip&amp;make=xyz
5.Observe the response.</t>
  </si>
  <si>
    <t>Valid message should be displayed:                                                                                                                                                                                                                                                                                                               "ftmDetails": [
            {
              "certificateId": "f930193c-1d67-4cd2-92ac-2b2e6ea425ac",
              "issuedBy": "CN=root1days,OU=ABC,O=ABC,L=BA,ST=AK,C=IN",
              "issuedTo": "CN=root1days,OU=ABC,O=ABC,L=BA,ST=AK,C=IN",
              "partnerId": "ftm-test1",
              "partnerDomain": "FTM",
              "expiryDateTime": "2025-07-12T05:47:34",
              "expiryPeriod": "0",
              "certificateType": "ftm",
              "ftmId": "82684",
              "make": "1days",
              "model": "1days"
            }</t>
  </si>
  <si>
    <t>TC_41899_12</t>
  </si>
  <si>
    <t>Verify filtering of FTM Chip expiry notifications using an invalid make</t>
  </si>
  <si>
    <t>1.Navigate to the Partner Management Swagger
2.Send the request to: GET /notifications?notificationType=ftm-chip&amp;make=InvalidMake
3.Observe the response.</t>
  </si>
  <si>
    <t>Error message should be displayed:                                                                                                                                                                                                                                                                                                                 {
  "id": "mosip.pms.notifications.get",
  "version": "1.0",
  "responseTime": "2025-07-21T10:36:05.142Z",
  "metadata": null,
  "response": {
    "pageNo": 0,
    "pageSize": 0,
    "totalResults": 0,
    "data": []
  },
  "errors": []
}</t>
  </si>
  <si>
    <t>TC_41899_13</t>
  </si>
  <si>
    <t>Verify filtering of FTM Chip expiry notifications using a valid model</t>
  </si>
  <si>
    <t>1. Navigate to the Partner Management Swagger                                                                                                                                                                                                                                                                                        2.Ensure at least one FTM chip certificate exists with:
i.model = xyz
3.A notification already generated for expiry.
4.Send the request to:
GET /notifications?notificationType=ftm-chip&amp;model=xyz
5.Observe the response.</t>
  </si>
  <si>
    <t>Valid message should be displayed:                                                                                                                                                                                                                                                                                                               "ftmDetails": [
            {
              "certificateId": "f930193c-1d67-4cd2-92ac-2b2e6ea425ac",
              "issuedBy": "CN=root1days,OU=ABC,O=ABC,L=BA,ST=AK,C=IN",
              "issuedTo": "CN=root1days,OU=ABC,O=ABC,L=BA,ST=AK,C=IN",
              "partnerId": "ftm-test1",
              "partnerDomain": "FTM",
              "expiryDateTime": "2025-07-12T05:47:34",
              "expiryPeriod": "1",
              "certificateType": "ftm",
              "ftmId": "82684",
              "make": "1days",
              "model": "1days"
            }</t>
  </si>
  <si>
    <t>TC_41899_14</t>
  </si>
  <si>
    <t>Verify filtering of FTM Chip expiry notifications using an invalid model</t>
  </si>
  <si>
    <t>1.Navigate to the Partner Management Swagger
2.Send the request to: GET /notifications?notificationType=ftm-chip&amp;model=Invalid
3.Observe the response.</t>
  </si>
  <si>
    <t>Error message should be displayed:                                                                                                                                                                                                                                                                                                                            {
  "id": "mosip.pms.notifications.get",
  "version": "1.0",
  "responseTime": "2025-07-21T10:38:39.260Z",
  "metadata": null,
  "response": {
    "pageNo": 0,
    "pageSize": 0,
    "totalResults": 0,
    "data": []
  },
  "errors": []
}</t>
  </si>
  <si>
    <t>TC_41899_15</t>
  </si>
  <si>
    <t>Verify filtering of FTM Chip expiry notifications without selecting notificationType</t>
  </si>
  <si>
    <t>1.Navigate to the Partner Management Swagger
2.Send the request to: GET v1/partnermanager/notifications?pageNo=0&amp;pageSize=4&amp;ftmId=ftm-1212&amp;make=ftm-1212&amp;model=ftm-1212
3.Observe the response.</t>
  </si>
  <si>
    <t>Error message should be displayed:                                                                                                                                                                                                                                                                                                                            {
      "errorCode": "PMS_NOTIFICATION_ERROR_015",
      "message": "Notification type must be selected for filtering"
    }</t>
  </si>
  <si>
    <t>TC_41899_16</t>
  </si>
  <si>
    <t>Verify filtering of SBI expiry notifications using a valid sbiId</t>
  </si>
  <si>
    <t>1. Navigate to the Partner Management Swagger                                                                                                                                                                                                                                                                                           2.Ensure there is at least one SBI binary with:
i.sbiId = xyz
3.A notification already generated for expiry.
4.Send the request to: GET /notifications?notificationType=sbi&amp;sbiId=xyz
5.Observe the response.</t>
  </si>
  <si>
    <t>Valid message should be displayed:                                                                                                                                                                                                                                                                                                                    "sbiDetails": [
            {
              "sbiId": "89b3f584-819c-4fb1-ae32-8a5713838e8b",
              "sbiVersion": "version",
              "partnerId": "dev-test",
              "expiryDateTime": "2025-07-20T09:14:15",
              "expiryPeriod": "0",
              "sbiBinaryHash": "hash",
              "sbiCreationDate": "2025-07-10T09:14:41.913351"
            }</t>
  </si>
  <si>
    <t>TC_41899_17</t>
  </si>
  <si>
    <t>Verify filtering of SBI expiry notifications using an invalid sbiId</t>
  </si>
  <si>
    <t>1.Navigate to the Partner Management Swagger
2.Send the request to:GET /notifications?notificationType=sbi&amp;sbiId=SBI-Invalid-XYZ
3.Observe the response.</t>
  </si>
  <si>
    <t>Error message should be displayed:                                                                                                                                                                                                                                                                                                                   {
  "id": "mosip.pms.notifications.get",
  "version": "1.0",
  "responseTime": "2025-07-21T10:45:37.822Z",
  "metadata": null,
  "response": {
    "pageNo": 0,
    "pageSize": 0,
    "totalResults": 0,
    "data": []
  },
  "errors": []
}</t>
  </si>
  <si>
    <t>TC_41899_18</t>
  </si>
  <si>
    <t>Verify filtering of SBI ID expiry notifications without selecting notificationType</t>
  </si>
  <si>
    <t>1.Navigate to the Partner Management Swagger
2.Send the request to: GET v1/partnermanager/notifications?sbiId=PMS-SBI
3.Observe the response.</t>
  </si>
  <si>
    <t>TC_41899_19</t>
  </si>
  <si>
    <t>Verify filtering of SBI expiry notifications using a valid sbiVersion</t>
  </si>
  <si>
    <t>1. Navigate to the Partner Management Swagger                                                                                                                                                                                                                                                                                     2.Ensure at least one SBI record exists with:
i.sbiVersion = xyz
3.A notification already generated for expiry.
4.Send the request to:
GET /notifications?notificationType=sbi&amp;sbiVersion=xyz
5.Observe the response.</t>
  </si>
  <si>
    <t>Valid message should be displayed:                                                                                                                                                                                                                                                                                                                                    "sbiDetails": [
            {
              "sbiId": "e3a78cca-c60c-4669-a7f3-392ed633da6f",
              "sbiVersion": "SBI-BANK",
              "partnerId": "dev-test",
              "expiryDateTime": "2025-07-17T07:39:22",
              "expiryPeriod": "3",
              "sbiBinaryHash": "SBI Binary@#&amp;2",
              "sbiCreationDate": "2025-07-10T07:40:29.389350"
            }
          ],</t>
  </si>
  <si>
    <t>TC_41899_20</t>
  </si>
  <si>
    <t>Verify filtering of SBI expiry notifications using an invalid sbiVersion</t>
  </si>
  <si>
    <t>1.Navigate to the Partner Management Swagger
2.Send the request to: GET /notifications?notificationType=sbi&amp;sbiVersion=xyz
3.Observe the response.</t>
  </si>
  <si>
    <t>Error message should be displayed:                                                                                                                                                                                                                                                                                                                        {
  "id": "mosip.pms.notifications.get",
  "version": "1.0",
  "responseTime": "2025-07-21T10:51:30.367Z",
  "metadata": null,
  "response": {
    "pageNo": 0,
    "pageSize": 0,
    "totalResults": 0,
    "data": []
  },
  "errors": []
}</t>
  </si>
  <si>
    <t>TC_41899_21</t>
  </si>
  <si>
    <t>Verify filtering of sbi expiry notifications using a negative number as sbiVersion</t>
  </si>
  <si>
    <t>1.Navigate to the Partner Management Swagger
2.Call GET /notifications with:
*notificationType=sbi
*sbiVersion=-2
3.Observe response Request URL GET /notifications?notificationType=sbi&amp;sbiVersion=-2</t>
  </si>
  <si>
    <t>Error Message should be displayed:  {
  {
      "errorCode": "PMS_REQUEST_ERROR_007",
      "message": "Invalid input for '_SBI'. Only letters, numbers, spaces, and the following special characters are allowed: . , @ # &amp; ( ) \\ - ' ? ! \" : ; ="
    }</t>
  </si>
  <si>
    <t>TC_41899_22</t>
  </si>
  <si>
    <t>Verify filtering of expiry notifications using a valid expiryDate for all notificationType values</t>
  </si>
  <si>
    <t>1.Navigate to the Partner Management Swagger
2.Send a request for each type:
a. For API Keys:
GET /notifications?notificationType=apikey&amp;expiryDate=2025-07-25T23:59:59Z
b. For FTM Chip:
GET /notifications?notificationType=ftm-chip&amp;expiryDate=2025-07-25T23:59:59Z
c. For SBI:
GET /notifications?notificationType=sbi&amp;expiryDate=2025-07-25T23:59:59Z
d. For Partner Certificate:
GET /notifications?notificationType=partner-cert-expiry&amp;expiryDate=2025-07-25T23:59:59Z
3.Observe and validate each response.</t>
  </si>
  <si>
    <t>Valid message should be displayed:                                                                                                                                                                                                                                                                                                                    "ftmDetails": [
{
"expiryDateTime": "2025-07-25T23:59:59Z"
}
] "apiKeyDetails": [
{
"expiryDateTime": "2025-07-25T23:59:59Z"
}
]
"sbiDetails": [
{
"expiryDateTime": "2025-07-25T23:59:59Z"
}
]</t>
  </si>
  <si>
    <t>TC_41899_23</t>
  </si>
  <si>
    <t>Verify pagination of notifications using pageNo=0 and pageSize=2</t>
  </si>
  <si>
    <t>1.Navigate to the Partner Management Swagger
2.Send the API request with pagination parameters:
GET /notifications?pageNo=0&amp;pageSize=
3.Observe the API response.</t>
  </si>
  <si>
    <t>Message should be displayed: {
"pageNo": 0,
"pageSize": 2,
}</t>
  </si>
  <si>
    <t>TC_41899_24</t>
  </si>
  <si>
    <t>Verify pagination of notifications using invalid pageNo</t>
  </si>
  <si>
    <t>1.Navigate to the Partner Management Swagger UI.
2.Navigate to the API GET /notifications section.
3.In the parameters, set:
notificationType = apikey 
pageNo = -1
pageSize = 0
4.Provide a valid Authorization token in the header.
5.Click Execute to send the API request.
6.Observe the API response.</t>
  </si>
  <si>
    <t>Message should be displayed:  "errors": [
    {
      "errorCode": "PMS_PRT_360",
      "message": "Invalid Page No"
    }
  ]</t>
  </si>
  <si>
    <t>TC_41899_25</t>
  </si>
  <si>
    <t>Verify the response with invalid pagesize</t>
  </si>
  <si>
    <t xml:space="preserve">1.Navigate to the Partner Management Swagger.
2.Select the GET /notifications API.
3. Execute using invalid pageSize
5.Send the request.
6.Review the response </t>
  </si>
  <si>
    <t>Message should be displayed:  "errors": [
    {
      "errorCode": "PMS_PRT_361",
      "message": "Invalid Page No"
    }
  ]</t>
  </si>
  <si>
    <t>TC_41899_26</t>
  </si>
  <si>
    <t>Verify filtering of notifications using notificationStatus=active</t>
  </si>
  <si>
    <t>1.Navigate to the Partner Management Swagger
2Send the request to the API:
GET /notifications?notificationStatus=active
3.Observe the API response.</t>
  </si>
  <si>
    <t>Message should be displayed: "data":
{
"notificationStatus": "ACTIVE",
}</t>
  </si>
  <si>
    <t>TC_41899_27</t>
  </si>
  <si>
    <t>Verify response structure for each notification type (apikey, sbi, ftm-chip)</t>
  </si>
  <si>
    <t>1.Navigate to the Partner Management Swagger
2.Ensure notifications exist for all types: apikey, sbi, and ftm-chip.
3.Send separate requests for each type:
i.GET /notifications?notificationType=apikey
ii.GET /notifications?notificationType=sbi
iii.GET /notifications?notificationType=ftm-chip
3.Observe the API response.</t>
  </si>
  <si>
    <t>Message should be displayed: "ftmDetails": [
{
"certificateId": "string",
"issuedBy": "string",
"issuedTo": "string",
"partnerId": "string",
"partnerDomain": "string",
"expiryDateTime": "string",
"expiryPeriod": "string",
"certificateType": "ftm",
"ftmId": "string",
"make": "string",
"model": "string"
}
],
"sbiDetails": [
{
"sbiId": "string",
"sbiVersion": "string",
"partnerId": "string",
"expiryDateTime": "string",
"expiryPeriod": "string",
"sbiBinaryHash": "string",
"sbiCreationDate": "string"
}
],
"apiKeyDetails": [
{
"apiKeyName": "string",
"partnerId": "string",
"expiryDateTime": "string",
"expiryPeriod": "string",
"policyGroup": "string",
"policyName": "string
}
],</t>
  </si>
  <si>
    <t>TC_41899_28</t>
  </si>
  <si>
    <t>Verify expiryPeriod field is returned correctly in all expiry notification types</t>
  </si>
  <si>
    <t>1.Navigate to the Partner Management Swagger
2.Ensure expiry notifications exist for the following types: apikey, sbi, ftm-chip,
3.Send API requests for each type using:
GET /notifications?notificationType=&lt;type&gt;
4.Verify each entry includes a valid expiryPeriod value.
5.Confirm that expiryPeriod reflects the correct configured duration for each item.</t>
  </si>
  <si>
    <t>The expiryPeriod field should be present and reflect the correct configured value.                                                                                                                                                                                                                      "apiKeyDetails": [{ "expiryPeriod": " days" }]
"sbiDetails": [{ "expiryPeriod": "days" }]
"ftmDetails": [{ "expiryPeriod": " days" }]
"certificateDetails": [{ "expiryPeriod": "days" }]</t>
  </si>
  <si>
    <t>TC_41899_29</t>
  </si>
  <si>
    <t>Verify the response when using an invalid notificationType for a filter that only supports 'ftm-chip'</t>
  </si>
  <si>
    <t>1.Navigate to the Partner Management Swagger.
2.Navigate to the GET /notifications API.
3.Set an invalid notificationType (ex: Partner) while using a filter that only allows ftm-chip (ex: ftmId, make, or model).
4.Add a valid Authorization token.
5.Send the request and observe the response.</t>
  </si>
  <si>
    <t>Message should be displayed: {
  "id": "mosip.pms.notifications.get",
  "version": "1.0",
  "responseTime": "2025-07-18T04:38:12.243Z",
  "metadata": null,
  "response": null,
  "errors": [
    {
      "errorCode": "PMS_NOTIFICATION_ERROR_022",
      "message": "The selected notification type is invalid. Only 'ftm-chip' type is allowed for this filter."
    }
  ]
}</t>
  </si>
  <si>
    <t>TC_41899_30</t>
  </si>
  <si>
    <t>Verify the response when using an invalid notificationType for a filter that only supports apiKeyName</t>
  </si>
  <si>
    <t>1.Navigate to the Partner Management Swagger.
2.Navigate to the GET /notifications API.
3.Set an invalid notificationType (ex: Partner) while using a filter that only allows APIkeyname (ex:  apikeyname).
4.Add a valid Authorization token.
5.Send the request and observe the response.</t>
  </si>
  <si>
    <t>Message should be displayed : {
  "id": "mosip.pms.notifications.get",
  "version": "1.0",
  "responseTime": "2025-07-18T06:21:46.603Z",
  "metadata": null,
  "response": null,
  "errors": [
    {
      "errorCode": "PMS_NOTIFICATION_ERROR_020",
      "message": "The selected notification type is invalid. Only 'apikey' type is allowed for this filter."
    }
  ]
}</t>
  </si>
  <si>
    <t>TC_41899_31</t>
  </si>
  <si>
    <t>Verify the response when using an invalid notificationType for a filter that only supports SBI</t>
  </si>
  <si>
    <t>1.Navigate to the Partner Management Swagger.
2.Navigate to the GET /notifications API.
3.Set an invalid notificationType (ex: Partner) while using a filter that only allows SBI (ex: SBI ID, SBIversion).
4.Send the request and observe the response.</t>
  </si>
  <si>
    <t>Message should be displayed: {
  "id": "mosip.pms.notifications.get",
  "version": "1.0",
  "responseTime": "2025-07-18T06:35:08.376Z",
  "metadata": null,
  "response": null,
  "errors": [
    {
      "errorCode": "PMS_NOTIFICATION_ERROR_023",
      "message": "The selected notification type is invalid. Only 'sbi' type is allowed for this filter."
    }
  ]
}</t>
  </si>
  <si>
    <t>TC_41899_32</t>
  </si>
  <si>
    <t>Verify the response when using an invalid notificationType as sbi and ftm chip id</t>
  </si>
  <si>
    <t>1.Navigate to the Partner Management Swagger.
2.Navigate to the GET /notifications API.
3. the response when using an invalid notificationType as sbi and ftm chip id.
4.Send the request and observe the response.</t>
  </si>
  <si>
    <t>User should get error message,
{
      "errorCode": "PMS_NOTIFICATION_ERROR_022",
      "message": "The selected notification type is invalid. Only 'ftm-chip' type is allowed for this filter."
    }</t>
  </si>
  <si>
    <t>TC_41899_33</t>
  </si>
  <si>
    <t>Verify  when notificationType is not 'root', 'intermediate', or 'partner' for partnerDomain filter</t>
  </si>
  <si>
    <t>1.Navigate to the Partner Management Swagger.
2.Navigate to the GET /notifications API.
3.Set an invalid notificationType (ex: SBI, api key, FTM-chip) while using a filter that only allows PartnerDomain (ex: SBI, AUT, FTM).
4.Send the request and observe the response.</t>
  </si>
  <si>
    <t xml:space="preserve"> message should displayed: {
  "id": "mosip.pms.notifications.get",
  "version": "1.0",
  "responseTime": "2025-07-18T06:39:26.861Z",
  "metadata": null,
  "response": null,
  "errors": [
    {
      "errorCode": "PMS_NOTIFICATION_ERROR_021",
      "message": "The selected notification type is invalid. Only 'root', 'intermediate', or 'partner' types are allowed for this filter."
    }
  ]
}</t>
  </si>
  <si>
    <t>TC_41899_34</t>
  </si>
  <si>
    <t>Verify filtering of notifications using valid certificateId with notificationType = root</t>
  </si>
  <si>
    <t>1.Navigate to the Partner Management Swagger.
2.Navigate to the GET /notifications API.
3.Set an invalid notificationType (ex: root, intermediate, weekly) while using a filter that certificateID.
4.Send the request and observe the response.</t>
  </si>
  <si>
    <t>message should displayed: {
  "id": "mosip.pms.notifications.get",
  "version": "1.0",
  "responseTime": "2025-07-18T07:02:03.459Z",
  "metadata": null,
  "response": null,
  "errors": [
    {
      "errorCode": "PMS_NOTIFICATION_ERROR_006",
      "message": "Only partner admin will get notifications for root/intermediate certificate expiry and the weekly summary."
    }
  ]
}</t>
  </si>
  <si>
    <t>MOSIP-41901</t>
  </si>
  <si>
    <t>Notifications: Add optional query parameter "expiryPeriod", in API GET /ftpchipdetail</t>
  </si>
  <si>
    <t>TC_41901_01</t>
  </si>
  <si>
    <t>NEW: Get the list of all the FTM Chip details</t>
  </si>
  <si>
    <t>1. Go to parter management swagger
2. Navigate to 'ftp-chip-detail-controller/ftmChipDetail'
3. Execute response by without access token.
4. Click on Execute.</t>
  </si>
  <si>
    <t>TC_41901_02</t>
  </si>
  <si>
    <t>Verify the response with valid  access token for an FTM  partner</t>
  </si>
  <si>
    <t>1. Go to parter management swagger
2. Navigate to 'ftp-chip-detail-controller/ftmChipDetail'
3. Execute response by with access token.
4. Click on Execute.</t>
  </si>
  <si>
    <t>Should get Should get all the list of FTM  chip list which are expiring in the given period  along with
{
        "ftmId": " ",
        "partnerId": "",
        "make": "",
        "model": "",
        "status": "",
        "isActive": ,
        "isCertificateAvailable": "",
        "isCertificateExpired": "",
        "createdDateTime": "",
        "certificateUploadDateTime": "",
        "certificateExpiryDateTime": "",
        "partnerStatus": "",
        "createdDateTime": ""
      },</t>
  </si>
  <si>
    <t>TC_41901_03</t>
  </si>
  <si>
    <t>Verify the response with valid  access token for an Auth partner</t>
  </si>
  <si>
    <t>1. Go to parter management swagger
2. Navigate to 'ftp-chip-detail-controller/ftmChipDetail'
3. Execute response by with authpartner  access token.
4. Click on Execute.</t>
  </si>
  <si>
    <t>TC_41901_04</t>
  </si>
  <si>
    <t>Verify the response with valid  access token for an Device partner</t>
  </si>
  <si>
    <t>TC_41901_05</t>
  </si>
  <si>
    <t xml:space="preserve">Verify the response by passing valid expiry  period  the request </t>
  </si>
  <si>
    <t>1. Go to parter management swagger
2. Navigate to 'ftp-chip-detail-controller/ftmChipDetail'
3. Execute response by passing valid  expiry   period .
4. Click on Execute.</t>
  </si>
  <si>
    <t>TC_41901_06</t>
  </si>
  <si>
    <t>Verify the response by passing invalid expiry  period  the request  . Eg : only alphabets</t>
  </si>
  <si>
    <t>1. Go to parter management swagger
2. Navigate to 'ftp-chip-detail-controller/ftmChipDetail'
3. Execute response by passing alpahbets valid  expiry   period .
4. Click on Execute.</t>
  </si>
  <si>
    <t>User should get error message,
Please correct the following validation errors and try again.
For 'expiryPeriod': Value must be an integer.</t>
  </si>
  <si>
    <t>TC_41901_07</t>
  </si>
  <si>
    <t>Verify the response by passing special characters in  expiry  period  the request  . Eg : only digits (123)</t>
  </si>
  <si>
    <t>1. Go to parter management swagger
2. Navigate to 'ftp-chip-detail-controller/ftmChipDetail'
3. Execute response by passing digits  in the   expiry   period .
4. Click on Execute.</t>
  </si>
  <si>
    <t>User should get error message,
Please correct the following validation errors and try again.
For 'expiryPeriod': Value must be less than 30.</t>
  </si>
  <si>
    <t>TC_41901_08</t>
  </si>
  <si>
    <t>Verify the response by passing invalid expiry  period  the request  . Eg : only special characters</t>
  </si>
  <si>
    <t>1. Go to parter management swagger
2. Navigate to 'ftp-chip-detail-controller/ftmChipDetail'
3. Execute response by passing special characters   in the   expiry   period .
4. Click on Execute.</t>
  </si>
  <si>
    <t>TC_41901_09</t>
  </si>
  <si>
    <t>Verify the response by passing valid expiry  period within 30 days in  the request  
Ex: 30</t>
  </si>
  <si>
    <t>1. Go to parter management swagger
2. Navigate to 'ftp-chip-detail-controller/ftmChipDetail'
3. Execute response by passing expiry date within 30 days   in the   expiry   period .
4. Click on Execute.</t>
  </si>
  <si>
    <t>User should get the list of FTM  chip list which are expiring in next 30 days
{
        "ftmId": " ",
        "partnerId": "",
        "make": "",
        "model": "",
        "status": "",
        "isActive": ,
        "isCertificateAvailable": "",
        "isCertificateExpired": "",
        "createdDateTime": "",
        "certificateUploadDateTime": "",
        "certificateExpiryDateTime": "",
        "partnerStatus": "",
        "createdDateTime": ""
      },</t>
  </si>
  <si>
    <t>TC_41901_10</t>
  </si>
  <si>
    <t>Verify the response by passing valid expiry  period within 15 days in  the request  
Ex: 15</t>
  </si>
  <si>
    <t>1. Go to parter management swagger
2. Navigate to 'ftp-chip-detail-controller/ftmChipDetail'
3. Execute response by passing expiry date within 15 days   in the   expiry   period .
4. Click on Execute.</t>
  </si>
  <si>
    <t>User should get the list of FTM  chip list which are expiring in next 15 days
{
        "ftmId": " ",
        "partnerId": "",
        "make": "",
        "model": "",
        "status": "",
        "isActive": ,
        "isCertificateAvailable": "",
        "isCertificateExpired": "",
        "createdDateTime": "",
        "certificateUploadDateTime": "",
        "certificateExpiryDateTime": "",
        "partnerStatus": "",
        "createdDateTime": ""
      },</t>
  </si>
  <si>
    <t>TC_41901_11</t>
  </si>
  <si>
    <t>Verify the response by passing valid expiry  period within 15 days in  the request  
Ex: 10</t>
  </si>
  <si>
    <t>1. Go to parter management swagger
2. Navigate to 'ftp-chip-detail-controller/ftmChipDetail'
3. Execute response by passing expiry date within 10 days   in the   expiry   period .
4. Click on Execute.</t>
  </si>
  <si>
    <t>User should get the list of FTM  chip list which are expiring in next 10 days
{
        "ftmId": " ",
        "partnerId": "",
        "make": "",
        "model": "",
        "status": "",
        "isActive": ,
        "isCertificateAvailable": "",
        "isCertificateExpired": "",
        "createdDateTime": "",
        "certificateUploadDateTime": "",
        "certificateExpiryDateTime": "",
        "partnerStatus": "",
        "createdDateTime": ""
      },</t>
  </si>
  <si>
    <t>TC_41901_12</t>
  </si>
  <si>
    <t>Verify the response with invalidToken
Ex: Without Roles</t>
  </si>
  <si>
    <t>1. Go to parter management swagger
2. Navigate to 'ftp-chip-detail-controller/ftmChipDetail'
3. Execute response  with invalidToken
4. Click on Execute.</t>
  </si>
  <si>
    <t>Valid error message should be displayed,
{
      "errorCode": "KER-ATH-403",
      "message": "Forbidden"
    }</t>
  </si>
  <si>
    <t>MOSIP-41902</t>
  </si>
  <si>
    <t>Notifications: Add optional query parameter "expiryPeriod", in API GET /securebiometricinterface</t>
  </si>
  <si>
    <t>TC_41902_01</t>
  </si>
  <si>
    <t>Get the list of all the SBI details created by Device Providers</t>
  </si>
  <si>
    <t>1. Go to parter management swagger
2. Navigate to 'secure-biometric-interface-controller/SecureBiometricInterfa'
3. Execute response by without access token.
4. Click on Execute.</t>
  </si>
  <si>
    <t>TC_41902_02</t>
  </si>
  <si>
    <t>Verify the response with valid  access token for an Device  partner</t>
  </si>
  <si>
    <t>1. Go to parter management swagger
2. Navigate to 'secure-biometric-interface-controller/SecureBiometricInterfa'
3. Execute response by with access token.
4. Click on Execute.</t>
  </si>
  <si>
    <t>User should get all the SBIs list which are expiring in the given period  along with
{
        "partnerId": "",
        "orgName": "",
        "sbiId": "",
        "sbiVersion": "",
        "status": "",
        "isActive": ,        "sbiCreatedDateTime":"",
        "sbiExpiryDateTime": "",
        "sbiExpiryStatus": "",
        "countOfAssociatedDevices": ,
        "countOfApprovedDevices": ,
        "countOfPendingDevices": ,
        "createdDateTime": ""
      },</t>
  </si>
  <si>
    <t>TC_41902_03</t>
  </si>
  <si>
    <t>Verify the response with valid  access token for an Partner Admin role</t>
  </si>
  <si>
    <t>1. Go to parter management swagger
2. Navigate to 'secure-biometric-interface-controller/SecureBiometricInterfa'
3. Execute response by with Partner admin token.
4. Click on Execute.</t>
  </si>
  <si>
    <t>Partner admin should be able to fetch all the SBI's created by all the Device Providers across all users.
{
        "partnerId": "",
        "orgName": "",
        "sbiId": "",
        "sbiVersion": "",
        "status": "",
        "isActive": ,        "sbiCreatedDateTime":"",
        "sbiExpiryDateTime": "",
        "sbiExpiryStatus": "",
        "countOfAssociatedDevices": ,
        "countOfApprovedDevices": ,
        "countOfPendingDevices": ,
        "createdDateTime": ""
      },</t>
  </si>
  <si>
    <t>TC_41902_04</t>
  </si>
  <si>
    <t>1. Go to parter management swagger
2. Navigate to 'secure-biometric-interface-controller/SecureBiometricInterfa'
3. Execute response by with access Auth  token.
4. Click on Execute.</t>
  </si>
  <si>
    <t>TC_41902_05</t>
  </si>
  <si>
    <t>Verify the response with valid  access token for an FTM partner</t>
  </si>
  <si>
    <t>1. Go to parter management swagger
2. Navigate to 'secure-biometric-interface-controller/SecureBiometricInterfa'
3. Execute response by with access FTM  token.
4. Click on Execute.</t>
  </si>
  <si>
    <t>TC_41902_06</t>
  </si>
  <si>
    <t>Verify the response passing expiry period parameter as 30 days in the request
Ex: 30</t>
  </si>
  <si>
    <t>1. Go to parter management swagger
2. Navigate to 'secure-biometric-interface-controller/SecureBiometricInterfa'
3. Execute response by passing 30 days In the expiry period
4. Click on Execute.</t>
  </si>
  <si>
    <t>User should get details of SBIs expiring in next 30 days,
{
        "partnerId": "",
        "orgName": "",
        "sbiId": "",
        "sbiVersion": "",
        "status": "",
        "isActive": ,
        "sbiCreatedDateTime": "",
        "sbiExpiryDateTime": "",
        "sbiExpiryStatus": "",
        "countOfAssociatedDevices": ,
        "countOfApprovedDevices": ,
        "countOfPendingDevices": ,
        "createdDateTime": ""
      }</t>
  </si>
  <si>
    <t>TC_41902_07</t>
  </si>
  <si>
    <t>Verify the response passing expiry period parameter as 15 days in the request
Ex: 15</t>
  </si>
  <si>
    <t>1. Go to parter management swagger
2. Navigate to 'secure-biometric-interface-controller/SecureBiometricInterfa'
3. Execute response by passing 15 days In the expiry period
4. Click on Execute.</t>
  </si>
  <si>
    <t>User should get details of SBIs expiring in next 15 days,
{
        "partnerId": "",
        "orgName": "",
        "sbiId": "",
        "sbiVersion": "",
        "status": "",
        "isActive": ,
        "sbiCreatedDateTime": "",
        "sbiExpiryDateTime": "",
        "sbiExpiryStatus": "",
        "countOfAssociatedDevices": ,
        "countOfApprovedDevices": ,
        "countOfPendingDevices": ,
        "createdDateTime": ""
      }</t>
  </si>
  <si>
    <t>TC_41902_08</t>
  </si>
  <si>
    <t>Verify the response passing expiry period parameter as 10 days in the request
Ex: 10</t>
  </si>
  <si>
    <t>1. Go to parter management swagger
2. Navigate to 'secure-biometric-interface-controller/SecureBiometricInterfa'
3. Execute response by passing 10 days In the expiry period
4. Click on Execute.</t>
  </si>
  <si>
    <t>User should get details of SBIs expiring in next 10 days,
{
        "partnerId": "",
        "orgName": "",
        "sbiId": "",
        "sbiVersion": "",
        "status": "",
        "isActive": ,
        "sbiCreatedDateTime": "",
        "sbiExpiryDateTime": "",
        "sbiExpiryStatus": "",
        "countOfAssociatedDevices": ,
        "countOfApprovedDevices": ,
        "countOfPendingDevices": ,
        "createdDateTime": ""
      }</t>
  </si>
  <si>
    <t>TC_41902_09</t>
  </si>
  <si>
    <t>Verify the response passing invalid expiry period   in the request
eg:alpahbets,special characters,numbers</t>
  </si>
  <si>
    <t>1. Go to parter management swagger
2. Navigate to 'secure-biometric-interface-controller/SecureBiometricInterfa'
3. Execute response by passing invalid expiry period
4. Click on Execute.</t>
  </si>
  <si>
    <t>Should get an validation error message
"For 'expiryPeriod': Value must be an integer."</t>
  </si>
  <si>
    <t>TC_41902_10</t>
  </si>
  <si>
    <t>Verify the response by adding invalid partnerId</t>
  </si>
  <si>
    <t>1. Go to parter management swagger
2. Navigate to 'secure-biometric-interface-controller/SecureBiometricInterfa'
3. Execute response by passing invalid partnerId 
4. Click on Execute.</t>
  </si>
  <si>
    <t>User should get error message,
{
      "errorCode": "PMS_REQUEST_ERROR_007",
      "message": "Invalid input for '_12'. Only letters, numbers, spaces, and the following special characters are allowed: . , @ # &amp; ( ) \\ - ' ? ! \" : ; ="
    }</t>
  </si>
  <si>
    <t>TC_41902_11</t>
  </si>
  <si>
    <t>Verify the response by adding invalid orgName</t>
  </si>
  <si>
    <t>1. Go to parter management swagger
2. Navigate to 'secure-biometric-interface-controller/SecureBiometricInterfa'
3. Execute response by passing invalid orgName
4. Click on Execute.</t>
  </si>
  <si>
    <t>TC_41902_12</t>
  </si>
  <si>
    <t>Verify the response by adding invalid sbiId</t>
  </si>
  <si>
    <t>1. Go to parter management swagger
2. Navigate to 'secure-biometric-interface-controller/SecureBiometricInterfa'
3. Execute response by passing invalid sbiId
4. Click on Execute.</t>
  </si>
  <si>
    <t>TC_41902_13</t>
  </si>
  <si>
    <t>Verify the response by adding invalid sbiVersion</t>
  </si>
  <si>
    <t>1. Go to parter management swagger
2. Navigate to 'secure-biometric-interface-controller/SecureBiometricInterfa'
3. Execute response by passing invalid sbiVersion
4. Click on Execute.</t>
  </si>
  <si>
    <t>TC_41902_14</t>
  </si>
  <si>
    <t>Verify the response passing valid sbi version in the request</t>
  </si>
  <si>
    <t>1. Go to parter management swagger
2. Navigate to 'secure-biometric-interface-controller/SecureBiometricInterfa'
3. Execute response by passing valid sbiversion as
4. Click on Execute.</t>
  </si>
  <si>
    <t>Should get all the  list of  SBIs with the total no of results which are expiring in the given period  along with
{
        "partnerId": "",
        "orgName": "",
        "sbiId": "",
        "sbiVersion": "",
        "status": "",
        "isActive": ,
        "sbiCreatedDateTime": "",
        "sbiExpiryDateTime": "",
        "sbiExpiryStatus": "",
        "countOfAssociatedDevices": ,
        "countOfApprovedDevices": ,
        "countOfPendingDevices": ,
        "createdDateTime": ""
      }</t>
  </si>
  <si>
    <t>TC_41902_15</t>
  </si>
  <si>
    <t>Verify the response by selecting "sortFieldName" as partnerId and do not select sortType parameter</t>
  </si>
  <si>
    <t>1. Go to parter management swagger
2. Navigate to 'secure-biometric-interface-controller/SecureBiometricInterfa'
3. Execute  response by selecting "sortFieldName" as partnerId and do not select sortType parameter
4. Click on Execute.</t>
  </si>
  <si>
    <t>User should get error message,
{
      "errorCode": "PMS_PS_ERROR_007",
      "message": "Invalid Sorting request: 'sortType' and 'sortFieldName' must be specified together."
    }</t>
  </si>
  <si>
    <t>TC_41902_16</t>
  </si>
  <si>
    <t>Verify the response by selecting "sortFieldName" as partnerId and select "sortType" as asc and pageNo</t>
  </si>
  <si>
    <t>1. Go to parter management swagger
2. Navigate to 'secure-biometric-interface-controller/SecureBiometricInterfa'
3. Execute  tresponse by selecting "sortFieldName" as asc partnerId and select "sortType" as asc and pageNo
4. Click on Execute.</t>
  </si>
  <si>
    <t>User should get response in ascending order for partnerId</t>
  </si>
  <si>
    <t>TC_41902_17</t>
  </si>
  <si>
    <t>1. Go to parter management swagger
2. Navigate to 'secure-biometric-interface-controller/SecureBiometricInterfa'
3. Execute  response by selecting "sortFieldName" as desc partnerId and select "sortType" as asc and pageNo
4. Click on Execute.</t>
  </si>
  <si>
    <t>User should get response in descending order for partnerId</t>
  </si>
  <si>
    <t>TC_41902_18</t>
  </si>
  <si>
    <t>Verify the response by selecting "sortType" as asc and do not select sortType parameter</t>
  </si>
  <si>
    <t>1. Go to parter management swagger
2. Navigate to 'secure-biometric-interface-controller/SecureBiometricInterfa'
3. Execute  response by selecting "sortType" as asc and do not select sortType parameter
4. Click on Execute.</t>
  </si>
  <si>
    <t>TC_41902_19</t>
  </si>
  <si>
    <t>Verfiy Deactivated status is displayed in response for Deactiavted SBI</t>
  </si>
  <si>
    <t>1. Go to parter management swagger
2. Navigate to 'secure-biometric-interface-controller/SecureBiometricInterfa'
3. Execute thr request.
4. Click on Execute.</t>
  </si>
  <si>
    <t>User should get Deactiavted as status in response</t>
  </si>
  <si>
    <t>TC_41902_20</t>
  </si>
  <si>
    <t>Verify the response by passing SBI Version allowed special characters - @ # &amp; ( ) \ - ' ? ! " : ; = _</t>
  </si>
  <si>
    <t>1. Go to parter management swagger
2. Navigate to 'secure-biometric-interface-controller/SecureBiometricInterfa'
3. Execute the response by passing SBI Version allowed special characters - @ # &amp; ( ) \ - ' ? ! " : ; = _
4. Click on Execute.</t>
  </si>
  <si>
    <t>User should be able to fetch the SBI version according to the special characters provided</t>
  </si>
  <si>
    <t>TC_41902_21</t>
  </si>
  <si>
    <t>Verify the response by passing invalid "sortFieldName" and provide sortType, pageNo &amp; pageSize</t>
  </si>
  <si>
    <t>1. Go to parter management swagger
2. Navigate to 'secure-biometric-interface-controller/SecureBiometricInterfa'
3. Execute passing invalid "sortFieldName" and provide sortType, pageNo &amp; pageSize
4. Click on Execute.</t>
  </si>
  <si>
    <t>User should get error message,
{
      "errorCode": "PMS_PRT_357",
      "message": "Invalid sort field as"
    }</t>
  </si>
  <si>
    <t>MOSIP-41959</t>
  </si>
  <si>
    <t>Notifications: Add new API GET /partner-api-keys/v2</t>
  </si>
  <si>
    <t>TC_41959_01</t>
  </si>
  <si>
    <t>V2 version of get the list of all the API keys created by all the Auth Partners</t>
  </si>
  <si>
    <t>1. Go to parter management swagger
2. Navigate to "partner-management-controller/getAllApiKeyRequestsV2"API.
3. Execute response by without access token.
4. Click on Execute.</t>
  </si>
  <si>
    <t>TC_41959_02</t>
  </si>
  <si>
    <t>1. Go to parter management swagger
2. Navigate to "partner-management-controller/getAllApiKeyRequestsV2"API.
3. Execute response  with access token.
4. Click on Execute.</t>
  </si>
  <si>
    <t>In the response user should get   all the API keys created by  the Auth Partner associated with the logged in user only with new attribute :
apiKeyExpiryDateTime and
 isApiKeyExpired status
along with :
{
        "partnerId": "",
        "apiKeyLabel": "",
        "orgName": ",
        "policyName": "",
        "policyId": "",
        "policyDescription": "  ",
        "policyGroupId": "",
        "policyGroupName": " ",
        "policyGroupDescription": "",
        "status": "",
        "createdDateTime":" ",
       "apiKeyExpiryDateTime": " ",
        "isApiKeyExpiredStatus": true
}</t>
  </si>
  <si>
    <t>TC_41959_03</t>
  </si>
  <si>
    <t>Verify the response with valid  access token for an  partner Admin</t>
  </si>
  <si>
    <t>1. Go to parter management swagger
2. Navigate to "partner-management-controller/getAllApiKeyRequestsV2"API.
3. Execute response with  valid  access token of partner admin.
4. Click on Execute.</t>
  </si>
  <si>
    <t>In the response user should get   all the API keys created by all the Auth Partners across all users with new attribute :
apiKeyExpiryDateTime and
 isApiKeyExpired status
along with :
{
        "partnerId": "",
        "apiKeyLabel": "",
        "orgName": ",
        "policyName": "",
        "policyId": "",
        "policyDescription": "  ",
        "policyGroupId": "",
        "policyGroupName": " ",
        "policyGroupDescription": "",
        "status": "",
        "createdDateTime":" ",
       "apiKeyExpiryDateTime": " ",
        "isApiKeyExpiredStatus": true
}</t>
  </si>
  <si>
    <t>TC_41959_04</t>
  </si>
  <si>
    <t>Verify the response with valid  access token for an  device partner</t>
  </si>
  <si>
    <t>1. Go to parter management swagger
2. Navigate to "partner-management-controller/getAllApiKeyRequestsV2"API.
3. Execute response with  valid  access token of device partner .
4. Click on Execute.</t>
  </si>
  <si>
    <t>TC_41959_05</t>
  </si>
  <si>
    <t>Verify the response with valid  access token for an  FTM partner</t>
  </si>
  <si>
    <t>1. Go to parter management swagger
2. Navigate to "partner-management-controller/getAllApiKeyRequestsV2"API.
3. Execute response with  valid  access token of FTM partner .
4. Click on Execute.</t>
  </si>
  <si>
    <t>TC_41959_06</t>
  </si>
  <si>
    <t>Verify the response with invalid "partnerId"</t>
  </si>
  <si>
    <t>1. Go to parter management swagger
2. Navigate to "partner-management-controller/getAllApiKeyRequestsV2"API.
3. Execute response with  invalid  access token
4. Click on Execute.</t>
  </si>
  <si>
    <t>User should get Empty response</t>
  </si>
  <si>
    <t>TC_41959_07</t>
  </si>
  <si>
    <t>Verify the count of API keys in the response with valid  access token as an auth partner</t>
  </si>
  <si>
    <t>1. Go to parter management swagger
2. Navigate to "partner-management-controller/getAllApiKeyRequestsV2"API.
3. Execute response with  valid  access token
4. Click on Execute.</t>
  </si>
  <si>
    <t xml:space="preserve"> API response of the  totalResults should be matching  with the  UI </t>
  </si>
  <si>
    <t>TC_41959_08</t>
  </si>
  <si>
    <t>Verify the count of API keys in the response with valid  access token as an  partner admin</t>
  </si>
  <si>
    <t>TC_41959_09</t>
  </si>
  <si>
    <t>Verify the response by filtering apiKeyLabel</t>
  </si>
  <si>
    <t>1. Go to parter management swagger
2. Navigate to "partner-management-controller/getAllApiKeyRequestsV2"API.
3. Execute response with  apikeylabel .
4. Click on Execute.</t>
  </si>
  <si>
    <t>In the response user should get   all the  Partner associated Ids for the logged in user 
[
      {
        "partnerId": "",
        "apiKeyLabel": "",
        "orgName": "",
        "policyName": "",
        "policyId": "",
        "policyDescription": "",
        "policyGroupId": "",
        "policyGroupName": "",
        "policyGroupDescription": "",
        "status": "",
        "createdDateTime": "",
        "apiKeyExpiryDateTime": "",
        "isApiKeyExpiredStatus": 
      }
    ]</t>
  </si>
  <si>
    <t>TC_41959_10</t>
  </si>
  <si>
    <t>Verify the response by filtering invalid apiKeyLabel</t>
  </si>
  <si>
    <t>1. Go to parter management swagger
2. Navigate to "partner-management-controller/getAllApiKeyRequestsV2"API.
3. Execute response with  invalid apikeylabel .
4. Click on Execute.</t>
  </si>
  <si>
    <t>TC_41959_11</t>
  </si>
  <si>
    <t>Verify the response by filtering by orgName</t>
  </si>
  <si>
    <t>TC_41959_12</t>
  </si>
  <si>
    <t>Verify the response by filtering invalid orgName
Ex: ___1</t>
  </si>
  <si>
    <t>1. Go to parter management swagger
2. Navigate to "partner-management-controller/getAllApiKeyRequestsV2"API.
3. Execute response with  invalid orgName.
4. Click on Execute.</t>
  </si>
  <si>
    <t>User should get error message,
{
      "errorCode": "PMS_REQUEST_ERROR_007",
      "message": "Invalid input for '___1'. Only letters, numbers, spaces, and the following special characters are allowed: . , @ # &amp; ( ) \\ - ' ? ! \" : ; ="
    }</t>
  </si>
  <si>
    <t>TC_41959_13</t>
  </si>
  <si>
    <t>Verify the response by filtering different pageNo (4,7,8....)</t>
  </si>
  <si>
    <t>1. Go to parter management swagger
2. Navigate to "partner-management-controller/getAllApiKeyRequestsV2"API.
3. Execute response with  different pageno.
4. Click on Execute.</t>
  </si>
  <si>
    <t>TC_41959_14</t>
  </si>
  <si>
    <t>Verify the response by filtering  invalid pageNo (-1....)</t>
  </si>
  <si>
    <t>1. Go to parter management swagger
2. Navigate to "partner-management-controller/getAllApiKeyRequestsV2"API.
3. Execute response with  invalid pageno.
4. Click on Execute.</t>
  </si>
  <si>
    <t>User should get error message,
{
      "errorCode": "PMS_PRT_360",
      "message": "Invalid Page No"
    }</t>
  </si>
  <si>
    <t>TC_41959_15</t>
  </si>
  <si>
    <t>Verify the response by filtering  different pageSize (16,32....)</t>
  </si>
  <si>
    <t>1. Go to parter management swagger
2. Navigate to "partner-management-controller/getAllApiKeyRequestsV2"API.
3. Execute response with  diff page size.
4. Click on Execute.</t>
  </si>
  <si>
    <t>TC_41959_16</t>
  </si>
  <si>
    <t>Verify the response by filtering  invalid pageSize (-1....)</t>
  </si>
  <si>
    <t>1. Go to parter management swagger
2. Navigate to "partner-management-controller/getAllApiKeyRequestsV2"API.
3. Execute response with  invalid pagesize.
4. Click on Execute.</t>
  </si>
  <si>
    <t>User should get error message,
{
      "errorCode": "PMS_PRT_361",
      "message": "Invalid page size"
    }</t>
  </si>
  <si>
    <t>TC_41959_17</t>
  </si>
  <si>
    <t>Verify the response by filtering partnerId</t>
  </si>
  <si>
    <t>1. Go to parter management swagger
2. Navigate to "partner-management-controller/getAllApiKeyRequestsV2"API.
3. Execute response with  valid partner Id .
4. Click on Execute.</t>
  </si>
  <si>
    <t>TC_41959_18</t>
  </si>
  <si>
    <t>Verify the response by filtering invalid partnerID
Ex: *PMS</t>
  </si>
  <si>
    <t>1. Go to parter management swagger
2. Navigate to "partner-management-controller/getAllApiKeyRequestsV2"API.
3. Execute response with  invalid partner Id .
4. Click on Execute.</t>
  </si>
  <si>
    <t>User should get error message,
{
      "errorCode": "PMS_REQUEST_ERROR_007",
      "message": "Invalid input for '*PMS'. Only letters, numbers, spaces, and the following special characters are allowed: . , @ # &amp; ( ) \\ - ' ? ! \" : ; ="
    }</t>
  </si>
  <si>
    <t>TC_41959_19</t>
  </si>
  <si>
    <t>Verify the response by filtering policyGroupName</t>
  </si>
  <si>
    <t>1. Go to parter management swagger
2. Navigate to "partner-management-controller/getAllApiKeyRequestsV2"API.
3. Execute response with  policy groupname.
4. Click on Execute.</t>
  </si>
  <si>
    <t>TC_41959_20</t>
  </si>
  <si>
    <t>Verify the response by filtering invalid policyGroupName</t>
  </si>
  <si>
    <t>1. Go to parter management swagger
2. Navigate to "partner-management-controller/getAllApiKeyRequestsV2"API.
3. Execute response with  invalid policy groupname.
4. Click on Execute.</t>
  </si>
  <si>
    <t>User should get empty response</t>
  </si>
  <si>
    <t>TC_41959_21</t>
  </si>
  <si>
    <t>Verify the response by filtering policyName</t>
  </si>
  <si>
    <t>1. Go to parter management swagger
2. Navigate to "partner-management-controller/getAllApiKeyRequestsV2"API.
3. Execute response with  policy name.
4. Click on Execute.</t>
  </si>
  <si>
    <t>TC_41959_22</t>
  </si>
  <si>
    <t>Verify the response by filtering invalid policyName</t>
  </si>
  <si>
    <t>1. Go to parter management swagger
2. Navigate to "partner-management-controller/getAllApiKeyRequestsV2"API.
3. Execute response with invalid policy name.
4. Click on Execute.</t>
  </si>
  <si>
    <t>TC_41959_23</t>
  </si>
  <si>
    <t>Verify the response by filtering using sortFieldName filter by partnerID and without selecting pageno &amp; pageSize</t>
  </si>
  <si>
    <t>1. Go to parter management swagger
2. Navigate to "partner-management-controller/getAllApiKeyRequestsV2"API.
3. Execute  response by filtering using sortFieldName filter by partnerID and without selecting pageno &amp; pageSize
4. Click on Execute.</t>
  </si>
  <si>
    <t>TC_41959_24</t>
  </si>
  <si>
    <t>Verify the response by filtering  invalid sortFieldName</t>
  </si>
  <si>
    <t>1. Go to parter management swagger
2. Navigate to "partner-management-controller/getAllApiKeyRequestsV2"API.
3. Execute response with  invalid sort fieldname.
4. Click on Execute.</t>
  </si>
  <si>
    <t>User should get error message,
{
      "errorCode": "PMS_PRT_357",
      "message": "Invalid sort field _partnerID"
    }</t>
  </si>
  <si>
    <t>TC_41959_25</t>
  </si>
  <si>
    <t xml:space="preserve">Verify the response by filtering different parametes sortType (asc &amp; desc) </t>
  </si>
  <si>
    <t>1. Go to parter management swagger
2. Navigate to "partner-management-controller/getAllApiKeyRequestsV2"API.
3. Execute response with  sort type.
4. Click on Execute.</t>
  </si>
  <si>
    <t>TC_41959_26</t>
  </si>
  <si>
    <t xml:space="preserve">Verify the response by filtering sortType (asc) </t>
  </si>
  <si>
    <t>TC_41959_27</t>
  </si>
  <si>
    <t xml:space="preserve">Verify the response by filtering sortType (desc) </t>
  </si>
  <si>
    <t>TC_41959_28</t>
  </si>
  <si>
    <t>Verify the response by filtering status -&gt; activated</t>
  </si>
  <si>
    <t>1. Go to parter management swagger
2. Navigate to "partner-management-controller/getAllApiKeyRequestsV2"API.
3. Execute response with  status as active.
4. Click on Execute.</t>
  </si>
  <si>
    <t>In the response user should get   all the  Partner associated Ids for the logged in user  which are in Activated state
[
      {
        "partnerId": "",
        "apiKeyLabel": "",
        "orgName": "",
        "policyName": "",
        "policyId": "",
        "policyDescription": "",
        "policyGroupId": "",
        "policyGroupName": "",
        "policyGroupDescription": "",
        "status": "",
        "createdDateTime": "",
        "apiKeyExpiryDateTime": "",
        "isApiKeyExpiredStatus": 
      }
    ]</t>
  </si>
  <si>
    <t>TC_41959_29</t>
  </si>
  <si>
    <t>Verify the response by filtering status -&gt;deactivated</t>
  </si>
  <si>
    <t>1. Go to parter management swagger
2. Navigate to "partner-management-controller/getAllApiKeyRequestsV2"API.
3. Execute response with  status as deactivated.
4. Click on Execute.</t>
  </si>
  <si>
    <t>In the response user should get   all the  Partner associated Ids for the logged in user where Deactivated state
[
      {
        "partnerId": "",
        "apiKeyLabel": "",
        "orgName": "",
        "policyName": "",
        "policyId": "",
        "policyDescription": "",
        "policyGroupId": "",
        "policyGroupName": "",
        "policyGroupDescription": "",
        "status": "",
        "createdDateTime": "",
        "apiKeyExpiryDateTime": "",
        "isApiKeyExpiredStatus": 
      }
    ]</t>
  </si>
  <si>
    <t>TC_41959_30</t>
  </si>
  <si>
    <t>Verify the response  without partner admin and partner roles</t>
  </si>
  <si>
    <t>1. Go to parter management swagger
2. Navigate to "partner-management-controller/getAllApiKeyRequestsV2"API.
3. Execute response without partner roles.
4. Click on Execute.</t>
  </si>
  <si>
    <t>TC_41959_31</t>
  </si>
  <si>
    <t>Verify by Filtering the response by selecting pageSize as 4 and without pageNo</t>
  </si>
  <si>
    <t>1. Go to parter management swagger
2. Navigate to "partner-management-controller/getAllApiKeyRequestsV2"API.
3. Execute the response by selecting pageSize as 4 and without pageNo.
4. Click on Execute.</t>
  </si>
  <si>
    <t>User should get error message,
{
      "errorCode": "PMS_PS_ERROR_006",
      "message": "Invalid pagination request: 'pageNo' and 'pageSize' must be specified together."
    }</t>
  </si>
  <si>
    <t>MOSIP-41900</t>
  </si>
  <si>
    <t>Notifications: Add optional query parameter "expiryPeriod", in API GET /partner-api-keys/v2</t>
  </si>
  <si>
    <t>TC_41900_01</t>
  </si>
  <si>
    <t>1. Go to parter management swagger
2. Navigate to 'partner-management-controller/getAllApiKeyRequestsV2'
3. Execute response by without access token.
4. Click on Execute.</t>
  </si>
  <si>
    <t>TC_41900_02</t>
  </si>
  <si>
    <t>Verify the response with valid  access token for an Auth partner token</t>
  </si>
  <si>
    <t>1. Go to parter management swagger
2. Navigate to partner-management-controller/getAllApiKeyRequestsV2'
3. Execute response by with access token.
4. Click on Execute.</t>
  </si>
  <si>
    <t>Should get all the  list of API keys created by all the auth partner 
{
        "partnerId": "string",
        "apiKeyLabel": "string",
        "orgName": "string",
        "policyName": "string",
        "policyId": "string",
        "policyDescription": "string",
        "policyGroupName": "string",
       "policygroupId":"string",
        "policyGroupDescription": "string",
        "status": "activated",
        "createdDateTime": "string",
        "apiKeyExpiryDateTime":"string",
         "isApiKeyExpiredStatus":"string
      }</t>
  </si>
  <si>
    <t>TC_41900_03</t>
  </si>
  <si>
    <t xml:space="preserve">Verify the response passing expiry period as 30 days in the request </t>
  </si>
  <si>
    <t>1. Go to parter management swagger
2. Navigate to 'partner-management-controller/getAllApiKeyRequestsV2'
3. Execute response by passing 30 days In the expiry period
4. Click on Execute.</t>
  </si>
  <si>
    <t>Should get all the list of API keys created by all the auth partner which are expiring in 30 days.
{
        "partnerId": "string",
        "apiKeyLabel": "string",
        "orgName": "string",
        "policyName": "string",
        "policyId": "string",
        "policyDescription": "string",
        "policygroupId":"string",
        "policyGroupName": "string",
        "policyGroupDescription": "string",
        "status": "activated",
        "createdDateTime": "string",       "apiKeyExpiryDateTime":"string",        "isApiKeyExpiredStatus":"string
      }</t>
  </si>
  <si>
    <t>TC_41900_04</t>
  </si>
  <si>
    <t xml:space="preserve">Verify the response passing expiry period as 15 days in the request </t>
  </si>
  <si>
    <t>1. Go to parter management swagger
2. Navigate to 'partner-management-controller/getAllApiKeyRequestsV2'
3. Execute response by passing 15 days In the expiry period
4. Click on Execute.</t>
  </si>
  <si>
    <t>Should get all the list of API keys created by all the auth partner which are expiring in 15 days.
{
        "partnerId": "string",
        "apiKeyLabel": "string",
        "orgName": "string",
        "policyName": "string",
        "policyId": "string",
        "policyDescription": "string",
        "policygroupId":"string",
        "policyGroupName": "string",
        "policyGroupDescription": "string",
        "status": "activated",
        "createdDateTime": "string",       "apiKeyExpiryDateTime":"string",        "isApiKeyExpiredStatus":"string
      }</t>
  </si>
  <si>
    <t>TC_41900_05</t>
  </si>
  <si>
    <t xml:space="preserve">Verify the response passing expiry period as 10 days in the request </t>
  </si>
  <si>
    <t>1. Go to parter management swagger
2. Navigate to 'partner-management-controller/getAllApiKeyRequestsV2'
3. Execute response by passing 10 days In the expiry period
4. Click on Execute.</t>
  </si>
  <si>
    <t>Should get all the list of API keys created by all the auth partner which are expiring in 10 days.
{
        "partnerId": "string",
        "apiKeyLabel": "string",
        "orgName": "string",
        "policyName": "string",
        "policyId": "string",
        "policyDescription": "string",
        "policygroupId":"string",
        "policyGroupName": "string",
        "policyGroupDescription": "string",
        "status": "activated",
        "createdDateTime": "string",       "apiKeyExpiryDateTime":"string",        "isApiKeyExpiredStatus":"string
      }</t>
  </si>
  <si>
    <t>TC_41900_06</t>
  </si>
  <si>
    <t xml:space="preserve">Verify the response passing expiry period more than 30 days in the request </t>
  </si>
  <si>
    <t>1. Go to parter management swagger
2. Navigate to 'partner-management-controller/getAllApiKeyRequestsV2'
3. Execute response by passing more than 30 days In the expiry period
4. Click on Execute.</t>
  </si>
  <si>
    <t>Should get an validation error message
"For 'expiryPeriod': Value must be less than 30"</t>
  </si>
  <si>
    <t>TC_41900_07</t>
  </si>
  <si>
    <t>1. Go to parter management swagger
2. Navigate to 'partner-management-controller/getAllApiKeyRequestsV2'
3. Execute response by passing invalid expiry period
4. Click on Execute.</t>
  </si>
  <si>
    <r>
      <rPr>
        <sz val="10"/>
        <color rgb="FF000000"/>
        <rFont val="Calibri"/>
        <family val="2"/>
      </rPr>
      <t xml:space="preserve">Response should be have all below details,
{
      "sbiId": "",
      "sbiVersion": "",
      "partnerId": "",
      "status": "",
      "countOfApprovedDevices": "",
      "countOfPendingDevices": "",
      "sbiCreatedDateTime": "",
      "sbiExpiryDateTime": "",
      "createdDateTime": "",
      "isSbiActive": true/false"
     </t>
    </r>
    <r>
      <rPr>
        <sz val="10"/>
        <color rgb="FFFF0000"/>
        <rFont val="Calibri"/>
        <family val="2"/>
      </rPr>
      <t xml:space="preserve"> </t>
    </r>
    <r>
      <rPr>
        <sz val="10"/>
        <color rgb="FF000000"/>
        <rFont val="Calibri"/>
        <family val="2"/>
      </rPr>
      <t>"isSbiExpired"</t>
    </r>
    <r>
      <rPr>
        <sz val="10"/>
        <color rgb="FFFF0000"/>
        <rFont val="Calibri"/>
        <family val="2"/>
      </rPr>
      <t xml:space="preserve">: </t>
    </r>
    <r>
      <rPr>
        <sz val="10"/>
        <color rgb="FF000000"/>
        <rFont val="Calibri"/>
        <family val="2"/>
      </rPr>
      <t>true/false
    }</t>
    </r>
  </si>
  <si>
    <r>
      <rPr>
        <sz val="10"/>
        <color rgb="FF000000"/>
        <rFont val="Calibri"/>
        <family val="2"/>
      </rPr>
      <t>User should get error message,
{
      "errorCode": "PMS_DEVICE_ERROR_020",
      "message": "</t>
    </r>
    <r>
      <rPr>
        <sz val="10"/>
        <color rgb="FFFF0000"/>
        <rFont val="Calibri"/>
        <family val="2"/>
      </rPr>
      <t>The selected SBI must be active and approved</t>
    </r>
    <r>
      <rPr>
        <sz val="10"/>
        <color rgb="FF000000"/>
        <rFont val="Calibri"/>
        <family val="2"/>
      </rPr>
      <t>"
    }</t>
    </r>
  </si>
  <si>
    <r>
      <t>Verify the response of  Deactivate Device passing an</t>
    </r>
    <r>
      <rPr>
        <sz val="10"/>
        <color rgb="FF0D0D0D"/>
        <rFont val="Calibri"/>
        <family val="2"/>
      </rPr>
      <t xml:space="preserve"> Invalid ID</t>
    </r>
  </si>
  <si>
    <r>
      <t xml:space="preserve">Execute API with partnerid value given as </t>
    </r>
    <r>
      <rPr>
        <sz val="10"/>
        <color rgb="FF000000"/>
        <rFont val="Calibri"/>
        <family val="2"/>
      </rPr>
      <t>'A'(any value)</t>
    </r>
  </si>
  <si>
    <r>
      <rPr>
        <sz val="10"/>
        <color rgb="FF000000"/>
        <rFont val="Calibri"/>
        <family val="2"/>
      </rPr>
      <t>Execute API with orgName value given as '1'(any value)</t>
    </r>
  </si>
  <si>
    <r>
      <t xml:space="preserve">Notifications: API GET /trust-chain-certificates - add </t>
    </r>
    <r>
      <rPr>
        <sz val="10"/>
        <rFont val="Calibri"/>
        <family val="2"/>
      </rPr>
      <t>expiryPeriod filter.</t>
    </r>
  </si>
  <si>
    <r>
      <t xml:space="preserve">Verify the response by selecting "sortFieldName" as </t>
    </r>
    <r>
      <rPr>
        <i/>
        <sz val="10"/>
        <color rgb="FF000000"/>
        <rFont val="Calibri"/>
        <family val="2"/>
        <scheme val="minor"/>
      </rPr>
      <t xml:space="preserve">desc </t>
    </r>
    <r>
      <rPr>
        <sz val="10"/>
        <color rgb="FF000000"/>
        <rFont val="Calibri"/>
        <family val="2"/>
        <scheme val="minor"/>
      </rPr>
      <t>partnerId and select "sortType" as asc and pageNo</t>
    </r>
  </si>
  <si>
    <t>TC_40150_13</t>
  </si>
  <si>
    <t>TC_41494_03</t>
  </si>
  <si>
    <t>TC_41494_09</t>
  </si>
  <si>
    <t>TC_41494_14</t>
  </si>
  <si>
    <t>TC_40210_20</t>
  </si>
  <si>
    <t>MOSIP-40190</t>
  </si>
  <si>
    <t>Weekly Summary of SBI: Notification Panel (Partner Admin)</t>
  </si>
  <si>
    <t>TC_40190_01</t>
  </si>
  <si>
    <t>TC_40190_02</t>
  </si>
  <si>
    <t>TC_40190_03</t>
  </si>
  <si>
    <t>TC_40190_04</t>
  </si>
  <si>
    <t>TC_40190_05</t>
  </si>
  <si>
    <t>1. The red alert should appear when a new notification is triggered after the last time the user viewed the notification panel. (if batch jobs are run then only he will get new notification)</t>
  </si>
  <si>
    <t>TC_40190_06</t>
  </si>
  <si>
    <t>TC_40190_07</t>
  </si>
  <si>
    <t>TC_40190_08</t>
  </si>
  <si>
    <t>TC_40190_09</t>
  </si>
  <si>
    <t>TC_40190_10</t>
  </si>
  <si>
    <t>TC_40190_11</t>
  </si>
  <si>
    <t>TC_40190_12</t>
  </si>
  <si>
    <t>TC_40190_13</t>
  </si>
  <si>
    <t>TC_40190_14</t>
  </si>
  <si>
    <t>TC_40190_15</t>
  </si>
  <si>
    <t>TC_40190_16</t>
  </si>
  <si>
    <t>TC_40190_17</t>
  </si>
  <si>
    <t>TC_40190_18</t>
  </si>
  <si>
    <t>TC_40190_19</t>
  </si>
  <si>
    <t>TC_40190_20</t>
  </si>
  <si>
    <t>1. Upon clicking on "View all notifications" it redirects to Notifications page where entire list of partner- related items nearing expiry within the duration of 7 days is listed under the PARTNER tab</t>
  </si>
  <si>
    <t>TC_40190_21</t>
  </si>
  <si>
    <t>TC_40190_22</t>
  </si>
  <si>
    <t>TC_40190_23</t>
  </si>
  <si>
    <t>TC_40190_24</t>
  </si>
  <si>
    <t>TC_40190_25</t>
  </si>
  <si>
    <t>TC_40190_26</t>
  </si>
  <si>
    <t>TC_40190_27</t>
  </si>
  <si>
    <t>TC_40190_28</t>
  </si>
  <si>
    <t>TC_40190_29</t>
  </si>
  <si>
    <t>TC_40190_30</t>
  </si>
  <si>
    <t>TC_40190_31</t>
  </si>
  <si>
    <t>TC_40190_32</t>
  </si>
  <si>
    <t>TC_40190_33</t>
  </si>
  <si>
    <t>TC_40190_34</t>
  </si>
  <si>
    <t>TC_40190_35</t>
  </si>
  <si>
    <t>1.The respective partner-related item (SBI) should expire within 7 days- 0 days from the date of expiry in the PMS portal.
2.The Partner Admin should login to the PMS portal.
3. Notifications should be sent only for SBI in “Approved” status, generated by Device Providers who are currently marked as active.</t>
  </si>
  <si>
    <t>As a Partner Admin,
I want to view notifications on weekly summary of Partner related items such as SBI which is nearing expiration within the next 7 days in PMS portal,
So that I am duly informed of the partner-related items nearing expiration and take appropriate action to prevent service disruptions.</t>
  </si>
  <si>
    <t>Description should be
1. xx Partner Certificates 
2.xx FTM Chip Certificates
3.xx API Keys
4.xx SBIs where xx represents the count of expiring items within 7-0 days of expiring date.</t>
  </si>
  <si>
    <t>1. Notification panel and page should be without notifications.
"No Notifications yet" message should be displayed.</t>
  </si>
  <si>
    <t>MOSIP-41491</t>
  </si>
  <si>
    <t>Security Testing: PMS Legacy - DB has PII issues - Create utility to encrypt existing data in DB</t>
  </si>
  <si>
    <t>TC_41491_01</t>
  </si>
  <si>
    <t>Develop a utility to securely encrypt existing PII data (like email, contact, and address) in legacy PMS database tables (partner, partner_h, partner_contact) to address security and compliance issues.</t>
  </si>
  <si>
    <t>Verify the encrypt Partner PII data when valid records exist</t>
  </si>
  <si>
    <t>TC_41491_02</t>
  </si>
  <si>
    <t>Verify no partner records with PII data to encrypt</t>
  </si>
  <si>
    <t>TC_41491_03</t>
  </si>
  <si>
    <t>Verify the invalid database credentials</t>
  </si>
  <si>
    <t>Utility should fail to connect DB. Logs should show database error.</t>
  </si>
  <si>
    <t>TC_41491_04</t>
  </si>
  <si>
    <t>Verify the partner History Encryption</t>
  </si>
  <si>
    <t>TC_41491_05</t>
  </si>
  <si>
    <t>Verify the Partner Contact Encryption</t>
  </si>
  <si>
    <t>partner_contact PII data should be encrypted.</t>
  </si>
  <si>
    <t>TC_41491_06</t>
  </si>
  <si>
    <t>Verify the Utility Logs Verification</t>
  </si>
  <si>
    <t>TC_41491_07</t>
  </si>
  <si>
    <t>Verify the DB Table Schema Missing</t>
  </si>
  <si>
    <t>TC_41491_08</t>
  </si>
  <si>
    <t>Verify the incorrect KeyManager URL</t>
  </si>
  <si>
    <t>TC_41491_09</t>
  </si>
  <si>
    <t>Verify the Encryption with Valid KeyManager URL</t>
  </si>
  <si>
    <t>The utility should connect to KeyManager, fetch keys, and encrypt data. Logs should confirm successful encryption.</t>
  </si>
  <si>
    <t>TC_41491_10</t>
  </si>
  <si>
    <t>Verify the Utility on Different Environment (qa-core)</t>
  </si>
  <si>
    <t>TC_41491_11</t>
  </si>
  <si>
    <t>Verify the records with Missing PII Fields Skipped</t>
  </si>
  <si>
    <t>Utility should log that PII is missing and skip the record. No changes should be made in the database.</t>
  </si>
  <si>
    <t>TC_41491_12</t>
  </si>
  <si>
    <t>Verify the Missing mosip.pms.client.secret in properties file</t>
  </si>
  <si>
    <t>1.Navigate to the properties file and configure correct DB and API details.
2.Ensure partner table has unencrypted PII records.
3.Navigate to the project directory and build the project.
4.Run mvn spring-boot:run.</t>
  </si>
  <si>
    <t>Records should be encrypted, and logs should show partner IDs and count.
Encrypted fields should appear in the database.</t>
  </si>
  <si>
    <t>1.Ensure no partner records with PII exist in the database.
2.Navigate to the project directory, then build and run the utility.
3.Observe logs during execution.
4.Check that the database state remains unchanged.</t>
  </si>
  <si>
    <t>Utility logs: “No partner records found.”
No DB changes should be observed.</t>
  </si>
  <si>
    <t>1.Set wrong DB username or password in properties file
2.Build the project using mvn clean install -Dgpg.skip=true
3.Run the utility using mvn spring-boot:run
4.Monitor logs for errors
5.Check that the utility fails to connect to the database</t>
  </si>
  <si>
    <t>1.Populate partner_h table with records containing unencrypted PII fields
2.Run the utility using mvn spring-boot:run
3.Check logs for messages related to PartnerH section processing
4.Validate that email, contact, and address fields are encrypted in the database</t>
  </si>
  <si>
    <t>PII in partner_h should be encrypted.
Logs should list affected partner history records.</t>
  </si>
  <si>
    <t>1.Populate partner_contact table with records containing unencrypted PII
2.Run the utility using mvn spring-boot:run
3.Observe logs for encryption activity related to partner_contact
4.Check database for encrypted values in email, contact, and address fields</t>
  </si>
  <si>
    <t>1.Set up valid configuration in the properties file
2.Run the utility using mvn spring-boot:run
3.Monitor console output during execution
4.Confirm that log messages follow expected patterns</t>
  </si>
  <si>
    <t>Logs should show start and end timestamps.
Encryption status clearly mentioned.</t>
  </si>
  <si>
    <t>1.Drop one PII-related column
2.Run the utility using mvn spring-boot:run
3.Observe the error in the console or logs</t>
  </si>
  <si>
    <t>Utility should log error gracefully.
Encryption should stop for affected table only.</t>
  </si>
  <si>
    <t>1. Set wrong mosip.kernel.keymanager.url
2. 2.Run the utility using mvn spring-boot:run
3. Observe failure logs
4. Confirm no encryption</t>
  </si>
  <si>
    <t>Encryption fails due to key manager not found.
Logs should indicate URL or connection error.</t>
  </si>
  <si>
    <t>1.Open application.properties.
2.Set mosip.kernel.keymanager.url
3.Ensure other credentials and DB settings are correct.
4.Run the utility using mvn spring-boot:run.
5.Observe logs and check encrypted data in DB.</t>
  </si>
  <si>
    <t>1. Replace dev in URL with qa-core in config
2. Use valid credentials for QA DB
3. Run the utility using mvn spring-boot:run.
4. Confirm environment logs
5. Verify encryption</t>
  </si>
  <si>
    <t>Utility should run successfully in new env.
Logs should show correct host used</t>
  </si>
  <si>
    <t>1.Open your database and insert/update at least one record in the partner table with all PII fields (email/contact/address) set to NULL or empty string.
2.Ensure utility is configured correctly with valid credentials in application.properties.
3.Run the utility using mvn spring-boot:run.
4.Monitor the logs during encryption process.
5.Open the database again and verify</t>
  </si>
  <si>
    <t>1. Leave PMS client secret blank
2. Build and Run the utility using mvn spring-boot:run
3. Monitor error logs
4. Validate service startup
5. Observe if encryption starts</t>
  </si>
  <si>
    <t>Utility should fail with config or error</t>
  </si>
  <si>
    <t>MOSIP-42685</t>
  </si>
  <si>
    <t>MOSIP-42682</t>
  </si>
  <si>
    <t>MOSIP-42658</t>
  </si>
  <si>
    <t xml:space="preserve">MOSIP-42650
MOSIP-42649
</t>
  </si>
  <si>
    <t>MOSIP-42465</t>
  </si>
  <si>
    <t>{
      "errorCode": "PMS_DEVICE_ERROR_029",
      "message": "Unable to process the request as the associated SBI is deactivated"
    }</t>
  </si>
  <si>
    <t>User should error message,
{
      "errorCode": "PMS_PRT_360",
      "message": "Invalid Page No"
    }</t>
  </si>
  <si>
    <t>User should error message,
{
      "errorCode": "PMS_PRT_361",
      "message": "Invalid Page No"
    }</t>
  </si>
  <si>
    <t>User should get error message,
Error: Bad Request</t>
  </si>
  <si>
    <t>MOSIP-42553</t>
  </si>
  <si>
    <t>PMS-Revamp - Wrong error message displayed for OIDC client name length limit.</t>
  </si>
  <si>
    <t>API Key Expiry notifications</t>
  </si>
  <si>
    <t>FTM Chip Expiry notifications</t>
  </si>
  <si>
    <t>SBI Expiry notifications</t>
  </si>
  <si>
    <t>MOSIP-42461</t>
  </si>
  <si>
    <t>Request and Manage MISP Partner Policy Linking</t>
  </si>
  <si>
    <t>TC_42461_01</t>
  </si>
  <si>
    <t>Verify if partner admin is able to get the policy group creation option at the time of MISP partner creation [this is a pre-requisite]</t>
  </si>
  <si>
    <t xml:space="preserve">Partner admin should have an option to select policy group If policy group was not selected at the time of partner creation </t>
  </si>
  <si>
    <t>TC_42461_02</t>
  </si>
  <si>
    <t>Verify is partner admin is able to get the policy group creation option after MISP partner creation</t>
  </si>
  <si>
    <t xml:space="preserve">Partner admin should have an option to select policy group  at the time of partner creation </t>
  </si>
  <si>
    <t>TC_42461_03</t>
  </si>
  <si>
    <t>Verify is partner admin is able to select the policy group creation option after selecting the policy group in the action menu in the partner screen</t>
  </si>
  <si>
    <t>Policy group option should be disabled as it is one time process</t>
  </si>
  <si>
    <t>TC_42461_04</t>
  </si>
  <si>
    <t>Verify partner admin is able to navigate to partner policy linking</t>
  </si>
  <si>
    <t>Partner admin should be able to navigate to partner policy linking</t>
  </si>
  <si>
    <t>TC_42461_05</t>
  </si>
  <si>
    <t>Verify if partner admin has selected a policy group  and want to create policy for the associated policy group for  the MISP partner after the partner creation</t>
  </si>
  <si>
    <t>TC_42461_06</t>
  </si>
  <si>
    <t>Verify on clicking request policy button</t>
  </si>
  <si>
    <t>Partner admin should be able to see a policy screen with textfields: partner  Type,partner ID,policy group ,policy name,comment box,clear form ,cancel and submit button</t>
  </si>
  <si>
    <t>TC_42461_07</t>
  </si>
  <si>
    <t xml:space="preserve">Verify the request policy button when there is no policy request is submitted </t>
  </si>
  <si>
    <t>Request Policy button should be located in the centre of the screen</t>
  </si>
  <si>
    <t>TC_42461_08</t>
  </si>
  <si>
    <t>Request Policy button should on the top right of the screen</t>
  </si>
  <si>
    <t>TC_42461_09</t>
  </si>
  <si>
    <t>Verify upon clicking on the Request Policy button navigates to the Request Policy screen:</t>
  </si>
  <si>
    <t>Clicking on the Request Policy button should navigate to the Request Policy screen</t>
  </si>
  <si>
    <t>TC_42461_10</t>
  </si>
  <si>
    <t>Check the Title of the request policy screen</t>
  </si>
  <si>
    <t>Title should read as Request Policy</t>
  </si>
  <si>
    <t>TC_42461_11</t>
  </si>
  <si>
    <t>Check the sub title of the request policy screen</t>
  </si>
  <si>
    <t>Sub-title should read as 'All fields marked with * are mandatory'</t>
  </si>
  <si>
    <t>TC_42461_12</t>
  </si>
  <si>
    <t>Check the partner type field</t>
  </si>
  <si>
    <t>Partner type field for MISP Partner should get auto populated by default and it should be disabled for edit</t>
  </si>
  <si>
    <t>TC_42461_13</t>
  </si>
  <si>
    <t>Check the partner id field</t>
  </si>
  <si>
    <t>Partner ID field should be a dropdown</t>
  </si>
  <si>
    <t>TC_42461_14</t>
  </si>
  <si>
    <t>Check the help text of partner id field</t>
  </si>
  <si>
    <t>Help text should read 'Select partner ID'</t>
  </si>
  <si>
    <t>TC_42461_15</t>
  </si>
  <si>
    <t>Verify on clicking the dropdown</t>
  </si>
  <si>
    <t>Clicking on the dropdown should display only the list of partner IDs of MISP Partner type whose partner certificate is successfully uploaded.</t>
  </si>
  <si>
    <t>TC_42461_16</t>
  </si>
  <si>
    <t>Verify the partner ID are displayed for not uploaded Partner certificates.</t>
  </si>
  <si>
    <t>Partner ID should be displayed but status should show as Not uploaded in the partner screen</t>
  </si>
  <si>
    <t>TC_42461_17</t>
  </si>
  <si>
    <t>Verify deactivated parters in Partner ID dropdown.</t>
  </si>
  <si>
    <t>Deactivated partner Id should not be displayed</t>
  </si>
  <si>
    <t>TC_42461_18</t>
  </si>
  <si>
    <t>Verify only MISP Partners are available in Partner ID dropdown.</t>
  </si>
  <si>
    <t>Only MISP partners should be available in the dropdown</t>
  </si>
  <si>
    <t>TC_42461_19</t>
  </si>
  <si>
    <t>Check the 'I' icon for Partner ID  displayed with text</t>
  </si>
  <si>
    <t>I' icon should display text as''Only those partner IDs whose partner certificate is uploaded is available in the dropdown. If you don't find your partner ID, please upload partner certificate first'</t>
  </si>
  <si>
    <t>TC_42461_20</t>
  </si>
  <si>
    <t xml:space="preserve">Verify the 'I' icon text can be modified or deleted </t>
  </si>
  <si>
    <t xml:space="preserve">I' icon text should not be able to modified or deleted </t>
  </si>
  <si>
    <t>TC_42461_21</t>
  </si>
  <si>
    <t>Verify the policy group field if there is policy group field is selected at the time of MISP partner creation</t>
  </si>
  <si>
    <t>Policy group selected at the time of MISP Partner creation or in Select Policy Group popup window of Tabular view of Partners should be displayed based on the partner ID opted. Hence it should be disabled for edit</t>
  </si>
  <si>
    <t>TC_42461_22</t>
  </si>
  <si>
    <t>Verify the policy group field if there is no policy group field is selected at the time of MISP partner creation</t>
  </si>
  <si>
    <t>If no policy group is selected  the Policy Group value should be blank with placeholder text</t>
  </si>
  <si>
    <t>TC_42461_23</t>
  </si>
  <si>
    <t>Check the placeholder text if the Policy Group value is blank</t>
  </si>
  <si>
    <t>Text should read '‘No policy group linked to the given Partner ID.’</t>
  </si>
  <si>
    <t>TC_42461_24</t>
  </si>
  <si>
    <t>Verify if ‘No policy group linked to the given Partner ID.’ text can be modified/deleted</t>
  </si>
  <si>
    <t>Place holder text should be disabled for edit</t>
  </si>
  <si>
    <t>TC_42461_25</t>
  </si>
  <si>
    <t>Veirfy the policy group is auto populated when policy group is selected while partner creation</t>
  </si>
  <si>
    <t>policy group should be auto populated when policy group is selected while partner creation</t>
  </si>
  <si>
    <t>TC_42461_26</t>
  </si>
  <si>
    <t>Verify by submitting the policy linkage without selecting the policy group</t>
  </si>
  <si>
    <t>All the options hould be mandatory</t>
  </si>
  <si>
    <t>TC_42461_27</t>
  </si>
  <si>
    <t xml:space="preserve">Check the Policy Name  field </t>
  </si>
  <si>
    <t xml:space="preserve">Policy Name should be a dropdown </t>
  </si>
  <si>
    <t>TC_42461_28</t>
  </si>
  <si>
    <t>Check the help text of policy name field</t>
  </si>
  <si>
    <t>Help text should read 'Select Policy Name'</t>
  </si>
  <si>
    <t>TC_42461_29</t>
  </si>
  <si>
    <t>Verify on clicking the dropdown of the policy name field</t>
  </si>
  <si>
    <t>Only the list of active policies belonging to the selected policy group should  appear in the dropdown for selection</t>
  </si>
  <si>
    <t>TC_42461_30</t>
  </si>
  <si>
    <t>Verify on clicking the dropdown of the policy name field for search bar</t>
  </si>
  <si>
    <t>On Clicking on the dropdown, should show a search bar to filter results based on user input</t>
  </si>
  <si>
    <t>TC_42461_31</t>
  </si>
  <si>
    <t xml:space="preserve">Verify the policy name dropdown item </t>
  </si>
  <si>
    <t>TC_42461_32</t>
  </si>
  <si>
    <t>Verify the policy name dropdown item can be modified/deleted</t>
  </si>
  <si>
    <t>Dropdown item of policy name should not  be able to modify/delete</t>
  </si>
  <si>
    <t>TC_42461_33</t>
  </si>
  <si>
    <t>Verify the policy name dropdown when there is no policy group selected</t>
  </si>
  <si>
    <t>If no policy group is selected, then no data should be available in the policy name dropdown</t>
  </si>
  <si>
    <t>TC_42461_34</t>
  </si>
  <si>
    <t>Verify by submitting the policy linkage without selecting the policy name</t>
  </si>
  <si>
    <t>TC_42461_35</t>
  </si>
  <si>
    <t>Verify the comment text field</t>
  </si>
  <si>
    <t>Comments field should be a  textarea</t>
  </si>
  <si>
    <t>TC_42461_36</t>
  </si>
  <si>
    <t>Verify the comments help text</t>
  </si>
  <si>
    <t>Help text of comments text area should read 'Mention the purpose of requesting the policy'</t>
  </si>
  <si>
    <t>TC_42461_37</t>
  </si>
  <si>
    <t>Verify the comments help text can be modified/deleted</t>
  </si>
  <si>
    <t>Help text should not be editable</t>
  </si>
  <si>
    <t>TC_42461_38</t>
  </si>
  <si>
    <t>Verify the submit button before adding the mandatory fields</t>
  </si>
  <si>
    <t>TC_42461_39</t>
  </si>
  <si>
    <t xml:space="preserve">Verify the submit button after adding the fields </t>
  </si>
  <si>
    <t>TC_42461_40</t>
  </si>
  <si>
    <t>Verify the cancel button before adding all the details</t>
  </si>
  <si>
    <t>Clicking on cancel Button should lead back to tabular view of partner policy linking screen without the details getting saved</t>
  </si>
  <si>
    <t>TC_42461_41</t>
  </si>
  <si>
    <t>Verify the cancel button after adding all the details</t>
  </si>
  <si>
    <t>TC_42461_42</t>
  </si>
  <si>
    <t>Verify the Clear form button before adding input fields</t>
  </si>
  <si>
    <t>Clear form button should clear the input fields</t>
  </si>
  <si>
    <t>TC_42461_43</t>
  </si>
  <si>
    <t>Verify the Clear form button after adding input fields</t>
  </si>
  <si>
    <t>TC_42461_44</t>
  </si>
  <si>
    <t>Verify the submit button</t>
  </si>
  <si>
    <t xml:space="preserve">Clicking on Submit button should display policy submission success message </t>
  </si>
  <si>
    <t>TC_42461_45</t>
  </si>
  <si>
    <t>Check the success message dislayed after submission</t>
  </si>
  <si>
    <t xml:space="preserve">Should  display an Tick Icon in  Green Color </t>
  </si>
  <si>
    <t>TC_42461_46</t>
  </si>
  <si>
    <t>Check the Title of the success message</t>
  </si>
  <si>
    <t>TC_42461_47</t>
  </si>
  <si>
    <t xml:space="preserve">Check the description of the success message </t>
  </si>
  <si>
    <t>Description of success message should read : Policy request has been successfully submitted. Approve the request for the partner policy linking to be activated</t>
  </si>
  <si>
    <t>TC_42461_48</t>
  </si>
  <si>
    <t>Verify after clicking the success message</t>
  </si>
  <si>
    <t>Go back and Approve button should appear along with the success messgae</t>
  </si>
  <si>
    <t>TC_42461_49</t>
  </si>
  <si>
    <t>Verify on clicking the approve button</t>
  </si>
  <si>
    <t>clicking on it should display a popup window seeking confirmation on where the admin wants to approve the policy request</t>
  </si>
  <si>
    <t>TC_42461_50</t>
  </si>
  <si>
    <t>Verify on clicking on confirm button for approval of the policy</t>
  </si>
  <si>
    <t xml:space="preserve">On click of confirm, the policy request should be approved and the admin should be automatically redirected to tabular view of partner policy linking </t>
  </si>
  <si>
    <t>TC_42461_51</t>
  </si>
  <si>
    <t>Verify the status after approving the policy</t>
  </si>
  <si>
    <t>Status should display as ‘Approved’</t>
  </si>
  <si>
    <t>TC_42461_52</t>
  </si>
  <si>
    <t>Verify the success message after approving the policy</t>
  </si>
  <si>
    <t>Message should read as 'The partner policy linking request is approved'</t>
  </si>
  <si>
    <t>TC_42461_53</t>
  </si>
  <si>
    <t>Verify the success message position after approving the policy</t>
  </si>
  <si>
    <t xml:space="preserve">Success message should be displayed </t>
  </si>
  <si>
    <t>TC_42461_54</t>
  </si>
  <si>
    <t>Verify On clicking the  Cancel button</t>
  </si>
  <si>
    <t>TC_42461_55</t>
  </si>
  <si>
    <t>Verify on clicking the go back button</t>
  </si>
  <si>
    <t>clicking on the back button should navigate to tabular view of submitted partner policy request where the newly created record should show status as  ‘Pending for Approval’</t>
  </si>
  <si>
    <t>TC_42461_56</t>
  </si>
  <si>
    <t>Verify if any technical issue encountered at the time of submit</t>
  </si>
  <si>
    <t>TC_42461_57</t>
  </si>
  <si>
    <t>Verify If same policy which is already requested   policy against the partner id   requested once again</t>
  </si>
  <si>
    <t>If a policy already requested earlier is either in APPROVED or PENDING IN APPROVAL status , then that same policy against the partner id cannot be requested once again</t>
  </si>
  <si>
    <t>TC_42461_58</t>
  </si>
  <si>
    <t>Verify the error message If same policy which is already requested   policy against the partner id   requested once again</t>
  </si>
  <si>
    <t>on clicking submit button , an appropriate error message should display as 'This policy has already been approved against your partner ID'</t>
  </si>
  <si>
    <t>TC_42461_59</t>
  </si>
  <si>
    <t>Verify the error message If the policy  requested  is in REJECTED status</t>
  </si>
  <si>
    <t>Same policy can be requested against the partner ID again</t>
  </si>
  <si>
    <t>TC_42461_60</t>
  </si>
  <si>
    <t>Verify the message If the policy  requested  is in pending for approval  status</t>
  </si>
  <si>
    <t xml:space="preserve">Policy request should have only approved/reject option should be availble in the action menu </t>
  </si>
  <si>
    <t>TC_42461_61</t>
  </si>
  <si>
    <t>Verify the tabular view of partner policy linkages</t>
  </si>
  <si>
    <t>Should displays list of all partner policy linkages of all applicable partner types</t>
  </si>
  <si>
    <t>TC_42461_62</t>
  </si>
  <si>
    <t>Verify the action menu for the policy request</t>
  </si>
  <si>
    <t>Action menu should display only approve/reject option,view option</t>
  </si>
  <si>
    <t>TC_42461_63</t>
  </si>
  <si>
    <t>Verify after partner admin selecting approve status</t>
  </si>
  <si>
    <t>TC_42461_64</t>
  </si>
  <si>
    <t>Verify after partner admin selecting reject status</t>
  </si>
  <si>
    <t>Status should display as ‘Rejected’</t>
  </si>
  <si>
    <t>TC_42461_65</t>
  </si>
  <si>
    <t>Verify the pop up message after selecting approve status</t>
  </si>
  <si>
    <t xml:space="preserve">Title should read as: Policy_Name  here and subtitle should read as Subtitle: Corresponding Partner_ID  </t>
  </si>
  <si>
    <t>TC_42461_66</t>
  </si>
  <si>
    <t>Verify the pop up message after selecting reject status</t>
  </si>
  <si>
    <t>TC_42461_67</t>
  </si>
  <si>
    <t>Verify on clicking view option in the action menu</t>
  </si>
  <si>
    <t xml:space="preserve">Clicking on the View option in the action menu or directly on the policy row should navigate to the View Partner-Policy Linking screen </t>
  </si>
  <si>
    <t>TC_42461_68</t>
  </si>
  <si>
    <t>Verify on clicking view option in the action menu Arabic language</t>
  </si>
  <si>
    <t>Should display in Arabic language</t>
  </si>
  <si>
    <t>TC_42461_69</t>
  </si>
  <si>
    <t>Verify on clicking view option in the action menu in French language</t>
  </si>
  <si>
    <t>Should display in French language</t>
  </si>
  <si>
    <t>TC_42461_70</t>
  </si>
  <si>
    <t>TC_42461_71</t>
  </si>
  <si>
    <t>TC_42461_72</t>
  </si>
  <si>
    <t>TC_42461_73</t>
  </si>
  <si>
    <t>Do you want to approve partner policy request? should popup</t>
  </si>
  <si>
    <t>TC_42461_74</t>
  </si>
  <si>
    <t>Verify the confirmation popup on selecting approve button in the popup</t>
  </si>
  <si>
    <t xml:space="preserve">On clicking confirm,the partner policy linking will be approved </t>
  </si>
  <si>
    <t>TC_42461_75</t>
  </si>
  <si>
    <t>Verify on clciking the confirm button in the popup</t>
  </si>
  <si>
    <t>On clicking confirm button should navigate to the tabular view screen page</t>
  </si>
  <si>
    <t>TC_42461_76</t>
  </si>
  <si>
    <t>Verify the Action Menu view in  Tablet device</t>
  </si>
  <si>
    <t>TC_42461_77</t>
  </si>
  <si>
    <t>Verify the Action Menu in Macbook UI design</t>
  </si>
  <si>
    <t>TC_42461_78</t>
  </si>
  <si>
    <t xml:space="preserve">Verfiy in DB afer creating the policy linking </t>
  </si>
  <si>
    <t> Status code should be as approved in policy request table</t>
  </si>
  <si>
    <t>Verify in DB after approve and rejecting the linking policy</t>
  </si>
  <si>
    <t>The language selected at login should persist across all screens.</t>
  </si>
  <si>
    <t xml:space="preserve">The admin has already navigated to the PMS Home Page
The admin clicks on the Partner Policy Linking option available either in the dashboard or overlay/hamburger menu.
MISP Policies and associated policy groups are already created by Partner admin </t>
  </si>
  <si>
    <t>As a Partner Admin, I should be able to navigate to the Policies screen by clicking the Policies option on the home page, so that I can:
Request a policy to be linked to MISP partner ID.
Approve/ Reject the partner- policy request.
Tabular View of previously requested policies along with their approval statuses in tabular view.
View the details of submitted policy requests</t>
  </si>
  <si>
    <t>1.Create a MISP partner as partner admin
2.Upload partner certificate
3.Go to partner screen
4.Click on action menu for the MISP partner to select policy group
5.Click on select policy group</t>
  </si>
  <si>
    <t xml:space="preserve">1.Go to partner screen
2.Click on create partner
3.Enter the required fileds and select the policy group </t>
  </si>
  <si>
    <t>1.Create a MISP partner as partner admin
2.Click on action menu for the MISP partner to select policy group
3.Click on partner policy linking tab in home page</t>
  </si>
  <si>
    <t>1.Create a MISP partner as partner admin
2.Go to partner screen
3.Select the policy group at the time of creation or Click on action menu for the MISP partner to select policy group
4.Go to  partner policy mapping tab in home page</t>
  </si>
  <si>
    <t>Partner admin should be able to navigate to partner policy mapping and see an request policy button
Note: applicable for only MISP partners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</si>
  <si>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</si>
  <si>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Title</t>
  </si>
  <si>
    <t>1.Create a MISP partner as partner admin
2.Go to partner screen
3.Select the policy group at the time of creation or Click on action menu for the MISP partner to select policy group
4.Go to  partner policy mapping tab in home page
5.Click on request policy button
6.Check the sub-title</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</si>
  <si>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partner type 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</si>
  <si>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partner id 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</si>
  <si>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help text of partner id 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</si>
  <si>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on the dropdown partner id 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</si>
  <si>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on the dropdown for deactivated  partner id 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</si>
  <si>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the 'i' icon  partner id field</t>
  </si>
  <si>
    <t xml:space="preserve">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'i' icon of partner id field can be modified/deleted </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</si>
  <si>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policy group filed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</si>
  <si>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place holder text of policy group filed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</si>
  <si>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place holder text of policy group filed can be modified/deleted</t>
  </si>
  <si>
    <t>1.Login as a partner admin and create a MISP partner
2.Go to partner screen
3.Select the policy group at the time of creation or Click on action menu for the MISP partner to select policy group
4.Go to  partner policy mapping tab in home page
5.Click on request policy button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</si>
  <si>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policy name textfield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</si>
  <si>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help text of policy name textfield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</si>
  <si>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dropdwon of policy name textfield</t>
  </si>
  <si>
    <t xml:space="preserve">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dropdwon itemof policy name </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</si>
  <si>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dropdwon item of policy name can be modified/deleted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</si>
  <si>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dropdown item of policy nameif no policy group is selected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</si>
  <si>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comment text field</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</si>
  <si>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comment text help text</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</si>
  <si>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7.Edit the comment text help text</t>
  </si>
  <si>
    <t>1.Create a MISP partner as partner admin
2.Go to partner screen
3.Select the policy group at the time of creation or Click on action menu for the MISP partner to select policy group
4.Go to  partner policy mapping tab in home page
5.Click on request policy button
6.Verify  the submit button before submitting all the feilds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</si>
  <si>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7.Verify  the submit button after submitting all the feilds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</si>
  <si>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7.Verify  the cancel button before adding details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</si>
  <si>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7.Verify  the cancel button after adding  all details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</si>
  <si>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7.Verify  the clear form  button before adding  all details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</si>
  <si>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7.Verify  the clear form  button after adding  all details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</si>
  <si>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7.Verify  the submit  button after adding  all details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</si>
  <si>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Title of success button after adding  all details</t>
  </si>
  <si>
    <t>Title of success message should display:
 'Policy Request has been submitted successfully!</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</si>
  <si>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description of the Title of success button after adding  all details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</si>
  <si>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on approve buuton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</si>
  <si>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on confirm button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</si>
  <si>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status of policy in the tabular view of partner policy sceen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</si>
  <si>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success message</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</si>
  <si>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success message position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</si>
  <si>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on the cancel button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</si>
  <si>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7.Click on go back  button</t>
  </si>
  <si>
    <t>An error message should display as-
 ‘Network Error
Please check your internet connection and try again.’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</si>
  <si>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7.Select the same requested  policy again</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</si>
  <si>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7.Select the same requested  policy again
8.Check the error message</t>
  </si>
  <si>
    <t xml:space="preserve">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7.Select the rejected   policy </t>
  </si>
  <si>
    <t xml:space="preserve">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7.Select the status which is in deactivated/pending for approval  status   </t>
  </si>
  <si>
    <t xml:space="preserve">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tabular view of policy linkage </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</si>
  <si>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action menu for policy request</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</si>
  <si>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action menu for policy request
8.Select approve status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</si>
  <si>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action menu for policy request
8.Select reject status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</si>
  <si>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action menu for policy request
8.Select approved status</t>
  </si>
  <si>
    <t>1.Create a MISP partner as partner admin
2.Upload partner certificate
3.Go to partner screen
4.Select the policy group at the time of creation or Click on action menu for the MISP partner to select policy group
5.Go to  partner policy mapping tab in home page
6.Click on request policy button
7.Check the action menu for policy request
8.Clcik on view option</t>
  </si>
  <si>
    <t>1.Create a MISP partner as partner admin
2.Go to partner screen
3.Select the policy group at the time of creation or Click on action menu for the MISP partner to select policy group
4.Go to  partner policy mapping tab in home page
5.Click on request policy button
6.Check the action menu for policy request
8.Clcik on view option</t>
  </si>
  <si>
    <t>1.Create a MISP partner as partner admin in french language
2.Go to partner screen
3.Select the policy group at the time of creation or Click on action menu for the MISP partner to select policy group
4.Go to  partner policy mapping tab in home page
5.Click on request policy button
6.Check the action menu for policy request
8.Clcik on view option</t>
  </si>
  <si>
    <t xml:space="preserve">
1.Login to PMS as an partner admin
2.Restart the "partner Management service" pod
3.Navigate to policies screen</t>
  </si>
  <si>
    <t>1.Login to PMP portal as a partner Admin
2.Navigate to partner screen
3.Click on the action menu in the partner tabular view
2.Remove partner admin roles 
3.Login with the same credentials</t>
  </si>
  <si>
    <t> 1.Create a MISP partner as partner admin 
2.Go to partner screen
3.Select the policy group at the time of creation or Click on action menu for the MISP partner to select policy group
4.Go to  partner policy mapping tab in home page
5.Click on request policy button
6.Check the action menu for policy request
8.Clcik on view option</t>
  </si>
  <si>
    <t xml:space="preserve"> Status code should be as rejected in policy request table</t>
  </si>
  <si>
    <t> MOSIP-42461</t>
  </si>
  <si>
    <t>Should work as expected</t>
  </si>
  <si>
    <t>Should persist same language across</t>
  </si>
  <si>
    <t>MOSIP-41187</t>
  </si>
  <si>
    <t>Upload/ Re-Upload MISP Partner Certificate</t>
  </si>
  <si>
    <t>TC_41187_01</t>
  </si>
  <si>
    <t>The Partner Admin has successfully navigated to the PMP Home Page.
The Partner Admin has already created a MISP Partner.
Corresponding Root and Intermediate CA certificates are already uploaded by partner admin as covered</t>
  </si>
  <si>
    <t>As a Partner Admin, I should be able to upload/ reupload Partner Certificate so that the MISP is treated as a valid partner and a MOSIP signed certificate is generated in return</t>
  </si>
  <si>
    <t>Verify upload Partner certificate option at the time of partner registration</t>
  </si>
  <si>
    <t>1.Login to PMP portal as a partner Admin
2.Navigate to partner screen
3.Click on Create MISP Partner button in the Partner screen tab</t>
  </si>
  <si>
    <t>After partner registration is success with valid details a pop up should occur for upload certificate with an success Message 'MISP Partner details submitted successfully'</t>
  </si>
  <si>
    <t>TC_41187_02</t>
  </si>
  <si>
    <t xml:space="preserve">Verify if partner is able to go to the certificate screen to upload the Partner certificate  </t>
  </si>
  <si>
    <t>1.Login to PMP portal as a partner Admin
2.Navigate to partner screen
3.Click on Create MISP Partner button in the Partner screen tab
4.Click on upload certificate in the partner success popup</t>
  </si>
  <si>
    <t xml:space="preserve">On clicking the upload certificate button should navigate to the certificate selection screen from the local </t>
  </si>
  <si>
    <t>TC_41187_03</t>
  </si>
  <si>
    <t xml:space="preserve">Verify if partner is able to upload Partner certificate  </t>
  </si>
  <si>
    <t>On selecting the valid certificate user should be able to successfully upload</t>
  </si>
  <si>
    <t>TC_41187_04</t>
  </si>
  <si>
    <t>Verify if partner is able to upload Partner certificate  when user selected an invalid certificate</t>
  </si>
  <si>
    <t>1.Login to PMP portal as a partner Admin
2.Navigate to partner screen
3.Click on Create MISP Partner button in the Partner screen tab
4.Click on upload certificate in the partner success popup
5.Select the valid certificate from the local</t>
  </si>
  <si>
    <t>User should not be able to upload certificate and should get an appropriate error message
"The certificate uploaded is not in the correct format. Only certificates having format .cer or .pem is allowed for upload"</t>
  </si>
  <si>
    <t>TC_41187_05</t>
  </si>
  <si>
    <t>Verify if partner is able to upload Partner certificate  when user selected an  certificate from an different organisation</t>
  </si>
  <si>
    <t>1.Login to PMP portal as a partner Admin
2.Navigate to partner screen
3.Click on Create MISP Partner button in the Partner screen tab
4.Click on upload certificate
5.Select an  certificate from an different organisation</t>
  </si>
  <si>
    <t>User should get an error message as "The organization name in the uploaded certificate does not match the name provided during partner registration"</t>
  </si>
  <si>
    <t>TC_41187_06</t>
  </si>
  <si>
    <t>Verify if partner is able to upload Partner certificate  which is less than one year</t>
  </si>
  <si>
    <t>1.Login to PMP portal as a partner Admin
2.Navigate to partner screen
3.Click on Create MISP Partner button in the Partner screen tab
4.Click on upload certificate
5.Select an  certificate which is less than 1 year</t>
  </si>
  <si>
    <t>User should get an error message as :
"The certificate's validity period is shorter than the required minimum duration"</t>
  </si>
  <si>
    <t>TC_41187_07</t>
  </si>
  <si>
    <t>Verify if partner is able to upload Partner certificate  when user selected an  certificate which is expired</t>
  </si>
  <si>
    <t>1.Login to PMP portal as a partner Admin
2.Navigate to partner screen
3.Click on Create MISP Partner button in the Partner screen tab
4.Click on upload certificate in the partner success popup
5.Select the invalid certificate from the local</t>
  </si>
  <si>
    <t>User should not be able to upload certificate and should get an appropriate error message " Certificate Dates are not valid."</t>
  </si>
  <si>
    <t>TC_41187_08</t>
  </si>
  <si>
    <t>Verify upload Partner certificate if partner has not uploaded certificate at the time of partner registration</t>
  </si>
  <si>
    <t>1.Login to PMP portal as a partner Admin
2.Click on Create MISP Partner button in the Partner screen tab.
3.Navigate to partner screen tabular view</t>
  </si>
  <si>
    <t xml:space="preserve">User should have an cert upload status in the partner tabular  column  </t>
  </si>
  <si>
    <t>TC_41187_09</t>
  </si>
  <si>
    <t>Verify the status of upload Partner certificate if partner has not uploaded certificate at the time of partner registration</t>
  </si>
  <si>
    <t xml:space="preserve">1.Login to PMP portal as a partner Admin
2.Click on Create MISP Partner button in the Partner screen tab.
3.Navigate to partner screen tabular view
4.Check the status of the certificate if it is not uploaded </t>
  </si>
  <si>
    <t>Status should show as 'certificate not uploaded' and status Inactive</t>
  </si>
  <si>
    <t>TC_41187_10</t>
  </si>
  <si>
    <t>Verify the status of upload Partner certificate if partner has  uploaded certificate at the time of partner registration</t>
  </si>
  <si>
    <t xml:space="preserve">1.Login to PMP portal as a partner Admin
2.Click on Create MISP Partner button in the Partner screen tab.
3.Navigate to partner screen tabular view
4.Check the status of the certificate if it is  uploaded </t>
  </si>
  <si>
    <t>Status should show as 'certificate  uploaded ' and status as active</t>
  </si>
  <si>
    <t>TC_41187_11</t>
  </si>
  <si>
    <t>Verify if user is able to edit the certificate details after uploading it</t>
  </si>
  <si>
    <t xml:space="preserve">1.Login to PMP portal as a partner Admin
2.Navigate to partner screen
3.Click on Create MISP Partner button in the Partner screen tab
4.Click on upload certificate in the partner success popup
5.Edit the certificate details after uploading it </t>
  </si>
  <si>
    <t xml:space="preserve">Editing certificate details should  be disabled for edit </t>
  </si>
  <si>
    <t>TC_41187_12</t>
  </si>
  <si>
    <t>Verify if user is able to edit the certificate details before  uploading it</t>
  </si>
  <si>
    <t xml:space="preserve">1.Login to PMP portal as a partner Admin
2.Navigate to partner screen
3.Click on Create MISP Partner button in the Partner screen tab
4.Click on upload certificate in the partner success popup
5.Edit the certificate details before uploading it </t>
  </si>
  <si>
    <t>User should be able to edit the certificate  details</t>
  </si>
  <si>
    <t>TC_41187_13</t>
  </si>
  <si>
    <t xml:space="preserve">Verify Re-Upload MISP Partner Certificate option is accessible </t>
  </si>
  <si>
    <t xml:space="preserve">1.Login to PMP portal as a partner Admin
2.Navigate to partner screen
3.Click on the action menu in the partner tabular view
4.Click on  the upload/reupload certificate option </t>
  </si>
  <si>
    <t>upload/reupload certificate option  should be accessible</t>
  </si>
  <si>
    <t>TC_41187_14</t>
  </si>
  <si>
    <t xml:space="preserve">Verify clicking on Re-Upload MISP Partner Certificate option    </t>
  </si>
  <si>
    <t>On clicking upload/reupload certificate option a Re-Upload certificate popup window should appear</t>
  </si>
  <si>
    <t>TC_41187_15</t>
  </si>
  <si>
    <t xml:space="preserve">Verify the popup window </t>
  </si>
  <si>
    <t xml:space="preserve">1.Login to PMP portal as a partner Admin
2.Navigate to partner screen
3.Click on the action menu in the partner tabular view
4.Click on  the upload/reupload certificate option
5.Check the popup </t>
  </si>
  <si>
    <t>A popup window should have a Title,Sub title,partner type,partner domain type,Upload Icon,text message,cancel button,submit button</t>
  </si>
  <si>
    <t>TC_41187_16</t>
  </si>
  <si>
    <t xml:space="preserve">Verify the Title </t>
  </si>
  <si>
    <t xml:space="preserve">1.Login to PMP portal as a partner Admin
2.Navigate to partner screen
3.Click on the action menu in the partner tabular view
4.Click on  the upload/reupload certificate option
5.Check the Title in the  popup </t>
  </si>
  <si>
    <t xml:space="preserve">Title should read as  ‘Re- upload partner certificate’ </t>
  </si>
  <si>
    <t>TC_41187_17</t>
  </si>
  <si>
    <t xml:space="preserve">Verify the  Sub-Title </t>
  </si>
  <si>
    <t xml:space="preserve">1.Login to PMP portal as a partner Admin
2.Navigate to partner screen
3.Click on the action menu in the partner tabular view
4.Click on  the upload/reupload certificate option
5.Check the subtitleTitle in the  popup </t>
  </si>
  <si>
    <t>Sub title should  corresponding Partner ID.</t>
  </si>
  <si>
    <t>TC_41187_18</t>
  </si>
  <si>
    <t xml:space="preserve">Verify the  partner type </t>
  </si>
  <si>
    <t xml:space="preserve">1.Login to PMP portal as a partner Admin
2.Navigate to partner screen
3.Click on the action menu in the partner tabular view
4.Click on  the upload/reupload certificate option
5.Check the partner type in the  popup </t>
  </si>
  <si>
    <t>Partner type should display as MISP Partner</t>
  </si>
  <si>
    <t>TC_41187_19</t>
  </si>
  <si>
    <t xml:space="preserve">Verify the  partner domain </t>
  </si>
  <si>
    <t xml:space="preserve">1.Login to PMP portal as a partner Admin
2.Navigate to partner screen
3.Click on the action menu in the partner tabular view
4.Click on  the upload/reupload certificate option
5.Check the partner domain in the  popup </t>
  </si>
  <si>
    <t>Partner domain type should be already pre- filled and disabled for edit.</t>
  </si>
  <si>
    <t>TC_41187_20</t>
  </si>
  <si>
    <t>Verify on clicking the upload Icon</t>
  </si>
  <si>
    <t>1.Login to PMP portal as a partner Admin
2.Navigate to partner screen
3.Click on the action menu in the partner tabular view
4.Click on  the upload/reupload certificate option
5.Click on the upload icon</t>
  </si>
  <si>
    <t>Upload icon should read a text message as - ‘Please tap to select the certificate. Only .cer or .pem certificate formats are allowed for upload’</t>
  </si>
  <si>
    <t>TC_41187_21</t>
  </si>
  <si>
    <t>Verify the text message in the popup</t>
  </si>
  <si>
    <t>1.Login to PMP portal as a partner Admin
2.Navigate to partner screen
3.Click on the action menu in the partner tabular view
4.Click on  the upload/reupload certificate option
5.Click on the upload icon
6.Check the text message</t>
  </si>
  <si>
    <t xml:space="preserve">Text message should read as- ‘Last certificate was uploaded on &lt;date of upload&gt;’ </t>
  </si>
  <si>
    <t>TC_41187_22</t>
  </si>
  <si>
    <t>Verify if the text message in the popup is editable</t>
  </si>
  <si>
    <t>Text message should not be editable</t>
  </si>
  <si>
    <t>TC_41187_23</t>
  </si>
  <si>
    <t>Verify clicking on cancel button in the popup</t>
  </si>
  <si>
    <t>1.Login to PMP portal as a partner Admin
2.Navigate to partner screen
3.Click on the action menu in the partner tabular view
4.Click on  the upload/reupload certificate option
5.Click on the upload icon
6.Click on the cancel button</t>
  </si>
  <si>
    <t>You should be navigated to list of partners page</t>
  </si>
  <si>
    <t>TC_41187_24</t>
  </si>
  <si>
    <t>Verify partner admin is able to upload partner certificate   in French language</t>
  </si>
  <si>
    <t>Upload partner certificate popup should display in french language</t>
  </si>
  <si>
    <t>TC_41187_25</t>
  </si>
  <si>
    <t>Verify '401'  error code</t>
  </si>
  <si>
    <t>TC_41187_26</t>
  </si>
  <si>
    <t>Verify '403'  error code</t>
  </si>
  <si>
    <t>1.Login to PMP portal as a partner Admin
2.Navigate to partner screen
3.Click on the action menu in the partner tabular view
2.Remove partner admin roles
3.Login with the same credentials</t>
  </si>
  <si>
    <t>TC_41187_27</t>
  </si>
  <si>
    <t>Verify '503'  error code</t>
  </si>
  <si>
    <t>TC_41187_28</t>
  </si>
  <si>
    <t>Verify partner admin is able to upload partner certificate   in arabic language</t>
  </si>
  <si>
    <t>Upload partner certificate popup should display in arabic language</t>
  </si>
  <si>
    <t>TC_41187_29</t>
  </si>
  <si>
    <t>Verify the error message for partner admin  on  uploading invalid partner certificate   in arabic language</t>
  </si>
  <si>
    <t>1.Login to PMP portal as a partner Admin
2.Navigate to partner screen
3.Click on the action menu in the partner tabular view
4.Click on  the upload/reupload certificate option
5.Click on the upload icon
6.Upload invalid certificate</t>
  </si>
  <si>
    <t>Error message should display in arabic language</t>
  </si>
  <si>
    <t>TC_41187_30</t>
  </si>
  <si>
    <t>Verify the error message for partner admin  on  uploading invalid partner certificate   in french language</t>
  </si>
  <si>
    <t>Error message should display in french language</t>
  </si>
  <si>
    <t>TC_41187_31</t>
  </si>
  <si>
    <t>Uploading a file with wrong format throws an error message- ‘The certificate uploaded is not in the correct format. Only certificates having format .cer or .pem is allowed for upload’</t>
  </si>
  <si>
    <t>Should get error message as:
The certificate uploaded is not in the correct format. Only certificates having format .cer or .pem is allowed for upload</t>
  </si>
  <si>
    <t>TC_41187_32</t>
  </si>
  <si>
    <t>On uploading a partner certificate signed by a CA whose certificate is not uploaded in PMP by Partner Admin, an error message is displayed- ‘CA certificate is not uploaded. Please upload and then try again’.</t>
  </si>
  <si>
    <t>1.Login to PMP portal as a partner Admin
2.Navigate to partner screen
3.Click on the action menu in the partner tabular view
4.Click on  the upload/reupload certificate option
5.Click on the upload icon
6.Upload a certificate where root certificate is not uploaded</t>
  </si>
  <si>
    <t>The organization name in the uploaded certificate does not match the name provided during partner registration.</t>
  </si>
  <si>
    <t>TC_41187_33</t>
  </si>
  <si>
    <t xml:space="preserve"> If the certificate upload is unsuccessful due to a technical/ internal issue, an error message- ‘Due to an error, we were unable to upload the certificate. Please try again.’This should lead the user back to upload popup window to enter the details and upload certificate again.</t>
  </si>
  <si>
    <t>1.Login to PMP portal as a partner Admin
2.Navigate to partner screen
3.Click on the action menu in the partner tabular view
4.Click on  the upload/reupload certificate option
5.Click on the upload icon
6.switch off internet
7.Upload a certificate where root certificate is not uploaded</t>
  </si>
  <si>
    <t>Network Error
Please check your internet connection and try again.</t>
  </si>
  <si>
    <t>TC_41187_34</t>
  </si>
  <si>
    <t>If the certificate expiry date is less than 1 year from date of upload, an error message- ‘Expiry date of uploaded certificate is less than 1 year. Please upload valid certificate again’.</t>
  </si>
  <si>
    <t>1.Login to PMP portal as a partner Admin
2.Navigate to partner screen
3.Click on the action menu in the partner tabular view
4.Click on  the upload/reupload certificate option
5.Click on the upload icon
6.Upload a certificate with validity 1 year</t>
  </si>
  <si>
    <t>Should get error message as:
Certificate Dates are not valid.</t>
  </si>
  <si>
    <t>TC_41187_35</t>
  </si>
  <si>
    <t>Partner certificate should not be a self signed certificate. Else throw an error message- ‘Self signed certificate not allowed. Please upload CA signed certificate’.</t>
  </si>
  <si>
    <t>Root CA/Intermediate CA Certificates not found</t>
  </si>
  <si>
    <t>TC_41187_36</t>
  </si>
  <si>
    <t xml:space="preserve"> Only Version 3 certificate should be allowed for upload. Else- ‘Only Version 3 certificates allowed for upload’.</t>
  </si>
  <si>
    <t>TC_41187_37</t>
  </si>
  <si>
    <t xml:space="preserve">Verify after re-uploading the existing certificate. </t>
  </si>
  <si>
    <t>Re-Upload option should beused to replace an already uploaded certificate.</t>
  </si>
  <si>
    <t>TC_41187_38</t>
  </si>
  <si>
    <t>Verify  uploading/reuploading partner certificate is working as expected in tablet</t>
  </si>
  <si>
    <t>upload/reupload functionality should work as expected in tablet</t>
  </si>
  <si>
    <t>TC_41187_39</t>
  </si>
  <si>
    <t>Verify  uploading/reuploading partner certificate is working as expected in macbook</t>
  </si>
  <si>
    <t>upload/reupload functionality should work as expected in macbook</t>
  </si>
  <si>
    <t>MOSIP-42463</t>
  </si>
  <si>
    <t>Policy Manager: Create and Manage MISP Policies</t>
  </si>
  <si>
    <t>TC_42463_01</t>
  </si>
  <si>
    <t>The user has already navigated to the home page
 The Policies option is available in both the dashboard and overlay menu.
The user must have both PARTNER_ADMIN and POLICYMANAGER roles assigned in Keycloak to access the Policies card and perform any policy-related actions</t>
  </si>
  <si>
    <t>As a Policy Manager, I should be able to navigate to a screen with the Policy Group and MISP Policy tabs in addition to other existing tabs upon clicking the Policies option on the home page, so that I can create Policy Groups and associated MISP Policies as needed.</t>
  </si>
  <si>
    <t xml:space="preserve">Verify partner admin is able to navigate to the policy screen from the dashboard </t>
  </si>
  <si>
    <t xml:space="preserve">1.Login to UI as partner Admin
2.Navigate to policies screen from the dashboard </t>
  </si>
  <si>
    <t>Partner admin should be able to navigate from the dashboard</t>
  </si>
  <si>
    <t>Functionality  working as expected in tablet</t>
  </si>
  <si>
    <t> Functionality  working as expected in Mac</t>
  </si>
  <si>
    <t>TC_42463_02</t>
  </si>
  <si>
    <t xml:space="preserve">Verify partner admin is able to navigate to the policy screen from the overlay menu </t>
  </si>
  <si>
    <t>1.Login to UI as partner Admin
2.Navigate to policies screen from  the overlay menu</t>
  </si>
  <si>
    <t>Partner admin should be able to navigate from the overlay menu</t>
  </si>
  <si>
    <t>TC_42463_03</t>
  </si>
  <si>
    <t>Verify the screen on clicking the polices card</t>
  </si>
  <si>
    <t>1.Login to UI as partner Admin
2.Navigate to policies screen from dashboard or from the overlay menu
3.Click on MISP policy tab
4.Click on create MISP policy button</t>
  </si>
  <si>
    <t>Partner admin/user should be able to view Title/breadcrumb/4 tabs/create policy tab/items per page/filter button/overlay menu/icons</t>
  </si>
  <si>
    <t>TC_42463_04</t>
  </si>
  <si>
    <t>Check the Title of the policy screen</t>
  </si>
  <si>
    <t>1.Login to UI as partner Admin
2.Navigate to policies screen from dashboard or from the overlay menu</t>
  </si>
  <si>
    <t>Title should read as : 'Policies'</t>
  </si>
  <si>
    <t>TC_42463_05</t>
  </si>
  <si>
    <t>Check the breadcrumb of the policy screen</t>
  </si>
  <si>
    <t>1.Login to UI as partner Admin
2.Navigate to policies screen from dashboard or from the overlay menu
3.Check the breadcrumb</t>
  </si>
  <si>
    <t>Breadcrumb should be 'Home' and should be accessible</t>
  </si>
  <si>
    <t>TC_42463_06</t>
  </si>
  <si>
    <t>Verify the backbutton beside the Title</t>
  </si>
  <si>
    <t>1.Login to UI as partner Admin
2.Navigate to policies screen from dashboard or from the overlay menu
3.Check the backbutton</t>
  </si>
  <si>
    <t>Should navigate to the home screen on clicking the backbutton</t>
  </si>
  <si>
    <t>TC_42463_07</t>
  </si>
  <si>
    <t>Check the tabs displayed in the policies screen</t>
  </si>
  <si>
    <t>Policy Group, Authentication Policy, Datashare Policy, MISP Policy tabs should be displayed</t>
  </si>
  <si>
    <t>TC_42463_08</t>
  </si>
  <si>
    <t>Verify the tabs is editable</t>
  </si>
  <si>
    <t>1.Login to UI as partner Admin
2.Navigate to policies screen from dashboard or from the overlay menu
3.Check if tabs are editable</t>
  </si>
  <si>
    <t>Tabs should not be editable</t>
  </si>
  <si>
    <t>TC_42463_09</t>
  </si>
  <si>
    <t>Verify on clicking Policy group Tab before creating a policy group</t>
  </si>
  <si>
    <t>1.Login to UI as partner Admin
2.Navigate to policies screen from dashboard or from the overlay menu
3.Click on create policy group tab</t>
  </si>
  <si>
    <t>On clicking should navigate to policies screen with a Title: Create Policy group
subtitle: Home/List of policy groups
All fields marked with * are mandatory
Policy group name with a input text field
policy group description with a input text field
clear form /cancel/submit button</t>
  </si>
  <si>
    <t>TC_42463_10</t>
  </si>
  <si>
    <t>Verify on clicking Policy group Tab after creating a policy group</t>
  </si>
  <si>
    <t>1.Login to UI as partner Admin
2.Navigate to policies screen from dashboard or from the overlay menu
3.Click on policy group tab</t>
  </si>
  <si>
    <t>On clicking policy group tab should display the policy groups details with policy group Id,policy group name,policy group description,creation date,status,action</t>
  </si>
  <si>
    <t>TC_42463_11</t>
  </si>
  <si>
    <t>Verify on clicking Authentication Policy  Tab before creation of authentication policy</t>
  </si>
  <si>
    <t>1.Login to UI as partner Admin
2.Navigate to policies screen from dashboard or from the overlay menu
3.Click on Authentication policy  tab</t>
  </si>
  <si>
    <t>On clicking should navigate to Create Authentication policy screen with a
subtitle: Home/List of Authentication policies
All fields marked with * are mandatory
Policy group  with a input text field
Policy Name
policy  description with a input text field/upload policy data button/
clear form /cancel/save as draft button</t>
  </si>
  <si>
    <t>TC_42463_12</t>
  </si>
  <si>
    <t>Verify on clicking Authentication Policy  Tab after creation of authentication policy</t>
  </si>
  <si>
    <t>On clicking Authentication policy  tab should display a tabular view with the policy id, policy name,policy description ,creation date,status,action,items per page,filter button</t>
  </si>
  <si>
    <t>TC_42463_13</t>
  </si>
  <si>
    <t>Verify on clicking Data share Policy  Tab before creating data share policy</t>
  </si>
  <si>
    <t xml:space="preserve">1.Login to UI as partner Admin
2.Navigate to policies screen from dashboard or from the overlay menu
3.Click on create Data share policy  </t>
  </si>
  <si>
    <t>On clicking should navigate to Create Datashare policy screen with
Titel : Create Datashare policy
subtitle: Home/List of Datashare policies
All fields marked with * are mandatory
Policy group  with a input text field
Policy Name
policy  description with a input text field/upload policy data button/
clear form /cancel/save as draft button</t>
  </si>
  <si>
    <t>TC_42463_14</t>
  </si>
  <si>
    <t>Verify on clicking Data share Policy  Tab</t>
  </si>
  <si>
    <t>1.Login to UI as partner Admin
2.Navigate to policies screen from dashboard or from the overlay menu
3.Click on Data share policy  tab</t>
  </si>
  <si>
    <t>On clicking Data share policy  tab should display a tabular view with the policy id, policy name,policy description ,creation date,status,action,items per page,filter button</t>
  </si>
  <si>
    <t>TC_42463_15</t>
  </si>
  <si>
    <t>Verify clicking on Create MISP Policy</t>
  </si>
  <si>
    <t>1.Login to UI as partner Admin
2.Navigate to policies screen from dashboard or from the overlay menu
3.Click on Create MISP policy button</t>
  </si>
  <si>
    <t>On clicking the button should navigate to Create MISP policy screen with a
 Title : Create MISP Policy
subtitle: Home/ List of MISP policies
All fields marked with * are mandatory
Policy group  with a input text field
Policy Name
policy  description with a input text field/upload policy data button/
clear form /cancel/submit button</t>
  </si>
  <si>
    <t>TC_42463_16</t>
  </si>
  <si>
    <t>Verify if  entering policy group is allowed</t>
  </si>
  <si>
    <t>1.Login to UI as partner Admin
2.Navigate to policies screen from dashboard or from the overlay menu
3.Click on Create MISP policy button
4.Enter policy group</t>
  </si>
  <si>
    <t xml:space="preserve">Policy group should be a dropdown and entering manually should not be allowed </t>
  </si>
  <si>
    <t>TC_42463_17</t>
  </si>
  <si>
    <t xml:space="preserve">Verify if  entering policy Name </t>
  </si>
  <si>
    <t>1.Login to UI as partner Admin
2.Navigate to policies screen from dashboard or from the overlay menu
3.Click on Create MISP policy button
4.Enter policy Name</t>
  </si>
  <si>
    <t xml:space="preserve">Adding policy name should be allowed </t>
  </si>
  <si>
    <t>TC_42463_18</t>
  </si>
  <si>
    <t xml:space="preserve">Verify entering policy description </t>
  </si>
  <si>
    <t xml:space="preserve">Adding policy description should be allowed </t>
  </si>
  <si>
    <t>TC_42463_19</t>
  </si>
  <si>
    <t>Verify entering policy description with lengthy description</t>
  </si>
  <si>
    <t xml:space="preserve">1.Login to UI as partner Admin
2.Navigate to policies screen from dashboard or from the overlay menu
3.Click on Create MISP policy button
4.Enter policy description </t>
  </si>
  <si>
    <t>Description exceeding the given limit (maxlength='256') should disable the keyboard after exceeding 256 characters</t>
  </si>
  <si>
    <t>TC_42463_20</t>
  </si>
  <si>
    <t>Verify clicking on   submit button without adding description</t>
  </si>
  <si>
    <t xml:space="preserve">1.Login to UI as partner Admin
2.Navigate to policies screen from dashboard or from the overlay menu
3.Click on Create MISP policy button
4.Click on submit button without adding policy description </t>
  </si>
  <si>
    <t>Submit button should not be enabled until all the fields are added</t>
  </si>
  <si>
    <t>TC_42463_21</t>
  </si>
  <si>
    <t>Verify clicking on upload button</t>
  </si>
  <si>
    <t>1.Login to UI as partner Admin
2.Navigate to policies screen from dashboard or from the overlay menu
3.Click on Create MISP policy button
4.Click on upload button</t>
  </si>
  <si>
    <t>Clicking on upload button should be navigated to the local folder to enable user to select file</t>
  </si>
  <si>
    <t>TC_42463_22</t>
  </si>
  <si>
    <t>Verify selecting a wrong format file from the local</t>
  </si>
  <si>
    <t>1.Login to UI as partner Admin
2.Navigate to policies screen from dashboard or from the overlay menu
3.Click on Create MISP policy button
4.Click on upload button
5.Select an invalid file format to upload</t>
  </si>
  <si>
    <t>Appropriate error message should display</t>
  </si>
  <si>
    <t>TC_42463_23</t>
  </si>
  <si>
    <t>Verify the error message on selecting a wrong format file from the local</t>
  </si>
  <si>
    <t>1.Login to UI as partner Admin
2.Navigate to policies screen from dashboard or from the overlay menu
3.Click on Create MISP policy button
4.Click on upload button
5.Select an invalid file format to upload
6.Check the error message</t>
  </si>
  <si>
    <t>TC_42463_24</t>
  </si>
  <si>
    <t>Verify on clicking clear form button without entering any data</t>
  </si>
  <si>
    <t>1.Login to UI as partner Admin
2.Navigate to policies screen from dashboard or from the overlay menu
3.Click on Create MISP policy button
4.Click on clear form button</t>
  </si>
  <si>
    <t>Clear form button should clear all the data entered</t>
  </si>
  <si>
    <t>TC_42463_25</t>
  </si>
  <si>
    <t>Verify the Text alignment and spacing is consistent across all entries in the Create MISP policy group dropdown</t>
  </si>
  <si>
    <t>1.Login to UI as partner Admin
2.Navigate to policies screen from dashboard or from the overlay menu
3.Click on Create MISP policy button
4.Click on policy group dropdown
5.Select any lengthy policy and scroll the scroll button</t>
  </si>
  <si>
    <t>The background or highlight area should dynamically adjust its width and height according to the length of the policy group name</t>
  </si>
  <si>
    <t>TC_42463_26</t>
  </si>
  <si>
    <t>Verify on clicking submit button after entering all the valid data</t>
  </si>
  <si>
    <t>1.Login to UI as partner Admin
2.Navigate to policies screen from dashboard or from the overlay menu
3.Click on Create MISP policy button
4.Click on  submit  button</t>
  </si>
  <si>
    <t>on clicking submit a success message should popup saying the policy is moved to Policy is currently in draft mode. You can publish it to make it active, or continue editing if additional modifications are needed by navigating to 'List of MISP Policies' page</t>
  </si>
  <si>
    <t>TC_42463_27</t>
  </si>
  <si>
    <t xml:space="preserve">Verify viewing the MISP policy after creating </t>
  </si>
  <si>
    <t>1.Login to UI as partner Admin
2.Navigate to policies screen from dashboard or from the overlay menu
3.Click on Create MISP policy button
4.Click on  submit  button
5.Go to Tabular view
6.Click on the view option</t>
  </si>
  <si>
    <t>On clicking view option should navigates to View MISP Policy details page</t>
  </si>
  <si>
    <t>TC_42463_28</t>
  </si>
  <si>
    <t>Verify after the MISP policy , deactivating the same is possible</t>
  </si>
  <si>
    <t>1.Login to UI as partner Admin
2.Navigate to policies screen from dashboard or from the overlay menu
3.Click on Create MISP policy button
4.Click on  submit  button
5.Go to Tabular view
6.Click on the action menu option
7.Deactivate the policy</t>
  </si>
  <si>
    <t xml:space="preserve">clicking on Deactivate option in action item of activated records in Tabular view screen should throw an confirmation pop up  before deactivating </t>
  </si>
  <si>
    <t>TC_42463_29</t>
  </si>
  <si>
    <t>Verify after confirming the  deactivate option in the confirmation pop up</t>
  </si>
  <si>
    <t>Selected policy should be deactivated successfully and status should be updated to Deactivated</t>
  </si>
  <si>
    <t>TC_42463_30</t>
  </si>
  <si>
    <t>Verify Cloning the MISP Policy</t>
  </si>
  <si>
    <t>Cloning should be possible for activated polices only</t>
  </si>
  <si>
    <t>TC_42463_31</t>
  </si>
  <si>
    <t>Verify editing MISP policy</t>
  </si>
  <si>
    <t>1.Login to UI as partner Admin
2.Navigate to policies screen from dashboard or from the overlay menu
3.Click on Create MISP policy button
4.Click on  submit  button
5.Go to Tabular view
6.Click on the action menu option
7.Edit the policy</t>
  </si>
  <si>
    <t>Editing the policy should be possible for only for the policy which is in draft status</t>
  </si>
  <si>
    <t>TC_42463_32</t>
  </si>
  <si>
    <t>Verify publishing the MISP Policy</t>
  </si>
  <si>
    <t>1.Login to UI as partner Admin
2.Navigate to policies screen from dashboard or from the overlay menu
3.Click on Create MISP policy button
4.Click on  submit  button
5.Go to Tabular view
6.Click on the action menu option
7.Publish the policy</t>
  </si>
  <si>
    <t>publishing policy should be  allowed for the policy which is in draft status</t>
  </si>
  <si>
    <t>TC_42463_33</t>
  </si>
  <si>
    <t>Verify Partner admin is able to create MISP policy without Partner admin/policy manager roles</t>
  </si>
  <si>
    <t xml:space="preserve">1.Login to UI as partner Admin
2.Navigate to policies screen from dashboard or from the overlay menu
3.Click on Create MISP policy button
4.Create the policy without Partner admin/policy manager roles </t>
  </si>
  <si>
    <t>Should not be allowed to create policy</t>
  </si>
  <si>
    <t>TC_42463_34</t>
  </si>
  <si>
    <t>Verify partner admin is able to create MISP Policy in French language</t>
  </si>
  <si>
    <t>1.Login to UI as partner Admin in French language
2.Navigate to policies screen from dashboard or from the overlay menu
3.Click on Create MISP policy button</t>
  </si>
  <si>
    <t>User should be able to create MISP policy in french langauge</t>
  </si>
  <si>
    <t>TC_42463_35</t>
  </si>
  <si>
    <t>Verify partner admin is able to create MISP Policy in Arabic language</t>
  </si>
  <si>
    <t>1.Login to UI as partner Admin in Arabic language
2.Navigate to policies screen from dashboard or from the overlay menu
3.Click on Create MISP policy button</t>
  </si>
  <si>
    <t>User should be able to create MISP policy in Arabic langauge</t>
  </si>
  <si>
    <t>TC_42463_36</t>
  </si>
  <si>
    <t>Verify user is able to navigate to the action menu using Keyboard navigation</t>
  </si>
  <si>
    <t>1.Login to UI as partner Admin in
2.Navigate to policies screen from dashboard or from the overlay menu using keyboard
3.Click on Create MISP policy button</t>
  </si>
  <si>
    <t>User should be able to naviagate to action menu using keyboard</t>
  </si>
  <si>
    <t>TC_42463_37</t>
  </si>
  <si>
    <t>Verify The language selected at login persisting across all screens.</t>
  </si>
  <si>
    <t>1.Login to UI as partner Admin in any of the language
2.Navigate to policies screen from dashboard or from the overlay menu using keyboard
3.Click on Create MISP policy button</t>
  </si>
  <si>
    <t>TC_42463_38</t>
  </si>
  <si>
    <t>TC_42463_39</t>
  </si>
  <si>
    <t>1.Register as an FTM /Device provider
2.Remove FTM/device  Provider from assigned roles
3.Login with the same credentials</t>
  </si>
  <si>
    <t>TC_42463_40</t>
  </si>
  <si>
    <t>1.Login to PMS as an partner admin
2.Restart the "partner Management service" pod
3.Navigate to policies screen</t>
  </si>
  <si>
    <t>TC_42463_41</t>
  </si>
  <si>
    <t>Verify policies screen is accessible in Tablet</t>
  </si>
  <si>
    <t>Should be accessible in Tablet</t>
  </si>
  <si>
    <t>TC_42463_42</t>
  </si>
  <si>
    <t>Verify policies screen is accessible in Mac book</t>
  </si>
  <si>
    <t>Should be accessible in Mac book</t>
  </si>
  <si>
    <t>TC_42463_43</t>
  </si>
  <si>
    <t>Verify the grammatical text content displayed on the Policy screen</t>
  </si>
  <si>
    <t>1.Login to UI as partner Admin in any of the language
2.Navigate to policies screen from dashboard or from the overlay menu
3.Click on view MISP policy screen</t>
  </si>
  <si>
    <t>Text content displayed should be proper in the Policy screen</t>
  </si>
  <si>
    <t>MOSIP-42478</t>
  </si>
  <si>
    <t>MISP Services: Generate MISP License Key</t>
  </si>
  <si>
    <t>TC_42478_01</t>
  </si>
  <si>
    <t xml:space="preserve">    User has navigated to the MISP Services screen (tabular view).
    The Generate MISP License Key button is visible
      In the center of the screen when no keys have been submitted.
  In the top-right corner when a list of submitted keys is present.</t>
  </si>
  <si>
    <t>As a partner admin, I want to generate a MISP License Key for a MISP Partner from the MISP Services screen so that the key can be issued to the MISP for securely forwarding and authenticating requests from external partners to MOSIP services such as IDA</t>
  </si>
  <si>
    <t>Verify user is able to navigate to the MISP Partner services tab</t>
  </si>
  <si>
    <t>1.Login as Parnter admin and create a MISP partner
2.Navigate to MISP partner services card from dashboard or overlay menu</t>
  </si>
  <si>
    <t>User should be able to navigate to the MISP partner services card</t>
  </si>
  <si>
    <t>TC_42478_02</t>
  </si>
  <si>
    <t xml:space="preserve">Verify the MISP partner services screen when no MISP Licence key is generated </t>
  </si>
  <si>
    <t>Blank tabular view screen and Generate MISP licence key should be located at the centre</t>
  </si>
  <si>
    <t>TC_42478_03</t>
  </si>
  <si>
    <t xml:space="preserve">Verify the MISP partner services screen when  MISP Licence key is generated </t>
  </si>
  <si>
    <t>1.Login as Parnter admin and create a MISP partner
2.Navigate to MISP partner services card from dashboard or overlay menu
3.Click on create MISP Licence key</t>
  </si>
  <si>
    <t xml:space="preserve">A Tabular view screen should be displayed </t>
  </si>
  <si>
    <t>TC_42478_04</t>
  </si>
  <si>
    <t>Verify the Title in the Generate MISP Licence key screen</t>
  </si>
  <si>
    <t xml:space="preserve">1.Login as Parnter admin and create a MISP partner
2.Navigate to MISP partner services card from dashboard or overlay menu
3.Click on create MISP Licence key
4.Check the Title </t>
  </si>
  <si>
    <t>Title should read : Generate MISP License Key</t>
  </si>
  <si>
    <t>TC_42478_05</t>
  </si>
  <si>
    <t>Verify the Sub Title in the Generate MISP Licence key screen</t>
  </si>
  <si>
    <t xml:space="preserve">1.Login as Parnter admin and create a MISP partner
2.Navigate to MISP partner services card from dashboard or overlay menu
3.Click on create MISP Licence key
4.Check the sub Title </t>
  </si>
  <si>
    <t>Subtitle should read as : All fields marked with * are mandatory</t>
  </si>
  <si>
    <t>TC_42478_06</t>
  </si>
  <si>
    <t>Verify the breadcrumb</t>
  </si>
  <si>
    <t xml:space="preserve">1.Login as Parnter admin and create a MISP partner
2.Navigate to MISP partner services card from dashboard or overlay menu
3.Click on create MISP Licence key
4.Check the  Breadcrumb </t>
  </si>
  <si>
    <t>1. Breadcrumb should be : Home/ MISP Services
2. Breadcrumbs should be accessible.</t>
  </si>
  <si>
    <t>TC_42478_07</t>
  </si>
  <si>
    <t>Verify on clicking the Home button in the  breadcrumb</t>
  </si>
  <si>
    <t xml:space="preserve">1.Login as Parnter admin and create a MISP partner
2.Navigate to MISP partner services card from dashboard or overlay menu
3.Click on create MISP Licence key
4.Click on  the home button in the   Breadcrumb </t>
  </si>
  <si>
    <t>On clciking home button should navigate to home screen</t>
  </si>
  <si>
    <t>TC_42478_08</t>
  </si>
  <si>
    <t>Verify on clicking the MISP services button in the  breadcrumb</t>
  </si>
  <si>
    <t xml:space="preserve">1.Login as Parnter admin and create a MISP partner
2.Navigate to MISP partner services card from dashboard or overlay menu
3.Click on create MISP Licence key
4.Click on  the MISP services  in the   Breadcrumb </t>
  </si>
  <si>
    <t>On clciking MISP services button should navigate to MISP services screen</t>
  </si>
  <si>
    <t>TC_42478_09</t>
  </si>
  <si>
    <t>Verify the fields in the Generate MISP  Licence key screen</t>
  </si>
  <si>
    <t>Screen should have Title/subtitle/breadcrumb/partner Id/partner type/policy group/policy name/MISP Licence Key Name/Expiration duration /clear form button/cancel/submit button</t>
  </si>
  <si>
    <t>TC_42478_10</t>
  </si>
  <si>
    <t>Verify the partner ID field</t>
  </si>
  <si>
    <t>1.Login as Parnter admin and create a MISP partner
2.Navigate to MISP partner services card from dashboard or overlay menu
3.Click on create MISP Licence key
4.Check the Partner ID field</t>
  </si>
  <si>
    <t>TC_42478_11</t>
  </si>
  <si>
    <t>Verify on clicking the dropdwon in the partner ID field</t>
  </si>
  <si>
    <t>1.Login as Parnter admin and create a MISP partner
2.Navigate to MISP partner services card from dashboard or overlay menu
3.Click on create MISP Licence key
4.Click on the Partner ID field dropdown</t>
  </si>
  <si>
    <t>TC_42478_12</t>
  </si>
  <si>
    <t>Verify the Helptext in the partner ID field dropdown</t>
  </si>
  <si>
    <t>1.Login as Parnter admin and create a MISP partner
2.Navigate to MISP partner services card from dashboard or overlay menu
3.Click on create MISP Licence key
4.Check the Partner ID field dropdown</t>
  </si>
  <si>
    <t>Help text should  read : Select partner ID</t>
  </si>
  <si>
    <t>TC_42478_13</t>
  </si>
  <si>
    <t>Verify the dropdown item in the partner ID field</t>
  </si>
  <si>
    <t>1.Login as Parnter admin and create a MISP partner
2.Navigate to MISP partner services card from dashboard or overlay menu
3.Click on create MISP Licence key
4.Check the Partner ID field dropdown item</t>
  </si>
  <si>
    <t>Each dropdown item should display PARTNER ID with Partner ID ALIAS/alternate name underneath it.</t>
  </si>
  <si>
    <t>TC_42478_14</t>
  </si>
  <si>
    <t>Verify the 'i' icon for Partner ID is displayed with text</t>
  </si>
  <si>
    <t>Only those MISP partner IDs whose partner certificate is uploaded is available in the dropdown. If you don't find your partner ID, please upload partner certificate first'</t>
  </si>
  <si>
    <t>TC_42478_15</t>
  </si>
  <si>
    <t xml:space="preserve">1.Login as Parnter admin and create a MISP partner
2.Navigate to MISP partner services card from dashboard or overlay menu
3.Click on create MISP Licence key
4.Check the Partner ID field dropdown item
5.Check the partner ID </t>
  </si>
  <si>
    <t>MISP Partner should get auto-populated based on partner ID selected by user and it should be Disabled for edit
[You can edit the Partner id means you can select another Partner ID]</t>
  </si>
  <si>
    <t>TC_42478_16</t>
  </si>
  <si>
    <t>Verify the partner Type field</t>
  </si>
  <si>
    <t>1.Login as Parnter admin and create a MISP partner
2.Navigate to MISP partner services card from dashboard or overlay menu
3.Click on create MISP Licence key
4.Check the Partner type field dropdown item
5.Check the partner type</t>
  </si>
  <si>
    <t>MISP Partner should get auto-populated based on partner type selected by user and it should be Disabled for edit</t>
  </si>
  <si>
    <t>TC_42478_17</t>
  </si>
  <si>
    <t>Verify the policy group field</t>
  </si>
  <si>
    <t>Policy group selected   based on the partner ID opted  should get autopopulated and should be Disabled for edit.</t>
  </si>
  <si>
    <t>TC_42478_18</t>
  </si>
  <si>
    <t>Verify creating MISP licence key without selecting policy group</t>
  </si>
  <si>
    <t>1.Login as Parnter admin and create a MISP partner
2.Navigate to MISP partner services card from dashboard or overlay menu
3.Click on create MISP Licence key
4.Create MISP licence key without selecting policy group</t>
  </si>
  <si>
    <t>If no policy group is selected ,  ‘No Policy Group selected’ placeholder text should  appear  and should be disabled for edit and user should be able to create key</t>
  </si>
  <si>
    <t>TC_42478_19</t>
  </si>
  <si>
    <t xml:space="preserve">Verify the i icon for policy group </t>
  </si>
  <si>
    <t>1.Login as Parnter admin and create a MISP partner
2.Navigate to MISP partner services card from dashboard or overlay menu
3.Click on create MISP Licence key
4.hover on the I icon</t>
  </si>
  <si>
    <t>Only the policy group chosen during partner creation or through ‘Select Policy Group’ popup in the Partners section will be auto-populated. Please ensure the relevant policy group is selected before proceeding further.</t>
  </si>
  <si>
    <t>TC_42478_20</t>
  </si>
  <si>
    <t>Verify the I icon is editable</t>
  </si>
  <si>
    <t>1.Login as Parnter admin and create a MISP partner
2.Navigate to MISP partner services card from dashboard or overlay menu
3.Click on create MISP Licence key
4.Edit the I icon text is editable</t>
  </si>
  <si>
    <t>I text should not be editable</t>
  </si>
  <si>
    <t>TC_42478_21</t>
  </si>
  <si>
    <t>Verify the policy name</t>
  </si>
  <si>
    <t>1.Login as Parnter admin and create a MISP partner
2.Navigate to MISP partner services card from dashboard or overlay menu
3.Click on create MISP Licence key
4.check the policy name</t>
  </si>
  <si>
    <t xml:space="preserve">Policy Name should be dropdown </t>
  </si>
  <si>
    <t>TC_42478_22</t>
  </si>
  <si>
    <t>Verify the help text in the policy name field</t>
  </si>
  <si>
    <t>1.Login as Parnter admin and create a MISP partner
2.Navigate to MISP partner services card from dashboard or overlay menu
3.Click on create MISP Licence key
4.check the policy name help text</t>
  </si>
  <si>
    <t>Help text should read : Select MISP policy for which MISP License Key is required).</t>
  </si>
  <si>
    <t>TC_42478_23</t>
  </si>
  <si>
    <t>Verify help text is editable</t>
  </si>
  <si>
    <t xml:space="preserve">1.Login as Parnter admin and create a MISP partner
2.Navigate to MISP partner services card from dashboard or overlay menu
3.Click on create MISP Licence key
4.Edit the help text  </t>
  </si>
  <si>
    <t>TC_42478_24</t>
  </si>
  <si>
    <t>Verify the I icon in policy name field</t>
  </si>
  <si>
    <t>1.Login as Parnter admin and create a MISP partner
2.Navigate to MISP partner services card from dashboard or overlay menu
3.Click on create MISP Licence key
4.Verify the I icon policy name field</t>
  </si>
  <si>
    <t>I icon should display info as -'Request a policy for the given Partner ID in the Partner-Policy Linking screen first. Only policy requests with Approved status will be available in the dropdown.'</t>
  </si>
  <si>
    <t>TC_42478_25</t>
  </si>
  <si>
    <t>Verify the policies group appearing in the dropdwon</t>
  </si>
  <si>
    <t>1.Login as Parnter admin and create a MISP partner
2.Navigate to MISP partner services card from dashboard or overlay menu
3.Click on create MISP Licence key
4.Check the policy group in the dropdow</t>
  </si>
  <si>
    <t>Only the list of approved policies belonging to the selected policy group should appear in the dropdown for selection</t>
  </si>
  <si>
    <t>TC_42478_26</t>
  </si>
  <si>
    <t>Verify the policies under policy group which is in inactive status</t>
  </si>
  <si>
    <t>The approved policies which are in active status in PMS Admin portal should appear in the dropdown for selection</t>
  </si>
  <si>
    <t>TC_42478_27</t>
  </si>
  <si>
    <t xml:space="preserve">Verify the drop down item </t>
  </si>
  <si>
    <t>TC_42478_28</t>
  </si>
  <si>
    <t>Verify selecting the partner id, where Policy group is not selected by partner</t>
  </si>
  <si>
    <t>When not selected Policy group and policy name should be blank but User should be able to create MISP Key</t>
  </si>
  <si>
    <t>TC_42478_29</t>
  </si>
  <si>
    <t>Verify the Note in the screen</t>
  </si>
  <si>
    <t>1.Login as Parnter admin and create a MISP partner
2.Navigate to MISP partner services card from dashboard or overlay menu
3.Click on create MISP Licence key
4.Check the Note</t>
  </si>
  <si>
    <t>As a MISP Partner, the Policy Group and Policy Name fields are optional. We still recommend selecting a Policy Group and Policy Name before generating MISP License Key to help maintain consistency</t>
  </si>
  <si>
    <t>TC_42478_30</t>
  </si>
  <si>
    <t>Verify the Note is editable</t>
  </si>
  <si>
    <t>1.Login as Parnter admin and create a MISP partner
2.Navigate to MISP partner services card from dashboard or overlay menu
3.Click on create MISP Licence key
4.Check the Note is editable</t>
  </si>
  <si>
    <t>Note should not be editable</t>
  </si>
  <si>
    <t>TC_42478_31</t>
  </si>
  <si>
    <t>Verify the MISP Licence key Name textbox</t>
  </si>
  <si>
    <t>1.Login as Parnter admin and create a MISP partner
2.Navigate to MISP partner services card from dashboard or overlay menu
3.Click on create MISP Licence key
4.Check the MISP Licence key name</t>
  </si>
  <si>
    <t>MISP License Key Name should be a textbox</t>
  </si>
  <si>
    <t>TC_42478_32</t>
  </si>
  <si>
    <t>Verify the MISP Licence key Name help text</t>
  </si>
  <si>
    <t>1.Login as Parnter admin and create a MISP partner
2.Navigate to MISP partner services card from dashboard or overlay menu
3.Click on create MISP Licence key
4.Check the MISP Licence key name help text</t>
  </si>
  <si>
    <t>Help text should read 'Enter a name for MISP License key'</t>
  </si>
  <si>
    <t>TC_42478_33</t>
  </si>
  <si>
    <t>Verify adding  MISP Licence key in the  Name textbox</t>
  </si>
  <si>
    <t>1.Login as Parnter admin and create a MISP partner
2.Navigate to MISP partner services card from dashboard or overlay menu
3.Click on create MISP Licence key
4.Add   MISP Licence key name</t>
  </si>
  <si>
    <t>MISP License key name should  be unique as per policy per partner id</t>
  </si>
  <si>
    <t>TC_42478_34</t>
  </si>
  <si>
    <t>Verify adding  same MISP Licence key  in the  Name textbox</t>
  </si>
  <si>
    <t>1.Login as Parnter admin and create a MISP partner
2.Navigate to MISP partner services card from dashboard or overlay menu
3.Click on create MISP Licence key
4.Add  same MISP Licence key name</t>
  </si>
  <si>
    <t>Adding same MISP Licence key should not be allowed</t>
  </si>
  <si>
    <t>TC_42478_35</t>
  </si>
  <si>
    <t>Verify adding  only special characters   in the  Name textbox</t>
  </si>
  <si>
    <t>1.Login as Parnter admin and create a MISP partner
2.Navigate to MISP partner services card from dashboard or overlay menu
3.Click on create MISP Licence key
4.Add  special characters  MISP Licence key name</t>
  </si>
  <si>
    <t xml:space="preserve">Should be allowed only set of characters only </t>
  </si>
  <si>
    <t>TC_42478_36</t>
  </si>
  <si>
    <t>Verify adding  same MISP Licence key  with case insensitive in the  Name textbox</t>
  </si>
  <si>
    <t>1.Login as Parnter admin and create a MISP partner
2.Navigate to MISP partner services card from dashboard or overlay menu
3.Click on create MISP Licence key
4.Add  same words which is case sensitive  MISP Licence key name</t>
  </si>
  <si>
    <t>should be  case sensitive
e.g. we cannot have "myLabel" twice, but we can have "mylabel" and "myLabel")</t>
  </si>
  <si>
    <t>TC_42478_37</t>
  </si>
  <si>
    <t>Verify creating policy with spaces for already created MISP license key</t>
  </si>
  <si>
    <t>1.Login as Parnter admin and create a MISP partner
2.Navigate to MISP partner services card from dashboard or overlay menu
3.Click on create MISP Licence key
4.Add  creating policy with spaces for already created MISP license key in  MISP Licence key name</t>
  </si>
  <si>
    <t>Should not be allowed</t>
  </si>
  <si>
    <t>TC_42478_38</t>
  </si>
  <si>
    <t>Verify creating MISP Licence key which is already deactiavted MISP license key</t>
  </si>
  <si>
    <t>1.Login as Parnter admin and create a MISP partner
2.Navigate to MISP partner services card from dashboard or overlay menu
3.Click on create MISP Licence key
4.Add  creating policy withcreating MISP Licence key which is already deactiavted MISP license key  MISP Licence key name</t>
  </si>
  <si>
    <t>Should be allowed</t>
  </si>
  <si>
    <t>TC_42478_39</t>
  </si>
  <si>
    <t>Verify adding  only numbers   in the  Name textbox</t>
  </si>
  <si>
    <t>1.Login as Parnter admin and create a MISP partner
2.Navigate to MISP partner services card from dashboard or overlay menu
3.Click on create MISP Licence key
4.Add only numbers in  MISP Licence key name</t>
  </si>
  <si>
    <t xml:space="preserve">Should be able to add only numbers </t>
  </si>
  <si>
    <t>TC_42478_40</t>
  </si>
  <si>
    <t>Verify adding  only digits   in the  Name textbox</t>
  </si>
  <si>
    <t>1.Login as Parnter admin and create a MISP partner
2.Navigate to MISP partner services card from dashboard or overlay menu
3.Click on create MISP Licence key
4.Add  only digits  MISP Licence key name</t>
  </si>
  <si>
    <t xml:space="preserve">Should be able to add only digits </t>
  </si>
  <si>
    <t>TC_42478_41</t>
  </si>
  <si>
    <t>Verify the Expiry Date field</t>
  </si>
  <si>
    <t>1.Login as Parnter admin and create a MISP partner
2.Navigate to MISP partner services card from dashboard or overlay menu
3.Click on create MISP Licence key
4.Check the expiry date field</t>
  </si>
  <si>
    <t>Expiry Date should be a calendar component</t>
  </si>
  <si>
    <t>TC_42478_42</t>
  </si>
  <si>
    <t xml:space="preserve">1.Login as Parnter admin and create a MISP partner
2.Navigate to MISP partner services card from dashboard or overlay menu
3.Click on create MISP Licence key
4.Check the help text </t>
  </si>
  <si>
    <t>Help text should read 'Select MISP policy for which MISP License Key is required'</t>
  </si>
  <si>
    <t>TC_42478_43</t>
  </si>
  <si>
    <t>Verify adding present date in the expiry date field</t>
  </si>
  <si>
    <t xml:space="preserve">1.Login as Parnter admin and create a MISP partner
2.Navigate to MISP partner services card from dashboard or overlay menu
3.Click on create MISP Licence key
4.Edit the  expiry date field as present day </t>
  </si>
  <si>
    <t>Only future dates should be  allowed for selection</t>
  </si>
  <si>
    <t>TC_42478_44</t>
  </si>
  <si>
    <t>Verify adding past  date in the expiry date field</t>
  </si>
  <si>
    <t xml:space="preserve">1.Login as Parnter admin and create a MISP partner
2.Navigate to MISP partner services card from dashboard or overlay menu
3.Click on create MISP Licence key
4.Edit the  past  date field as present day </t>
  </si>
  <si>
    <t>Only future dates should be  allowed for selection [should be able to select but should throw an error message at time of submit]</t>
  </si>
  <si>
    <t>TC_42478_45</t>
  </si>
  <si>
    <t xml:space="preserve">Verify the  Date Format in the expiry date field </t>
  </si>
  <si>
    <t xml:space="preserve">Date Format should be in mm/dd/yyyy format </t>
  </si>
  <si>
    <t>TC_42478_46</t>
  </si>
  <si>
    <t>Verify the  Date Format  can be changed in the expiry date field
Eg:  MM/DD/YYYY
dd/mm/yy</t>
  </si>
  <si>
    <t>1.Login as Parnter admin and create a MISP partner
2.Navigate to MISP partner services card from dashboard or overlay menu
3.Click on create MISP Licence key
4.Edit the  date format</t>
  </si>
  <si>
    <t>Date format should not be ediatble</t>
  </si>
  <si>
    <t>TC_42478_47</t>
  </si>
  <si>
    <t>Verify the info message in the expiry date field</t>
  </si>
  <si>
    <t>Info message should read as ‘Date Format: mm/dd/yyyy. Ensure that you provide a valid future date, as the license key will be automatically deactivated once this date is reached</t>
  </si>
  <si>
    <t>TC_42478_48</t>
  </si>
  <si>
    <t>Verify the info message in the expiry date field when user logged in multi lnaguages</t>
  </si>
  <si>
    <t>1.Login as Partner admin in french/arabic langauge
2.Navigate to MISP partner services card from dashboard or overlay menu
3.Click on create MISP Licence key
4.Check the info message</t>
  </si>
  <si>
    <t xml:space="preserve">Info message should display in arabic language when user logged in arabic language and french language when logged in same </t>
  </si>
  <si>
    <t>TC_42478_49</t>
  </si>
  <si>
    <t>Verify the Date Picker/ Calendar in multi langauges</t>
  </si>
  <si>
    <t>1.Login as Partner admin in french/arabic langauge
2.Navigate to MISP partner services card from dashboard or overlay menu
3.Click on create MISP Licence key
4.Check the date picker/calendar in multi languages</t>
  </si>
  <si>
    <t>Date Picker/ Calendar should be displayed only in english language</t>
  </si>
  <si>
    <t>TC_42478_50</t>
  </si>
  <si>
    <t xml:space="preserve">Verify if the Date Picker component is allowing the user to enter any text </t>
  </si>
  <si>
    <t>1.Login as Partner admin in french/arabic langauge
2.Navigate to MISP partner services card from dashboard or overlay menu
3.Click on create MISP Licence key
4.Enter any text in the component</t>
  </si>
  <si>
    <t>Date picker component should  allow user to freely enter/edit any text once the date is selected</t>
  </si>
  <si>
    <t>TC_42478_51</t>
  </si>
  <si>
    <t>Verify the The date selection can be changed expiry date textbox at the time of  submission</t>
  </si>
  <si>
    <t>1.Login as Partner admin in french/arabic langauge
2.Navigate to MISP partner services card from dashboard or overlay menu
3.Click on create MISP Licence key
4.Enter any text  multiple times in the component</t>
  </si>
  <si>
    <t>The date selection can be changed multiple times by clicking on expiry date textbox before submission</t>
  </si>
  <si>
    <t>TC_42478_52</t>
  </si>
  <si>
    <t>Verify the  date selection can be changed the expiry date textbox after  the   submission</t>
  </si>
  <si>
    <t>1.Login as Partner admin in french/arabic langauge
2.Navigate to MISP partner services card from dashboard or overlay menu
3.Click on create MISP Licence key
4.Enter any text in the component after the submission</t>
  </si>
  <si>
    <t>The date selection cannot be changed multiple times by clicking on expiry date textbox after submission</t>
  </si>
  <si>
    <t>TC_42478_53</t>
  </si>
  <si>
    <t>Verify the Licence Key Name data length</t>
  </si>
  <si>
    <t xml:space="preserve">1.Login as Partner admin in french/arabic langauge
2.Navigate to MISP partner services card from dashboard or overlay menu
3.Click on create MISP Licence key
4.Enter the Licence Key character </t>
  </si>
  <si>
    <t>Maximum length should be 128 characters</t>
  </si>
  <si>
    <t>TC_42478_54</t>
  </si>
  <si>
    <t>Verify after expiry MISP gets automatically deactivated once expiry period is crossed</t>
  </si>
  <si>
    <t>Expiry MISP should get automatically deactivated once expiry period is crossed</t>
  </si>
  <si>
    <t>TC_42478_55</t>
  </si>
  <si>
    <t>Verify the Licence Key Name data length if it exceeds the maximum length</t>
  </si>
  <si>
    <t>1.Login as Partner admin in french/arabic langauge
2.Navigate to MISP partner services card from dashboard or overlay menu
3.Click on create MISP Licence key
4.Enter the Licence Key character more than 128 characters</t>
  </si>
  <si>
    <t>Should throw an appropriate error message if it exceeds maximum length [ text box will limit from entering]</t>
  </si>
  <si>
    <t>TC_42478_56</t>
  </si>
  <si>
    <t>Verify the Licence Key Name data length if it is less than  the maximum length</t>
  </si>
  <si>
    <t>1.Login as Partner admin
2.Navigate to MISP partner services card from dashboard or overlay menu
3.Click on create MISP Licence key
4.Enter the Licence Key character less than 128 characters</t>
  </si>
  <si>
    <t xml:space="preserve">Should be able to add licence key name </t>
  </si>
  <si>
    <t>TC_42478_57</t>
  </si>
  <si>
    <t>1.Login as Partner admin
2.Navigate to MISP partner services card from dashboard or overlay menu
3.Click on create MISP Licence key
4.Enter the Licence Key Name
5.Click on submit button</t>
  </si>
  <si>
    <t>Submit should be enabled only after mandatory fields are filled</t>
  </si>
  <si>
    <t>TC_42478_58</t>
  </si>
  <si>
    <t>Verify the cancel button</t>
  </si>
  <si>
    <t>1.Login as Partner admin
2.Navigate to MISP partner services card from dashboard or overlay menu
3.Click on create MISP Licence key
4.Enter the Licence Key Name
5.Click on cancel button</t>
  </si>
  <si>
    <t>clicking on cancel button should  lead back to tabular view screen  without the details getting saved.</t>
  </si>
  <si>
    <t>TC_42478_59</t>
  </si>
  <si>
    <t>Verify on clicking clear form button</t>
  </si>
  <si>
    <t>1.Login as Partner admin
2.Navigate to MISP partner services card from dashboard or overlay menu
3.Click on create MISP Licence key
4.Enter the Licence Key Name
5.Click on clear form button</t>
  </si>
  <si>
    <t>Clicking on clear form button should clear the input fields</t>
  </si>
  <si>
    <t>TC_42478_60</t>
  </si>
  <si>
    <t>Verify clicking on submit button</t>
  </si>
  <si>
    <t>1.Login as Partner admin
2.Navigate to MISP partner services card from dashboard or overlay menu
3.Click on create MISP Licence key
4.Enter the Licence Key Name
5.Click on submit  button</t>
  </si>
  <si>
    <t>Clicking on Submit button a popup window to view MISP License Key should display</t>
  </si>
  <si>
    <t>TC_42478_61</t>
  </si>
  <si>
    <r>
      <t xml:space="preserve">Verify the Title </t>
    </r>
    <r>
      <rPr>
        <sz val="11"/>
        <color rgb="FF0D0D0D"/>
        <rFont val="Calibri"/>
      </rPr>
      <t>In the summit popup message</t>
    </r>
  </si>
  <si>
    <t xml:space="preserve">1.Login as Partner admin
2.Navigate to MISP partner services card from dashboard or overlay menu
3.Click on create MISP Licence key
4.Enter the Licence Key Name
5.Click on submit  button
6.Check the Title </t>
  </si>
  <si>
    <t>Title should read- Corresponding Partner ID to be  displayed</t>
  </si>
  <si>
    <t>TC_42478_62</t>
  </si>
  <si>
    <t>Verify the  SubTitle In the success message</t>
  </si>
  <si>
    <t xml:space="preserve">Sub title should display the  Corresponding policy name </t>
  </si>
  <si>
    <t>TC_42478_63</t>
  </si>
  <si>
    <t xml:space="preserve">Verify the Note </t>
  </si>
  <si>
    <t>Note should display :
‘MISP License Key contains sensitive information. Ensure to copy the license key before closing this window as it will be masked after closure, with only the last 4 characters remaining visible.’</t>
  </si>
  <si>
    <t>TC_42478_64</t>
  </si>
  <si>
    <t>Verify on clicking copy button</t>
  </si>
  <si>
    <t>1.Login as Partner admin
2.Navigate to MISP partner services card from dashboard or overlay menu
3.Click on create MISP Licence key
4.Enter the Licence Key Name
5.Click on copy   button</t>
  </si>
  <si>
    <t>Clicking on copy button should lead to the button getting highlighted with button name changed to ‘Copied’ as displayed in UI</t>
  </si>
  <si>
    <t>TC_42478_65</t>
  </si>
  <si>
    <t>Verify the copy button and keep it idle</t>
  </si>
  <si>
    <t>After a span of 3 seconds, it should come  back to its original state with button named ‘Copy’, and hence copy operation can be performed multiple times, without exiting from the window.</t>
  </si>
  <si>
    <t>TC_42478_66</t>
  </si>
  <si>
    <t xml:space="preserve">Verify on closing the pop up window </t>
  </si>
  <si>
    <t>1.Login as Partner admin
2.Navigate to MISP partner services card from dashboard or overlay menu
3.Click on create MISP Licence key
4.Enter the Licence Key Name
5.Click on copy   button
6.Click on the popup</t>
  </si>
  <si>
    <t xml:space="preserve">On closing popup window, user should be navigated to MISP License Key submission success message </t>
  </si>
  <si>
    <t>TC_42478_67</t>
  </si>
  <si>
    <t xml:space="preserve">Verfiy the success message on the popup window </t>
  </si>
  <si>
    <t>1.Login as Partner admin
2.Navigate to MISP partner services card from dashboard or overlay menu
3.Click on create MISP Licence key
4.Enter the Licence Key Name
5.Click on copy   button
6.Check the success message on the popup</t>
  </si>
  <si>
    <t>Success message should display  in Green Color Tick Icon</t>
  </si>
  <si>
    <t>TC_42478_68</t>
  </si>
  <si>
    <t xml:space="preserve">Verify the Title message </t>
  </si>
  <si>
    <t>1.Login as Partner admin
2.Navigate to MISP partner services card from dashboard or overlay menu
3.Click on create MISP Licence key
4.Enter the Licence Key Name
5.Click on copy   button
6.Check the Title of the success message on the popup</t>
  </si>
  <si>
    <t>Title of success message should display as : 'MISP License Key is generated successfully!</t>
  </si>
  <si>
    <t>TC_42478_69</t>
  </si>
  <si>
    <t>Verify the Title message can be edited</t>
  </si>
  <si>
    <t>1.Login as Partner admin
2.Navigate to MISP partner services card from dashboard or overlay menu
3.Click on create MISP Licence key
4.Enter the Licence Key Name
5.Click on copy   button
6.Check the Title of the success message on the popup
7.Edit the Title message</t>
  </si>
  <si>
    <t>Title message should not be allowed to edit</t>
  </si>
  <si>
    <t>TC_42478_70</t>
  </si>
  <si>
    <t xml:space="preserve">Verfiy clicking on go back button in the popup </t>
  </si>
  <si>
    <t>1.Login as Partner admin
2.Navigate to MISP partner services card from dashboard or overlay menu
3.Click on create MISP Licence key
4.Enter the Licence Key Name
5.Click on copy   button
6.Check the Title of the success message on the popup
7.Click on the go back button in the popup</t>
  </si>
  <si>
    <t xml:space="preserve">Clicking on go back button should  navigate to tabular view of MISP License Keys </t>
  </si>
  <si>
    <t>TC_42478_71</t>
  </si>
  <si>
    <t xml:space="preserve">Verfiy clicking on home  button in the popup </t>
  </si>
  <si>
    <t>1.Login as Partner admin
2.Navigate to MISP partner services card from dashboard or overlay menu
3.Click on create MISP Licence key
4.Enter the Licence Key Name
5.Click on copy   button
6.Check the Title of the success message on the popup
7.Click on the home button in the popup</t>
  </si>
  <si>
    <t>clicking on home button should navigate to user dashboard/home page</t>
  </si>
  <si>
    <t>TC_42478_72</t>
  </si>
  <si>
    <t>Verify  the error message at the time of submission</t>
  </si>
  <si>
    <t>1.Login as Partner admin
2.Navigate to MISP partner services card from dashboard or overlay menu
3.Click on create MISP Licence key
4.Enter the Licence Key Name
5.Click on copy   button
6.Check the Title of the success message on the popup
7.Switch of the internet and click on submit button
8.Check the error message</t>
  </si>
  <si>
    <t>If an error occurs on submission relevant error message should display</t>
  </si>
  <si>
    <t>TC_42478_73</t>
  </si>
  <si>
    <t>Verify if MISP partner whose certificate is not uploaded is able to create MISP licence key</t>
  </si>
  <si>
    <t>1.Login as Partner admin
2.Navigate to MISP partner services card from dashboard or overlay menu
3.Click on create MISP Licence key
4.Enter the Licence Key Name
5.Click on submit button without uploading partner certificate</t>
  </si>
  <si>
    <t>Only MISP partner IDs whose partner certificate is uploaded should be able to create MISP licence key</t>
  </si>
  <si>
    <t>TC_42478_74</t>
  </si>
  <si>
    <t>Verify if  submitted details appears as the latest record in the tabular view screen</t>
  </si>
  <si>
    <t>1.Login as Partner admin
2.Navigate to MISP partner services card from dashboard or overlay menu
3.Click on create MISP Licence key
4.Enter the Licence Key Name
5.Click on submit button
6.Check the latest record</t>
  </si>
  <si>
    <t>submitted details should appear as the latest record in the tabular view screen with status as active</t>
  </si>
  <si>
    <t>TC_42478_75</t>
  </si>
  <si>
    <t>Verify if the created MISP Licence key can be deactivated</t>
  </si>
  <si>
    <t xml:space="preserve">1.Login as Partner admin
2.Navigate to MISP partner services card from dashboard or overlay menu
3.Click on create MISP Licence key
4.Enter the Licence Key Name
5.Click on submit button
6.GO to   the tabular list
7.Click on deactivate option </t>
  </si>
  <si>
    <t>Should be able to deactivate</t>
  </si>
  <si>
    <t>TC_42478_76</t>
  </si>
  <si>
    <t xml:space="preserve">Verify the MISP licence key can be copied </t>
  </si>
  <si>
    <t xml:space="preserve">1.Login as Partner admin
2.Navigate to MISP partner services card from dashboard or overlay menu
3.Click on create MISP Licence key
4.Enter the Licence Key Name
5.Click on submit button
6.Click on copy button </t>
  </si>
  <si>
    <t>MISP License key can be copied multiple times until the popup window is closed</t>
  </si>
  <si>
    <t>TC_42478_77</t>
  </si>
  <si>
    <t>Verify If MISP licence key is viewed after creation</t>
  </si>
  <si>
    <t>1.Login as Partner admin
2.Navigate to MISP partner services card from dashboard or overlay menu
3.Click on create MISP Licence key
4.Enter the Licence Key Name
5.Click on submit button
6.View the licence key</t>
  </si>
  <si>
    <t>Only last four digit of the licence key should be visible</t>
  </si>
  <si>
    <t>TC_42478_78</t>
  </si>
  <si>
    <t>Verify mobile/tablet UI is responsive and follows UX design.</t>
  </si>
  <si>
    <t>The UI should be mobile/tablet responsive and follow UX specifications, with fonts, themes, colors, and layout displayed correctly</t>
  </si>
  <si>
    <t>TC_42478_79</t>
  </si>
  <si>
    <t>Verify the MISP Partner licence key screen  in Arabic language</t>
  </si>
  <si>
    <t>1.Login as Partner admin in arabic language
2.Navigate to MISP partner services card from dashboard or overlay menu
3.Click on create MISP Licence key</t>
  </si>
  <si>
    <t>User should be able to view  Arabic language along with RTL format.</t>
  </si>
  <si>
    <t>TC_42478_80</t>
  </si>
  <si>
    <t>Verify the MISP Partner licence key screen  in French language</t>
  </si>
  <si>
    <t>1.Login as Partner admin in French language
2.Navigate to MISP partner services card from dashboard or overlay menu
3.Click on create MISP Licence key</t>
  </si>
  <si>
    <t>User should be able to view  French language format.</t>
  </si>
  <si>
    <t>TC_42478_81</t>
  </si>
  <si>
    <t>Verify Keyboard Functionality</t>
  </si>
  <si>
    <t xml:space="preserve">1.Login as Partner admin
2.Navigate to MISP partner services card from dashboard or overlay menu using keyboard
3.Click on create MISP Licence key
 </t>
  </si>
  <si>
    <t>Should be able to  navigate using keyboard.</t>
  </si>
  <si>
    <t>TC_42478_82</t>
  </si>
  <si>
    <t>Verify MISP Partner licence key screen  is accessible in Mac book/tablet</t>
  </si>
  <si>
    <t xml:space="preserve">1.Login as Partner admin in mac book
2.Navigate to MISP partner services card from dashboard or overlay menu using keyboard
3.Click on create MISP Licence key
 </t>
  </si>
  <si>
    <t>Should be accessible in Mac book/tablet</t>
  </si>
  <si>
    <t>TC_42478_83</t>
  </si>
  <si>
    <t>1.Login to PMP as Admin partner copy the URL from the Home page
2.Open a new browser or clear cookies from cache or open incognito mode
3.paste the URL copied earlier in the inspect mode
4.select Enter</t>
  </si>
  <si>
    <t>TC_42478_84</t>
  </si>
  <si>
    <t>1.Login to PMP as Admin partner
2.Restart the "partner Management service" pods</t>
  </si>
  <si>
    <t>TC_42478_85</t>
  </si>
  <si>
    <t>TC_42478_86</t>
  </si>
  <si>
    <t>Verify by creating duplicate MISP license key for the same Partner</t>
  </si>
  <si>
    <t>TC_42478_87</t>
  </si>
  <si>
    <t>Verify by creating duplicate MISP license key for the different Partner</t>
  </si>
  <si>
    <t>TC_42478_88</t>
  </si>
  <si>
    <t>The date should be stored in DB in UTC format.</t>
  </si>
  <si>
    <t>1.Login as Partner admin
2.Navigate to MISP partner services card from dashboard or overlay menu using keyboard
3.Click on create MISP Licence key</t>
  </si>
  <si>
    <t>Should store in UTC Format</t>
  </si>
  <si>
    <t>TC_42478_89</t>
  </si>
  <si>
    <t>Should be same across all screens</t>
  </si>
  <si>
    <t>TC_42478_90</t>
  </si>
  <si>
    <t>Verify MISP Liense key is working for other modules such as IDA</t>
  </si>
  <si>
    <t xml:space="preserve">It should work in IDA </t>
  </si>
  <si>
    <t>TC_42478_91</t>
  </si>
  <si>
    <t>Verify MISP Liense key in IDA and PMS table</t>
  </si>
  <si>
    <t>It should show in in PMS Table</t>
  </si>
  <si>
    <t>TC_42478_92</t>
  </si>
  <si>
    <t xml:space="preserve">Verify if MISP partner is able to create multiple Licence keys </t>
  </si>
  <si>
    <t>1.Login as Partner admin
2.Navigate to MISP partner services card from dashboard or overlay menu
3.Click on create MISP Licence key</t>
  </si>
  <si>
    <t>MISP partner should be able to create multiple keys but the latest Licence should be working and the previous one should be deactivated automatically but available in DB</t>
  </si>
  <si>
    <t>TC_42478_93</t>
  </si>
  <si>
    <t>Verify the “i” icons is visually consistent — same color, font size, hover effect, and alligned  across the entire screen</t>
  </si>
  <si>
    <t xml:space="preserve">1.Login as Partner admin
2.Navigate to MISP partner services card from dashboard or overlay menu
3.Click on create MISP Licence key
 4.Check the I icon </t>
  </si>
  <si>
    <t>I icon should be visually consistent across the screen</t>
  </si>
  <si>
    <t>TC_42478_94</t>
  </si>
  <si>
    <t>Verify the MISP licence key is stable in all the browsers and multi languages</t>
  </si>
  <si>
    <t>1.Login as Partner admin
2.Navigate to MISP partner services card from dashboard or overlay menu
3.Click on create MISP Licence key
 4.Check the screen</t>
  </si>
  <si>
    <t>Screen should be stable</t>
  </si>
  <si>
    <t>MOSIP-42860</t>
  </si>
  <si>
    <t>MOSIP-43151</t>
  </si>
  <si>
    <t>MOSIP-42960</t>
  </si>
  <si>
    <t>MISP Partner: API POST /misp-licenses()</t>
  </si>
  <si>
    <t>TC_42960_01</t>
  </si>
  <si>
    <t xml:space="preserve">1.Open partner management swagger
2.Navigate to misp-license-controller/generateMISPLicense
3.Click on Execute </t>
  </si>
  <si>
    <t>Should get response
{
  "id": " ",
  "version": " ",
  "responseTime": " ",
  "metadata": ,
  "response": {
    "partnerId": " ",
    "policyId": ,
    "licenseKey": " ",
    "licenseKeyName": " ",
    "licenseKeyStatus": " ",
    "expiryDateTime": " "
  },
  "errors": []
}</t>
  </si>
  <si>
    <t>Yes</t>
  </si>
  <si>
    <t>TC_PMS_GenerateMISPPartnerLicense_01</t>
  </si>
  <si>
    <t>TC_42960_02</t>
  </si>
  <si>
    <t>Verify the response without  access token</t>
  </si>
  <si>
    <t>Should get error response as
{
"errorCode":"KER-ATH-401",
"message":"Authentication Failed"
}</t>
  </si>
  <si>
    <t>TC_PMS_GenerateMISPPartnerLicenseNegativeScenarios_01</t>
  </si>
  <si>
    <t>TC_42960_03</t>
  </si>
  <si>
    <t>Verify the response for valid request without PolicyID</t>
  </si>
  <si>
    <t>Should get valid response
{
  "id": " ",
  "version": " ",
  "responseTime": " ",
  "metadata": ,
  "response": {
    "partnerId": " ",
    "policyId": null,
    "licenseKey": " ",
    "licenseKeyName": " ",
    "licenseKeyStatus": " ",
    "expiryDateTime": " "
  },
  "errors": []
}</t>
  </si>
  <si>
    <t>TC_PMS_GenerateMISPPartnerLicense_02</t>
  </si>
  <si>
    <t>TC_42960_04</t>
  </si>
  <si>
    <t>Verify the response passing invalid request id</t>
  </si>
  <si>
    <t xml:space="preserve">1.Open partner management swagger
2.Navigate to misp-license-controller/generateMISPLicense
3.Enter invalid request id
4.Click on Execute </t>
  </si>
  <si>
    <t>Should get error response as
{
      "errorCode": "PMS_REQUEST_ERROR_002",
      "message": "Invalid Request Id"
    }</t>
  </si>
  <si>
    <t>TC_PMS_GenerateMISPPartnerLicenseNegativeScenarios_02</t>
  </si>
  <si>
    <t>TC_42960_05</t>
  </si>
  <si>
    <t>Verify the response passing invalid version</t>
  </si>
  <si>
    <t xml:space="preserve">1.Open partner management swagger
2.Navigate to misp-license-controller/generateMISPLicense
3.Enter invalid  version
4.Click on Execute </t>
  </si>
  <si>
    <t>Should get error response as
{
      "errorCode": "PMS_REQUEST_ERROR_003",
      "message": "Request version is invalid"
    }</t>
  </si>
  <si>
    <t>TC_PMS_GenerateMISPPartnerLicenseNegativeScenarios_06</t>
  </si>
  <si>
    <t>TC_42960_06</t>
  </si>
  <si>
    <t>Verify the response passing invalid request time</t>
  </si>
  <si>
    <t xml:space="preserve">1.Open partner management swagger
2.Navigate to misp-license-controller/generateMISPLicense
3.Enter invalid  request time
4.Click on Execute </t>
  </si>
  <si>
    <t>Should get error response as
{
  "type": "about:blank",
  "title": "Bad Request",
  "status": 400,
  "detail": "Failed to read request",
  "instance": "/v1/partnermanager/misp-licenses"
}</t>
  </si>
  <si>
    <t>TC_42960_07</t>
  </si>
  <si>
    <t>Verify the response passing invalid partner id</t>
  </si>
  <si>
    <t>Should get error response as
{
      "errorCode": "PMS_MSP_429",
      "message": "Partner ID does not exist."
    }</t>
  </si>
  <si>
    <t>TC_PMS_GenerateMISPPartnerLicenseNegativeScenarios_13</t>
  </si>
  <si>
    <t>TC_42960_08</t>
  </si>
  <si>
    <t>Verify the response passing Empty Partner ID</t>
  </si>
  <si>
    <t xml:space="preserve">1.Open partner management swagger
2.Navigate to misp-license-controller/generateMISPLicense
3.Pass empty partner id
4.Click on Execute </t>
  </si>
  <si>
    <t>Should get error response as
{
      "errorCode": "PMS_MSP_423",
      "message": "Invalid Partner ID."
    }</t>
  </si>
  <si>
    <t>TC_PMS_GenerateMISPPartnerLicenseNegativeScenarios_14</t>
  </si>
  <si>
    <t>TC_42960_09</t>
  </si>
  <si>
    <t>Verify the response passing  Null Partner ID</t>
  </si>
  <si>
    <t xml:space="preserve">1.Open partner management swagger
2.Navigate to misp-license-controller/generateMISPLicense
3.Enter Null in the partner id field
4.Click on Execute </t>
  </si>
  <si>
    <t>TC_PMS_GenerateMISPPartnerLicenseNegativeScenarios_15</t>
  </si>
  <si>
    <t>TC_42960_10</t>
  </si>
  <si>
    <t>Verify the response passing invalid policy id</t>
  </si>
  <si>
    <t>Should get error response as
{
      "errorCode": "PMS_MSP_418",
      "message": "Policy not approved."
    }</t>
  </si>
  <si>
    <t>No</t>
  </si>
  <si>
    <t>TC_42960_11</t>
  </si>
  <si>
    <t>Verify the response passing empty  policy id</t>
  </si>
  <si>
    <t xml:space="preserve">1.Open partner management swagger
2.Navigate to misp-license-controller/generateMISPLicense
3.Enter invalid  policy id
4.Click on Execute </t>
  </si>
  <si>
    <t>due to policy id not mandatory field licence key generated</t>
  </si>
  <si>
    <t>TC_42960_12</t>
  </si>
  <si>
    <t>Verify the response passing invalid  licence keyname</t>
  </si>
  <si>
    <t>Should get error response as:
Only letters, numbers, spaces, and the following special characters are allowed</t>
  </si>
  <si>
    <t>TC_PMS_GenerateMISPPartnerLicenseNegativeScenarios_16</t>
  </si>
  <si>
    <t>TC_42960_13</t>
  </si>
  <si>
    <t>Verify the response passing  Empty licence key</t>
  </si>
  <si>
    <t xml:space="preserve">1.Open partner management swagger
2.Navigate to misp-license-controller/generateMISPLicense
3.Pass empty licence key
4.Click on Execute </t>
  </si>
  <si>
    <t>User should get error message,
{
      "errorCode": "PMS_MSP_422",
      "message": "Invalid license key name."
    }</t>
  </si>
  <si>
    <t>TC_PMS_GenerateMISPPartnerLicenseNegativeScenarios_17</t>
  </si>
  <si>
    <t>TC_42960_14</t>
  </si>
  <si>
    <t>Verify the response passing invalid   expirydate</t>
  </si>
  <si>
    <t>TC_42960_15</t>
  </si>
  <si>
    <t>Verify the response passing blank   expirydate</t>
  </si>
  <si>
    <t xml:space="preserve">1.Open partner management swagger
2.Navigate to misp-license-controller/generateMISPLicense
3.Pass expiry date as blank
4.Click on Execute </t>
  </si>
  <si>
    <t>Should get error response as
 {
      "errorCode": "PMS_MSP_421",
      "message": "Error while generating MISP license key."
    }</t>
  </si>
  <si>
    <t>TC_PMS_GenerateMISPPartnerLicenseNegativeScenarios_18</t>
  </si>
  <si>
    <t>TC_42960_16</t>
  </si>
  <si>
    <t xml:space="preserve"> Verify the response passing Past expiry date</t>
  </si>
  <si>
    <t xml:space="preserve">1.Open partner management swagger
2.Navigate to misp-license-controller/generateMISPLicense
3.Pass past expiry date 
4.Click on Execute </t>
  </si>
  <si>
    <t>Should get error response as
 "{
      ""errorCode"": ""PMS_MSP_425"",
      ""message"": ""ExpiryDate should be greater than today.""
    }
  ]
}"</t>
  </si>
  <si>
    <t>TC_PMS_GenerateMISPPartnerLicenseNegativeScenarios_19</t>
  </si>
  <si>
    <t>TC_42960_18</t>
  </si>
  <si>
    <t>Verify the response passing same  license key</t>
  </si>
  <si>
    <t>Should get error response as
{
      "errorCode": "PMS_MSP_424",
      "message": "MISP License key name already exists."
    }</t>
  </si>
  <si>
    <t>TC_PMS_GenerateMISPPartnerLicenseNegativeScenarios_20</t>
  </si>
  <si>
    <t>TC_42960_19</t>
  </si>
  <si>
    <t>Verify response passing all the fields except partner id field</t>
  </si>
  <si>
    <t xml:space="preserve">1.Open partner management swagger
2.Navigate to misp-license-controller/generateMISPLicense
3.Enter all the details except partner id
4.Click on Execute </t>
  </si>
  <si>
    <t xml:space="preserve"> Should get error response as:
{
      "errorCode": "PMS_MSP_423",
      "message": "Invalid Partner ID."
    }</t>
  </si>
  <si>
    <t>TC_42960_20</t>
  </si>
  <si>
    <t>Verify the response by providing without request ID in request body</t>
  </si>
  <si>
    <t xml:space="preserve">1.Open partner management swagger
2.Navigate to misp-license-controller/generateMISPLicense
3.Enter all the details except request id
4.Click on Execute </t>
  </si>
  <si>
    <t>Should get error response as:
{
      "errorCode": "PMS_REQUEST_ERROR_002",
      "message": "Invalid Request Id"
    }</t>
  </si>
  <si>
    <t>TC_PMS_GenerateMISPPartnerLicenseNegativeScenarios_03</t>
  </si>
  <si>
    <t>TC_42960_21</t>
  </si>
  <si>
    <t>Verify the response by providing NULL value in request ID in request body</t>
  </si>
  <si>
    <t xml:space="preserve">1.Open partner management swagger
2.Navigate to misp-license-controller/generateMISPLicense
3.Enter null in the request id
4.Click on Execute </t>
  </si>
  <si>
    <t>TC_PMS_GenerateMISPPartnerLicenseNegativeScenarios_04</t>
  </si>
  <si>
    <t>TC_42960_22</t>
  </si>
  <si>
    <t>Verify the response by providing EMPTY value in request ID in request body</t>
  </si>
  <si>
    <t>TC_PMS_GenerateMISPPartnerLicenseNegativeScenarios_05</t>
  </si>
  <si>
    <t>TC_42960_23</t>
  </si>
  <si>
    <t>Verify the response by providing without version paramter in request body</t>
  </si>
  <si>
    <t xml:space="preserve">1.Open partner management swagger
2.Navigate to misp-license-controller/generateMISPLicense
3.Enter empty version
4.Click on Execute </t>
  </si>
  <si>
    <t>Should get error response as :
{
      "errorCode": "PMS_REQUEST_ERROR_003",
      "message": "Request version is invalid"
    }</t>
  </si>
  <si>
    <t>TC_PMS_GenerateMISPPartnerLicenseNegativeScenarios_07</t>
  </si>
  <si>
    <t>TC_42960_24</t>
  </si>
  <si>
    <t>Verify the response by providing NULL value in version paramter in request body</t>
  </si>
  <si>
    <t xml:space="preserve">1.Open partner management swagger
2.Navigate to misp-license-controller/generateMISPLicense
3.Enter null value in version field
4.Click on Execute </t>
  </si>
  <si>
    <t>Should get error response as:
{
      "errorCode": "PMS_REQUEST_ERROR_003",
      "message": "Request version is invalid"
    }</t>
  </si>
  <si>
    <t>TC_PMS_GenerateMISPPartnerLicenseNegativeScenarios_08</t>
  </si>
  <si>
    <t>TC_42960_25</t>
  </si>
  <si>
    <t>Verify the response by providing  version value as "1" in version paramter in request body</t>
  </si>
  <si>
    <t xml:space="preserve">1.Open partner management swagger
2.Navigate to misp-license-controller/generateMISPLicense
3.Enter value as "1" in version  field
4.Click on Execute </t>
  </si>
  <si>
    <t>TC_PMS_GenerateMISPPartnerLicenseNegativeScenarios_09</t>
  </si>
  <si>
    <t>TC_42960_26</t>
  </si>
  <si>
    <t>Verify the response by providing  version value as "0" in version paramter in request body</t>
  </si>
  <si>
    <t xml:space="preserve">1.Open partner management swagger
2.Navigate to misp-license-controller/generateMISPLicense
3.Enter value as "0" in version  field
4.Click on Execute </t>
  </si>
  <si>
    <t>TC_PMS_GenerateMISPPartnerLicenseNegativeScenarios_10</t>
  </si>
  <si>
    <t>TC_42960_27</t>
  </si>
  <si>
    <t>Verify the response by previous dateRequest time paramter in request body</t>
  </si>
  <si>
    <t xml:space="preserve">1.Open partner management swagger
2.Navigate to misp-license-controller/generateMISPLicense
3.Enter without Request time paramter in request body
4.Click on Execute </t>
  </si>
  <si>
    <t>{
      "errorCode": "PMS_REQUEST_ERROR_006",
      "message": "Request date should be current date"
    }</t>
  </si>
  <si>
    <t>TC_PMS_GenerateMISPPartnerLicenseNegativeScenarios_11</t>
  </si>
  <si>
    <t>Verify the response by EMPTY Request time paramter in request body</t>
  </si>
  <si>
    <t xml:space="preserve">1.Open partner management swagger
2.Navigate to misp-license-controller/generateMISPLicense
3.Enter empty Request time paramter in request body
4.Click on Execute </t>
  </si>
  <si>
    <t>Should get error response as :
{
      "errorCode": "PMS_REQUEST_ERROR_004",
      "message": "Invalid request time"
    }</t>
  </si>
  <si>
    <t>TC_PMS_GenerateMISPPartnerLicenseNegativeScenarios_12</t>
  </si>
  <si>
    <t>MOSIP-42932</t>
  </si>
  <si>
    <t>MISP Partner onboarding issues related to keycloak</t>
  </si>
  <si>
    <t>TC_42932_01</t>
  </si>
  <si>
    <t>We will have to handle the case when MISP partner is created by Partner Admin and another partner tries to self register using:
    same email id as MISP partner
    same username as MISP partner</t>
  </si>
  <si>
    <t>Verify User is able to register a partner with same email id name and different  username from PMS</t>
  </si>
  <si>
    <t>1.Login to PMP portal as partner admin
2.Navigate to partners screen
3.Click on create partner button
4.Enter organisation/address/phone number/notification language
5.Enter same email ID created as a  partner admin
6.Enter a different username</t>
  </si>
  <si>
    <t>At the time of submitting the Create Partner form, an error message should be display:
"The provided email address is already registered. Please provide a different email address”</t>
  </si>
  <si>
    <t>TC_42932_02</t>
  </si>
  <si>
    <t>Verify User is able to register a partner with same user name and different email Id from PMS</t>
  </si>
  <si>
    <t>1.Login to PMP portal as partner admin
2.Navigate to partners screen
3.Click on create partner button
4.Enter organisation/address/phone number/notification language
5.Enter same username created as a  partner admin
6.Enter a different email ID</t>
  </si>
  <si>
    <t>At the time of submitting the Create Partner form, an error message should be displayed:
“Username already exists. Enter a different username”</t>
  </si>
  <si>
    <t>TC_42932_03</t>
  </si>
  <si>
    <t>Verify User is able to register a partner with same user name and  email Id from PMS</t>
  </si>
  <si>
    <t>1.Login to PMP portal as partner admin
2.Navigate to partners screen
3.Click on create partner button
4.Enter organisation/address/phone number/notification language
5.Enter same username and email ID</t>
  </si>
  <si>
    <t>At the time of submitting the Create Partner form, an error message should be displayed:
“The given username/email already exists. Please try with another email/username.”</t>
  </si>
  <si>
    <t>MOSIP-43391</t>
  </si>
  <si>
    <t>TC_42932_04</t>
  </si>
  <si>
    <t>Verify the error message</t>
  </si>
  <si>
    <t>1.Open keycloak
2.Click on user  button  and add user
3.Enter firstname/last name/organisation/address/phone number/notification language
4.Select partner type any
5.Enter same username and email id which was used for MISP partner creation as a  partner admin
6.Try to login with same credentials in pmp</t>
  </si>
  <si>
    <t>“The given email/username already exists in PMS. As a result, we are unable to onboard you into the PMS portal.
To resolve this:
Contact the Keycloak administrator to delete the existing Keycloak account.
Re-register via the PMS portal self-registration using a different email/username.</t>
  </si>
  <si>
    <t>TC_42932_05</t>
  </si>
  <si>
    <t>Verify the error message is configurable</t>
  </si>
  <si>
    <t>Error message should not be configurable</t>
  </si>
  <si>
    <t>TC_42932_06</t>
  </si>
  <si>
    <t>Verify  User is able to register a partner with same user name and different email Id from keycloak</t>
  </si>
  <si>
    <t>1.Open keycloak
2.Click on user  button  and add user
3.Enter firstname/last name/organisation/address/phone number/notification language
4.Select partner type any
5.Enter same user name and different email Id  which was used for MISP partner creation as a  partner admin
6.Try to login with same credentials in pmp</t>
  </si>
  <si>
    <t>User should be able to register but When this user tries to log in to PMS, they should be shown an error message on the partner dashboard immediately after login</t>
  </si>
  <si>
    <t>TC_42932_07</t>
  </si>
  <si>
    <t>Verify  registration  with malformed email from pms</t>
  </si>
  <si>
    <t>1.Open PMP portal
2.Click on register button in the login page
3.Enter firstname/last name/organisation/address/phone number/notification language
4.Select partner type any
5.Enter a inavlid gmail</t>
  </si>
  <si>
    <t>Get error message Enter valid email address and try again</t>
  </si>
  <si>
    <t>TC_42932_08</t>
  </si>
  <si>
    <t>Verify  registration  without  email and username from PMS</t>
  </si>
  <si>
    <t>1.Open PMP portal
2.Click on register button in the login page
3.Enter firstname/last name/organisation/address/phone number/notification language
4.Select partner type any
5.click on submit button without enetring uname and email id</t>
  </si>
  <si>
    <t>Submit button should not get enabled</t>
  </si>
  <si>
    <t>TC_42932_09</t>
  </si>
  <si>
    <t>Verify email id with minimal characters(eg: hm@gmail.co.on) in PMS</t>
  </si>
  <si>
    <t>1.Open PMP portal
2.Click on register button in the login page
3.Enter firstname/last name/organisation/address/phone number/notification language
4.Select partner type any
5.click on submit with minimal characters of  email id</t>
  </si>
  <si>
    <t>Should be able to create if it is not taken by any other partner</t>
  </si>
  <si>
    <t>TC_42932_10</t>
  </si>
  <si>
    <t>Verify username with max characters(eg: HM) in PMS</t>
  </si>
  <si>
    <t>1.Open PMP portal
2.Click on register button in the login page
3.Enter firstname/last name/organisation/address/phone number/notification language
4.Select partner type any
5.click on submit with maximum characters of  email id</t>
  </si>
  <si>
    <t>TC_42932_11</t>
  </si>
  <si>
    <t>Verify username with maximum characters in PMS</t>
  </si>
  <si>
    <t>1.Open PMP portal
2.Click on register button in the login page
3.Enter firstname/last name/organisation/address/phone number/notification language
4.Select partner type any
5.click on submit with maximum characters of  username</t>
  </si>
  <si>
    <t xml:space="preserve">Max character allowed should be 36 </t>
  </si>
  <si>
    <t>TC_42932_12</t>
  </si>
  <si>
    <t>Verify username with minimum characters in PMS</t>
  </si>
  <si>
    <t xml:space="preserve">1.Open keycloak
2.Click on user  button  and add user
3.Enter firstname/last name/organisation/address/phone number/notification language
4.Select partner type any
5.Enter small username and  email id </t>
  </si>
  <si>
    <t>TC_42932_14</t>
  </si>
  <si>
    <t>Verify the error message is editable</t>
  </si>
  <si>
    <t>1.Open PMP portal
2.Enter the created username
3.Edit the error message</t>
  </si>
  <si>
    <t>Error message should not be editable</t>
  </si>
  <si>
    <t>TC_42932_15</t>
  </si>
  <si>
    <t>Verify the error message when trying to login with same username and email id registration in Tablet</t>
  </si>
  <si>
    <t xml:space="preserve">1.Open keycloak
2.Click on user  button  and add user
3.Enter firstname/last name/organisation/address/phone number/notification language
4.Select partner type any
5.Enter same username and  email id </t>
  </si>
  <si>
    <t xml:space="preserve">“The given email/username already exists in PMS. As a result, we are unable to onboard you into the PMS portal.
To resolve this:
Contact the Keycloak administrator to delete the existing Keycloak account.
Re-register via the PMS portal self-registration using a different email/username.” (UI Reference: </t>
  </si>
  <si>
    <t>TC_42932_16</t>
  </si>
  <si>
    <t>Verify the error message when trying to login with same username and email id registration in Macbook</t>
  </si>
  <si>
    <t>TC_42932_17</t>
  </si>
  <si>
    <t>Verify the error message when trying to login with same username and email id registration in multilanguage</t>
  </si>
  <si>
    <t>1.Open keycloak
2.Click on user  button  and add user
3.Enter firstname/last name/organisation/address/phone number/notification language
4.Select partner type any
5.Enter same username and  email id in multilanguage</t>
  </si>
  <si>
    <t>Error message should be displayed in arabic langauge when selected the same and it should be in RTL format
and Frnech language when selected the same</t>
  </si>
  <si>
    <t>TC_42932_18</t>
  </si>
  <si>
    <t>Verify the error message when trying to login with same username and email id registration in multilanguage Macbook</t>
  </si>
  <si>
    <t>1.Open keycloak
2.Click on user  button  and add user
3.Enter firstname/last name/organisation/address/phone number/notification language
4.Select partner type any
5.Enter same username and  email id
6.Open PMP portal and login using the same credentials in lultilanguage</t>
  </si>
  <si>
    <t>TC_42932_19</t>
  </si>
  <si>
    <t>Verify the error message when trying to login with same username and email id registration in multilanguage in Macbook</t>
  </si>
  <si>
    <t>1.Open keycloak
2.Click on user  button  and add user
3.Enter firstname/last name/organisation/address/phone number/notification language
4.Select partner type any
5.Enter same username and  email id
6.Open PMP portal and login using the same credentials in multilanguage</t>
  </si>
  <si>
    <t>MOSIP-42962</t>
  </si>
  <si>
    <t>MISP Partner: API PATCH /misp-licenses/{partnerId}</t>
  </si>
  <si>
    <t>TC_42962_01</t>
  </si>
  <si>
    <t>1.Navigate to Partner Management Swagger.
2.Navigate to the PATCH- /misp-licenses/{partnerId}
3.Click on Execute.</t>
  </si>
  <si>
    <t>{
  "id": " ",
  "version": " ",
  "responseTime": " ",
  "metadata":  ,
  "response": {
    "partnerId": " ",
    "policyId": " ",
    "licenseKeyName": "",
    "licenseKeyStatus": " "
  },
  "errors": []
}</t>
  </si>
  <si>
    <t>TC_PMS_DeactivateMISPPartnerLicense_01</t>
  </si>
  <si>
    <t>TC_42962_02</t>
  </si>
  <si>
    <t>Verify the response with invalid access token</t>
  </si>
  <si>
    <t>1.Navigate to Partner Management Swagger.
2.Navigate to the PATCH- /misp-licenses/{partnerId}
3.Execute the API without passing the Authorization token
4.Click on Execute.</t>
  </si>
  <si>
    <t>Valid error message should be displayed:
 {
      "errorCode": "KER-ATH-401",
      "message": "Authentication Failed"
    }</t>
  </si>
  <si>
    <t>TC_PMS_DeactivateMISPPartnerLicenseNegTC_01</t>
  </si>
  <si>
    <t>TC_42962_03</t>
  </si>
  <si>
    <t>Verfiy passing invalid id and valid partner ID</t>
  </si>
  <si>
    <t>1.Navigate to Partner Management Swagger.
2.Navigate to the PATCH- /misp-licenses/{partnerId}
3.Enter invalid id
3.Click on Execute.</t>
  </si>
  <si>
    <t>TC_42962_04</t>
  </si>
  <si>
    <t>Verfiy passing invalid version and valid partner ID</t>
  </si>
  <si>
    <t>TC_42962_05</t>
  </si>
  <si>
    <t>Verfiy passing invalid atatus and valid partner ID</t>
  </si>
  <si>
    <t>1.Navigate to Partner Management Swagger.
2.Navigate to the PATCH- /misp-licenses/{partnerId}
3.Enter invalid status
3.Click on Execute.</t>
  </si>
  <si>
    <t>{
      "errorCode": "PMS_MSP_433",
      "message": "Request status should be De-Activate"
    }</t>
  </si>
  <si>
    <t>TC_42962_06</t>
  </si>
  <si>
    <t>Verfiy passing valid status ,valid licenseKeyName ,invalid policyid and valid partner ID</t>
  </si>
  <si>
    <t>{
      "errorCode": "PMS_MSP_427",
      "message": "No matching MISP License Key exists for the specified Partner ID, Policy ID, and MISP License Key Name."
    }</t>
  </si>
  <si>
    <t>TC_42962_07</t>
  </si>
  <si>
    <t>Verfiy passing valid status ,valid licenseKeyName ,empty policyid and valid partner ID</t>
  </si>
  <si>
    <t>1.Navigate to Partner Management Swagger.
2.Navigate to the PATCH- /misp-licenses/{partnerId}
3.Pass empty id
3.Click on Execute.</t>
  </si>
  <si>
    <t>TC_42962_08</t>
  </si>
  <si>
    <t>Verfiy passing valid status ,empty  licenseKeyName ,empty policyid and valid partner ID</t>
  </si>
  <si>
    <t>TC_42962_09</t>
  </si>
  <si>
    <t>Verfiy passing empty  status ,valid licenseKeyName ,empty policyid and valid partner ID</t>
  </si>
  <si>
    <t>TC_42962_10</t>
  </si>
  <si>
    <t>Verify the response adding all valid credential</t>
  </si>
  <si>
    <t>1.Navigate to Partner Management Swagger.
2.Navigate to the PATCH- /misp-licenses/{partnerId}
3.Enter valid crdentials
{
  "id": "mosip.pms.deactivate.misp.license.patch",
  "version": "1.0",
  "requestTime": "2025-10-14T08:16:49.309Z",
  "metadata": {},
  "request": {
    "policyId": "41927",
    "licenseKeyName": "anij",
    "status": "De-Activate"
  }
}
4.Enter valid partner id
5.Click on Execute.</t>
  </si>
  <si>
    <t>TC_42962_11</t>
  </si>
  <si>
    <t>Verify the response adding all valid credential and skip the partner id field</t>
  </si>
  <si>
    <t>For 'partnerId': Required field is not provided.</t>
  </si>
  <si>
    <t>TC_42962_12</t>
  </si>
  <si>
    <t>Verify the response passing   invalid credential in licence key name</t>
  </si>
  <si>
    <t>MOSIP-43166</t>
  </si>
  <si>
    <t>MISP Partner: API POST /partners/exists()</t>
  </si>
  <si>
    <t>TC_43166_01</t>
  </si>
  <si>
    <t>1.Navigate to Partner Management Swagger.
2.Navigate to the PUT- /partners/exists
3.Click on Execute.</t>
  </si>
  <si>
    <t>{
  "id": " ",
  "version": " ",
  "responseTime": " ",
  "metadata": null,
  "response": {
    "partnerExists": true,
    "duplicateExists": false,
    "message": null,
    "policyRequiredPartnerTypes": [
      "AUTH_PARTNER",
      "CREDENTIAL_PARTNER",
      "ONLINE_VERIFICATION_PARTNER",
      "ABIS_PARTNER",
      "MANUAL_ADJUDICATION",
      "INTERNAL_PARTNER",
      "PRINT_PARTNER"
    ]
  },
  "errors": []
}</t>
  </si>
  <si>
    <t>MOSIP-42961</t>
  </si>
  <si>
    <t>TC_42961_01</t>
  </si>
  <si>
    <t>1.Navigate to Partner Management Swagger.
2.Navigate to the PUT /misp-licenses/{partnerId} endpoint.
3.Click on Execute.</t>
  </si>
  <si>
    <t xml:space="preserve">should return success with partner details when a valid access token is provided:
    "request": {
    "partnerId": "string",
    "policyId": "string",
    "licenseKeyName": "string",
    "expiryDate": "2025-07-15"
  }
</t>
  </si>
  <si>
    <t>Functional</t>
  </si>
  <si>
    <t>TC_PMS_RegenerateMISPPartnerLicense_01</t>
  </si>
  <si>
    <t>TC_42961_02</t>
  </si>
  <si>
    <t>Verify the response invalid access token</t>
  </si>
  <si>
    <t>1.Navigate to Partner Management Swagger.
2.Navigate to PUT /misp-licenses/{partnerId} endpoint.
3.Execute the API without passing the Authorization token.
4.Click on Execute.</t>
  </si>
  <si>
    <t>TC_42961_03</t>
  </si>
  <si>
    <t>Verify the Regenerate MISP license key with valid partnerId.</t>
  </si>
  <si>
    <t>1.Navigate to Partner Management Swagger.
2.Navigate to PUT /misp-licenses/{partnerId} endpoint.
3.Provide valid partnerId
4.Click on Execute.</t>
  </si>
  <si>
    <t>Should display MISP license key regenerated successfully:                                                                                                                                                                                                                                                                           "request": {
    "partnerId": "string",
    "policyId": "string",
    "licenseKeyName": "string",
    "expiryDate": "2025-07-15"
  }</t>
  </si>
  <si>
    <t>TC_42961_04</t>
  </si>
  <si>
    <t>Verify the Regenerate MISP license key with Invalid partnerId.</t>
  </si>
  <si>
    <t>1.Navigate to Partner Management Swagger.
2.Navigate to PUT /misp-licenses/{partnerId} endpoint.
3.Provide Invalid partnerId
4.Click on Execute.</t>
  </si>
  <si>
    <t>Valid error message should be displayed :                                                                                                                                                                                                                                                                       "errors": [
    {
      "errorCode": "PMS_MSP_429",
      "message": "Partner ID does not exist."
    }
  ]</t>
  </si>
  <si>
    <t>TC_PMS_RegenerateMISPPartnerLicenseNegTC_02</t>
  </si>
  <si>
    <t>TC_42961_05</t>
  </si>
  <si>
    <t>Verify the response by providing special character "PartnerId" field</t>
  </si>
  <si>
    <t>1.Navigate to Partner Management Swagger.
2.Navigate to PUT /misp-licenses/{partnerId} endpoint.
3.Provide the specail character partnerId
4.Click on Execute.</t>
  </si>
  <si>
    <t>Valid error message should be displayed :                                                                                                                                                                                                                                                                       "errors": [
    {
      "errorCode": "PMS_REQUEST_ERROR_007",
      "message": "Invalid input: '@ptrnes1*'. Only letters, numbers, spaces, and the following special characters are allowed: . , @ # &amp; ( ) \\ - ' ? _ ! \" : ; ="
    }
  ]</t>
  </si>
  <si>
    <t>TC_PMS_RegenerateMISPPartnerLicenseNegTC_03</t>
  </si>
  <si>
    <t>TC_42961_06</t>
  </si>
  <si>
    <t>Verify when partnerId is not provided in Regenerate MISP license key request</t>
  </si>
  <si>
    <t>1.Navigate to Partner Management Swagger.
2.Navigate to PUT /misp-licenses/{partnerId} endpoint.
3.Not Provide the partnerId
4.Click on Execute.</t>
  </si>
  <si>
    <t>Please correct the following validation errors and try again.
          For 'partnerId': Required field is not provided</t>
  </si>
  <si>
    <t>TC_42961_07</t>
  </si>
  <si>
    <t>Verify when policy is not approved for MISP license key regeneration</t>
  </si>
  <si>
    <t>1.Navigate to Partner Management Swagger.
2.Navigate to PUT /misp-licenses/{partnerId} endpoint.
3.Provide the not approved policy 
4.Click on Execute.</t>
  </si>
  <si>
    <t>Valid error message should be displayed :                                                                                                                                                                                                                                                                       "errors": [
    {
      "errorCode": "PMS_MSP_418",
      "message": "Policy not approved."
    }
  ]</t>
  </si>
  <si>
    <t>TC_PMS_RegenerateMISPPartnerLicenseNegTC_04</t>
  </si>
  <si>
    <t>TC_42961_08</t>
  </si>
  <si>
    <t>Verify Provide the valid policyId</t>
  </si>
  <si>
    <t>1.Navigate to Partner Management Swagger.
2.Navigate to PUT /misp-licenses/{partnerId} endpoint.
3.Provide all required fields in the request body, and set "policyId": " 453677"
4.Click on Execute.</t>
  </si>
  <si>
    <t>It Should update successfully with valid policyId:                                                                                                                                                                                                                                                                                     "response": {
    "partnerId": "New-MISP",
    "policyId": "63623",
    "licenseKey": "aptdQEoAsM8sofa8wMNu2yRUQ7bNNYsiAOzDmgw93KFGrjSEZ9",
    "licenseKeyName": "API - Regenerationsssss",
    "licenseKeyStatus": "ACTIVE",
    "expiryDateTime": "2025-10-16T10:10:16.274009907"
  },</t>
  </si>
  <si>
    <t>TC_PMS_RegenerateMISPPartnerLicense_03</t>
  </si>
  <si>
    <t>TC_42961_09</t>
  </si>
  <si>
    <t>Verify policyId is provided as empty</t>
  </si>
  <si>
    <t>1.Navigate to Partner Management Swagger.
2.Navigate to PUT /misp-licenses/{partnerId} endpoint.
3.Provide all required fields in the request body, and set "policyId": ""
4.Click on Execute.</t>
  </si>
  <si>
    <t>It Should display MISP license key regenerated successfully without policyId:                                                                                                                                                                                                                               "response": {
    "partnerId": "MISP-french",
    "policyId": null,
    "licenseKey": "uhfGsgOuCk4lKv91dzUHxgbu8L5mW1SnRuK0W4bJBBYeHwdO0u",
    "licenseKeyName": "Regenerate MISP License Key",
    "licenseKeyStatus": "ACTIVE",
    "expiryDateTime": "2025-10-14T09:42:17.57162934"
  },
  "errors": []
}</t>
  </si>
  <si>
    <t>TC_PMS_RegenerateMISPPartnerLicense_02</t>
  </si>
  <si>
    <t>TC_42961_10</t>
  </si>
  <si>
    <t>Verify the response by providing special character "policyId" field</t>
  </si>
  <si>
    <t>1.Navigate to Partner Management Swagger.
2.Navigate to PUT /misp-licenses/{partnerId} endpoint.
3.Provide the specail character in "policyId"
4.Click on Execute.</t>
  </si>
  <si>
    <t>TC_PMS_RegenerateMISPPartnerLicenseNegTC_05</t>
  </si>
  <si>
    <t>TC_42961_11</t>
  </si>
  <si>
    <t>Verify licenseKeyName is provided as empty</t>
  </si>
  <si>
    <t>1.Navigate to Partner Management Swagger.
2.Navigate to PUT /misp-licenses/{partnerId} endpoint.
3.Provide all required fields in the request body, and set "licenseKeyName": " "
4.Click on Execute.</t>
  </si>
  <si>
    <t xml:space="preserve">Valid error message should be displayed :                                                                                                                                                                                                                              "errors": [
    {
      "errorCode": "PMS_MSP_422",
      "message": "Invalid license key name."
    }
  ]
  </t>
  </si>
  <si>
    <t>TC_PMS_RegenerateMISPPartnerLicenseNegTC_06</t>
  </si>
  <si>
    <t>TC_42961_12</t>
  </si>
  <si>
    <t>Verify license key name exceeding maximum allowed length</t>
  </si>
  <si>
    <t>1.Navigate to Partner Management Swagger.
2.Navigate to PUT /misp-licenses/{partnerId} endpoint.
3.Provide licenseKeyName longer than the allowed length.
4.Click on Execute.</t>
  </si>
  <si>
    <t>Valid error message should be displayed:                                                                                                                                                                               "errors": [
    {
      "errorCode": "PMS_MSP_435",
      "message": "Error while regenerating MISP License key."
    }
  ]</t>
  </si>
  <si>
    <t>TC_PMS_RegenerateMISPPartnerLicenseNegTC_07</t>
  </si>
  <si>
    <t>TC_42961_13</t>
  </si>
  <si>
    <t>Verify the response by providing special character "license key name" field</t>
  </si>
  <si>
    <t>1.Navigate to Partner Management Swagger.
2.Navigate to PUT /misp-licenses/{partnerId} endpoint.
3.Provide the specail character in "license key name"
4.Click on Execute.</t>
  </si>
  <si>
    <t>TC_PMS_RegenerateMISPPartnerLicenseNegTC_08</t>
  </si>
  <si>
    <t>TC_42961_14</t>
  </si>
  <si>
    <t>Verify provide the valid license key name</t>
  </si>
  <si>
    <t>1.Navigate to Partner Management Swagger.
2.Navigate to PUT /misp-licenses/{partnerId} endpoint.
3.Provide the valid "license key name"
4.Click on Execute.</t>
  </si>
  <si>
    <t>It Should display MISP license key regenerated successfully:                                                                                                                                                                                                                                                                           "response": {
    "partnerId": "MISP-french",
    "policyId":"63623" ,
    "licenseKey": "eJuWn3xmGHZSV72kMwRahAkQwahT8P3VmcRv2pC0EINBioPkDR",
    "licenseKeyName": "9845789",
    "licenseKeyStatus": "ACTIVE",
    "expiryDateTime": "2025-10-14T10:05:16.632309349"
  },</t>
  </si>
  <si>
    <t>TC_PMS_RegenerateMISPPartnerLicense_04</t>
  </si>
  <si>
    <t>TC_42961_15</t>
  </si>
  <si>
    <t>Verify provide the existing license key name</t>
  </si>
  <si>
    <t>1.Navigate to Partner Management Swagger.
2.Navigate to PUT /misp-licenses/{partnerId} endpoint.
3.Provide the existing "license key name"
4.Click on Execute.</t>
  </si>
  <si>
    <t>It Should display MISP License key name already exists:                                                                                                                                                                                                                                                                           "errors": [
    {
      "errorCode": "PMS_MSP_424",
      "message": "MISP License key name already exists."
    }
  ]</t>
  </si>
  <si>
    <t>TC_PMS_RegenerateMISPPartnerLicenseNegTC_09</t>
  </si>
  <si>
    <t>TC_42961_16</t>
  </si>
  <si>
    <t xml:space="preserve">Verify provide the expiryDate is less than or equal to today </t>
  </si>
  <si>
    <t>1.Navigate to Partner Management Swagger.
2.Navigate to PUT /misp-licenses/{partnerId} endpoint.
3.Provide the expiryDate is less than or today
4.Click on Execute.</t>
  </si>
  <si>
    <t>Valid error message should be displayed :                                                                                                                                                                                                                              "errors": [
    {
      "errorCode": "PMS_MSP_425",
      "message": "ExpiryDate should be greater than today."
    }
  ]</t>
  </si>
  <si>
    <t>TC_PMS_RegenerateMISPPartnerLicenseNegTC_10</t>
  </si>
  <si>
    <t>TC_42961_17</t>
  </si>
  <si>
    <t>Verify provide the expiryDate is empty</t>
  </si>
  <si>
    <t>1.Navigate to Partner Management Swagger.
2.Navigate to PUT /misp-licenses/{partnerId} endpoint.
3.Provide the expiryDate is empty 
4.Click on Execute.</t>
  </si>
  <si>
    <t>Valid error message should be displayed :                                                                                                                                                                                                                              "errors": [
    {
      "errorCode": "PMS_MSP_435",
      "message": "Error while regenerating MISP License key."
    }
  ]</t>
  </si>
  <si>
    <t>TC_PMS_RegenerateMISPPartnerLicenseNegTC_11</t>
  </si>
  <si>
    <t>TC_42961_18</t>
  </si>
  <si>
    <t>Verify when licenseKeyName is missing in MISP license key regeneration request</t>
  </si>
  <si>
    <t>1.Navigate to Partner Management Swagger.
2.Navigate to PUT /misp-licenses/{partnerId} endpoint.
3.licenseKeyName is missing in MISP license key regeneration request
4.Click on Execute.</t>
  </si>
  <si>
    <t>Valid error message should be displayed :                                                                                                                                                                                                                              "errors": [
    {
      "errorCode": "PMS_MSP_422",
      "message": "Invalid license key name."
    }
  ]</t>
  </si>
  <si>
    <t>TC_PMS_RegenerateMISPPartnerLicenseNegTC_12</t>
  </si>
  <si>
    <t>TC_42961_19</t>
  </si>
  <si>
    <t>Verify when PolicyId is missing in MISP license key regeneration request</t>
  </si>
  <si>
    <t>1.Navigate to Partner Management Swagger.
2.Navigate to PUT /misp-licenses/{partnerId} endpoint.
3.PolicyId is missing in MISP license key regeneration request
4.Click on Execute.</t>
  </si>
  <si>
    <t>It Should display MISP license key regenerated successfully:                                                                                                                                                                                                                                                                           "response": {
    "partnerId": "MISP-french",
    "policyId": null,
    "licenseKey": "MxdjasuNthifcGNFKSUhRAUrh5v6MmMRE0hBchlr6YdSM10z12",
    "licenseKeyName": "string",
    "licenseKeyStatus": "ACTIVE",
    "expiryDateTime": "2025-10-14T10:41:14.140960258"
  },</t>
  </si>
  <si>
    <t>TC_PMS_RegenerateMISPPartnerLicense_05</t>
  </si>
  <si>
    <t>TC_42961_20</t>
  </si>
  <si>
    <t>Verify when ExpiryDate is missing in MISP license key regeneration request</t>
  </si>
  <si>
    <t>1.Navigate to Partner Management Swagger.
2.Navigate to PUT /misp-licenses/{partnerId} endpoint.
3.ExpiryDate is missing in MISP license key regeneration request
4.Click on Execute.</t>
  </si>
  <si>
    <t>TC_PMS_RegenerateMISPPartnerLicenseNegTC_13</t>
  </si>
  <si>
    <t>TC_42961_21</t>
  </si>
  <si>
    <t>Verify provide the Request Id  is empty</t>
  </si>
  <si>
    <t>1.Navigate to Partner Management Swagger.
2.Navigate to PUT /misp-licenses/{partnerId} endpoint.
3.Provide the empty request id
4.Click on Execute.</t>
  </si>
  <si>
    <t>Valid error message should be displayed :                                                                                                                                                                                                                              "errors": [
    {
      "errorCode": "PMS_REQUEST_ERROR_002",
      "message": "Invalid Request Id"
    }
  ]</t>
  </si>
  <si>
    <t>TC_PMS_RegenerateMISPPartnerLicenseNegTC_14</t>
  </si>
  <si>
    <t>TC_42961_22</t>
  </si>
  <si>
    <t xml:space="preserve">Verify provide the Invalid Request Id </t>
  </si>
  <si>
    <t>1.Navigate to Partner Management Swagger.
2.Navigate to PUT /misp-licenses/{partnerId} endpoint.
3.Provide the Invalid request id
4.Click on Execute.</t>
  </si>
  <si>
    <t>TC_PMS_RegenerateMISPPartnerLicenseNegTC_15</t>
  </si>
  <si>
    <t>TC_42961_23</t>
  </si>
  <si>
    <t xml:space="preserve">Verify provide the valid Request Id </t>
  </si>
  <si>
    <t>1.Navigate to Partner Management Swagger.
2.Navigate to PUT /misp-licenses/{partnerId} endpoint.
3.Provide the valid request id
4.Click on Execute.</t>
  </si>
  <si>
    <t>Should display valid license key name with valid request id:                                                                                                                                                                                                                                                                    {
  "id": "mosip.pms.regenerate.misp.license.put",
  "version": "1.0",
  "responseTime": "2025-10-13T10:52:10.204Z",
  "metadata": null,
  "response": null,
  "errors": [
    {
    }
  ]
}</t>
  </si>
  <si>
    <t>TC_42961_24</t>
  </si>
  <si>
    <t xml:space="preserve">Verify provide the valid version </t>
  </si>
  <si>
    <t>1.Navigate to Partner Management Swagger.
2.Navigate to PUT /misp-licenses/{partnerId} endpoint.
3.Provide the valid version
4.Click on Execute.</t>
  </si>
  <si>
    <t>Should display valid license key name with valid version:                                                                                                                                                                                                                                                                    {
  "id": "mosip.pms.regenerate.misp.license.put",
  "version": "1.0",
  "responseTime": "2025-10-13T10:52:10.204Z",
  "metadata": null,
  "response": null,
 }</t>
  </si>
  <si>
    <t>TC_42961_25</t>
  </si>
  <si>
    <t xml:space="preserve">Verify provide the Invalid version </t>
  </si>
  <si>
    <t>1.Navigate to Partner Management Swagger.
2.Navigate to PUT /misp-licenses/{partnerId} endpoint.
3.Provide the Invalid version
4.Click on Execute.</t>
  </si>
  <si>
    <t>Valid error message should be displayed :                                                                                                                                                                                                                              "errors": [
    {
      "errorCode": "PMS_REQUEST_ERROR_003",
      "message": "Request version is invalid"
    }
  ]</t>
  </si>
  <si>
    <t>TC_PMS_RegenerateMISPPartnerLicenseNegTC_16</t>
  </si>
  <si>
    <t>TC_42961_26</t>
  </si>
  <si>
    <t>Verify provide the valid requestTime</t>
  </si>
  <si>
    <t>1.Navigate to Partner Management Swagger.
2.Navigate to PUT /misp-licenses/{partnerId} endpoint.
3.Provide the valid RequestTime
4.Click on Execute.</t>
  </si>
  <si>
    <t>Should display valid license key name with valid RequestTime:                                                                                                                                                                                                                                                                    {
  "id": "mosip.pms.regenerate.misp.license.put",
  "version": "1.0",
  "responseTime": "2025-10-13T10:52:10.204Z",
  "metadata": null,
  "response": null,
 }</t>
  </si>
  <si>
    <t>TC_42961_27</t>
  </si>
  <si>
    <t>Verify provide the empty Request Time</t>
  </si>
  <si>
    <t>1.Navigate to Partner Management Swagger.
2.Navigate to PUT /misp-licenses/{partnerId} endpoint.
3.Provide the empty RequestTime
4.Click on Execute.</t>
  </si>
  <si>
    <t>Valid error message should be displayed :                                                                                                                                                                                                                              "errors": [
    {
      "errorCode": "PMS_REQUEST_ERROR_004",
      "message": "Invalid request time"
    }
  ]</t>
  </si>
  <si>
    <t>TC_PMS_RegenerateMISPPartnerLicenseNegTC_17</t>
  </si>
  <si>
    <t>TC_42961_28</t>
  </si>
  <si>
    <t>Verify provide the Invalid Request Time</t>
  </si>
  <si>
    <t>1.Navigate to Partner Management Swagger.
2.Navigate to PUT /misp-licenses/{partnerId} endpoint.
3.Provide the Invalid RequestTime
4.Click on Execute.</t>
  </si>
  <si>
    <t>It should be displayed Bad request:                                                                                                                                                                                                                              {
  "type": "about:blank",
  "title": "Bad Request",
  "status": 400,
  "detail": "Failed to read request",
  "instance": "/v1/partnermanager/misp-licenses/MISP-french"
}</t>
  </si>
  <si>
    <t>TC_PMS_RegenerateMISPPartnerLicenseNegTC_18</t>
  </si>
  <si>
    <t>TC_42961_29</t>
  </si>
  <si>
    <t>Verify when  Request Time is missing in MISP license key regeneration request</t>
  </si>
  <si>
    <t>1.Navigate to Partner Management Swagger.
2.Navigate to PUT /misp-licenses/{partnerId} endpoint.
3.Request Time is missing in MISP license key regeneration request
4.Click on Execute.</t>
  </si>
  <si>
    <t>TC_PMS_RegenerateMISPPartnerLicenseNegTC_19</t>
  </si>
  <si>
    <t>TC_42961_30</t>
  </si>
  <si>
    <t>Verify when a user without PARTNER_ADMIN role tries to regenerate MISP license key</t>
  </si>
  <si>
    <t>1.Navigate to Partner Management Swagger.
2.Navigate to PUT /misp-licenses/{partnerId} endpoint.
3.Include Authorization token of a user who does not have the PARTNER_ADMIN role.
4.Click on Execute.</t>
  </si>
  <si>
    <t>Valid error message should be displayed :                                                                                                                                                                                                                              "errors": [
    {
      "errorCode": "KER-ATH-403",
      "message": "Forbidden"
    }
  ]</t>
  </si>
  <si>
    <t>TC_43166_02</t>
  </si>
  <si>
    <t>1.Navigate to Partner Management Swagger.
2.Navigate to the PUT- /partners/exists
3.Execute the API without passing the Authorization token
4.Click on Execute.</t>
  </si>
  <si>
    <t>TC_43166_03</t>
  </si>
  <si>
    <t>Verify the reponse passing invalid ID</t>
  </si>
  <si>
    <t>1.Navigate to Partner Management Swagger.
2.Navigate to the PUT- /partners/exists
3.Execute passing invalid ID
4.Click on Execute.</t>
  </si>
  <si>
    <t>TC_43166_04</t>
  </si>
  <si>
    <t>Verify the reponse passing valid ID and invalid version</t>
  </si>
  <si>
    <t>1.Navigate to Partner Management Swagger.
2.Navigate to the PUT- /partners/exists
3.Execute passing valid ID and invalid version
4.Click on Execute.</t>
  </si>
  <si>
    <t xml:space="preserve"> {
      "errorCode": "PMS_REQUEST_ERROR_003",
      "message": "Request version is invalid"
    }</t>
  </si>
  <si>
    <t>TC_43166_05</t>
  </si>
  <si>
    <t>Verify the reponse empty partner type</t>
  </si>
  <si>
    <t>1.Navigate to Partner Management Swagger.
2.Navigate to the PUT- /partners/exists
3.Execute passing empty partner type
4.Click on Execute.</t>
  </si>
  <si>
    <t>{
      "errorCode": "PMS_PRT_010",
      "message": "Partner Type does not exist"
    }</t>
  </si>
  <si>
    <t>TC_43166_06</t>
  </si>
  <si>
    <t>Verify the reponse with  invalid partner type</t>
  </si>
  <si>
    <t>1.Navigate to Partner Management Swagger.
2.Navigate to the PUT- /partners/exists
3.Execute passing invalid partner type
4.Click on Execute.</t>
  </si>
  <si>
    <t>TC_43166_07</t>
  </si>
  <si>
    <t>Verify response with valid partner type/id and version</t>
  </si>
  <si>
    <t>1.Navigate to Partner Management Swagger.
2.Navigate to the PUT- /partners/exists
3.Execute passing valid partner type/id and version
4.Click on Execute.</t>
  </si>
  <si>
    <t>{
  "id": " ",
  "version": " ",
  "responseTime": " ",
  "metadata": null,
  "response": {
    "partnerExists":  ,
    "duplicateExists": ,
    "message": null,
    "policyRequiredPartnerTypes": [
      "AUTH_PARTNER",
      "CREDENTIAL_PARTNER",
      "ONLINE_VERIFICATION_PARTNER",
      "ABIS_PARTNER",
      "MANUAL_ADJUDICATION",
      "INTERNAL_PARTNER",
      "PRINT_PARTNER"
    ]
  },
  "errors": []
}</t>
  </si>
  <si>
    <t>TC_43166_08</t>
  </si>
  <si>
    <t>Verify response with valid partner type/id and version and valid email id</t>
  </si>
  <si>
    <t>1.Navigate to Partner Management Swagger.
2.Navigate to the PUT- /partners/exists
3.Execute passing valid partner type/id and version and valid email id
4.Click on Execute.</t>
  </si>
  <si>
    <t>TC_43166_09</t>
  </si>
  <si>
    <t>Verify response with   email id as string/valid partner type and valid partner id</t>
  </si>
  <si>
    <t>1.Navigate to Partner Management Swagger.
2.Navigate to the PUT- /partners/exists
3.Execute passing vemail id as string/valid partner type and valid partner id
4.Click on Execute.</t>
  </si>
  <si>
    <t>{
  "id": " ",
  "version": "",
  "responseTime": " ",
  "metadata": null,
  "response": {
    "partnerExists": true,
    "duplicateExists": true,
    "message": "A Partner is already registered with the same Name",
    "policyRequiredPartnerTypes": null
  },
  "errors": []
}</t>
  </si>
  <si>
    <t>TC_43166_10</t>
  </si>
  <si>
    <t xml:space="preserve">Verify response with valid  email id/valid partner type and partner id as string </t>
  </si>
  <si>
    <t>1.Navigate to Partner Management Swagger.
2.Navigate to the PUT- /partners/exists
3.Execute passing valid  email id/valid partner type and partner id as string
4.Click on Execute.</t>
  </si>
  <si>
    <t>{
  "id": " ",
  "version": " ",
  "responseTime": " ",
  "metadata": null,
  "response": {
    "partnerExists": true,
    "duplicateExists": true,
    "message": "Email already registered with a different partnerId",
    "policyRequiredPartnerTypes": null
  },
  "errors": []
}</t>
  </si>
  <si>
    <t>TC_43166_11</t>
  </si>
  <si>
    <t xml:space="preserve">Verify response with valid  email id/valid partner type as string  partner id valid </t>
  </si>
  <si>
    <t>MOSIP-42462</t>
  </si>
  <si>
    <t>TC_42462_01</t>
  </si>
  <si>
    <t>Verify Status updated from Activated to Active for Partner Admins</t>
  </si>
  <si>
    <t>1.Login as Partner Admin.
2.Navigate through all UI sections where Partner Admin status  is displayed 
3.Observe all occurrences of status labels for Partner Admins.</t>
  </si>
  <si>
    <t>Partner Admins should have their status updated to 'Active', and 'Activated' should not appear anywhere.</t>
  </si>
  <si>
    <t>TC_42462_02</t>
  </si>
  <si>
    <t>Verify Status updated from Activated to Active for Auth Partners</t>
  </si>
  <si>
    <t>1.Log in to PMS as Auth Partner
2.Navigate through all UI sections where Auth Partner status is displayed.
3.Observe all occurrences of status labels for Auth Partners.</t>
  </si>
  <si>
    <t>all Auth Partners status should be updated to 'Active', and 'Activated' should not appear anywhere.</t>
  </si>
  <si>
    <t>TC_42462_03</t>
  </si>
  <si>
    <t>Verify Status updated from Activated to Active for MISP Partners</t>
  </si>
  <si>
    <t>1.Login to partner admin.
2.Navigate through all UI sections where MISP partner status is displayed 
3.Observe all occurrences of status labels for MISP Partners.</t>
  </si>
  <si>
    <t>all MISP Partners status should be updated to 'Active', and 'Activated' should not appear anywhere.</t>
  </si>
  <si>
    <t>TC_42462_04</t>
  </si>
  <si>
    <t>Verify Status updated from Activated to Active for Policy Managers</t>
  </si>
  <si>
    <t>1.Login to PMS Portal
2.Navigate through all UI sections where Policy Manager status is displayed 
3.Observe all occurrences of status labels for Policy Managers.</t>
  </si>
  <si>
    <t>Policy Manager status should be updated to 'Active', and 'Activated' should not appear anywhere.</t>
  </si>
  <si>
    <t>TC_42462_05</t>
  </si>
  <si>
    <t>Verify Status updated from Activated to Active in Arabic lang</t>
  </si>
  <si>
    <t>1.Login to PMS.
2.Change the UI language to Arabic.
3.Navigate through all UI sections where status labels are displayed (partners, Partner Admins, Policy Managers).
4.Observe all occurrences of status labels.</t>
  </si>
  <si>
    <t>All statuses should display the correct Arabic translation of “Active”</t>
  </si>
  <si>
    <t>TC_42462_06</t>
  </si>
  <si>
    <t>Verify Status updated from Activated to Active in French lang</t>
  </si>
  <si>
    <t>1.Login to PMS.
2.Change the UI language to French.
3.Navigate through all UI sections where status labels are displayed (partners, Partner Admins, Policy Managers).
4.Observe all occurrences of status labels.</t>
  </si>
  <si>
    <t>All statuses should display the correct French translation of “Active”</t>
  </si>
  <si>
    <t>TC_42462_07</t>
  </si>
  <si>
    <t>Verify Status updated from activated to active in all search dropdown</t>
  </si>
  <si>
    <t>1.Login as Partner Admin.
2.Navigate through all UI sections where Partner Admin status  is displayed 
3.Observe all occurrences of status labels for all search dropdown</t>
  </si>
  <si>
    <t xml:space="preserve"> All status search dropdown should be updated from activated to active.</t>
  </si>
  <si>
    <t>TC_42462_08</t>
  </si>
  <si>
    <t>Verify MacBook – Status label updated from 'Activated' to 'Active'</t>
  </si>
  <si>
    <t>1.Login as PMS portal user (Partner, Partner Admin, or Policy Manager) on MacBook.
2.Navigate to all relevant PMS UI pages where status labels are displayed (ex: Policy manager etc.).
3.Observe the status labels previously labeled as “Activated”.
4.Verify that the label text has been updated.</t>
  </si>
  <si>
    <t>The status label should be updated from “Activated” to “Active” across all user roles (Partner, Partner Admin, Policy Manager).</t>
  </si>
  <si>
    <t>TC_42462_09</t>
  </si>
  <si>
    <t>Verify Tablet – Status label updated from 'Activated' to 'Active'</t>
  </si>
  <si>
    <t>1.Login as PMS portal user (Partner, Partner Admin, or Policy Manager) on Tablet.
2.Navigate to all relevant PMS UI pages where status labels are displayed (ex: Policy manager etc.).
3.Observe the status labels previously labeled as “Activated”.
4.Verify that the label text has been updated.</t>
  </si>
  <si>
    <t>MOSIP-41215</t>
  </si>
  <si>
    <t>TC_41215_01</t>
  </si>
  <si>
    <t>Verify expired MISP License Key is automatically deactivated.</t>
  </si>
  <si>
    <t>1.Login to Partner Admin Portal.
2.Navigate to the MISP Services 
3.Navigate to List of MISP License Keys.
4.Identify a License Key whose expiry date has passed.
5.check the status</t>
  </si>
  <si>
    <t>It should be able to see the expired License Key status updated to Deactivated automatically.</t>
  </si>
  <si>
    <t>TC_41215_02</t>
  </si>
  <si>
    <t>Verify multiple expired License Keys are deactivated automatically</t>
  </si>
  <si>
    <t>It should be able to see all multiple expired License Keys deactivated automatically</t>
  </si>
  <si>
    <t>TC_41215_03</t>
  </si>
  <si>
    <t>Verify Tabular View reflects Deactivated status</t>
  </si>
  <si>
    <t>1.Login to Partner Admin Portal.
2.Navigate to the MISP Services 
3.Navigate to List of MISP License Keys.
4.Identify a License Key whose expiry date has passed.
5.Observe the status column.</t>
  </si>
  <si>
    <t>It should be able to see the expired License Key status as Deactivated in Tabular View.</t>
  </si>
  <si>
    <t>TC_41215_04</t>
  </si>
  <si>
    <t>Verify Individual View reflects Deactivated status</t>
  </si>
  <si>
    <t>1.Login to Partner Admin Portal.
2.Navigate to the MISP Services 
3.Navigate to List of MISP License Keys.
4.Identify a License Key whose expiry date has passed.
5.Observe the individual view</t>
  </si>
  <si>
    <t>It should be able to see the License Key status as Deactivated in Individual View.</t>
  </si>
  <si>
    <t>TC_41215_05</t>
  </si>
  <si>
    <t>Verify deactivated License Key is greyed out color</t>
  </si>
  <si>
    <t>1.Login to Partner Admin Portal.
2.Navigate to the MISP Services 
3.Navigate to List of MISP License Keys.
4.Identify a License Key whose expiry date has passed.
5.Observe the color status</t>
  </si>
  <si>
    <t>It should be able to see the Deactivated License Key greyed out color.</t>
  </si>
  <si>
    <t>TC_41215_06</t>
  </si>
  <si>
    <t>Verify only View option is available for deactivated License Key</t>
  </si>
  <si>
    <t>1.Login to Partner Admin Portal.
2.Navigate to the MISP Services 
3.Navigate to List of MISP License Keys.
4.Open Tabular View of a deactivated License Key.
5.Click the Action menu.
6.Check available options.</t>
  </si>
  <si>
    <t>It should be able to access only the View option for deactivated License Key</t>
  </si>
  <si>
    <t>TC_41215_07</t>
  </si>
  <si>
    <t>Verify MISP License Key status is updated from Active to Deactivated</t>
  </si>
  <si>
    <t>1.Login to Partner Admin Portal.
2.Navigate to the MISP Services 
3.Navigate to List of MISP License Keys.
4.Open Tabular View of a status is updated from Active to Deactivated
5.Observe the status column of that License Key.</t>
  </si>
  <si>
    <t>It should be able to see the License Key status updated from Active to Deactivated.</t>
  </si>
  <si>
    <t>TC_41215_08</t>
  </si>
  <si>
    <t>Verify MISP License Key status label changes to “Deactivated”</t>
  </si>
  <si>
    <t xml:space="preserve">1.Login to Partner Admin Portal.
2.Navigate to the MISP Services 
3.Navigate to List of MISP License Keys.
4.Identify a License Key that has expired.
5.Observe the status label in the Tabular View.
</t>
  </si>
  <si>
    <t>should be the status label changes to Deactivated.</t>
  </si>
  <si>
    <t>TC_41215_09</t>
  </si>
  <si>
    <t xml:space="preserve">Verify MISP License Key status is updated to “Deactivated” in the database
</t>
  </si>
  <si>
    <t>1.Login to Partner Admin Portal.
2.Navigate to List of MISP License Keys.
3.Identify a License Key with expiry date in the past.
4.After the scheduled job runs,
5.Query the database for the License Key status.
6.Verify the status column value is “Deactivated”.
7.Compare the database status with the Portal status.</t>
  </si>
  <si>
    <t>Deactivated status should show in the database as false.</t>
  </si>
  <si>
    <t>TC_41215_10</t>
  </si>
  <si>
    <t>Verify deactivation is only triggered if expiry date has passed</t>
  </si>
  <si>
    <t xml:space="preserve">1.Login to Partner Admin Portal.
2.Navigate to List of MISP License Keys.
3.Identify a License Key whose expiry date has passed.
4.Verify the status is updated to Deactivated.
</t>
  </si>
  <si>
    <t>It should be able to see that only License Keys with past expiry dates are deactivated</t>
  </si>
  <si>
    <t>TC_41215_11</t>
  </si>
  <si>
    <t>Verify MISP License Keys expiring in future remain unchanged</t>
  </si>
  <si>
    <t>1.Login to the Partner Admin Portal.
2.Navigate to the List of MISP License Keys.
3.Identify a License Key whose expiry date is in the future.
4.Open the Individual View of the License Key.</t>
  </si>
  <si>
    <t>The License Key should remain Active and should not be deactivated, since its expiry date has not passed.</t>
  </si>
  <si>
    <t>TC_41215_12</t>
  </si>
  <si>
    <t>Verify Auto Deactivation of MISP License Key Post Expiry in MacBook</t>
  </si>
  <si>
    <t>1.Login to Partner Admin Portal in macbook.
2.Navigate to the MISP Services 
3.Navigate to List of MISP License Keys.
4.Identify a License Key whose expiry date has passed.
5.check the status</t>
  </si>
  <si>
    <t xml:space="preserve"> Auto Deactivation of MISP License Key Post Expiry on MacBook should display correctly and follow UX design</t>
  </si>
  <si>
    <t>TC_41215_13</t>
  </si>
  <si>
    <t>Verify Auto Deactivation of MISP License Key Post Expiry in Tablet</t>
  </si>
  <si>
    <t>1.Login to Partner Admin Portal in Tablet.
2.Navigate to the MISP Services 
3.Navigate to List of MISP License Keys.
4.Identify a License Key whose expiry date has passed.
5.check the status</t>
  </si>
  <si>
    <t xml:space="preserve"> Auto Deactivation of MISP License Key Post Expiry on Tablet should display correctly and follow UX design</t>
  </si>
  <si>
    <t>MOSIP-43205</t>
  </si>
  <si>
    <t>TC_43205_01</t>
  </si>
  <si>
    <t>Verify Note Display on License Key Generation Screen</t>
  </si>
  <si>
    <t>1.Login as a Partner Admin in PMS portal.                                                                                                                                                                                                                                                                                                                 2.Navigate to the MISP Services.
3.Navigate to the Generate MISP License Key screen
4.Observe the page for any notes or messages.</t>
  </si>
  <si>
    <t>The Important Note should be displayed                                                                                                                                                                                                                                                                                                                             “Important Note: If multiple MISP license keys are generated for the same Partner ID, only the latest MISP license key will remain active in the ID Authentication (IDA) module. Older license keys will be overwritten. Please exercise caution when creating multiple license keys for the same Partner.”</t>
  </si>
  <si>
    <t>TC_43205_02</t>
  </si>
  <si>
    <t>Verify Note Display on License Key Regeneration Screen</t>
  </si>
  <si>
    <t>1.Login as a Partner Admin in PMS portal.                                                                                                                                                                                                                                                                                                                 2.Navigate to the MISP Services.
3.Navigate to the Regenerate MISP License Key screen
4.Observe the page for any notes or messages.</t>
  </si>
  <si>
    <t>TC_43205_03</t>
  </si>
  <si>
    <t>Verify Importent Note is Read-Only</t>
  </si>
  <si>
    <t>1.Login as a Partner Admin in PMS portal                                                                                                                                                                                                                                                                                                                2.Navigate to the MISP Services.
3.Navigate to both Generate and Regenerate screens.
4.Try to click inside the note text area or type/edit the text.</t>
  </si>
  <si>
    <t>Importent Note Should be read-only</t>
  </si>
  <si>
    <t>TC_43205_04</t>
  </si>
  <si>
    <t>Verify Importent Note display correctly when logged in with Arabic language</t>
  </si>
  <si>
    <t>1.Login as PMS portal in Arabic language.                                                                                                                                                                                                                                                                                                               2.Navigate to the MISP Services.
3.Navigate to the Generate MISP License Key screen.
4.Observe the Important Note.</t>
  </si>
  <si>
    <t>Importent Note text should be translated in Arabic lang.</t>
  </si>
  <si>
    <t>TC_43205_05</t>
  </si>
  <si>
    <t>Verify Importent Note display correctly when logged in with French language</t>
  </si>
  <si>
    <t>1.Login as PMS portal in French language.                                                                                                                                                                                                                                                                                                               2.Navigate to the MISP Services.
3.Navigate to the both Generate and regerate MISP License Key screen.
4.Observe the Important Note.</t>
  </si>
  <si>
    <t>Importent Note text should be translated in French lang.</t>
  </si>
  <si>
    <t>TC_43205_06</t>
  </si>
  <si>
    <t>Verify Note Visibility on Macbook</t>
  </si>
  <si>
    <t>1.Login as a Partner Admin in PMS portal using Chrome, Edge, Firefox, Safari.                                                                                                                                                                                                                                                                                                           2.Navigate to the MISP Services.
3.Navigate to both Generate and Regenerate screens.
4.Observe the note visibility and alignment.</t>
  </si>
  <si>
    <t>1.Importent Note on MacBook should display correctly                                                                                                                                                                                                                                                                                  2.Note should be visible and properly aligned in all supported browsers.</t>
  </si>
  <si>
    <t>TC_43205_07</t>
  </si>
  <si>
    <t>Verify Note Visibility on Tablet</t>
  </si>
  <si>
    <t>1.Open PMS portal
2. Navigate to the MISP Services
3.Navigate to Generate and Regenerate screens.
4.Observe the note display.</t>
  </si>
  <si>
    <t>Importent Note on Tablet should display correctly</t>
  </si>
  <si>
    <t>TC_43205_08</t>
  </si>
  <si>
    <t>Verify Note Does Not Interfere with Form Fields or Buttons</t>
  </si>
  <si>
    <t>1.Open PMS portal
2. Navigate to the MISP Services
3.Navigate to Generate and Regenerate screens.
4.Observe the Important Note on the screen.</t>
  </si>
  <si>
    <t>Importent Note should be clearly visible, properly aligned, and does not overlap with any other form fields or buttons</t>
  </si>
  <si>
    <t>MOSIP-42971</t>
  </si>
  <si>
    <t>MISP Partner: API POST /partners/{partnerId}/policy-group</t>
  </si>
  <si>
    <t>TC_42971_01</t>
  </si>
  <si>
    <t xml:space="preserve">1.Open partner management swagger
2.Navigate topartners/{partnerId}/policy-group
3.Click on Execute </t>
  </si>
  <si>
    <t>Should get error response :
{
  "id": " ",
  "version": " ",
  "requesttime": " ",
  "metadata": {},
  "request": {
    "policyGroupId": " "
  }
}'</t>
  </si>
  <si>
    <t>TC_42971_02</t>
  </si>
  <si>
    <t>Should get error response :
{
      "errorCode": "KER-ATH-401",
      "message": "Authentication Failed"
    }</t>
  </si>
  <si>
    <t>TC_42971_03</t>
  </si>
  <si>
    <t>Verify the response passing valid details in the  request and  invalid details in the partner ID field</t>
  </si>
  <si>
    <t xml:space="preserve">1.Open partner management swagger
2.Navigate topartners/{partnerId}/policy-group
3.Pass valid details in the request
4.Click on Execute </t>
  </si>
  <si>
    <t>Should get error response
{
      "errorCode": "PMS_PRT_005",
      "message": "Partner does not exist"
    }</t>
  </si>
  <si>
    <t>TC_42971_04</t>
  </si>
  <si>
    <t>Verify the response passing invalid details in the  request and  valid details in the partner ID field</t>
  </si>
  <si>
    <t xml:space="preserve">1.Open partner management swagger
2.Navigate topartners/{partnerId}/policy-group
3.Pass invalid details in the request
4.Click on Execute </t>
  </si>
  <si>
    <t>TC_42971_05</t>
  </si>
  <si>
    <t>Verify the response passing invalid Id</t>
  </si>
  <si>
    <t>TC_42971_06</t>
  </si>
  <si>
    <t xml:space="preserve">Verify passing auth partner in the partner id field </t>
  </si>
  <si>
    <t xml:space="preserve">1.Open partner management swagger
2.Navigate topartners/{partnerId}/policy-group
3.Pass authpartner id in the request
4.Click on Execute </t>
  </si>
  <si>
    <t>should get error response as
Only MISP partners can be linked to a policy group. Partner type 'Auth_Partner' is not allowed</t>
  </si>
  <si>
    <t>TC_42971_07</t>
  </si>
  <si>
    <t xml:space="preserve">Verify passing device partner in the partner id field </t>
  </si>
  <si>
    <t xml:space="preserve">1.Open partner management swagger
2.Navigate topartners/{partnerId}/policy-group
3.Pass device partner id in the request
4.Click on Execute </t>
  </si>
  <si>
    <t>Only MISP partners can be linked to a policy group. Partner type 'Device_Provider' is not allowed.</t>
  </si>
  <si>
    <t>TC_42971_08</t>
  </si>
  <si>
    <t xml:space="preserve">Verify passing ftm partner in the partner id field </t>
  </si>
  <si>
    <t xml:space="preserve">1.Open partner management swagger
2.Navigate topartners/{partnerId}/policy-group
3.Pass ftm partner id in the request
4.Click on Execute </t>
  </si>
  <si>
    <t>Only MISP partners can be linked to a policy group. Partner type 'FTM_Provider' is not allowed</t>
  </si>
  <si>
    <t>TC_42971_09</t>
  </si>
  <si>
    <t xml:space="preserve">verify passing empty partner id </t>
  </si>
  <si>
    <t xml:space="preserve">1.Open partner management swagger
2.Navigate topartners/{partnerId}/policy-group
3.Pass empty partner id in the request
4.Click on Execute </t>
  </si>
  <si>
    <t>Should get error message
{
      "errorCode": "PMS_PRT_005",
      "message": "Partner does not exist"
    }</t>
  </si>
  <si>
    <t>TC_42971_10</t>
  </si>
  <si>
    <t>Verify passing invalid  id in the request</t>
  </si>
  <si>
    <t xml:space="preserve">1.Open partner management swagger
2.Navigate topartners/{partnerId}/policy-group
3.Pass  invalid id in the request
4.Click on Execute </t>
  </si>
  <si>
    <t>Should get error message
{
      "error message": "invalid id"
    }</t>
  </si>
  <si>
    <t>TC_42971_11</t>
  </si>
  <si>
    <t>Verify passing invalid  version in the request</t>
  </si>
  <si>
    <t xml:space="preserve">1.Open partner management swagger
2.Navigate topartners/{partnerId}/policy-group
3.Pass  invalid version in the request
4.Click on Execute </t>
  </si>
  <si>
    <t>Should get error message
{
      "error message": "invalid version"
    }</t>
  </si>
  <si>
    <t>TC_42971_12</t>
  </si>
  <si>
    <t>Verify passing invalid  requesttime in the request</t>
  </si>
  <si>
    <t xml:space="preserve">1.Open partner management swagger
2.Navigate topartners/{partnerId}/policy-group
3.Pass  invalid requesttime in the request
4.Click on Execute </t>
  </si>
  <si>
    <t>Should get error message
{
      "error message": "invalid requestime"
    }</t>
  </si>
  <si>
    <t>TC_42971_13</t>
  </si>
  <si>
    <t>Verify by linking the Policy group for Partner ID which is alreay linked</t>
  </si>
  <si>
    <t xml:space="preserve">1.Open partner management swagger
2.Navigate topartners/{partnerId}/policy-group
3.Pass  Policy group for Partner ID which is alreay linked
4.Click on Execute </t>
  </si>
  <si>
    <t>{
      "errorCode": "PMS_PRT_049",
      "message": "policy group mapping exists for given partner."
    }</t>
  </si>
  <si>
    <t>TC_42971_14</t>
  </si>
  <si>
    <t xml:space="preserve">1.Open partner management swagger
2.Navigate topartners/{partnerId}/policy-group
3.Pass  providing without request ID in request body
4.Click on Execute </t>
  </si>
  <si>
    <t>TC_42971_15</t>
  </si>
  <si>
    <t xml:space="preserve">1.Open partner management swagger
2.Navigate topartners/{partnerId}/policy-group
3.Pass  providing null value in request body
4.Click on Execute </t>
  </si>
  <si>
    <t>{
      "errorCode": "PMS_COR_001",
      "message": "Invalid request parameter - must not be blank :request.policyGroupId"
    }</t>
  </si>
  <si>
    <t>TC_42971_16</t>
  </si>
  <si>
    <t>TC_42971_17</t>
  </si>
  <si>
    <t>TC_42971_18</t>
  </si>
  <si>
    <t>TC_42971_19</t>
  </si>
  <si>
    <t>TC_42971_20</t>
  </si>
  <si>
    <t>TC_42971_21</t>
  </si>
  <si>
    <t>Verify the response by without Request time paramter in request body</t>
  </si>
  <si>
    <t>Should get  error response as 
"Bad Request",
  "status": 400,</t>
  </si>
  <si>
    <t>TC_42971_22</t>
  </si>
  <si>
    <t xml:space="preserve">1.Open partner management swagger
2.Navigate topartners/{partnerId}/policy-group
3.Pass  empty request time in request body
4.Click on Execute </t>
  </si>
  <si>
    <t>TC_42971_23</t>
  </si>
  <si>
    <t>Verify the response by without OBJECT Body paramter in request body</t>
  </si>
  <si>
    <t xml:space="preserve">1.Open partner management swagger
2.Navigate topartners/{partnerId}/policy-group
3.Pass  without object body in request body
4.Click on Execute </t>
  </si>
  <si>
    <t>TC_42971_24</t>
  </si>
  <si>
    <t>Without Partner Admin role</t>
  </si>
  <si>
    <t xml:space="preserve">1.Open partner management swagger
2.Navigate topartners/{partnerId}/policy-group
3.Pass the request body without admin role
4.Click on Execute </t>
  </si>
  <si>
    <t>Should get forbiddon error</t>
  </si>
  <si>
    <t>MOSIP-42880</t>
  </si>
  <si>
    <t>TC_42880_01</t>
  </si>
  <si>
    <t>1.Navigate to Partner Management Swagger.
2.Navigate to the POST /partners/v3 endpoint.
3.Click on Execute.</t>
  </si>
  <si>
    <t xml:space="preserve">should return success with partner details when a valid access token is provided:
    "request": {
    "partnerId": "string",
    "organizationName": "string",
    "address": "string",
    "contactNumber": "string",
    "emailId": "string",
    "partnerType": "string",
    "policyGroup": "string",
    "logoUrl": "string",
    "additionalInfo": {}
  }
</t>
  </si>
  <si>
    <t>TC_42880_02</t>
  </si>
  <si>
    <t>1.Navigate to Partner Management Swagger.
2.Navigate to POST /partners/v3 endpoint
3.Execute the API without passing the Authorization token.
4.Click on Execute.</t>
  </si>
  <si>
    <t>TC_42880_03</t>
  </si>
  <si>
    <t>Verify partner self-registration with all valid fields</t>
  </si>
  <si>
    <t>1.Navigate to Partner Management Swagger.
2.Navigate to POST /partners/v3 endpoint
3.POST request with valid values for all fields (partnerId, organizationName, emailId, etc.).
4.Click on Execute.</t>
  </si>
  <si>
    <t>user should be able to create parter registration:    "request": {
    "partnerId": "string",
    "organizationName": "string",
    "address": "string",
    "contactNumber": "string",
    "emailId": "string",
    "partnerType": "string",
    "policyGroup": "string",
    "logoUrl": "string",
    "additionalInfo": {}
  }</t>
  </si>
  <si>
    <t>TC_42880_04</t>
  </si>
  <si>
    <t>Verify the response by providing empty "Partner_ID" field.</t>
  </si>
  <si>
    <t>1.Navigate to Partner Management Swagger.
2.Navigate to POST /partners/v3 endpoint
3.POST request to /partners/v3 with the following request body:                                                                                                                                                                                                                                                                 "request": {
    "partnerId": "",
    "policyGroup": "pg001",
    "organizationName": "Test Org",
    "address": "Test Address",
    "contactNumber": "9876543210",
    "emailId": "test@example.com",
    "partnerType": "MISP_Partner",
    "langCode": "en",
    "logoUrl": "http://logo.com/img.png",
    "additionalInfo": {}
  }
4.Click on Execute.</t>
  </si>
  <si>
    <t xml:space="preserve">Valid error message should be displayed :
  "errors": [
    {
      "errorCode": "PMS_COR_001",
      "message": "Invalid request parameter - value is empty or null :request.partnerId"
    }
  ]
</t>
  </si>
  <si>
    <t>TC_42880_05</t>
  </si>
  <si>
    <t>Verify the response by providing invalid "Partner_ID" field.</t>
  </si>
  <si>
    <t>1.Navigate to Partner Management Swagger.
2.Navigate to POST /partners/v3 endpoint
3.POST request to /partners/v3 with the following request body:                                                                                                                                                                                                                                                                 "request": {
    "partnerId": "grpif",
    "policyGroup": "pg001",
    "organizationName": "Test Org",
    "address": "Test Address",
    "contactNumber": "9876543210",
    "emailId": "test@example.com",
    "partnerType": "MISP_Partner",
    "langCode": "en",
    "logoUrl": "http://logo.com/img.png",
    "additionalInfo": {}
  }
4.Click on Execute.</t>
  </si>
  <si>
    <t xml:space="preserve">Valid error message should be displayed:
  "errors": [
    {
      "errorCode": "PMS_REQUEST_ERROR_002",
      "message": "Invalid Request Id"
    }
  ]
</t>
  </si>
  <si>
    <t>TC_42880_06</t>
  </si>
  <si>
    <t>Verify the response by providing valid "Partner_ID" field</t>
  </si>
  <si>
    <t>1.Navigate to Partner Management Swagger.
2.Navigate to POST /partners/v3 endpoint
3.POST request to /partners/v3 with the following request body:                                                                                                                                                                                                                                                                 "request": {
    "partnerId": "misp-partner",
    "policyGroup": "pg001",
    "organizationName": "Test Org",
    "address": "Test Address",
    "contactNumber": "9876543210",
    "emailId": "test@example.com",
    "partnerType": "MISP_Partner",
    "langCode": "en",
    "logoUrl": "http://logo.com/img.png",
    "additionalInfo": {}
  }
4.Click on Execute.</t>
  </si>
  <si>
    <t>Should return partner details corresponding to the provided valid Partner_ID.                                                                                                                                                                                                                                                                                                                "request": {
    "partnerId": "string",
    "organizationName": "string",
    "address": "string",
    "contactNumber": "string",
    "emailId": "string",
    "partnerType": "string",
    "policyGroup": "string",
    "logoUrl": "string",
    "additionalInfo": {}
  }</t>
  </si>
  <si>
    <t>TC_42880_07</t>
  </si>
  <si>
    <t>Verify the response by providing special character "Partner_ID" field</t>
  </si>
  <si>
    <t>1.Navigate to Partner Management Swagger.
2.Navigate to POST /partners/v3 endpoint
3.POST request to /partners/v3 with the following request body:                                                                                                                                                                                                                                                                 "request": {
    "partnerId": "#$T^&amp;%^^&amp;^",
    "policyGroup": "pg001",
    "organizationName": "Test Org",
    "address": "Test Address",
    "contactNumber": "9876543210",
    "emailId": "test@example.com",
    "partnerType": "MISP_Partner",
    "langCode": "en",
    "logoUrl": "http://logo.com/img.png",
    "additionalInfo": {}
  }
4.Click on Execute.</t>
  </si>
  <si>
    <t>Valid error message should be displayed:  "errors": [
    {
      "errorCode": "string",
      "message": "Invalid input: '%^$#&amp;*'. Only letters, numbers, spaces, and the following special characters are allowed: . , @ # &amp; ( ) \\ - ' ? _ ! \" : ; ="
    }
  ]</t>
  </si>
  <si>
    <t>TC_42880_08</t>
  </si>
  <si>
    <t>Verify registration when partnerId missing</t>
  </si>
  <si>
    <t>1.Navigate to Partner Management Swagger.
2.Navigate to POST /partners/v3 endpoint
3.POST request to /partners/v3 with Remove partnerId from request.
4.Execute.</t>
  </si>
  <si>
    <t xml:space="preserve">Valid error message should be displayed : BAD Request                                                                                                                                                                                                                                                                                        
  "errors": [
    {
      "errorCode": "PMS_COR_001",
      "message": "Invalid request parameter - value is empty or null :request.partnerId"
    }
  ]
</t>
  </si>
  <si>
    <t>TC_42880_09</t>
  </si>
  <si>
    <t>Verify the response by providing empty "policyGroup" field.</t>
  </si>
  <si>
    <t>1.Navigate to Partner Management Swagger.
2.Navigate to POST /partners/v3 endpoint
3.POST request to /partners/v3 with the following request body:                                                                                                                                                                                                                                                                 "request": {
    "partnerId": " misp-partner",
    "policyGroup": " ",
    "organizationName": "Test Org",
    "address": "Test Address",
    "contactNumber": "9876543210",
    "emailId": "test@example.com",
    "partnerType": "MISP_Partner",
    "langCode": "en",
    "logoUrl": "http://logo.com/img.png",
    "additionalInfo": {}
  }
4.Click on Execute.</t>
  </si>
  <si>
    <t>User should be able to create parter registration without Policy group.</t>
  </si>
  <si>
    <t>TC_42880_10</t>
  </si>
  <si>
    <t>Verify the response by providing invalid "PolicyGroup" field.</t>
  </si>
  <si>
    <t>1.Navigate to Partner Management Swagger.
2.Navigate to POST /partners/v3 endpoint
3.POST request to /partners/v3 with the following request body:                                                                                                                                                                                                                                                                 "request": {
    "partnerId": " misp-partner",
    "policyGroup": "plygrup ",
    "organizationName": "Test Org",
    "address": "Test Address",
    "contactNumber": "9876543210",
    "emailId": "test@example.com",
    "partnerType": "MISP_Partner",
    "langCode": "en",
    "logoUrl": "http://logo.com/img.png",
    "additionalInfo": {}
  }
4.Click on Execute.</t>
  </si>
  <si>
    <t>Valid error message should be displayed:
  "errors": [
    {
      "errorCode": "PMS_PRT_002",
      "message": "Policy group does not exist"
    }</t>
  </si>
  <si>
    <t>TC_42880_11</t>
  </si>
  <si>
    <t>Verify the response by providing valid "PolicyGroup" field.</t>
  </si>
  <si>
    <t>1.Navigate to Partner Management Swagger.
2.Navigate to POST /partners/v3 endpoint
3.POST request to /partners/v3 with the following request body:                                                                                                                                                                                                                                                                 "request": {
    "partnerId": " misp-partner",
    "policyGroup": " PolicyGroup_01",
    "organizationName": "Test Org",
    "address": "Test Address",
    "contactNumber": "9876543210",
    "emailId": "test@example.com",
    "partnerType": "MISP_Partner",
    "langCode": "en",
    "logoUrl": "http://logo.com/img.png",
    "additionalInfo": {}
  }
4.Click on Execute.</t>
  </si>
  <si>
    <t>Should return partner details corresponding to the provided valid PolicyGroup.                                                                                                                                                                                                                                                                                                                "request": {
    "partnerId": "string",
    "organizationName": "string",
    "address": "string",
    "contactNumber": "string",
    "emailId": "string",
    "partnerType": "string",
    "policyGroup": "string",
    "logoUrl": "string",
    "additionalInfo": {}
  }</t>
  </si>
  <si>
    <t>TC_42880_12</t>
  </si>
  <si>
    <t>Verify the response by providing special character "PolicyGroup" field</t>
  </si>
  <si>
    <t>1.Navigate to Partner Management Swagger.
2.Navigate to POST /partners/v3 endpoint
3.POST request to /partners/v3 with the following request body:                                                                                                                                                                                                                                                                 "request": {
    "partnerId": "msip-partner",
    "policyGroup": "$%&amp;#$!_)",
    "organizationName": "Test Org",
    "address": "Test Address",
    "contactNumber": "9876543210",
    "emailId": "test@example.com",
    "partnerType": "MISP_Partner",
    "langCode": "en",
    "logoUrl": "http://logo.com/img.png",
    "additionalInfo": {}
  }
4.Click on Execute.</t>
  </si>
  <si>
    <r>
      <rPr>
        <sz val="10"/>
        <color rgb="FF000000"/>
        <rFont val="Calibri"/>
        <family val="2"/>
      </rPr>
      <t xml:space="preserve">Valid error message should be displayed:  
</t>
    </r>
    <r>
      <rPr>
        <sz val="10"/>
        <rFont val="Calibri"/>
        <family val="2"/>
      </rPr>
      <t xml:space="preserve">  "errors": [
    {
      "errorCode": "PMS_PRT_002",
      "message": "Policy group does not exist"
    }</t>
    </r>
  </si>
  <si>
    <t>TC_42880_13</t>
  </si>
  <si>
    <t>Verify the creating MISP partner without "PolicyGroup" field</t>
  </si>
  <si>
    <t>1.Navigate to Partner Management Swagger.
2.Navigate to Swagger for POST /partners/v3.
3.Fill all mandatory fields (partnerId, organizationName, address, contactNumber, emailId, partnerType) but do not include policyGroup in request body.
4.Click Execute.</t>
  </si>
  <si>
    <t>Since policyGroup is optional, partner should be successfully created without it.
  "response": {
    "partnerId": "partner-misp",
    "status": "InProgress"
  },
  "errors": []
}</t>
  </si>
  <si>
    <t>TC_42880_14</t>
  </si>
  <si>
    <t>Verify the response by providing empty "organizationName" field.</t>
  </si>
  <si>
    <t>1.Navigate to Partner Management Swagger.
2.Navigate to POST /partners/v3 endpoint
3.POST request to /partners/v3 with the following request body:                                                                                                                                                                                                                                                                 "request": {
    "partnerId": " misp-partner",
    "policyGroup": " policyGroup_01",
    "organizationName": " ",
    "address": "Test Address",
    "contactNumber": "9876543210",
    "emailId": "test@example.com",
    "partnerType": "MISP_Partner",
    "langCode": "en",
    "logoUrl": "http://logo.com/img.png",
    "additionalInfo": {}
  }
4.Click on Execute.</t>
  </si>
  <si>
    <t xml:space="preserve">Valid error message should be displayed:
  "errors": [
    {
      "errorCode": "PMS_COR_001",
      "message": "Invalid request parameter - value is empty or null :request.organizationName"
    }
  ]
</t>
  </si>
  <si>
    <t>TC_42880_15</t>
  </si>
  <si>
    <t>Verify the response by providing Missing "organizationName" field.</t>
  </si>
  <si>
    <t>1.Navigate to Partner Management Swagger.
2.Navigate to POST /partners/v3 endpoint
3.POST request to /partners/v3 with the following request body:                                                                                                                                                                                                                                                                 "request": {
    "partnerId": " misp-partner",
    "policyGroup": " policyGroup_01",
    "organizationName": " gthdyh",
    "address": "Test Address",
    "contactNumber": "9876543210",
    "emailId": "test@example.com",
    "partnerType": "MISP_Partner",
    "langCode": "en",
    "logoUrl": "http://logo.com/img.png",
    "additionalInfo": {}
  }
4.Click on Execute.</t>
  </si>
  <si>
    <t>Valid error message should be displayed:
 {
      "errorCode": "PMS_COR_001",
      "message": "Invalid request parameter - value is empty or null :request.organizationName"
    }</t>
  </si>
  <si>
    <t>TC_42880_16</t>
  </si>
  <si>
    <t>Verify the response by providing valid "organizationName" field.</t>
  </si>
  <si>
    <t>1.Navigate to Partner Management Swagger.
2.Navigate to POST /partners/v3 endpoint
3.POST request to /partners/v3 with the following request body:                                                                                                                                                                                                                                                                 "request": {
    "partnerId": " misp-partner",
    "policyGroup": " policyGroup_01",
    "organizationName": " MOSIP_ORG",
    "address": "Test Address",
    "contactNumber": "9876543210",
    "emailId": "test@example.com",
    "partnerType": "MISP_Partner",
    "langCode": "en",
    "logoUrl": "http://logo.com/img.png",
    "additionalInfo": {}
  }
4.Click on Execute.</t>
  </si>
  <si>
    <t>Should return partner details corresponding to the provided valid OrgName.                                                                                                                                                                                                                                                                                                                "request": {
    "partnerId": "string",
    "organizationName": "string",
    "address": "string",
    "contactNumber": "string",
    "emailId": "string",
    "partnerType": "string",
    "policyGroup": "string",
    "logoUrl": "string",
    "additionalInfo": {}
  }</t>
  </si>
  <si>
    <t>TC_42880_17</t>
  </si>
  <si>
    <t>Verify the response by providing special character"organizationName" field.</t>
  </si>
  <si>
    <t>1.Navigate to Partner Management Swagger.
2.Navigate to POST /partners/v3 endpoint
3.POST request to /partners/v3 with the following request body:                                                                                                                                                                                                                                                                 "request": {
    "partnerId": " misp-partner",
    "policyGroup": " policyGroup_01",
    "organizationName": " M@$&amp;0r&amp;",
    "address": "Test Address",
    "contactNumber": "9876543210",
    "emailId": "test@example.com",
    "partnerType": "MISP_Partner",
    "langCode": "en",
    "logoUrl": "http://logo.com/img.png",
    "additionalInfo": {}
  }
4.Click on Execute.</t>
  </si>
  <si>
    <t xml:space="preserve">Valid error message should be displayed:  "errors": [
    {
      "errorCode": "string",
      "message": "Invalid input: '%^$#&amp;*'. Only letters, numbers, spaces, and the following special characters are allowed: . , @ # &amp; ( ) \\ - ' ? _ ! \" : ; ="
    }
  ]
</t>
  </si>
  <si>
    <t>TC_42880_18</t>
  </si>
  <si>
    <t>Verify the response by providing empty "address" field.</t>
  </si>
  <si>
    <t>1.Navigate to Partner Management Swagger.
2.Navigate to POST /partners/v3 endpoint
3.POST request to /partners/v3 with the following request body:                                                                                                                                                                                                                                                                 "request": {
    "partnerId": " misp-partner",
    "policyGroup": " policyGroup_01",
    "organizationName": "MOSIP ",
    "address": " ",
    "contactNumber": "9876543210",
    "emailId": "test@example.com",
    "partnerType": "MISP_Partner",
    "langCode": "en",
    "logoUrl": "http://logo.com/img.png",
    "additionalInfo": {}
  }
4.Click on Execute.</t>
  </si>
  <si>
    <t>Valid error message should be displayed:
  "errors": [
    {
      "errorCode": "PMS_COR_001",
      "message": "Invalid request parameter - value is empty or null :request.address"
    }
  ]
}</t>
  </si>
  <si>
    <t>TC_42880_19</t>
  </si>
  <si>
    <t>Verify the response by providing null "address" field.</t>
  </si>
  <si>
    <t>1.Navigate to Partner Management Swagger.
2.Navigate to POST /partners/v3 endpoint
3.POST request to /partners/v3 with the following request body:                                                                                                                                                                                                                                                                 "request": {
    "partnerId": " misp-partner",
    "policyGroup": " policyGroup_01",
    "organizationName": "MOSIP",
    "address": "null",
    "contactNumber": "9876543210",
    "emailId": "test@example.com",
    "partnerType": "MISP_Partner",
    "langCode": "en",
    "logoUrl": "http://logo.com/img.png",
    "additionalInfo": {}
  }
4.Click on Execute.</t>
  </si>
  <si>
    <t xml:space="preserve">Valid error message should be displayed:
 {
      "errorCode": "PMS_COR_001",
      "message": "Invalid request parameter - value is empty or null :request.address"
    }
</t>
  </si>
  <si>
    <t>TC_42880_20</t>
  </si>
  <si>
    <t>Verify the response by providing special character "address" field.</t>
  </si>
  <si>
    <t>1.Navigate to Partner Management Swagger.
2.Navigate to POST /partners/v3 endpoint
3.POST request to /partners/v3 with the following request body:                                                                                                                                                                                                                                                                 "request": {
    "partnerId": " misp-partner",
    "policyGroup": " policyGroup_01",
    "organizationName": "MOSIP",
    "address": "B@^$!U)",
    "contactNumber": "9876543210",
    "emailId": "test@example.com",
    "partnerType": "MISP_Partner",
    "langCode": "en",
    "logoUrl": "http://logo.com/img.png",
    "additionalInfo": {}
  }
4.Click on Execute.</t>
  </si>
  <si>
    <t>TC_42880_21</t>
  </si>
  <si>
    <t>Verify registration with max length address</t>
  </si>
  <si>
    <t>1.Navigate to Partner Management Swagger.
2.Navigate to POST /partners/v3 endpoint
3.POST request to /partners/v3 with Enter address field with 2000 characters.
4.Execute request.</t>
  </si>
  <si>
    <t>2000 is the allowed maximum, the API should accept it and return a successful registration response.
  "response": {
    "partnerId": "partner2000Addr",
    "status": "ACTIVE"
  },
  "errors": []
}</t>
  </si>
  <si>
    <t>TC_42880_22</t>
  </si>
  <si>
    <t>Verify registration fails if address exceeds 2000 characters.</t>
  </si>
  <si>
    <t>1.Navigate to Partner Management Swagger.
2.Navigate to POST /partners/v3 endpoint
3.POST request to /partners/v3  4.Enter all valid details but provide a address with 2000 characters.
5.Click on Execute.</t>
  </si>
  <si>
    <t xml:space="preserve">Valid error message should be displayed:
  "errors": [
    {
      "errorCode": "PMS_COR_001",
      "message": "Invalid request parameter - Length should be between 1 and 2000 chars :request.address"
    }
  ]
</t>
  </si>
  <si>
    <t>TC_42880_23</t>
  </si>
  <si>
    <t>Verify the response by providing empty "contactNumber" field.</t>
  </si>
  <si>
    <t>1.Navigate to Partner Management Swagger.
2.Navigate to POST /partners/v3 endpoint
3.POST request to /partners/v3 with the following request body:                                                                                                                                                                                                                                                                 "request": {
    "partnerId": " misp-partner",
    "policyGroup": " policyGroup_01",
    "organizationName": "MOSIP",
    "address": "Bangalore",
    "contactNumber": " ",
    "emailId": "test@example.com",
    "partnerType": "MISP_Partner",
    "langCode": "en",
    "logoUrl": "http://logo.com/img.png",
    "additionalInfo": {}
  }
4.Click on Execute.</t>
  </si>
  <si>
    <t>Valid error message should be displayed:
  "errors": [
    {
      "errorCode": "PMS_COR_001",
      "message": "Invalid request parameter - value is empty or null :request.contactNumber"
    }
  ]
}</t>
  </si>
  <si>
    <t>TC_42880_24</t>
  </si>
  <si>
    <t>Verify the response by providing Invalid "contactNumber" field.</t>
  </si>
  <si>
    <t>1.Navigate to Partner Management Swagger.
2.Navigate to POST /partners/v3 endpoint
3.POST request to /partners/v3 with the following request body:                                                                                                                                                                                                                                                                 "request": {
    "partnerId": " misp-partner",
    "policyGroup": " policyGroup_01",
    "organizationName": "MOSIP",
    "address": "Bangalore",
    "contactNumber": " +916663546992536",
    "emailId": "test@example.com",
    "partnerType": "MISP_Partner",
    "langCode": "en",
    "logoUrl": "http://logo.com/img.png",
    "additionalInfo": {}
  }
4.Click on Execute.</t>
  </si>
  <si>
    <t>Should be able to create MISP Partner</t>
  </si>
  <si>
    <t>TC_42880_25</t>
  </si>
  <si>
    <t>Verify the response by providing valid "contactNumber" field.</t>
  </si>
  <si>
    <t>1.Navigate to Partner Management Swagger.
2.Navigate to POST /partners/v3 endpoint
3.POST request to /partners/v3 with the following request body:                                                                                                                                                                                                                                                                 "request": {
    "partnerId": " misp-partner",
    "policyGroup": " policyGroup_01",
    "organizationName": "MOSIP",
    "address": "Bangalore",
    "contactNumber": " 6635469925",
    "emailId": "test@example.com",
    "partnerType": "MISP_Partner",
    "langCode": "en",
    "logoUrl": "http://logo.com/img.png",
    "additionalInfo": {}
  }
4.Click on Execute.</t>
  </si>
  <si>
    <t>Should return partner details corresponding to the provided valid ContactNumber                                                                                                                                                                                                                                                                                                                "request": {
    "partnerId": "string",
    "organizationName": "string",
    "address": "string",
    "contactNumber": "string",
    "emailId": "string",
    "partnerType": "string",
    "policyGroup": "string",
    "logoUrl": "string",
    "additionalInfo": {}
  }</t>
  </si>
  <si>
    <t>TC_42880_26</t>
  </si>
  <si>
    <t>Verify the response by providing special character "contactNumber" field.</t>
  </si>
  <si>
    <t>1.Navigate to Partner Management Swagger.
2.Navigate to POST /partners/v3 endpoint
3.POST request to /partners/v3 with the following request body:                                                                                                                                                                                                                                                                 "request": {
    "partnerId": " misp-partner",
    "policyGroup": " policyGroup_01",
    "organizationName": "MOSIP",
    "address": "Bangalore",
    "contactNumber": " 6@*%$#0)",
    "emailId": "test@example.com",
    "partnerType": "MISP_Partner",
    "langCode": "en",
    "logoUrl": "http://logo.com/img.png",
    "additionalInfo": {}
  }
4.Click on Execute.</t>
  </si>
  <si>
    <t>TC_42880_27</t>
  </si>
  <si>
    <t>Verify registration with max length contactNumber</t>
  </si>
  <si>
    <t>1.Navigate to Partner Management Swagger.
2.Navigate to POST /partners/v3 endpoint
3.POST request to /partners/v3 with Provide 16-digit valid number.
4.Execute request.</t>
  </si>
  <si>
    <t>Since 16 digits is the allowed maximum, the request should be accepted and partner registered successfully.
  "response": {
    "partnerId": "partner16Digits",
    "status": "ACTIVE"
  },
  "errors": []
}</t>
  </si>
  <si>
    <t>TC_42880_28</t>
  </si>
  <si>
    <t>Verify registration fails if contact number is more than 16 digits.</t>
  </si>
  <si>
    <t>1.Navigate to Partner Management Swagger.
2.Navigate to POST /partners/v3 endpoint
3.POST request to /partners/v3  4.Enter all valid details but provide a contactNumber with 17 digits.
5.Click on Execute.</t>
  </si>
  <si>
    <t>Valid error message should be displayed:
  "errors": [
    {
      "errorCode": "PMS_COR_001",
      "message": "Invalid request parameter - Length should be between 1 and 16 chars :request.contactNumber"
    }
  ]
}</t>
  </si>
  <si>
    <t>TC_42880_29</t>
  </si>
  <si>
    <t>Verify the response by providing empty "emailId"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</si>
  <si>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 ",
    "partnerType": "MISP_Partner",
    "langCode": "en",
    "logoUrl": "http://logo.com/img.png",
    "additionalInfo": {}
  }
4.Click on Execute.</t>
  </si>
  <si>
    <t>Valid error message should be displayed:
  "errors": [
    {
      "errorCode": "PMS_COR_001",
      "message": "Invalid request parameter - value is empty or null :request.emailId"
    }
  ]
}</t>
  </si>
  <si>
    <t>TC_42880_30</t>
  </si>
  <si>
    <t>Verify the response by providing Invalid "emailId"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</si>
  <si>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"test@com ",
    "partnerType": "MISP_Partner",
    "langCode": "en",
    "logoUrl": "http://logo.com/img.png",
    "additionalInfo": {}
  }
4.Click on Execute.</t>
  </si>
  <si>
    <t>Valid error message should be displayed:
  "errors": [
    {
      "errorCode": "PMS_REQUEST_ERROR_002",
      "message": "Invalid Request Id"
    }
  ]
}</t>
  </si>
  <si>
    <t>TC_42880_31</t>
  </si>
  <si>
    <t>Verify the response by providing valid "emailId"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</si>
  <si>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
    "logoUrl": "http://logo.com/img.png",
    "additionalInfo": {}
  }
4.Click on Execute.</t>
  </si>
  <si>
    <t>Should return partner details corresponding to the provided valid emailId.                                                                                                                                                                                                                                                                                                              "request": {
    "partnerId": "string",
    "organizationName": "string",
    "address": "string",
    "contactNumber": "string",
    "emailId": "string",
    "partnerType": "string",
    "policyGroup": "string",
    "logoUrl": "string",
    "additionalInfo": {}
  }</t>
  </si>
  <si>
    <t>TC_42880_32</t>
  </si>
  <si>
    <t>Verify the response by providing special character "emailId"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</si>
  <si>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"!es!@exa^p!e.com",
    "partnerType": "MISP_Partner",
    "langCode": "en",
    "logoUrl": "http://logo.com/img.png",
    "additionalInfo": {}
  }
4.Click on Execute.</t>
  </si>
  <si>
    <t>valid error message should be displayed:  "errors": [
    {
      "errorCode": "string",
      "message": "Invalid input: '%^$#&amp;*'. Only letters, numbers, spaces, and the following special characters are allowed: . , @ # &amp; ( ) \\ - ' ? _ ! \" : ; ="
    }
  ]</t>
  </si>
  <si>
    <t>TC_42880_33</t>
  </si>
  <si>
    <t>Verify registration with max length email_ID</t>
  </si>
  <si>
    <t>1.Navigate to Partner Management Swagger.
2.Navigate to POST /partners/v3 endpoint
3.POST request to /partners/v3 with Provide email with exactly 254 chars.
4.Execute request.</t>
  </si>
  <si>
    <t>Since 254 characters is valid, the registration should succeed:
{
  "id": "mosip.pms.create.partner.post",
  "version": "1.0",
  "responseTime": "2025-09-23T08:35:12.123Z",
  "metadata": {},
  "response": {
    "partnerId": "partnerMaxEmail",
    "status": "ACTIVE"
  },
  "errors": []
}</t>
  </si>
  <si>
    <t>TC_42880_34</t>
  </si>
  <si>
    <t>Verify registration fails if Email_ID is more than 254 Character.</t>
  </si>
  <si>
    <t>1.Navigate to Partner Management Swagger.
2.Navigate to POST /partners/v3 endpoint
3.POST request to /partners/v3  4.Enter all valid details but provide a Email_ID with 254 Character
5.Click on Execute.</t>
  </si>
  <si>
    <t>Valid error message should be displayed
  "errors": [
    {
      "errorCode": "PMS_COR_001",
      "message": "Invalid request parameter - Length should be between 1 and 254 chars :request.emailId"
    }
  ]
}</t>
  </si>
  <si>
    <t>TC_42880_35</t>
  </si>
  <si>
    <t>Verify the response by providing empty "partnerType"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</si>
  <si>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 ",
    "langCode": "en",
    "logoUrl": "http://logo.com/img.png",
    "additionalInfo": {}
  }
4.Click on Execute.</t>
  </si>
  <si>
    <t>Valid error message should be displayed:
  "responsetime": "2025-09-18T16:18:26.906149422",
  "errors": [
    {
      "errorCode": "PMS_COR_001",
      "message": "Invalid request parameter - value is empty or null :request.partnerType"
    }
  ]
}</t>
  </si>
  <si>
    <t>TC_42880_36</t>
  </si>
  <si>
    <t>Verify the response by providing Invalid "partnerType"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</si>
  <si>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"partners_msp_tst ",
    "langCode": "en",
    "logoUrl": "http://logo.com/img.png",
    "additionalInfo": {}
  }
4.Click on Execute.</t>
  </si>
  <si>
    <t>Valid error message should be displayed:
 "errors": [
    {
      "errorCode": "PMS_PRT_010",
      "message": "Partner Type does not exist"
    }
  ]</t>
  </si>
  <si>
    <t>TC_42880_37</t>
  </si>
  <si>
    <t>Verify the response by providing valid "partnerType"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</si>
  <si>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
    "logoUrl": "http://logo.com/img.png",
    "additionalInfo": {}
  }
4.Click on Execute.</t>
  </si>
  <si>
    <t>Should return partner details corresponding to the provided valid partnerType.                                                                                                                                                                                                                                                                                                              "request": {
    "partnerId": "string",
    "organizationName": "string",
    "address": "string",
    "contactNumber": "string",
    "emailId": "string",
    "partnerType": "string",
    "policyGroup": "string",
    "logoUrl": "string",
    "additionalInfo": {}
  }</t>
  </si>
  <si>
    <t>TC_42880_38</t>
  </si>
  <si>
    <t>Verify the response by providing special character "partnerType"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</si>
  <si>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"^!$1_P@&amp;!^#?",
    "langCode": "en",
    "logoUrl": "http://logo.com/img.png",
    "additionalInfo": {}
  }
4.Click on Execute.</t>
  </si>
  <si>
    <t>TC_42880_39</t>
  </si>
  <si>
    <t>Verify the response by providing  Auth Partner "partnerType" field.</t>
  </si>
  <si>
    <t>1.Navigate to Partner Management Swagger.
2.Navigate to POST /partners/v3 endpoint
3.Fill all required fields with valid data.
partnerType = Auth_partner
(optional fields: policyGroup, logoUrl, additionalInfo)
4.Click Execute.</t>
  </si>
  <si>
    <t>Valid error message should be displayed:                                                                                                                                                                                                                                                                                                      "errors": [
    {
      "errorCode": "PMS_PRT_002",
      "message": "Policy group does not exist"
    }
  ]</t>
  </si>
  <si>
    <t>TC_42880_40</t>
  </si>
  <si>
    <t>Verify the response by providing  Device Partner "partnerType" field.</t>
  </si>
  <si>
    <t>1.Navigate to Partner Management Swagger.
2.Navigate to POST /partners/v3 endpoint
3.Fill all required fields with valid data.
partnerType = Device_partner
(optional fields: policyGroup, logoUrl, additionalInfo)
4.Click Execute.</t>
  </si>
  <si>
    <t>Valid error message should be displayed:                                                                                                                                                                                                                                                                                                      "errors": [
    {
      "errorCode": "PMS_PRT_010",
      "message": "Partner Type does not exist"
    }</t>
  </si>
  <si>
    <t>TC_42880_41</t>
  </si>
  <si>
    <t>Verify the response by providing  FTMPartner "partnerType" field.</t>
  </si>
  <si>
    <t>1.Navigate to Partner Management Swagger.
2.Navigate to POST /partners/v3 endpoint
3.Fill all required fields with valid data.
partnerType =FTM_partner
(optional fields: policyGroup, logoUrl, additionalInfo)
4.Click Execute.</t>
  </si>
  <si>
    <t>TC_42880_42</t>
  </si>
  <si>
    <t>Verify the response by providing empty "langCode"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</si>
  <si>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 ",
    "logoUrl": "http://logo.com/img.png",
    "additionalInfo": {}
  }
4.Click on Execute.</t>
  </si>
  <si>
    <t>Valid error message should be displayed:
"errors": [
    {
      "errorCode": "PMS_PRT_056",
      "message": "Given langCode is not supported"
    }</t>
  </si>
  <si>
    <t>TC_42880_43</t>
  </si>
  <si>
    <t>Verify the response by providing invalid "langCode"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</si>
  <si>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"hdrefdedeh ",
    "logoUrl": "http://logo.com/img.png",
    "additionalInfo": {}
  }
4.Click on Execute.</t>
  </si>
  <si>
    <r>
      <rPr>
        <sz val="10"/>
        <color rgb="FF000000"/>
        <rFont val="Calibri"/>
        <family val="2"/>
      </rPr>
      <t xml:space="preserve">Valid error message should be displayed:
</t>
    </r>
    <r>
      <rPr>
        <sz val="10"/>
        <rFont val="Calibri"/>
        <family val="2"/>
      </rPr>
      <t>"errors": [
    {
      "errorCode": "PMS_PRT_056",
      "message": "Given langCode is not supported"
    }</t>
    </r>
  </si>
  <si>
    <t>TC_42880_44</t>
  </si>
  <si>
    <t>Verify the response by providing valid "langCode" field.
Ex: Eng, Fr, Ar</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</si>
  <si>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"English ",
    "logoUrl": "http://logo.com/img.png",
    "additionalInfo": {}
  }
4.Click on Execute.</t>
  </si>
  <si>
    <t>Should return partner details corresponding to the provided valid langCode.                                                                                                                                                                                                                                                                                                              "request": {
    "partnerId": "string",
    "organizationName": "string",
    "address": "string",
    "contactNumber": "string",
    "emailId": "string",
    "partnerType": "string",
    "policyGroup": "string",
    "logoUrl": "string",
    "additionalInfo": {}
  }</t>
  </si>
  <si>
    <t>TC_42880_45</t>
  </si>
  <si>
    <t>Verify the response by providing special character "langCode"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</si>
  <si>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 ",
    "logoUrl": "http://logo.com/img.png",
    "additionalInfo": {}
  }
4.Click on Execute.</t>
  </si>
  <si>
    <t>Valid error message should be displayed:  
{
      "errorCode": "PMS_PRT_056",
      "message": "Given langCode is not supported"
    }</t>
  </si>
  <si>
    <t>TC_42880_46</t>
  </si>
  <si>
    <t>Verify the response by providing empty "logoUrl"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</si>
  <si>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"English ",
    "logoUrl": " ",
    "additionalInfo": {}
  }
4.Click on Execute.</t>
  </si>
  <si>
    <t xml:space="preserve">Valid error message should be displayed:
  "errors": [
    {
      "errorCode": "PMS_COR_001",
      "message": "Invalid request parameter - value is empty or null :request.logoUrl"
    }
  ]
</t>
  </si>
  <si>
    <t>TC_42880_47</t>
  </si>
  <si>
    <t>Verify the response by providing Invalid format "logoUrl"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</si>
  <si>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"English ",
    "logoUrl": "htp:/logo/..png ",
    "additionalInfo": {}
  }
4.Click on Execute.</t>
  </si>
  <si>
    <t xml:space="preserve"> Valid error message should be displayed:
  "errors": [
    {
      "errorCode": "PMS_REQUEST_ERROR_002",
      "message": "Invalid Request Id"
    }
  ]
}</t>
  </si>
  <si>
    <t>TC_42880_48</t>
  </si>
  <si>
    <t>Verify the response by providing valid "logoUrl" field.</t>
  </si>
  <si>
    <t>Should return partner details corresponding to the provided valid logoUrl.                                                                                                                                                                                                                                                                                                              "request": {
    "partnerId": "string",
    "organizationName": "string",
    "address": "string",
    "contactNumber": "string",
    "emailId": "string",
    "partnerType": "string",
    "policyGroup": "string",
    "logoUrl": "string",
    "additionalInfo": {}
  }</t>
  </si>
  <si>
    <t>TC_42880_49</t>
  </si>
  <si>
    <t>Verify the response by providing Special character "logoUrl"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</si>
  <si>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"English ",
    "logoUrl": "%!!p:))l@g@.c0^@!mg.!n$",
    "additionalInfo": {}
  }
4.Click on Execute.</t>
  </si>
  <si>
    <t>TC_42880_50</t>
  </si>
  <si>
    <t>Verify the response by providing empty "additionalInfo" field.</t>
  </si>
  <si>
    <t>1.Navigate to Partner Management Swagger.
2.Navigate to POST /partners/v3 endpoint
3.POST request to /partners/v3 with the following request body:                                                                                                                                                                                                                                                                 "request": {
    "partnerId": " misp-partner",
    "policyGroup": " policyGroup_01",
    "organizationName": "MOSIP",
    "address": "Bangalore",
    "contactNumber": " 9876543218",
    "emailId": "test@example.com",
    "partnerType": "MISP_PARTNER",
    "langCode": "English ",
    "logoUrl": "http://logo.com@img.png",
    "additionalInfo": 
  }
4.Click on Execute.</t>
  </si>
  <si>
    <t>Valid error message should be displayed:                                                                                                                                                                                                                                                                                          Bad request {
  "type": "about:blank",
  "title": "Bad Request",
  "status": 400,
  "detail": "Failed to read request",
  "instance": "/v1/partnermanager/partners/v3"
}</t>
  </si>
  <si>
    <t>TC_42880_51</t>
  </si>
  <si>
    <t>Verify the response when requestTime is in Empty format</t>
  </si>
  <si>
    <t>1.Navigate to Partner Management Swagger.
2.Navigate to POST /partners/v3 endpoint
3.POST request to /partners/v3 with the following request body:                                                                                                                                                                                                                                                                 {
  "id": "string ",
  "version": "string",
  "requestTime": ":12:11.038Z",
  "metadata": {},
  "request": {
    "additionalInfo": {}
  }
}
4.Click on Execute.</t>
  </si>
  <si>
    <r>
      <t xml:space="preserve">Error message should be displayed,
</t>
    </r>
    <r>
      <rPr>
        <sz val="10"/>
        <rFont val="Calibri"/>
        <family val="2"/>
      </rPr>
      <t>{
  "type": "about:blank",
  "title": "Bad Request",
  "status": 400,
  "detail": "Failed to read request",
  "instance": "/v1/partnermanager/partners/v3"
}</t>
    </r>
  </si>
  <si>
    <t>TC_42880_52</t>
  </si>
  <si>
    <t xml:space="preserve">Verify the response by providing invlaid request ID in request body,
</t>
  </si>
  <si>
    <t>1.Navigate to Partner Management Swagger.
2.Navigate to POST /partners/v3 endpoint
3.Fill all required fields with valid values.
4.Enter an invalid value in id field (e.g., id = "invalid.request.id" ).
5.Click Execute.</t>
  </si>
  <si>
    <t>Valid error message should be displayed:                                                                                                                                                                                                                                                                                                        "errors": [
    {
      "errorCode": "PMS_REQUEST_ERROR_002",
      "message": "Invalid Request Id"
    }
  ]</t>
  </si>
  <si>
    <t>TC_42880_53</t>
  </si>
  <si>
    <t>1.Navigate to Partner Management Swagger.
2.Navigate to POST /partners/v3 endpoint
3.Fill all required fields with valid values.
4.Do not include the id field in the request body.
5.Click Execute.</t>
  </si>
  <si>
    <t>TC_42880_54</t>
  </si>
  <si>
    <t>1.Navigate to Partner Management Swagger.
2.Navigate to POST /partners/v3 endpoint
3.Fill all required fields with valid values.
4.Set id = null in the request body.
5.Click Execute.</t>
  </si>
  <si>
    <t>TC_42880_55</t>
  </si>
  <si>
    <t>1.Navigate to Partner Management Swagger.
2.Navigate to POST /partners/v3 endpoint
3.Fill all required fields with valid values.
4.Set id = "" (empty string) in the request body.
5.Click Execute.</t>
  </si>
  <si>
    <t>TC_42880_56</t>
  </si>
  <si>
    <t>1.Navigate to Partner Management Swagger.
2.Navigate to POST /partners/v3 endpoint
3.Fill all required fields with valid values.
4.Do not include the version field in the request body.
5.Click Execute.</t>
  </si>
  <si>
    <t>Valid error message should be displayed:                                                                                                                                                                                                                                                                                                        "errors": [
    {
      "errorCode": "PMS_REQUEST_ERROR_003",
      "message": "Request version is invalid"
    }
  ]</t>
  </si>
  <si>
    <t>TC_42880_57</t>
  </si>
  <si>
    <t>1.Navigate to Partner Management Swagger.
2.Navigate to POST /partners/v3 endpoint
3.Fill all required fields with valid values.
4.Set version = null in the request body.
5.Click Execute.</t>
  </si>
  <si>
    <t>TC_42880_58</t>
  </si>
  <si>
    <t>Verify the response by providing invalid version value in version paramter in request body</t>
  </si>
  <si>
    <t>1.Navigate to Partner Management Swagger.
2.Navigate to POST /partners/v3 endpoint
3.Fill all required fields with valid values.
4.Set version = "2.0" 
5.Click Execute.</t>
  </si>
  <si>
    <t>TC_42880_59</t>
  </si>
  <si>
    <t>1.Navigate to Partner Management Swagger.
2.Navigate to POST /partners/v3 endpoint
3.Fill all required fields with valid values.
4.Set version = "1" 
5.Click Execute.</t>
  </si>
  <si>
    <t>TC_42880_60</t>
  </si>
  <si>
    <t>1.Navigate to Partner Management Swagger.
2.Navigate to POST /partners/v3 endpoint
3.Fill all required fields with valid values.
4.Set version = "0" 
5.Click Execute.</t>
  </si>
  <si>
    <t>TC_42880_61</t>
  </si>
  <si>
    <t>1.Navigate to Partner Management Swagger.
2.Navigate to POST /partners/v3 endpoint
3.Fill all required fields with valid values.
4.Do not include the Request Time field in the request body.
5.Click Execute.</t>
  </si>
  <si>
    <t>Valid error message should be displayed:                                                                                                                                                                                                                                                                                                        "errors": [
    {
      "errorCode": "PMS_REQUEST_ERROR_004",
      "message": "Invalid request time"
    }
  ]</t>
  </si>
  <si>
    <t>TC_42880_62</t>
  </si>
  <si>
    <t>Verify registration fails when using an already registered emailId</t>
  </si>
  <si>
    <t>1.Navigate to Partner Management Swagger.
2.Navigate to POST /partners/v3 endpoint
3.Provide an emailId that is already registered
4.Click Execute.</t>
  </si>
  <si>
    <t xml:space="preserve"> Valid error message should be displayed:
  "errors": [
    {
      "errorCode": "PMS_PRT_011",
      "message": "Email is already exists."
    }
  ]
</t>
  </si>
  <si>
    <t>TC_42880_63</t>
  </si>
  <si>
    <t>Verify registration fails when creating an already existing MISP partner</t>
  </si>
  <si>
    <t>1.Navigate to Partner Management Swagger.
2.Navigate to POST /partners/v3 endpoint
3.Fill all required fields with valid values 
4.Ensure this partner was already created in a previous request.
5.Click Execute.</t>
  </si>
  <si>
    <t xml:space="preserve"> Valid error message should be displayed:
   "errors": [
    {
      "errorCode": "PMS_PRT_051",
      "message": "A Partner is already registered with the same Id"
    }
  ]
</t>
  </si>
  <si>
    <t>TC_42880_64</t>
  </si>
  <si>
    <t>Verify registration fails when additionalInfo contains invalid object</t>
  </si>
  <si>
    <t>1.Navigate to Partner Management Swagger.
2.Navigate to POST /partners/v3 endpoint
3.Fill all required fields with valid values.
4.Provide additionalInfo with an invalid format</t>
  </si>
  <si>
    <t>Valid error messgae should be dispalyed:                                                                                                                                                                                                                                                                                                        {
  "type": "about:blank",
  "title": "Bad Request",
  "status": 400,
  "detail": "Failed to read request",
  "instance": "/v1/partnermanager/partners/v3"
}</t>
  </si>
  <si>
    <t>TC_42880_65</t>
  </si>
  <si>
    <t>Verify registration fails when creating a MISP partner without Partner Admin role</t>
  </si>
  <si>
    <t>1.Navigate to Partner Management Swagger.                                                                                                                                                                                                                                                                                                    3.Login with a non-admin user (e.g., Auth_Partner or Device_Partner role).
2.Navigate to POST /partners/v3 endpoint
3.Fill all required fields with valid values for a MISP partner 
4.Click Execute.</t>
  </si>
  <si>
    <t>Valid error message should be displayed:                                                                                                                                                                                                                                                                                                                           "errors": [
    {
      "errorCode": "PMS_PRT_252",
      "message": "Error while creating partner"
    }
  ]</t>
  </si>
  <si>
    <t>MOSIP-42963</t>
  </si>
  <si>
    <t>MISP Partner: API GET /misp-licenses/{partnerId}</t>
  </si>
  <si>
    <t>TC_42963_01</t>
  </si>
  <si>
    <t xml:space="preserve">1.Open partner management swagger
2.Navigate to misp-license-controller/getMISPLicenseDetails
3.Click on Execute </t>
  </si>
  <si>
    <t>{
  "id": " ",
  "version": " ",
  "responseTime": " ",
  "metadata": null,
  "response": {
    "partnerId": " ",
    "orgName": " ",
    "policyGroupId": " ",
    "policyGroupName": " ",
    "policyGroupDescription": " ",
    "policyId": null,
    "policyName": null,
    "policyDescription": null,
    "mispLicenseKeyName": " ",
    "mispLicenseKey": 
    "expiryDateTime": " ",
    "status": "ACTIVE",
    "createdDateTime": " "
  },
  "errors": []
}</t>
  </si>
  <si>
    <t>TC_42963_02</t>
  </si>
  <si>
    <t>TC_42963_03</t>
  </si>
  <si>
    <t xml:space="preserve">Verify the repsonse  passing empty partner id </t>
  </si>
  <si>
    <t xml:space="preserve">1.Open partner management swagger
2.Navigate to misp-license-controller/getMISPLicenseDetails
3.Pass empty partnerid
4.Click on Execute </t>
  </si>
  <si>
    <t>Should get erro response as :
For 'partnerId': Required field is not provided</t>
  </si>
  <si>
    <t>Not Valid</t>
  </si>
  <si>
    <t>TC_42963_04</t>
  </si>
  <si>
    <t>Verify the repsonse  passing invalid partner id
Eg: . , @ # &amp; ( ) \\ - ' ? _ ! \" : ; ="</t>
  </si>
  <si>
    <t xml:space="preserve">1.Open partner management swagger
2.Navigate to misp-license-controller/getMISPLicenseDetails
3.Pass invalid partnerid
4.Click on Execute </t>
  </si>
  <si>
    <t>Should get error response as :
rrors": [
    {
      "errorCode": "PMS_MSP_429",
      "message": "Partner ID does not exist."
    }</t>
  </si>
  <si>
    <t>TC_42963_05</t>
  </si>
  <si>
    <t>Verify the repsonse  passing invalid policy id without passing partner Id</t>
  </si>
  <si>
    <t xml:space="preserve">1.Open partner management swagger
2.Navigate to misp-license-controller/getMISPLicenseDetails
3.Pass invalid policy id without passing partner Id
4.Click on Execute </t>
  </si>
  <si>
    <t>Should get error response as :
For 'partnerId': Required field is not provided</t>
  </si>
  <si>
    <t>TC_42963_06</t>
  </si>
  <si>
    <t>Verify the repsonse  passing invalid mispLicenceKeyname  without passing partner Id</t>
  </si>
  <si>
    <t>TC_42963_07</t>
  </si>
  <si>
    <t>Verify passing partner id which is not registered</t>
  </si>
  <si>
    <t xml:space="preserve">1.Open partner management swagger
2.Navigate to misp-license-controller/getMISPLicenseDetails
3.Pass  partner Id which is not registered
4.Click on Execute </t>
  </si>
  <si>
    <t>TC_42963_08</t>
  </si>
  <si>
    <t>Verify passing partner id which is deactivated</t>
  </si>
  <si>
    <t xml:space="preserve">1.Open partner management swagger
2.Navigate to misp-license-controller/getMISPLicenseDetails
3.Pass  partner Id which is deactivated
4.Click on Execute </t>
  </si>
  <si>
    <t>Should get response as :
{
      "errorCode": "PMS_MSP_427",
      "message": "No matching MISP License Key exists for the specified Partner ID, Policy ID, and MISP License Key Name."
    }</t>
  </si>
  <si>
    <t>TC_42963_09</t>
  </si>
  <si>
    <t>Verify passing partner id who has not uploaded partner certificate</t>
  </si>
  <si>
    <t xml:space="preserve">1.Open partner management swagger
2.Navigate to misp-license-controller/getMISPLicenseDetails
3.Pass  partner Id who has not uploaded certificate
4.Click on Execute </t>
  </si>
  <si>
    <t>PMS_PRT_005-API is giving this error, Partner does not exist</t>
  </si>
  <si>
    <t>TC_42963_10</t>
  </si>
  <si>
    <t>Verify passing partner id from a different organisation</t>
  </si>
  <si>
    <t xml:space="preserve">1.Open partner management swagger
2.Navigate to misp-license-controller/getMISPLicenseDetails
3.Pass  partner Id from a diff organisation
4.Click on Execute </t>
  </si>
  <si>
    <t>TC_42963_11</t>
  </si>
  <si>
    <t>Verify passing null in the request body</t>
  </si>
  <si>
    <t xml:space="preserve">1.Open partner management swagger
2.Navigate to misp-license-controller/getMISPLicenseDetails
3.Pass null value  from a diff organisation
4.Click on Execute </t>
  </si>
  <si>
    <t>Should get response as :
{
      "errorCode": "PMS_MSP_429",
      "message": "Partner ID does not exist."
    }</t>
  </si>
  <si>
    <t>TC_42963_12</t>
  </si>
  <si>
    <t>Verfify passing partner Id who is active</t>
  </si>
  <si>
    <t xml:space="preserve">Should get response as :
{
  "id": "string",
  "version": "string",
  "responseTime": " ",
  "metadata": {},
  "response": {
    "partnerId": " ",
    "orgName": " ",
    "policyGroupId": " ",
    "policyGroupName": " ",
    "policyGroupDescription": " ",
    "policyId": " ",
    "policyName": "  ",
    "policyDescription": "  ",
    "mispLicenseKeyName": "  ",
    "mispLicenseKey": " ",
    "expiryDateTime": " ",
    "status": " ",
    "createdDateTime": " "
  },
 </t>
  </si>
  <si>
    <t>TC_42963_13</t>
  </si>
  <si>
    <t>Verify the response for the partner who does not have any licence key</t>
  </si>
  <si>
    <t xml:space="preserve">1.Open partner management swagger
2.Navigate to misp-license-controller/getMISPLicenseDetails
3.Pass partner who does not have any licence key
4.Click on Execute </t>
  </si>
  <si>
    <t>TC_42963_14</t>
  </si>
  <si>
    <t>Verify logging in as Partner admin and pass Auth partner ID in the request</t>
  </si>
  <si>
    <t xml:space="preserve">1.Open partner management swagger
2.Navigate to misp-license-controller/getMISPLicenseDetails
3.Pass Auth partner ID
4.Click on Execute </t>
  </si>
  <si>
    <t>MOSIP-41480</t>
  </si>
  <si>
    <t>TC_41480_01</t>
  </si>
  <si>
    <t>Verify Action menu items for Partners in Tabular View</t>
  </si>
  <si>
    <t xml:space="preserve">1.Log in to PMS as Partner Admin.
2.Navigate to List of Partners.
3.Locate a MISP Partner record.
4.Open the Action menu for that record.
</t>
  </si>
  <si>
    <t>Action menu should display the following common items for MISP partners:
i.Upload/Re-Upload Certificate
ii.Select Policy Group
iii.View
iv.Deactivate</t>
  </si>
  <si>
    <t>TC_41480_02</t>
  </si>
  <si>
    <t>Verify that clicking on Upload/Re-Upload Certificate option opens popup window.</t>
  </si>
  <si>
    <t>1.Log in to PMS as Partner Admin.
2.Navigate to List of Partners
3.Locate a MISP Partner with status = Active.
4.Open the Action menu.
5.Click Upload/Re-Upload Certificate.</t>
  </si>
  <si>
    <t>1.Upload/Re-Upload Certificate popup window should be open.
2.Popup should allow uploading/re-uploading certificate.</t>
  </si>
  <si>
    <t>TC_41480_03</t>
  </si>
  <si>
    <t>Verify Open the “Select Policy Group” popup for a MISP Partner.</t>
  </si>
  <si>
    <t xml:space="preserve">1.Login as Partner Admin.
2.Navigate to the Partner card
3.Navigate to the List of Partners Tabular View
4.Click on “Select Policy Group” action for a partner with type = MISP.
</t>
  </si>
  <si>
    <t xml:space="preserve">Select policy group Popup window should be opens.
i.Title 
ii.Subtitle
iii.Note
iv.Partner Type 
v.Policy Group </t>
  </si>
  <si>
    <t>TC_41480_04</t>
  </si>
  <si>
    <t>Verify that clicking on View from the Action menu navigates to the Partner Details page.</t>
  </si>
  <si>
    <t>1. Login to the PMS as Partner portal                                                2.Navigate to the Partners tab.
3.Locate a partner record in the table.
4.Open the Action Menu for the Partnr record.
5.click on the View option.</t>
  </si>
  <si>
    <t>1.The system should navigate to the View Partner Details page.
2.The page should display correct partner details such as:
1. Partner ID                                                                                                                                                                                                                                                                                                                                                                          i.Partner Type
ii.Organisation Name
iii.First Name / Last Name
iv.Phone Number
v.Email
vi.Policy Group
vii.Certificate details (name, type, expiry date, upload time, download button)
3.“Go Back” button should be available to return to the Partner list.</t>
  </si>
  <si>
    <t>TC_41480_05</t>
  </si>
  <si>
    <t>Verify that clicking Deactivate from the Action menu shows a confirmation popup.</t>
  </si>
  <si>
    <t>1.Login to the PMS as partner admin                                                                                                                                                                                                                                                                                                                            2.Navigate to the Partners tab.
3.Locate a partner record in the table.
4.Open the Action Menu for the partner record.
5.Select the Deactivate option.</t>
  </si>
  <si>
    <t>1.A confirmation popup should be displayed with the message:
“Do you want to Deactivate the ‘Partner ID’? On clicking Confirm, the selected partner will be deactivated.”
2.The popup should contain "Cancel" and "Confirm" buttons.
3.Clicking Cancel should close the popup without any changes.
4.Clicking Confirm should deactivate the partner and update the Status to Deactivated.</t>
  </si>
  <si>
    <t>TC_41480_06</t>
  </si>
  <si>
    <t>Verify deactivated partner can perform any PMS activities.</t>
  </si>
  <si>
    <t>1.Log in to PMS as Partner Admin.
2.Navigate to List of Partners
3.Select an active partner and click Deactivate from the Action menu.
4.Try to perform any activity (e.g., add, edit, deactivate, upload certificate, select policy group).</t>
  </si>
  <si>
    <t>Deactivated partner should not be able to perform any activities</t>
  </si>
  <si>
    <t>TC_41480_07</t>
  </si>
  <si>
    <t>Verify Action menu items for Active MISP partner when certificate is uploaded and policy group is selected.</t>
  </si>
  <si>
    <t>1.Log in to PMS as Partner Admin.
2.Navigate to List of Partners
3.Locate a MISP partner with status = Active, certificate status = Uploaded, and policy group = Selected.
4.Open the Action menu.</t>
  </si>
  <si>
    <t>Action menu should display and enable:
i.Upload/Re-Upload Certificate (Re-upload certificate popup should open on click)                                                                                                                                                                                                                      ii. Select Policy group is disabled.
iii.View
iv.Deactivate</t>
  </si>
  <si>
    <t>TC_41480_08</t>
  </si>
  <si>
    <t>Verify Action menu for Active partner with certificate uploaded and no policy group selected</t>
  </si>
  <si>
    <t>1.Log in to PMS as Partner Admin.
2.Navigate to List of Partners
3.Locate a MISP partner with status = Active, certificate status = Uploaded, and policy group = Not Selected.
4.Open the Action menu.</t>
  </si>
  <si>
    <t>Action menu should display and enable:
i.Upload/Re-Upload Certificate (reupload popup should open on click)
ii.Select Policy Group
iii.View
iv.Deactivate</t>
  </si>
  <si>
    <t>TC_41480_09</t>
  </si>
  <si>
    <t>Verify Action menu for Inactive partner with certificate not uploaded and policy group selected</t>
  </si>
  <si>
    <t>1.Log in to PMS as Partner Admin.
2.Navigate to List of Partners
3.Locate a MISP partner with status = Inactive, certificate status = Not Uploaded, and policy group = Selected.
4.Open the Action menu.</t>
  </si>
  <si>
    <t>Action menu should display and enable:
i.Upload/Re-upload Certificate (Upload popup should open on click)
ii.View</t>
  </si>
  <si>
    <t>TC_41480_10</t>
  </si>
  <si>
    <t>Verify Action menu for Inactive partner with certificate not uploaded and no policy group selected</t>
  </si>
  <si>
    <t>1.Log in to PMS as Partner Admin.
2.Navigate to List of Partners
3.Locate a MISP partner with status = Inactive, certificate status = Not Uploaded, and policy group = Not Selected.
4.Open the Action menu.</t>
  </si>
  <si>
    <t>Action menu should display and enable:
i.Upload/re-upload Certificate (popup should open on click)
ii.Select Policy Group
iv.View</t>
  </si>
  <si>
    <t>TC_41480_11</t>
  </si>
  <si>
    <t>Verify Action menu for Deactivated partner with certificate uploaded and policy group selected</t>
  </si>
  <si>
    <t>1.Log in to PMS as Partner Admin.
2.Navigate to List of Partners
3.Locate a MISP partner with status = Deactivated, certificate status = Uploaded, and policy group = Yes.
4.Open the Action menu.</t>
  </si>
  <si>
    <t>Action menu should display and enable only:
i.View</t>
  </si>
  <si>
    <t>TC_41480_12</t>
  </si>
  <si>
    <t>Verify Action menu for Deactivated partner with certificate uploaded and no policy group selected</t>
  </si>
  <si>
    <t>1.Log in to PMS as Partner Admin.
2.Navigate to List of Partners
3.Locate a MISP partner with status = Deactivated, certificate status = Uploaded, and policy group = No.
4.Open the Action menu.</t>
  </si>
  <si>
    <t>Action menu should display and enable only:
i. View</t>
  </si>
  <si>
    <t>TC_41480_13</t>
  </si>
  <si>
    <t>Verify availability of  Upload/Re-Upload  MISP Partner Certificate button</t>
  </si>
  <si>
    <t xml:space="preserve">1.Login to the PMS as Partner Admin
2.Navigate to the Tabular view of Partner
3.Locate a MISP Partner record with certificate status = Not Uploaded.
4.Check the Action menu.
</t>
  </si>
  <si>
    <t>1. Upload / Re-Upload Certificate option is should be available.
2. User should be able to upload/reupload the certificate.</t>
  </si>
  <si>
    <t>TC_41480_14</t>
  </si>
  <si>
    <t>Verify  Upload/Re-Upload Certificate popup window</t>
  </si>
  <si>
    <t>1.A  Upload popup window should have a Title,Sub title,partner type,partner domain type,Upload Icon,cancel button,submit button                                                                                                                  2.A Re-upload popup window should have a Title,Sub title,partner type,partner domain type,Upload Icon, Certificate Upload date and time, cancel button,submit button</t>
  </si>
  <si>
    <t>TC_41480_15</t>
  </si>
  <si>
    <t>Verify the  Upload/Re-Upload  MISP Certificate popup "title", "subtitle", and "Partner type", "Partner domain".</t>
  </si>
  <si>
    <t>1. Title should displayed as  'Re- upload partner certificate'
2. Sub title should displayed as - corresponding "Partner ID".
3. Partner type should display as "MISP Partner"                                                                                                                                                                                                                                                                                                     4.Partner domain should displayed as "MISP" are already pre- filled and disabled for edit.</t>
  </si>
  <si>
    <t>TC_41480_16</t>
  </si>
  <si>
    <t>Verify the  Upload/Re-Upload MISP Certificate popup  on clicking the upload Icon</t>
  </si>
  <si>
    <t>1.Login to PMP portal as a partner Admin
2.Navigate to partner screen
3.Click on the action menu in the list of partner tabular view
4.Click on  the upload/reupload certificate option
5.Click on the upload icon</t>
  </si>
  <si>
    <t>TC_41480_17</t>
  </si>
  <si>
    <t>1.Login to PMP portal as a partner Admin
2.Navigate to partner screen
3.Click on the action menu in the list of partner tabular view
4.Click on  the upload/reupload certificate option
5.Click on the upload icon
6.Click on the cancel button</t>
  </si>
  <si>
    <t xml:space="preserve">Cancel button should redirect to the  list of tabular view </t>
  </si>
  <si>
    <t>TC_41480_18</t>
  </si>
  <si>
    <t>Verify Submit button in  Upload/Re-Upload  Certificate popup</t>
  </si>
  <si>
    <t>1.Login to PMP portal as a partner Admin
2.Navigate to partner screen
3.Click on the action menu in the list of partner tabular view
4.Click on  the upload/reupload certificate option
5.Click on the upload icon
6.Click on the submit button</t>
  </si>
  <si>
    <t>Submit button should upload/Re-Upload the certificate and success message with close.</t>
  </si>
  <si>
    <t>TC_41480_19</t>
  </si>
  <si>
    <t>Verify certificate selection behavior in Upload/Re-Upload popup</t>
  </si>
  <si>
    <t>1.Login to PMP portal as a partner Admin
2.Navigate to partner screen
3.Click on the action menu in the list of partner tabular view
4.Click on  the upload/reupload certificate option
5.Select a valid certificate file from local system.</t>
  </si>
  <si>
    <t>1.Selected certificate name should be displayed in the upload section.
2.Remove option should be available to deselect the certificate.</t>
  </si>
  <si>
    <t>TC_41480_20</t>
  </si>
  <si>
    <t>Verify success message after selecting certificate</t>
  </si>
  <si>
    <t>1.Login to PMP portal as a partner Admin
2.Navigate to partner screen
3.Click on the action menu in the list of partner tabular view
4.Click on  the upload/reupload certificate option
5.Select a valid certificate file in the popup.</t>
  </si>
  <si>
    <t>A green message should be displayed:
“We have successfully fetched the certificate from local system”.</t>
  </si>
  <si>
    <t>TC_41480_21</t>
  </si>
  <si>
    <t>Verify the Partner Type field should be pre-filled with “MISP Partner” and must not be editable.</t>
  </si>
  <si>
    <t>1.Login as Partner Admin.
2.Navigate to the Partner card
3.Navigate to the List of Partners Tabular View
4.Click on “Select Policy Group” action for a partner with Partner Type = MISP.
5.Observe the Partner Type field in the popup.
6.Try to edit/change the field value.</t>
  </si>
  <si>
    <t>1.Partner Type field should be pre-filled with “MISP Partner”.
2.Field should be disabled and cannot be modified.</t>
  </si>
  <si>
    <t>TC_41480_22</t>
  </si>
  <si>
    <t>Verify selected policy group is mapped to Partner ID after Submit in Select Policy Group popup.</t>
  </si>
  <si>
    <t>1.Login as Partner Admin.
2.Navigate to the Partner card
3.Navigate to the List of Partners Tabular View
4.Click on “Select Policy Group” action for a MISP partner.
5.The Select Policy Group popup opens.
6.Select a valid policy group from the dropdown.
7.Click Submit.</t>
  </si>
  <si>
    <t xml:space="preserve">Selected policy group should be mapped to the associated Partner ID.
</t>
  </si>
  <si>
    <t>TC_41480_23</t>
  </si>
  <si>
    <t>Verify selected policy group is assigned and reflected in partner record immediately.</t>
  </si>
  <si>
    <t>1.Login as Partner Admin.
2.Navigate to the Partner card
3.Navigate to the list of Partners Tabular View
4.Click on “Select Policy Group” action for a MISP partner.
5. Select Policy Group popup opens.
6.Select a policy group from the dropdown.
7.Click Submit.
8.Observe the partner record in the tabular list view
9.Observe the Submit button after selection.</t>
  </si>
  <si>
    <t>1.Selected policy group should be assigned to the partner.
2.Updated value should be reflected immediately in the record list view without page refresh.</t>
  </si>
  <si>
    <t>TC_41480_24</t>
  </si>
  <si>
    <t xml:space="preserve">Verify the View Partner Details </t>
  </si>
  <si>
    <t>1.Login as Partner Admin.
2.Navigate to the Partner card
3.Navigate to Tabular View of Partners.
4.Click on View for a partner record.</t>
  </si>
  <si>
    <t>View Details should be displayed as :                       i.Title should display “View Partner Details”.
ii.Breadcrumb should display Home / List of Partners.
iii.Subtitle should display the selected Partner ID.</t>
  </si>
  <si>
    <t>TC_41480_25</t>
  </si>
  <si>
    <t>Verify View Partner Information section</t>
  </si>
  <si>
    <t>1.Login as Partner Admin.
2.Navigate to the Partner card 3.Navigate to Tabular View of Partners.
3.Open View Partner Details popup for any partner.
4.Click on View for a partner record.</t>
  </si>
  <si>
    <t>View partner information should be disalyed:                                                                                                                                                                                                                                                                                                    1.Status should display Activated/Deactivated with color coding.
2.Created On should display date &amp; time in system/browser format.
3.Partner ID Alias, Partner Type, Organisation Name, Policy Group, Email Address, Phone Number, partner certificate - expiry date &amp; time, Time of upload, download button, should be visible and read-only.</t>
  </si>
  <si>
    <t>TC_41480_26</t>
  </si>
  <si>
    <t>Verify that the UI design (colors, fonts, padding, spacing, and icons) follows the UX guidelines consistently across mobile and tablet devices.</t>
  </si>
  <si>
    <t>1.Login as Partner Admin.
2.Navigate to the Partner card
3.Click on 'List of Partners' (Tabular view).
4.Observe UI layout, fonts, colors, and spacing.
5.Compare UI elements with UX design specifications (recommended fonts, themes, alignment).
6.Interact with buttons, filters, and table to check usability on mobile.</t>
  </si>
  <si>
    <t>TC_41480_27</t>
  </si>
  <si>
    <t>Verify the MISP Partner when logged in as Arabic language</t>
  </si>
  <si>
    <t xml:space="preserve">1. Login to PMS portal as Admin Partner in Arabic language.
2. Navigate to Dashboard.
3. Click on List of partners
4. Click on “Select Policy Group” action for a MISP partner.
</t>
  </si>
  <si>
    <t>TC_41480_28</t>
  </si>
  <si>
    <t>Verify the MISP Partner when logged in as French language</t>
  </si>
  <si>
    <t xml:space="preserve">1. Login to PMS portal as Admin Partner in French language.
2. Navigate to Dashboard.
3. Click on List of partners
4. Click on “Select Policy Group” action for a MISP partner.
</t>
  </si>
  <si>
    <t>TC_41480_29</t>
  </si>
  <si>
    <t>Verify records are displayed newest first by default in the tabular view.</t>
  </si>
  <si>
    <t xml:space="preserve">1. Login to PMS portal as Admin Partner in French language.
2. Navigate to Dashboard.
3. Click on List of partners(tabular view)
4. Observe the order of records.
</t>
  </si>
  <si>
    <t>1.Newer records should appear at the top.
2.Older records should appear below in descending order of creation date and time.</t>
  </si>
  <si>
    <t>TC_41480_30</t>
  </si>
  <si>
    <t>Verify color coding of partner status in List of Partners</t>
  </si>
  <si>
    <t xml:space="preserve">1. Login to PMS portal as Admin Partner in French language.
2. Navigate to Dashboard.
3. Navigate to List of Partners -&gt;Tabular View.
4.Check records with different statuses (Active, Inactive, Deactivated).
</t>
  </si>
  <si>
    <t>Status Active should be displayed in correct UI color.
Status Inactive should be displayed in correct UI color.
Status Deactivated should be displayed in correct UI color.</t>
  </si>
  <si>
    <t>TC_41480_31</t>
  </si>
  <si>
    <t>Verify that all input fields in the MISP Partner portal support proper keyboard functionality</t>
  </si>
  <si>
    <t>1.Login to PMS as MISP Partner 
2. Navigate to partner card.
3. Click List of Partners Tabular View
4.Use Tab key to navigate through interactive elements (buttons, links, action menu, eye icon).
5.Use Enter/Space to activate buttons or menu items.</t>
  </si>
  <si>
    <t>Keyboard should navigate and activate all elements.</t>
  </si>
  <si>
    <t>TC_41480_32</t>
  </si>
  <si>
    <t>TC_41480_33</t>
  </si>
  <si>
    <t>TC_41480_34</t>
  </si>
  <si>
    <t>TC_41480_35</t>
  </si>
  <si>
    <t xml:space="preserve">Verify Back button functionality in MISP partner </t>
  </si>
  <si>
    <t>1.Login to PMS as Admin partner 
2.Navigate to Dashboard.
3.Click List of Partners Tabular View
4.Click the Back button on the tabular screen.</t>
  </si>
  <si>
    <t>Back button should return to the previous screen</t>
  </si>
  <si>
    <t>TC_41480_36</t>
  </si>
  <si>
    <t>Verify that the MISP Partner portal UI is responsive and properly aligned on MacBook devices as per UX design.</t>
  </si>
  <si>
    <t>1.Login to PMS as Admin partner.
2.Navigate to Partner card.
3.Click List of Partners Tabular View                                                                                                                                                                                                                                                                                                                                   4.Compare layout and interactions with UX design.</t>
  </si>
  <si>
    <t>Tabular view on MacBook should display correctly and follow UX design.</t>
  </si>
  <si>
    <t>TC_41480_37</t>
  </si>
  <si>
    <t>Verify MISP Partner details in DB</t>
  </si>
  <si>
    <t>1. Login to PMS portal as Admin Partner.
2. Navigate to Partner Card.
3. Navigate to the List of Partner Tabular view
4. Navigate to Table.
5. Navigate to DB.</t>
  </si>
  <si>
    <t>1. All the details should be available in DB for MISP Partner.
2. All the status should be clearly visible for MISP partner in DB.</t>
  </si>
  <si>
    <t>TC_41480_38</t>
  </si>
  <si>
    <t>Verify for Authentication partner, Device Partner and FTM Partner action menu.</t>
  </si>
  <si>
    <t>1.Login as Partner Admin                                                                                                                                                                                                                                                                                                                                                 2. Navigate to the Partners tabular view.
3.Check Action menu for Authentication Partner, Device Partner, and FTM Partner records.</t>
  </si>
  <si>
    <t>Action menu should show only relevant items per Partner Type, and irrelevant options should be disabled.</t>
  </si>
  <si>
    <t>MOSIP-42861</t>
  </si>
  <si>
    <t>TC_42861_01</t>
  </si>
  <si>
    <t>Verify “Select Policy Group” action is shown for MISP partners without a Policy Group</t>
  </si>
  <si>
    <t>1.Login as Partner Admin.
2.Navigate to the Partner card
3.Navigate to the Partners Tabular View
4.find MISP partner with empty Policy Group                                                                                                                                                                                                                                                                                                   5.check actions.</t>
  </si>
  <si>
    <t>“Select Policy Group” should be visible and enabled.</t>
  </si>
  <si>
    <t>TC_42861_02</t>
  </si>
  <si>
    <t>Verify “Select Policy Group” is shown for MISP partner in Active status without a policy group.</t>
  </si>
  <si>
    <t>1.Login as Partner Admin.
2.Navigate to the Partner card
3.Navigate to the Partners Tabular View
4.Locate a MISP partner in Active status without a policy group.
5.Check action.</t>
  </si>
  <si>
    <t>"Select Policy Group" should be visible and enabled for MISP partner in Active status without a policy group.</t>
  </si>
  <si>
    <t>TC_42861_03</t>
  </si>
  <si>
    <t>Verify “Select Policy Group” is shown for MISP partner in Inactive status without a policy group.</t>
  </si>
  <si>
    <t>1.Login as Partner Admin.
2.Navigate to the Partner card
3.Navigate to the Partners Tabular View
4.Locate a MISP partner in Inactive status without a policy group.
5.Check action.</t>
  </si>
  <si>
    <t>"Select Policy Group" should be visible and enabled for MISP partner in Inactive status without a policy group.</t>
  </si>
  <si>
    <t>TC_42861_05</t>
  </si>
  <si>
    <t>Verify popup opens when user clicks “Select Policy Group” for a record without a policy group.</t>
  </si>
  <si>
    <t xml:space="preserve">1.Login as Partner Admin.
2.Navigate to the Partner card
3.Navigate to the Partners Tabular View
4.Find a MISP partner record without a policy group.
5.Click on “Select Policy Group” action.
</t>
  </si>
  <si>
    <t>A popup should open showing list of available policy groups.</t>
  </si>
  <si>
    <t>TC_42861_06</t>
  </si>
  <si>
    <t xml:space="preserve"> Verify Open the “Select Policy Group” popup for a MISP Partner.</t>
  </si>
  <si>
    <t xml:space="preserve">1.Login as Partner Admin.
2.Navigate to the Partner card
3.Navigate to the Partners Tabular View
4.Click on “Select Policy Group” action for a partner with type = MISP.
</t>
  </si>
  <si>
    <t xml:space="preserve">Popup window should be opens.
i.Title 
ii.Subtitle
iii.Note
iv.Partner Type 
v.Policy Group </t>
  </si>
  <si>
    <t>TC_42861_07</t>
  </si>
  <si>
    <t>Verify the popup for a MISP partner displays the "title".</t>
  </si>
  <si>
    <t>1.Login as Partner Admin.
2.Navigate to the Partner card
3.Navigate to the Partners Tabular View
4.Open the “Select Policy Group” popup.</t>
  </si>
  <si>
    <t>Title should be displays “Select Policy Group”.</t>
  </si>
  <si>
    <t>TC_42861_08</t>
  </si>
  <si>
    <t>Verify the popup for a MISP partner displays the "sub title".</t>
  </si>
  <si>
    <t>Subtitle should be displays "Partner_ID"</t>
  </si>
  <si>
    <t>TC_42861_09</t>
  </si>
  <si>
    <t>Verify the popup for a MISP partner displays the "Note"</t>
  </si>
  <si>
    <t>Note should be displays = "Select policy group applicable to your organisation to proceed with enrolled partner type flow. Please ensure you go through the policy group description to confirm the policy group. After your selection is saved, you will not be able to modify the policy"</t>
  </si>
  <si>
    <t>TC_42861_10</t>
  </si>
  <si>
    <t>Verify the popup for a MISP partner displays the "Partner Type"</t>
  </si>
  <si>
    <t>Partner Type should be displays= "MISP Partner"</t>
  </si>
  <si>
    <t>TC_42861_11</t>
  </si>
  <si>
    <t>Verify the popup for a MISP partner displays the "Policy Group"</t>
  </si>
  <si>
    <t>Policy Group should be displays  "active policy groups only."</t>
  </si>
  <si>
    <t>TC_42861_12</t>
  </si>
  <si>
    <t>1.Login as Partner Admin.
2.Navigate to the Partner card
3.Navigate to the Partners Tabular View
4.Click on “Select Policy Group” action for a partner with Partner Type = MISP.
5.Observe the Partner Type field in the popup.
6.Try to edit/change the field value.</t>
  </si>
  <si>
    <t>TC_42861_13</t>
  </si>
  <si>
    <t>Verify Policy Group dropdown in Select Policy Group popup</t>
  </si>
  <si>
    <t>1.Login as Partner Admin.
2.Navigate to the Partner card
3.Navigate to the Partners Tabular View
4.Click on “Select Policy Group” action for a MISP partner.
5.Select Policy Group popup opens.
6.In the popup, expand the Policy Group dropdown.</t>
  </si>
  <si>
    <t>Dropdown should display only active Policy groups</t>
  </si>
  <si>
    <t>TC_42861_14</t>
  </si>
  <si>
    <t>Verify Note expand/collapse in Select Policy Group popup</t>
  </si>
  <si>
    <t>1.Login as Partner Admin.
2.Navigate to the Partner card
3.Navigate to the Partners Tabular View
4.Click on “Select Policy Group” action for a MISP partner.
5.The Select Policy Group popup opens.
6.Observe the Note message and perform expand and collapse actions.</t>
  </si>
  <si>
    <t>Note should be displayed and should expand/collapse as needed.</t>
  </si>
  <si>
    <t>TC_42861_15</t>
  </si>
  <si>
    <t>Verify system fetches active policy groups in Select Policy Group popup</t>
  </si>
  <si>
    <t>1.Login as Partner Admin.
2.Navigate to the Partner card
3.Navigate to the Partners Tabular View
4.Click on “Select Policy Group” action for a MISP partner.
5.The Select Policy Group popup opens.
6.Check the list of policy groups displayed in the dropdown.</t>
  </si>
  <si>
    <t>System should fetch and display only currently active policy groups.</t>
  </si>
  <si>
    <t>TC_42861_16</t>
  </si>
  <si>
    <t>Verify selecting a policy group with name and description in Select Policy Group popup.</t>
  </si>
  <si>
    <t>1.Login as Partner Admin.
2.Navigate to the Partner card
3.Navigate to the Partners Tabular View
4.Click on “Select Policy Group” action for a MISP partner.
5.Select Policy Group popup opens.
6.Expand the Policy Group dropdown.
7.Select a policy group item.</t>
  </si>
  <si>
    <t>dropdown item should display policy group name and description.</t>
  </si>
  <si>
    <t>TC_42861_17</t>
  </si>
  <si>
    <t>Verify system enables Submit when a policy group is selected in Select Policy Group popup.</t>
  </si>
  <si>
    <t>1.Login as Partner Admin.
2.Navigate to the Partner card
3.Navigate to the Partners Tabular View
4.Click on “Select Policy Group” action for a MISP partner.
5.Select Policy Group popup opens.
6.Select a policy group from the dropdown.</t>
  </si>
  <si>
    <t>1.System should validate the selection (not empty).
2.Submit button should be enabled after selection.</t>
  </si>
  <si>
    <t>TC_42861_18</t>
  </si>
  <si>
    <t>Verify system does not enable Submit if no policy group is selected in Select Policy Group popup.</t>
  </si>
  <si>
    <t>1.Login as Partner Admin.
2.Navigate to the Partner card
3.Navigate to the Partners Tabular View
4.Click on “Select Policy Group” action for a MISP partner.
5.The Select Policy Group popup opens.
6.Do not select any policy group.</t>
  </si>
  <si>
    <t>1.System should validate that selection is empty.
2.Submit button should remain disabled.</t>
  </si>
  <si>
    <t>TC_42861_19</t>
  </si>
  <si>
    <t>1.Login as Partner Admin.
2.Navigate to the Partner card
3.Navigate to the Partners Tabular View
4.Click on “Select Policy Group” action for a MISP partner.
5.The Select Policy Group popup opens.
6.Select a valid policy group from the dropdown.
7.Click Submit.</t>
  </si>
  <si>
    <t xml:space="preserve">Selected policy group should be mapped to the associated Partner ID.
</t>
  </si>
  <si>
    <t>TC_42861_20</t>
  </si>
  <si>
    <t>Verify Select Policy Group popup closes after successful submit.</t>
  </si>
  <si>
    <t>1.Login as Partner Admin.
2.Navigate to the Partner card
3.Navigate to the Partners Tabular View
4.Open the Select Policy Group popup for a MISP partner.
5.Select a valid policy group from the dropdown.
6.Click Submit.</t>
  </si>
  <si>
    <t>Popup should close after successful submit.</t>
  </si>
  <si>
    <t>TC_42861_21</t>
  </si>
  <si>
    <t>Verify MISP partner record updates with new policy group after submit.</t>
  </si>
  <si>
    <t>1.Login as Partner Admin.
2.Navigate to the Partner card
3.Navigate to the Partners Tabular View
4.Open the Select Policy Group popup for a MISP partner.
5.Select a valid policy group from the dropdown.
6.Click Submit.
7.Check the partner record in tabular view.</t>
  </si>
  <si>
    <t>MISP partner record should show the newly selected policy group.</t>
  </si>
  <si>
    <t>TC_42861_22</t>
  </si>
  <si>
    <t>Verify confirmation message is displayed after policy group successful submit</t>
  </si>
  <si>
    <t>A confirmation message (toast notification) should be displayed indicating policy group was selected successfully.</t>
  </si>
  <si>
    <t>TC_42861_23</t>
  </si>
  <si>
    <t xml:space="preserve">Verify popup does not close when no policy group is selected. </t>
  </si>
  <si>
    <t>1.Login as Partner Admin.
2.Navigate to the Partner card
3.Navigate to the Partners Tabular View
4.Open the Select Policy Group popup for a MISP partner.
5.Do not select any policy group.
6.Click Submit.</t>
  </si>
  <si>
    <t>Popup should remain open and not close.</t>
  </si>
  <si>
    <t>TC_42861_24</t>
  </si>
  <si>
    <t>Verify MISP partner record is not updated when no policy group is selected.</t>
  </si>
  <si>
    <t>1.Login as Partner Admin.
2.Navigate to the Partner card
3.Navigate to the Partners Tabular View
4.Open the Select Policy Group popup for a MISP partner.
5.Do not select any policy group.
6.Click Submit.
7.Check the partner record.</t>
  </si>
  <si>
    <t>MISP partner record should not be updated with any policy group.</t>
  </si>
  <si>
    <t>TC_42861_25</t>
  </si>
  <si>
    <t>Verify no changes when user clicks " Cancel"  in Select Policy Group popup.</t>
  </si>
  <si>
    <t>1.Login as Partner Admin.
2.Navigate to the Partner card
3.Navigate to the Partners Tabular View
4.Open the Select Policy Group popup for a MISP partner.
5.Click Cancel.
6.Check the partner record in the tabular view.</t>
  </si>
  <si>
    <t>Record should remain unchanged (Policy Group not selected).</t>
  </si>
  <si>
    <t>TC_42861_26</t>
  </si>
  <si>
    <t>Verify Title/Header in Select Policy Group popup</t>
  </si>
  <si>
    <t>1.Login as Partner Admin.
2.Navigate to the Partner card
3.Navigate to the Partners Tabular View
4.Click on “Select Policy Group” action for a MISP partner.
5.Select Policy Group popup opens.
6.Observe the title/header of the popup.</t>
  </si>
  <si>
    <t>Title/header should match design spec (e.g., “Select Policy Group”).</t>
  </si>
  <si>
    <t>TC_42861_27</t>
  </si>
  <si>
    <t>Verify list of Policy Groups is loaded correctly in Select Policy Group popup.</t>
  </si>
  <si>
    <t>1.Login as Partner Admin.
2.Navigate to the Partner card
3.Navigate to the Partners Tabular View
4.Click on “Select Policy Group” action for a MISP partner.
5.Select Policy Group popup opens.
6.Expand the Policy Group dropdown and observe the list.</t>
  </si>
  <si>
    <t>1. List of Policy Groups should be loaded correctly and should correspond to backend data.                                                                                                                                                                                                                    2. In DB policy group should be updated.</t>
  </si>
  <si>
    <t>TC_42861_29</t>
  </si>
  <si>
    <t>1.Login as Partner Admin.
2.Navigate to the Partner card
3.Navigate to the Partners Tabular View
4.Click on “Select Policy Group” action for a MISP partner.
5. Select Policy Group popup opens.
6.Select a policy group from the dropdown.
7.Click Submit.
8.Observe the partner record in the tabular list view
9.Observe the Submit button after selection.</t>
  </si>
  <si>
    <t>TC_42861_30</t>
  </si>
  <si>
    <t>Verify meaningful error messages are shown for API failure, improper data, or permission issues</t>
  </si>
  <si>
    <t>1.Login as Partner Admin.
2.Navigate to the Partner card
3.Navigate to the Partners Tabular View
4.Click on “Select Policy Group” action for a MISP partner.
5.Select Policy Group popup opens.
6.Simulate an API failure, improper data, or permission restriction.
7.Observe any error messages displayed.</t>
  </si>
  <si>
    <t>User should see meaningful error messages indicating the issue.</t>
  </si>
  <si>
    <t>TC_42861_31</t>
  </si>
  <si>
    <t>Verify Cancel dismisses the popup without side effects.</t>
  </si>
  <si>
    <t>1.Login as Partner Admin.
2.Navigate to the Partner card
3.Navigate to the Partners Tabular View
4.Click on “Select Policy Group” action for a MISP partner.
5.Select Policy Group popup opens.
6.Click Cancel.</t>
  </si>
  <si>
    <t>Popup should be dismissed and partner record should remain unchanged (Policy Group not selected).</t>
  </si>
  <si>
    <t>TC_42861_32</t>
  </si>
  <si>
    <t>1.Login as Partner Admin.
2.Navigate to the Partner card
3.Navigate to the Partners Tabular View
4.Click on “Select Policy Group” action for a MISP partner.
4.Observe UI layout, fonts, colors, and spacing.
5.Compare UI elements with UX design specifications (recommended fonts, themes, alignment).
6.Interact with buttons, filters, and table to check usability on mobile.</t>
  </si>
  <si>
    <t>TC_42861_33</t>
  </si>
  <si>
    <t>Verify the MISP Partner in Arabic language</t>
  </si>
  <si>
    <t xml:space="preserve">1. Login to PMS portal as Admin Partner in Arabic language.
2. Navigate to Dashboard.
3. Click Partners Tabular View
4. Click on “Select Policy Group” action for a MISP partner.
</t>
  </si>
  <si>
    <t>TC_42861_34</t>
  </si>
  <si>
    <t>Verify the MISP Partner in French language</t>
  </si>
  <si>
    <t xml:space="preserve">1. Login to PMS portal as Admin Partner in French language.
2. Navigate to Dashboard.
3. Click Partners Tabular View
4. Click on “Select Policy Group” action for a MISP partner.
</t>
  </si>
  <si>
    <t>TC_42861_35</t>
  </si>
  <si>
    <t>1.Login to PMS as MISP Partner 
2. Navigate to partner card.
3. Click Partners Tabular View
4. Click on “Select Policy Group” action for a MISP partner.                                           
5.Use Tab key to navigate through interactive elements (buttons, links, action menu).
6.Use Enter/Space to activate buttons or menu items.</t>
  </si>
  <si>
    <t>TC_42861_36</t>
  </si>
  <si>
    <t>TC_42861_37</t>
  </si>
  <si>
    <t>TC_42861_38</t>
  </si>
  <si>
    <t>TC_42861_39</t>
  </si>
  <si>
    <t xml:space="preserve">Verify Back arrow functionality in MISP partner </t>
  </si>
  <si>
    <t>1.Login to PMS as Admin partner 
2.Navigate to Dashboard.
3.Click Partners Tabular View
4.Click the Back arrow on the tabular screen.</t>
  </si>
  <si>
    <t>Back arrow should return to the previous screen</t>
  </si>
  <si>
    <t>TC_42861_40</t>
  </si>
  <si>
    <t>Verify Macbook UI design</t>
  </si>
  <si>
    <t>1.Login to PMS as Admin partner.
2.Navigate to Partner card.
3.Click Partners Tabular View                                      3.Compare layout and interactions with UX design.</t>
  </si>
  <si>
    <t>TC_42861_41</t>
  </si>
  <si>
    <t>Verify MISP Partner created in DB</t>
  </si>
  <si>
    <t>1. Login to PMS portal as Admin Partner.
2. Navigate to Partner Card.
3. Navigate to the Partner Tabular view
4. Navigate to Table.
5. Navigate to DB.</t>
  </si>
  <si>
    <t>the MISP Partner should be successfully created in the database with all entered details correctly stored.</t>
  </si>
  <si>
    <t>Verify that once a policy group is selected for a partner, the page is not refreshed.</t>
  </si>
  <si>
    <t>1. Login as partner admin                                                                                                                                                                                                                                                                                                                                                                                          2.Navigate to the Partners tabular view.
3.open the Action menu and click Select Policy Group.
4.In the Select Policy Group modal/popup, choose a policy group from the dropdown.
5.Click on submit
6.Observe the Partners page</t>
  </si>
  <si>
    <t>Page should not get refreshed after selecting the policy group.</t>
  </si>
  <si>
    <t>Verify selecting a Policy Group for a partner when a filter is applied.</t>
  </si>
  <si>
    <t>1. Login as partner admin                                                                                                                                                                                                                                                                                                                                                              2.Navigate to the Partners tabular view and apply a filter.
3.From the filtered results, locate a partner record and open the Action menu 
4.Click Select Policy Group and choose a policy group from the dropdown.
5.Confirm the selection.</t>
  </si>
  <si>
    <t>User should be able to select policy group from filters.</t>
  </si>
  <si>
    <t>Verify selecting policy group from 3-4 page from list</t>
  </si>
  <si>
    <t>1.Login as Partner Admin
2.Navigate to Partners tabular view
3.Navigate to 3rd/4th page
4.Open Action menu
5. Select Policy Group
6.Choose and confirm a policy group</t>
  </si>
  <si>
    <t>Policy Group should be selected successfully without page refresh</t>
  </si>
  <si>
    <t>Verify "Select Policy Group" option for Auth Partner</t>
  </si>
  <si>
    <t>1.Login as Partner Admin  2.Navigate to the Partners tabular view.
3.Locate a partner with Partner Type = Auth Partner.
4.Check the Action menu for Select Policy Group option.</t>
  </si>
  <si>
    <t>The Select policy group option should not be available for Auth partner.</t>
  </si>
  <si>
    <t>Verify the Select policy group option, when policy group is already selected for Partner while registering</t>
  </si>
  <si>
    <t>1.Login as Partner Admin                                                                                                                                                                                                                                                                                                                                            2.Navigate to Partners tabular view.
3.Locate a partner with an existing Policy Group.
4.Open Action menu and click Select Policy Group.</t>
  </si>
  <si>
    <t>If a Policy Group is already selected during registration, the Select Policy Group option should be disabled for that Partner.</t>
  </si>
  <si>
    <t>Verify seleting policy group in one browser and try to select the same policy group in another browser.</t>
  </si>
  <si>
    <t>1.Login as Partner Admin in Browser A and assign a Policy Group to a partner.
2.Open the same partner record in Browser B.
3.Try to select the same Policy Group in Browser B.</t>
  </si>
  <si>
    <t>Selecting the same Policy Group in another browser should fail - only one Partner should be allowed to have that Policy Group assigned.</t>
  </si>
  <si>
    <t>TC_42861_42</t>
  </si>
  <si>
    <t>TC_42861_43</t>
  </si>
  <si>
    <t>TC_42861_44</t>
  </si>
  <si>
    <t>TC_42861_45</t>
  </si>
  <si>
    <t>MOSIP-33105</t>
  </si>
  <si>
    <t>Create MISP Partner</t>
  </si>
  <si>
    <t>MOSIP-33105_01</t>
  </si>
  <si>
    <t>1.The user is logged in with admin credentials.
2.The user has the role PARTNER_ADMIN.
3.The user navigates to Partners via the dashboard / hamburger menu / side navigation bar.
4.The user enters a valid email address.
5.The Organization Name must match the ORGANIZATION attribute of the Certificate Subject in the CA-signed Partner Certificate.
6.Policy Manager must have created the Policy Group and MISP policies beforehand (MOSIP-42463).</t>
  </si>
  <si>
    <t>As a Partner Admin, I want to create a MISP Partner in the PMS portal, so that I can complete MISP onboarding to avail MISP-related services later on.</t>
  </si>
  <si>
    <t>Verify that when the user clicks Create Partner in the tabular view, the system navigates to the Create Partner page.</t>
  </si>
  <si>
    <t>1. Login as Partner Admin.
2. Navigate to Partners tab.
3. Click Create Partner.</t>
  </si>
  <si>
    <t>User should be navigated to the Create Partner page</t>
  </si>
  <si>
    <t>MOSIP-33105_02</t>
  </si>
  <si>
    <t>Verify that the page title is displayed correctly on the Create Partner page.</t>
  </si>
  <si>
    <t>1.Login as Partner Admin.
2.Navigate to the Create Partner page.
3.Observe the top of the page.</t>
  </si>
  <si>
    <t>Title - "Create Partner" should be displayed</t>
  </si>
  <si>
    <t>MOSIP-33105_03</t>
  </si>
  <si>
    <t>Verify the "Create Partner" button is accessible.</t>
  </si>
  <si>
    <t>1.Login as Partner Admin.
2.Navigate to the Create Partner page.
3.Click to  Create partner button.</t>
  </si>
  <si>
    <t xml:space="preserve"> "Create Partner"  button should be accessible.</t>
  </si>
  <si>
    <t>MOSIP-33105_04</t>
  </si>
  <si>
    <t>Verify that the breadcrumb is displayed correctly on the Create Partner page.</t>
  </si>
  <si>
    <t>1.Login as Partner Admin.
2.Navigate to the Create Partner page.
3.Observe the breadcrumb section..</t>
  </si>
  <si>
    <t>breadcrumb- "Home / List of Partners." should be displayed</t>
  </si>
  <si>
    <t>MOSIP-33105_05</t>
  </si>
  <si>
    <t>Verify the "Home / Partners" button is accessible.</t>
  </si>
  <si>
    <t>1.Login as Partner Admin.
2.Navigate to the Create Partner page.
3.click on Home/ breadcrumb section.</t>
  </si>
  <si>
    <t>"Home / Partners"  button should be accessible.</t>
  </si>
  <si>
    <t>MOSIP-33105_06</t>
  </si>
  <si>
    <t>Verify that the sub-title text is displayed correctly on the Create Partner page</t>
  </si>
  <si>
    <t>1.Login as Partner Admin.
2Navigate to the Create Partner page.
3.Check below the Breadcrumb section.</t>
  </si>
  <si>
    <t>sub-title - "All fields marked with * are mandatory." should be displayed</t>
  </si>
  <si>
    <t>MOSIP-33105_07</t>
  </si>
  <si>
    <t>Verify that the Partner Type dropdown shows the default value as MISP Partner</t>
  </si>
  <si>
    <t>1.Login as Partner Admin.
2Navigate to the Create Partner page.
3.Observe the Partner Type dropdown.</t>
  </si>
  <si>
    <t>It should display MISP Partner as the default selected value.</t>
  </si>
  <si>
    <t>MOSIP-33105_08</t>
  </si>
  <si>
    <t>Verify that the Partner Type dropdown displays only MISP Partner as an option.</t>
  </si>
  <si>
    <t>1.Login as Partner Admin.
2Navigate to the Create Partner page.
3.Click the Partner Type dropdown.
4.Check all available options.</t>
  </si>
  <si>
    <t>The Partner Type dropdown should display only “MISP Partner” as an option, and it should be selected by default.</t>
  </si>
  <si>
    <t>MOSIP-33105_09</t>
  </si>
  <si>
    <t>Verify that no other Partner Type options are selectable.</t>
  </si>
  <si>
    <t>1.Login as Partner Admin.
2Navigate to the Create Partner page.
3.Click the Partner Type dropdown.
4.Try to select any option other than MISP Partner.</t>
  </si>
  <si>
    <t>It should not allow selecting any other option only MISP Partner should be selectable.</t>
  </si>
  <si>
    <t>MOSIP-33105_10</t>
  </si>
  <si>
    <t>Verify that the user can enter all mandatory fields correctly.</t>
  </si>
  <si>
    <t>1.Login as Partner Admin.
2Navigate to the Create Partner page.
3.Enter valid inputs in all mandatory fields
4.Click Submit.</t>
  </si>
  <si>
    <t>It should accept all mandatory fields are provide inputs and successfully create the partner.</t>
  </si>
  <si>
    <t>MOSIP-33105_11</t>
  </si>
  <si>
    <t>Verify when the user leaves any required field blank or enters invalid data.</t>
  </si>
  <si>
    <t>1.Login as Partner Admin.
2Navigate to the Create Partner page.
3.Leave one or more mandatory fields empty or enter invalid data 
4.Click Submit.</t>
  </si>
  <si>
    <t>It should display appropriate error messages and should not allow submission until all mandatory fields are correctly filled.</t>
  </si>
  <si>
    <t>MOSIP-33105_12</t>
  </si>
  <si>
    <t>Verify that the info message for the Organization Name field is displayed.</t>
  </si>
  <si>
    <t>1.Login as Partner Admin.
2Navigate to the Create Partner page.
3.Locate the Organization Name field.
4.Observe the info message associated with the field.</t>
  </si>
  <si>
    <t>should display the message:
"Enter the organization name as mentioned in the ORGANIZATION attribute of CERTIFICATE subject in the CA Signed Certificate."</t>
  </si>
  <si>
    <t>MOSIP-33105_13</t>
  </si>
  <si>
    <t>Verify enter invalid organization name from the Root and Intermediate certificate.</t>
  </si>
  <si>
    <t>1.Login as Partner Admin.
2Navigate to the Create Partner page.
3.Enter an invalid Organization Name.
4.Click Submit.</t>
  </si>
  <si>
    <t>The error message should be displayed:
“Organization Name does not match the certificate. Please enter a valid Organization Name.”</t>
  </si>
  <si>
    <t>MOSIP-33105_14</t>
  </si>
  <si>
    <t>Verify creating multiple Partners using the same Organization Certificate</t>
  </si>
  <si>
    <t>1.Login as Partner Admin.
2Navigate to the Create Partner page.
3.Provide the Organization Name and upload a Partner Certificate 
4.Click Submit.</t>
  </si>
  <si>
    <t>It should allow creating multiple MISP Partners with the same ORG certificate.</t>
  </si>
  <si>
    <t>MOSIP-33105_15</t>
  </si>
  <si>
    <t>Verify by entering special characters in the Organization Name field.</t>
  </si>
  <si>
    <t>1.It should not allow special characters in the Organization Name field.                                                                                                                                                                                                                                            2.only allowed special characters are: @ # &amp; ( ) \ - ' ? ! " : ; = _</t>
  </si>
  <si>
    <t>MOSIP-33105_16</t>
  </si>
  <si>
    <t>Verify that the user can enter all mandatory fields correctly and submit the form.</t>
  </si>
  <si>
    <t>1.Login as Partner Admin.
2Navigate to the Create Partner page.
3.Enter valid data in all mandatory fields
4.Ensure all fields are filled correctly.
5.Click the Submit button.</t>
  </si>
  <si>
    <t>It should accept all mandatory fields and successfully submit the form.</t>
  </si>
  <si>
    <t>MOSIP-33105_17</t>
  </si>
  <si>
    <t>Verify that the Submit button is enabled only after all mandatory fields are filled</t>
  </si>
  <si>
    <t>1.Login as Partner Admin.
2Navigate to the Create Partner page.
3.Enter valid data in all mandatory fields.
4.Observe the Submit button.</t>
  </si>
  <si>
    <t>It should enable the Submit button only after all mandatory fields are correctly filled.</t>
  </si>
  <si>
    <t>MOSIP-33105_18</t>
  </si>
  <si>
    <t>Verify that clicking Submit with all mandatory fields filled successfully submits the form.</t>
  </si>
  <si>
    <t>1.Login as Partner Admin.
2Navigate to the Create Partner page.
3.Enter valid data in all mandatory fields.
4.Click the Submit button.</t>
  </si>
  <si>
    <t>It should successfully submit the form.</t>
  </si>
  <si>
    <t>MOSIP-33105_19</t>
  </si>
  <si>
    <t>Verify that on successful submit, a success screen appears.</t>
  </si>
  <si>
    <t>1.Login as Partner Admin.
2Navigate to the Create Partner page.
3.Enter all mandatory fields with valid data.
4.Click on the Submit button.</t>
  </si>
  <si>
    <t>A success screen should be appear.</t>
  </si>
  <si>
    <t>MOSIP-33105_20</t>
  </si>
  <si>
    <t>Verify that on successful submit, success screen with required buttons appears.</t>
  </si>
  <si>
    <t>1.Login as Partner Admin.
2Navigate to the Create Partner page.
3.Fill in all mandatory fields with valid details.
4.Click the Submit button.
5.Observe the success screen.</t>
  </si>
  <si>
    <t>A success screen should appear with “Upload MISP Partner Certificate” and “Home” buttons displayed.</t>
  </si>
  <si>
    <t>MOSIP-33105_21</t>
  </si>
  <si>
    <t>Verify that the Cancel button navigates back to the tabular view without saving data.</t>
  </si>
  <si>
    <t>1.Login as Partner Admin.
2Navigate to the Create Partner page.
3.Enter some data in the mandatory fields.
4.Click the Cancel button.</t>
  </si>
  <si>
    <t>It should navigate back to the Partners tabular view without saving any entered data.</t>
  </si>
  <si>
    <t>MOSIP-33105_22</t>
  </si>
  <si>
    <t>Verify by entering the data fields and click on Cancel button</t>
  </si>
  <si>
    <t>1.Login as Partner Admin.
2Navigate to the Create Partner page.
3.Enter valid data in all mandatory fields.
4.click on the Cancel button.</t>
  </si>
  <si>
    <t>A confirmation popup should appear with the message "Your changes will be lost, are you sure you want to proceed?" and options Proceed and Cancel.</t>
  </si>
  <si>
    <t>MOSIP-33105_23</t>
  </si>
  <si>
    <t>Verify that the Clear Form button clears all input fields.</t>
  </si>
  <si>
    <t>1.Login as Partner Admin.
2Navigate to the Create Partner page.
3.Enter data in the mandatory and optional fields.
4.Click the Clear Form button.</t>
  </si>
  <si>
    <t>It should clear all entered data from the form fields.</t>
  </si>
  <si>
    <t>MOSIP-33105_24</t>
  </si>
  <si>
    <t>Verify that the Submit button is not enabled if any mandatory field is empty.</t>
  </si>
  <si>
    <t>1.Login as Partner Admin.
2Navigate to the Create Partner page.
3.Enter data in some mandatory fields but leave at least one empty.
4.Observe the Submit button.</t>
  </si>
  <si>
    <t>It should remain disabled until all mandatory fields are filled.</t>
  </si>
  <si>
    <t>MOSIP-33105_25</t>
  </si>
  <si>
    <t>Verify that the user can enter a unique and valid email.</t>
  </si>
  <si>
    <t>1.Login as Partner Admin.
2.Navigate to the Create Partner page.
3.Enter a valid and unique email in the Email field.
4.Fill all other mandatory fields correctly.
5.Click Submit.</t>
  </si>
  <si>
    <t>It should accept the unique and valid email</t>
  </si>
  <si>
    <t>MOSIP-33105_26</t>
  </si>
  <si>
    <t>Verify behavior when the user enters an already registered email.</t>
  </si>
  <si>
    <t>1.Login as Partner Admin.
2.Navigate to the Create Partner page.
3.Enter an email that is already registered in the Email field.
4.Fill all other mandatory fields correctly.
5.Click Submit.</t>
  </si>
  <si>
    <t xml:space="preserve">It should display the error message:
"The provided email address is already registered. Please provide a different email address."
</t>
  </si>
  <si>
    <t>MOSIP-33105_27</t>
  </si>
  <si>
    <t>Verify enter an email with multiple @ symbol (ex: "user@domain@com").</t>
  </si>
  <si>
    <t xml:space="preserve">1.Login as Partner Admin.
2.Navigate to the Create Partner page.
3.Navigate to the email input field.
4.Enter email user@domain@com.
5.Click on the Submit button.
</t>
  </si>
  <si>
    <t xml:space="preserve"> Error message displays : "Enter valid email address and try again"</t>
  </si>
  <si>
    <t>MOSIP-33105_28</t>
  </si>
  <si>
    <t>Verify enter an email with an invalid top-level domain (ex: "user@domain.xyz123").</t>
  </si>
  <si>
    <t xml:space="preserve">1.Login as Partner Admin.
2.Navigate to the Create Partner page.
3.Navigate to the email input field.
4.Enter email user@domain.xyz123.
5.Click on the Submit button.
6.Observe the email validation behavior.
</t>
  </si>
  <si>
    <t>Error message displays : "Enter valid email address and try again"</t>
  </si>
  <si>
    <t>MOSIP-33105_29</t>
  </si>
  <si>
    <t>Verify enter an email with excessive dots  (ex: "u.s.e.r.@gamil.com")</t>
  </si>
  <si>
    <t>1.Login as Partner Admin.
2.Navigate to the Create Partner page.
3.Navigate to the email input field.
4.Enter email u.s.e.r@domain.com
5.Click on the Submit button.
6.Observe the email validation behavior.</t>
  </si>
  <si>
    <t>It should not accept the  excessive dots email and shoud get error message</t>
  </si>
  <si>
    <t>MOSIP-33105_30</t>
  </si>
  <si>
    <t>Verify enter email domain case sensitivity (e.g., user@DOMAIN.COM vs. user@domain.com).</t>
  </si>
  <si>
    <t>1.Login as Partner Admin.
2.Navigate to the Create Partner page.
3.Navigate to the email input field.
4.Enter email "user@DOMAIN.COM" vs. "user@domain.com"
5.Click on the Submit button.
6.Observe the email validation behavior.</t>
  </si>
  <si>
    <t>It should not accept the case sensitive email</t>
  </si>
  <si>
    <t>MOSIP-33105_31</t>
  </si>
  <si>
    <t>verify enter special characters not allowed in email (ex: "user@domain#.com").</t>
  </si>
  <si>
    <t>1.Login as Partner Admin.
2.Navigate to the Create Partner page.
3.Navigate to the email input field.
4.Enter email "user@domain#.com"
5.Click on the Submit button.
6.Observe the email validation behavior.</t>
  </si>
  <si>
    <t>Error message displays : "Enter valid email address and try again""</t>
  </si>
  <si>
    <t>MOSIP-33105_32</t>
  </si>
  <si>
    <t>Verify that the Policy Group dropdown displays active policy groups.</t>
  </si>
  <si>
    <t>1.Login as Partner Admin.
2.Navigate to the Create Partner page.
3.Click Policy Group dropdown.
4.Observe the listed options.</t>
  </si>
  <si>
    <t>It should populate active policy groups with their descriptions.</t>
  </si>
  <si>
    <t>MOSIP-33105_33</t>
  </si>
  <si>
    <t>Verify that the Policy Group dropdown displays deactivated policy groups</t>
  </si>
  <si>
    <t>It should not populate Deactivated policy groups with their descriptions.</t>
  </si>
  <si>
    <t>MOSIP-33105_34</t>
  </si>
  <si>
    <t>Verify user is able to search the Policy Group from the Search bar.</t>
  </si>
  <si>
    <t>1.Login as Partner Admin.
2.Navigate to the Create Partner page.
3.Navigate to the Policy Group page.
4.Locate the Search bar at the top of the Policy Group list.
5.Enter the name of the Policy Group in the Search bar.
Press Enter or click the Search icon..</t>
  </si>
  <si>
    <t>Search bar should be displayed and should allow searching Policy Groups.</t>
  </si>
  <si>
    <t>MOSIP-33105_35</t>
  </si>
  <si>
    <t>Verify  if no active policy groups exist.</t>
  </si>
  <si>
    <t>1.Login as Partner Admin.
2.Navigate to the Create Partner page.
3.Click Policy Group dropdown when no active groups are available.</t>
  </si>
  <si>
    <t>It should display no data available .</t>
  </si>
  <si>
    <t>MOSIP-33105_36</t>
  </si>
  <si>
    <t>Verify lengthy Policy Groups are aligned properly in the policy group data field.</t>
  </si>
  <si>
    <t>1.Login as Partner Admin.
2.Navigate to the Create Partner page.
3.Navigate to the Policy Group page.
4.Locate the Policy Group data field.
5.enter long Policy Group names.
6.Check their alignment and visibility.</t>
  </si>
  <si>
    <t>Verify lengthy Policy Group names should be properly aligned and fully visible.</t>
  </si>
  <si>
    <t>MOSIP-33105_37</t>
  </si>
  <si>
    <t xml:space="preserve">Verify that the user can enter a valid organization name.
</t>
  </si>
  <si>
    <t>1.Login as Partner Admin.
2.Navigate to the Create Partner page.
3.Enter alphanumeric and symbol characters in Organization Name field.</t>
  </si>
  <si>
    <t>It should accept the organization name</t>
  </si>
  <si>
    <t>MOSIP-33105_38</t>
  </si>
  <si>
    <t>Verify if the Organization Name field is empty.</t>
  </si>
  <si>
    <t>1.Login as Partner Admin.
2.Navigate to the Create Partner page.
3.Leave Organization Name blank.
4.Click Submit.</t>
  </si>
  <si>
    <t>The Submit button should remain disabled.</t>
  </si>
  <si>
    <t>MOSIP-33105_39</t>
  </si>
  <si>
    <t xml:space="preserve">Verify by providing more than expected values in Org name field </t>
  </si>
  <si>
    <t xml:space="preserve">1.Login as Partner Admin.
2.Navigate to the create partner page
3.Navigate to the form with the Org Name field.
4.Enter a value exceeding the allowed length.
5.Try to submit the form.
</t>
  </si>
  <si>
    <t>Only 128 characters are accepted in the Organization Name field and should not accept any characters beyond 128.</t>
  </si>
  <si>
    <t>MOSIP-33105_40</t>
  </si>
  <si>
    <t>Verify the placeholder for Org Name field.</t>
  </si>
  <si>
    <t>1.Login as Partner Admin.
2.Navigate to the create partner page.
3.Navigate to the Org Name field.
4.Locate the Org Name input field.
5.Observe the placeholder text inside the field.
6.Verify the placeholder disappears when typing</t>
  </si>
  <si>
    <t xml:space="preserve"> Org Name field should display the correct placeholder and it should disappear on user input.</t>
  </si>
  <si>
    <t>MOSIP-33105_41</t>
  </si>
  <si>
    <t>Verify the Org Name field accepts alphanumeric characters and symbols.</t>
  </si>
  <si>
    <t xml:space="preserve">1.Login as Partner Admin.
2.Navigate to the create partner page.
3.Navigate to the Org Name field.
4.Enter a partner organization name using alphanumeric and allowed symbols.
5.Submit the form.
</t>
  </si>
  <si>
    <t xml:space="preserve"> Org Name field should accept alphanumeric characters and allowed symbols</t>
  </si>
  <si>
    <t>MOSIP-33105_42</t>
  </si>
  <si>
    <t>Verify the invalid org name(special characters)</t>
  </si>
  <si>
    <t xml:space="preserve">1.Login as Partner Admin.
2.Navigate to the create partner page.
3.Navigate to the Org Name field.
4.Enter an Org Name with invalid special characters (e.g., Org!@#).
5.submit the form.
</t>
  </si>
  <si>
    <t>MOSIP-33105_43</t>
  </si>
  <si>
    <t>Verify that the user can enter a valid address.</t>
  </si>
  <si>
    <t>1.Login as Partner Admin.
2.Navigate to the Create Partner page.
3.Enter Address field.
4.Click Submit.</t>
  </si>
  <si>
    <t>It should accept the valid address.</t>
  </si>
  <si>
    <t>MOSIP-33105_44</t>
  </si>
  <si>
    <t>verify enter an address with extremely long single words (e.g., "Supercalifragilisticexpialidociousstreet").</t>
  </si>
  <si>
    <t xml:space="preserve">1.Login as Partner Admin.
2.Navigate to the Create Partner page.
3.Navigate to the Address input field in the form.
4.Enter an address with an extremely long single word (e.g., Supercalifragilisticexpialidociousstreet).
5.submit the form.
</t>
  </si>
  <si>
    <t>It should display long single-word addresses properly without breaking the layout issues</t>
  </si>
  <si>
    <t>MOSIP-33105_45</t>
  </si>
  <si>
    <t>Verify enter an an address with unusual formatting (e.g., "123\nMain\nStreet" with line breaks).</t>
  </si>
  <si>
    <t xml:space="preserve">1.Login as Partner Admin.
2.Navigate to the Create Partner page.
3.Navigate to the Address input field in the form.
4.Enter an address with line breaks (e.g., 123\nMain\nStreet).
5.submit the form.
</t>
  </si>
  <si>
    <t>It should accept addresses with line breaks.</t>
  </si>
  <si>
    <t>MOSIP-33105_46</t>
  </si>
  <si>
    <t>Verify when entering a very long address.</t>
  </si>
  <si>
    <t xml:space="preserve">1.Login as Partner Admin.
2.Navigate to the Create Partner page.
3.Navigate to the Address input field in the form.
4.Enter an address with exactly 2000 characters.
5.Try to save/submit the form.
</t>
  </si>
  <si>
    <t>Address should accept up to 2000 characters only, should not accept any characters beyond 2000.</t>
  </si>
  <si>
    <t>MOSIP-33105_47</t>
  </si>
  <si>
    <t>Verify the Address field accepts alphanumeric characters and symbols.</t>
  </si>
  <si>
    <t xml:space="preserve">1.Login as Partner Admin.
2.Navigate to the Create Partner page.
3.Navigate to the Address input field in the form.
4.Enter an address containing  allowed  alphanumeric and  symbols (e.g., 123 Main St., Apt #5!).
5.Submit the form.
</t>
  </si>
  <si>
    <t>It should accept alphanumeric characters and symbols in the address</t>
  </si>
  <si>
    <t>MOSIP-33105_48</t>
  </si>
  <si>
    <t>Verify with not allowed special characters.</t>
  </si>
  <si>
    <t xml:space="preserve">1.Login as Partner Admin.
2.Navigate to the Create Partner page.
3.Navigate to the Address input field in the form.
4.Enter an address containing not allowed special characters (e.g., 123 Main St. @#!).
5. submit the form.
</t>
  </si>
  <si>
    <t>1.It should not allow special characters in the address  field.                                                                                                                                                                                                                                            2.only allowed special characters are: @ # &amp; ( ) \ - ' ? ! " : ; = _</t>
  </si>
  <si>
    <t>MOSIP-33105_49</t>
  </si>
  <si>
    <t>Verify that the user can enter a valid phone number.</t>
  </si>
  <si>
    <t>1.Login as Partner Admin.
2.Navigate to the Create Partner page.
3.Enter a phone number with the correct length and country code.
4.Click Submit.</t>
  </si>
  <si>
    <t>It should accept the phone number.</t>
  </si>
  <si>
    <t>MOSIP-33105_50</t>
  </si>
  <si>
    <t>Verify invalid phone number length.</t>
  </si>
  <si>
    <t>1.Login as Partner Admin.
2.Navigate to the Create Partner page.
3.Enter a phone number shorter or longer than the configured length.
4.Click Submit.</t>
  </si>
  <si>
    <t xml:space="preserve">error message should display “Enter valid contact number and try again” </t>
  </si>
  <si>
    <t>MOSIP-33105_51</t>
  </si>
  <si>
    <t>Verify the help text for the Phone Number field</t>
  </si>
  <si>
    <t xml:space="preserve">1.Login as Partner Admin.
2.Navigate to the Create Partner page.
3.Navigate to the Phone Number field.
4.Locate the Phone Number input field.
5.Observe the help text displayed near or inside the field.
6.Verify the help text disappears </t>
  </si>
  <si>
    <t>The Phone Number field should display the help text: "Enter phone number" correctly.</t>
  </si>
  <si>
    <t>MOSIP-33105_52</t>
  </si>
  <si>
    <t>Verify the Phone Number field is not configurable</t>
  </si>
  <si>
    <t xml:space="preserve">1.Log in to the PMS portal as an Admin user.
2.Navigate to the creat MISP partner                                                                                                                                                                                                                                                                                                                                      3.Enter Phone Number field.
3.Attempt to change the maximum allowed length or format of the Phone Number field.
</t>
  </si>
  <si>
    <t>Phone Number field should not be configurable and accept up to 16 digits.</t>
  </si>
  <si>
    <t>MOSIP-33105_53</t>
  </si>
  <si>
    <t>Verify creating a partner with a previously used phone number.</t>
  </si>
  <si>
    <t xml:space="preserve">1.Log in to the PMS portal as a valid Admin portal
2.Navigate to the Create Partner screen.
3.Enter a phone number that was previously used by another partner.
</t>
  </si>
  <si>
    <t>Partner should be created successfully using a previously used phone number.</t>
  </si>
  <si>
    <t>MOSIP-33105_54</t>
  </si>
  <si>
    <t>Verify the Phone Number field is prefixed with country code and has embedded configurable help text.</t>
  </si>
  <si>
    <t>1.Login as Partner Admin.
2.Navigate to the Create Partner page.
3.Navigate to the Phone Number field.
4.Check that the country code is pre-fixed in the field.
5.Observe the embedded help text inside the text box (e.g., “Enter mobile number”).
6.Update configuration for country code and help text, then verify the changes are reflected.</t>
  </si>
  <si>
    <t>The Phone Number field should display the country code as prefix and should show the embedded help text, both of which should be configurable.</t>
  </si>
  <si>
    <t>MOSIP-33105_55</t>
  </si>
  <si>
    <t>Verify that the Phone Number field’s country code are not configurable</t>
  </si>
  <si>
    <t>1.Navigate to the Phone Number configuration settings.
2.Change the country code to a new value (e.g., +44).
3.Open the Phone Number field in the form and observe the updates.</t>
  </si>
  <si>
    <t>Phone Number field’s country code shoud not be configured.</t>
  </si>
  <si>
    <t>MOSIP-33105_56</t>
  </si>
  <si>
    <t>Verify invalid phone number  on tab out as per configurable value.</t>
  </si>
  <si>
    <t>1.Login as Partner Admin.
2.Navigate to the Create Partner page.
3.Navigate to the Phone Number field.
4.Enter a phone number with length not matching the configured value.
5.Press Tab to move out of the field.
6.Observe the system validation.</t>
  </si>
  <si>
    <t>It should check the configured length on tab out and should render an error message: “Enter valid contact number and try again” if invalid.</t>
  </si>
  <si>
    <t>MOSIP-33105_57</t>
  </si>
  <si>
    <t>Verify when entering a phone number with country code but invalid format.</t>
  </si>
  <si>
    <t>1.Login as Partner Admin.
2.Navigate to the Create Partner page.
3.Navigate to the Phone Number field.
4.Enter a number with country code but invalid format (e.g., +123/4567890).
5.Press Tab or try to submit the form.
6.Observe the system behavior.</t>
  </si>
  <si>
    <t>the system should display an error message for "Enter valid contact number and try again"</t>
  </si>
  <si>
    <t>MOSIP-33105_58</t>
  </si>
  <si>
    <t>Verify enter an phone number with letters mimicking a number (e.g., "1-800-CALL-NOW").</t>
  </si>
  <si>
    <t xml:space="preserve">1.Login as Partner Admin.
2.Navigate to the Create Partner page.
3.Navigate to the Phone Number field.
4.Type a phone number with letters in it.
5.Move out of the field or submit the form.
</t>
  </si>
  <si>
    <t>MOSIP-33105_59</t>
  </si>
  <si>
    <t xml:space="preserve">Verify when entering a phone number with leading zeros.
</t>
  </si>
  <si>
    <t xml:space="preserve">1.Login as Partner Admin.
2.Navigate to the Create Partner page.
3.Navigate to the Phone Number field.
4.Enter a phone number starting with zero (e.g., 0123456789).
5.Press Tab or try to submit the form.
</t>
  </si>
  <si>
    <t>It should accept phone numbers with leading zeros and should display error msg.</t>
  </si>
  <si>
    <t>MOSIP-33105_60</t>
  </si>
  <si>
    <t>Verify configurable phone number length (1–16 digits)</t>
  </si>
  <si>
    <t xml:space="preserve">1.Login as Partner Admin.
2.Navigate to the Create Partner page.
3.Navigate to the Phone Number field.
4.Enter phone numbers of varying lengths 
5.Submit the form.
</t>
  </si>
  <si>
    <t>Phone number length should be allowed if it is between 1 and 16 digits.</t>
  </si>
  <si>
    <t>MOSIP-33105_61</t>
  </si>
  <si>
    <t>Verify that the user can enter a valid and unique username.</t>
  </si>
  <si>
    <t>1.Login as Partner Admin.
2.Navigate to the Create Partner page.
3.Enter a username starting with a letter and using allowed characters.
4.Click Submit.</t>
  </si>
  <si>
    <t xml:space="preserve">It should accept the username </t>
  </si>
  <si>
    <t>MOSIP-33105_62</t>
  </si>
  <si>
    <t>Verify already register username.</t>
  </si>
  <si>
    <t>1.Login as Partner Admin.
2.Navigate to the Create Partner page.
3.Enter a username 
4.Click Submit.</t>
  </si>
  <si>
    <t>should display the error message “Username already exists. Enter a different username”</t>
  </si>
  <si>
    <t>MOSIP-33105_63</t>
  </si>
  <si>
    <t>Verify the help text for the Username field is displayed correctly.</t>
  </si>
  <si>
    <t xml:space="preserve">1.Login as Partner Admin.
2.Navigate to the Create Partner page.
3.Navigate to the form containing the Username field.
4.Locate the Username input field.
5.Verify the help text disappears </t>
  </si>
  <si>
    <t>The Username field should display the help text: “Enter username” correctly.</t>
  </si>
  <si>
    <t>MOSIP-33105_64</t>
  </si>
  <si>
    <t>Verify the Username field accepts alphanumeric characters and underscore (_).</t>
  </si>
  <si>
    <t xml:space="preserve">1.Login as Partner Admin.
2.Navigate to the Create Partner page.
3.Navigate to the Username field in the form.
4.Enter a username using alphanumeric and underscore (e.g., User_123).
5.submit the form.
</t>
  </si>
  <si>
    <t>The system should accept  alphanumeric characters and underscore (_) are allowd</t>
  </si>
  <si>
    <t>MOSIP-33105_65</t>
  </si>
  <si>
    <t>Verify the first character of the Username is always a letter.</t>
  </si>
  <si>
    <t xml:space="preserve">1.Login as Partner Admin.
2.Navigate to the Create Partner page.
3Navigate to the Username field in the form.
4.Enter a username starting with a non-letter character (e.g., 1User or _User).
5.Attempt to submit the form.
</t>
  </si>
  <si>
    <t>It should ensure the first character of the Username should be a letter</t>
  </si>
  <si>
    <t>MOSIP-33105_66</t>
  </si>
  <si>
    <t xml:space="preserve">Verify by entering first character as special character </t>
  </si>
  <si>
    <t xml:space="preserve">1.Login as Partner Admin.
2.Navigate to the Create Partner page.
3.Navigate to the Username field in the form.
4.Enter a username starting with a number (e.g., 1User) or special character (e.g., @User).
5. submit the form.
</t>
  </si>
  <si>
    <t>The system should allow only the following special characters as the first character:
@ # &amp; ( ) \ - ' ? ! " : ; = _</t>
  </si>
  <si>
    <t>MOSIP-33105_67</t>
  </si>
  <si>
    <t>Verify Enter a username with leading/trailing whitespace (ex: " user ").</t>
  </si>
  <si>
    <t xml:space="preserve">1.Login as Partner Admin.
2.Navigate to the Create Partner page.
3.Navigate to the Username field in the form.
4.Enter a username with leading and/or trailing spaces (e.g., " user ").
5.submit the form.
</t>
  </si>
  <si>
    <t xml:space="preserve">                                                                                                                                                                                                                                         It should display an "PartnerId should not have any spaces".</t>
  </si>
  <si>
    <t>MOSIP-33105_68</t>
  </si>
  <si>
    <t xml:space="preserve">Verify the entring lengthy Username field </t>
  </si>
  <si>
    <t xml:space="preserve">1.Login as Partner Admin.
2.Navigate to the Create Partner page.
3.Navigate to the Username field in the form.
4.Enter a username exceeding the maximum allowed length.
5. submit the form.
</t>
  </si>
  <si>
    <t>The system should allow a username  between 1 to 36 characters in length.</t>
  </si>
  <si>
    <t>MOSIP-33105_69</t>
  </si>
  <si>
    <t>Verify the Notification Language data field is displayed as a dropdown.</t>
  </si>
  <si>
    <t xml:space="preserve">1.Login as Partner Admin.
2.Navigate to the Create Partner page.
3.Navigate to the Notification Language field in the form.
4.Click on the field.
5.Observe the type of input displayed.
5.Check if multiple language options are available in a dropdown list.
</t>
  </si>
  <si>
    <t>the Notification Language data field should be displayed as a dropdown and should list all available language options.</t>
  </si>
  <si>
    <t>MOSIP-33105_70</t>
  </si>
  <si>
    <t xml:space="preserve">Verify the Notification Languages are configurable </t>
  </si>
  <si>
    <t>1.Navigate to the Notification Language configuration/settings section.
2.Add, edit, or remove languages from the available options.
3.Save the configuration.
4.Open the Notification Language dropdown in the form and verify the updated options.</t>
  </si>
  <si>
    <t>The Notification Languages should be configurable</t>
  </si>
  <si>
    <t>MOSIP-33105_71</t>
  </si>
  <si>
    <t>Verify the help text for the Email field is displayed correctly.</t>
  </si>
  <si>
    <t xml:space="preserve">1.Login as Partner Admin.
2.Navigate to the Create Partner page.
3.Navigate to the form containing the Email field.
4.Locate the Email input field.
5.Observe the help text displayed inside or near the field.
6.Verify the help text disappears 
</t>
  </si>
  <si>
    <t>Email field should display the help text: “Enter email address” correctly.</t>
  </si>
  <si>
    <t>MOSIP-33105_72</t>
  </si>
  <si>
    <t>Verify when entering an invalid email and tabbing out.</t>
  </si>
  <si>
    <t xml:space="preserve">1.Login as Partner Admin.
2.Navigate to the Create Partner page.
3.Navigate to the Email field in the form.
4.Enter an invalid email (e.g., user@domain@com).
5.Press Tab to move out of the field.
</t>
  </si>
  <si>
    <t xml:space="preserve"> the system should check the email format on tab out and should render an error message: "Enter valid email address and try again" if invalid.</t>
  </si>
  <si>
    <t>MOSIP-33105_73</t>
  </si>
  <si>
    <t>Verify when entering a very long email address.</t>
  </si>
  <si>
    <t xml:space="preserve">1.Login as Partner Admin.
2.Navigate to the Create Partner page.
3.Navigate to the Email field in the form.
4.Enter an email address exceeding the maximum allowed length.
5.submit the form.
</t>
  </si>
  <si>
    <t>Email should accept up to 254 characters only, should not accept any characters beyond 254.</t>
  </si>
  <si>
    <t>MOSIP-33105_74</t>
  </si>
  <si>
    <t>Verify that the user can select a notification language.</t>
  </si>
  <si>
    <t>1.Login as Partner Admin.
2.Navigate to the Create Partner page.
3.Click Notification Language dropdown.
4.Select English, Arabic, or French.</t>
  </si>
  <si>
    <t>should accept the Email notifications are sent in the same language selected at the time of partner creation.</t>
  </si>
  <si>
    <t>MOSIP-33105_75</t>
  </si>
  <si>
    <t>Verify by creating the MISP Partner without Partner Admin role</t>
  </si>
  <si>
    <t xml:space="preserve">1.Login as Partner Admin.
2.Navigate to the MISP Partner creation form.
3.Fill in all mandatory details except the Partner Admin role.
4. submit the form.
</t>
  </si>
  <si>
    <t xml:space="preserve"> It should not allow creating a MISP Partner without a Partner Admin role</t>
  </si>
  <si>
    <t>MOSIP-33105_76</t>
  </si>
  <si>
    <t>Verify the user navigates to Partners via the dashboard / hamburger menu / side navigation bar.</t>
  </si>
  <si>
    <t xml:space="preserve">1.Login as Partner Admin.
2..Locate the dashboard, hamburger menu, or side navigation bar.
3.Click on the Partners option.
4.Observe the page navigation.
</t>
  </si>
  <si>
    <t>the system should navigate the user to the Partners page successfully when selected from the dashboard, hamburger menu, or side navigation bar.</t>
  </si>
  <si>
    <t>MOSIP-33105_77</t>
  </si>
  <si>
    <t>Verify  when creating the same Partner in multiple browsers.</t>
  </si>
  <si>
    <t xml:space="preserve">1.Login as Partner Admin.
2.Open the Partner creation form in two different browsers or sessions.
3.Fill in the same Partner details in both browsers.
4.Submit the form in the first browser.
5.Attempt to submit the form in the second browser.
6.Observe the response 
</t>
  </si>
  <si>
    <t>It should allow creating the Partner in one browser only, and should display an error in the other browser if the Partner already exists.</t>
  </si>
  <si>
    <t>MOSIP-33105_78</t>
  </si>
  <si>
    <t>Verify the creat MISP Partner in Arabic language</t>
  </si>
  <si>
    <t>1. Login to PMS portal as Admin Partner in Arabic language.
2. Navigate to Dashboard.
3. Click MISP Partner option in dashboard.
4. Navigate to list of partners page.
5. Navigate to Table.</t>
  </si>
  <si>
    <t>MOSIP-33105_79</t>
  </si>
  <si>
    <t>Verify the Create Partner in french language</t>
  </si>
  <si>
    <t>1. Login to PMS portal as Admin Partner in french language.
2. Navigate to Dashboard.
3. Click MISP Partner option in dashboard.
4. Navigate to list of partners page.
5. Navigate to Table.</t>
  </si>
  <si>
    <t>MOSIP-33105_80</t>
  </si>
  <si>
    <t>1.Login to PMS as MISP Partner.
2.Navigate to the create partner page.
3.Observe UI layout, fonts, colors, and spacing.
4.Compare UI elements with UX design specifications (recommended fonts, themes, alignment).
5.Interact with buttons, filters, and table to check usability on mobile.</t>
  </si>
  <si>
    <t>MOSIP-33105_81</t>
  </si>
  <si>
    <t>Verify that after successful partner creation, the user is navigated to the Upload MISP Certificate page.</t>
  </si>
  <si>
    <t>1.Login to PMS as MISP Partner.
2.Navigate to the create partner page.
3.Enter valid data in all mandatory fields.
4.Click the Submit button.</t>
  </si>
  <si>
    <t>It should successfully create the partner and navigate the user to the Upload MISP Certificate page and Home page button availbale.</t>
  </si>
  <si>
    <t>MOSIP-33105_82</t>
  </si>
  <si>
    <t>1.Login to PMS as MISP Partner 
2.Navigate to create partner page                                             
3.Use Tab key to navigate through interactive elements (buttons, links, action menu, eye icon).
5.Use Enter/Space to activate buttons or menu items.</t>
  </si>
  <si>
    <t>MOSIP-33105_83</t>
  </si>
  <si>
    <t>MOSIP-33105_84</t>
  </si>
  <si>
    <t>MOSIP-33105_85</t>
  </si>
  <si>
    <t>MOSIP-33105_86</t>
  </si>
  <si>
    <t>1.Login to PMS as Admin partner 
2.Navigate to create partner page                                                     
3.Click the Back button on the tabular screen.</t>
  </si>
  <si>
    <t>MOSIP-33105_87</t>
  </si>
  <si>
    <t>1.Login to PMS as Admin partner.
2.Navigate to Create partner page                                           3.Compare layout and interactions with UX design.</t>
  </si>
  <si>
    <t>MOSIP-33105_88</t>
  </si>
  <si>
    <t>1. Login to PMS portal as Admin Partner.
2. Navigate to Dashboard.
3. Click Partner option in dashboard.
4. Navigate to MISP partners page.
5. Navigate to Table.
6. Navigate to DB.</t>
  </si>
  <si>
    <t>MOSIP-42479</t>
  </si>
  <si>
    <t>MOSIP_42479_01</t>
  </si>
  <si>
    <t>1.The user must have submitted at least one MISP License Key detail for records to appear in the tabular view.
2.If no data has been submitted, the table will remain empty.</t>
  </si>
  <si>
    <t>Verify that "Generate MISP License Key" button is visible for first-time users</t>
  </si>
  <si>
    <t>1.Login to PMS portal as  Partner.
2.Navigate to MISP partner services. 3.Navigate to MISP License Key tab
4.Observe the central area of the screen
5.Verify the presence of "Generate MISP License Key" button</t>
  </si>
  <si>
    <t>"Generate MISP License Key" button should be displayed centrally on the tab.</t>
  </si>
  <si>
    <t>MOSIP_42479_02</t>
  </si>
  <si>
    <t>Verify Generate MISP License Key button is clickable</t>
  </si>
  <si>
    <t>1. Login to PMS portal as partner                                                                                                                                                                                                                                                                                                                2.Navigate to MISP partner services
3. navigate to MISP License Key tab.
4. Click on “Generate MISP License Key” button.</t>
  </si>
  <si>
    <t>Button should be clickable</t>
  </si>
  <si>
    <t>MOSIP_42479_03</t>
  </si>
  <si>
    <t>Verify table headers are displayed correctly</t>
  </si>
  <si>
    <t>1. Login to PMS portal as MISP Partne                                                                                                                                                                                                                                                                                                                  2.Navigate to MISP partner services
3. Navigate to MISP License Key tab.
4. Observe the empty table structure.
5.Check column headers.</t>
  </si>
  <si>
    <t>Table headers should be: Partner ID, Policy Group, Organisation
, Policy Name, MISP License Key name, Created Date, Expiration Date, Status, MISP License Key, Action</t>
  </si>
  <si>
    <t>MOSIP_42479_04</t>
  </si>
  <si>
    <t>Verify table is empty when no license keys exist</t>
  </si>
  <si>
    <t>1. Login to PMS portal as MISP partner                                                                                                                                                                                                                                                                                                                                       2.Navigate to MISP partner services
3. Navigate to the MISP License Key tab.
4. Observe table section.
5. Verify if any rows are shown.</t>
  </si>
  <si>
    <t>Table should be empty, with only headers visible.</t>
  </si>
  <si>
    <t>MOSIP_42479_05</t>
  </si>
  <si>
    <t>Verify sub-title displays correctly</t>
  </si>
  <si>
    <t>1. Login to PMS Portal as MISP Partner                                                                                                                                                                                                                                                                                                                    2. Navigate to MISP Partner services
3. Navigate to MISP License Key tab.
4. Observe sub-title text.
5. Check for number in brackets.</t>
  </si>
  <si>
    <t>Sub-title should be “List of MISP License Keys (X)” where X is the total keys submitted</t>
  </si>
  <si>
    <t>MOSIP_42479_06</t>
  </si>
  <si>
    <t>Verify count matches actual submitted license keys</t>
  </si>
  <si>
    <t>1. Login to PMS Portal as MISP Partner                                                                                                                                                                                                                                                                                                                  2.Navigate to MISP partner services
3. Navigate to MISP License key
4. Count license key rows in table.
5. Compare with number in brackets.</t>
  </si>
  <si>
    <t>The number in brackets ( ) next to the sub-title should match the total rows in the table.</t>
  </si>
  <si>
    <t>MOSIP_42479_07</t>
  </si>
  <si>
    <t>Verify Generate MISP License Key button is visible</t>
  </si>
  <si>
    <t>1. Login to PMS Portal as MISP Partner                                                                                                                                                                                                                                                                                                             2.Navigate to MISP partner services
3. Navigate to MISP License Key tab.
4. Check top-right section.
5. Look for Generate button.</t>
  </si>
  <si>
    <t>“Generate MISP License Key” button should be visible on the top-right.</t>
  </si>
  <si>
    <t>MOSIP_42479_08</t>
  </si>
  <si>
    <t>Verify the "Generate MISP Licence" button is accessible.</t>
  </si>
  <si>
    <t>1.Login to PMS and go to MISP partner
2.Navigate to MISP partner services. 3.Navigate to MISP License key tab.
4.Verify button is visible &amp; enabled.
5.Click to generate key.</t>
  </si>
  <si>
    <t>"Generate MISP License Key" button should be accessible.</t>
  </si>
  <si>
    <t>MOSIP_42479_09</t>
  </si>
  <si>
    <t>Verify Filter button is visible</t>
  </si>
  <si>
    <t>1. Login to PMS Portal as MISP Partner                                                                                                                                                                                                                                                                                                                  2.Navigate to MISP partner services.
3. Navigate to MISP License Key tab.
4. Check top-right section.
5. Look for Filter button.</t>
  </si>
  <si>
    <t>Filter button should be visible on the top-right.</t>
  </si>
  <si>
    <t>MOSIP_42479_10</t>
  </si>
  <si>
    <t>Verify the "Filter" button is accessible.</t>
  </si>
  <si>
    <t>1.Login to PMS and go to MISP partner
2.Navigate to MISP partner services. 3.Navigate to MISP License key tab.
4.Verify button is visible &amp; enabled.
5.Click to Filter button.</t>
  </si>
  <si>
    <t>"Filter" button should be accessible.</t>
  </si>
  <si>
    <t>MOSIP_42479_11</t>
  </si>
  <si>
    <t>Verify Generate and Filter button alignment</t>
  </si>
  <si>
    <t>1. Login to PMS Portal as MISP partner                                                                                                                                                                                                                                                                                                                     2.Navigate to MISP partner services.                                                                                                                                                                                                                                                                                                            3.Navigate to MISP License jey
4. Observe top-right corner.
5. Check order of buttons.
6. Validate spacing/alignment.</t>
  </si>
  <si>
    <t>Generate and Filter buttons should be positioned properly in the top-right area</t>
  </si>
  <si>
    <t>MOSIP_42479_12</t>
  </si>
  <si>
    <t>Verify table is populated with existing license keys</t>
  </si>
  <si>
    <t>1. Login to PMS Portal as MISP partner.                                                                                                                                                                                                                                                                                                            2.Navigate to MISP partner services.
3. Navigate to MISP License jey
4. Observe table.
5. Check for rows.</t>
  </si>
  <si>
    <t>Table should be populated with submitted license keys.</t>
  </si>
  <si>
    <t>MOSIP_42479_13</t>
  </si>
  <si>
    <t>Verify Filter button expands/collapses section</t>
  </si>
  <si>
    <t>1. Login to PMS Portal as MISP partner                                                                                                                                                                                                                                                                                                                 2.Navigate to MISP partner services.                                                                                                                                                                                                                                                                                                                3.Navigate to MISP License Keys tab.
4. Click Filter button.
5. Observe filter section.</t>
  </si>
  <si>
    <t>Filter section should be expanded/collapses.</t>
  </si>
  <si>
    <t>MOSIP_42479_14</t>
  </si>
  <si>
    <r>
      <rPr>
        <sz val="10"/>
        <color rgb="FF000000"/>
        <rFont val="Calibri"/>
        <family val="2"/>
      </rPr>
      <t>Verify filter</t>
    </r>
    <r>
      <rPr>
        <sz val="10"/>
        <color rgb="FFFF0000"/>
        <rFont val="Calibri"/>
        <family val="2"/>
      </rPr>
      <t xml:space="preserve"> </t>
    </r>
    <r>
      <rPr>
        <sz val="10"/>
        <color rgb="FF000000"/>
        <rFont val="Calibri"/>
        <family val="2"/>
      </rPr>
      <t>dropdowns are displayed correctly</t>
    </r>
  </si>
  <si>
    <t>1. Login to PMS Portal as MISP partner                                                                                                                                                                                                                                                                                                                   2. Navigate to MISP partner services.                                                                                                                                                                                                                                                                                                             3.Navigate to MISP License Keys tab.
4. Expand filter section.
5.Observe available filters</t>
  </si>
  <si>
    <t>1.Not all columns are dropdowns.
2.The expandable section should display filters for the column headers.
3. Search bar is visible</t>
  </si>
  <si>
    <t>MOSIP_42479_15</t>
  </si>
  <si>
    <t>Verify multi-filter selection updates results</t>
  </si>
  <si>
    <t>1. Login to PMS Portal as MISP partner                                                                                                                                                                                                                                                                                                                 2.Navigate to MISP partner services.                                                                                                                                                                                                                                                                                                                                                                                 3.Navigate to MISP License Keys tab.
4. Expand filter section.
5.Select Policy Group and Status. 6.Observe table.</t>
  </si>
  <si>
    <t>Table rows should be filtered results update dynamically based on selections.</t>
  </si>
  <si>
    <t>MOSIP_42479_16</t>
  </si>
  <si>
    <t>Verify Reset Filter link is visible when filters expanded</t>
  </si>
  <si>
    <t>1. Login to PMS Portal as MISP partner                                                                                                                                                                                                                                                                                                                                                    2.Navigate to MISP partner services.                                                                                                                                                                                                                                                                                                                   3.Navigate to MISP License Keys tab.
4. Expand filter section.
5.Observe table 5.Look for Reset Filter link.</t>
  </si>
  <si>
    <t>Reset Filter link should be visible when filter section is expanded.</t>
  </si>
  <si>
    <t>MOSIP_42479_17</t>
  </si>
  <si>
    <t>Verify Reset Filter clears all applied filters</t>
  </si>
  <si>
    <t>1. Lofin to PMS as MISP Partner                                                                                                                                                                                                                                                                                                                            2.Navigate to MISP partner services.                                                                                                                                                                                                                                                                                                                            2.Navigate to MISP License Keys tab.                                                                                                                                                                                                                                                                                                                     3. Apply multiple filters.
4. Click Reset Filter link.
5. Observe table rows.</t>
  </si>
  <si>
    <t>All filters should be cleared and full list of license keys displayed.</t>
  </si>
  <si>
    <t>MOSIP_42479_18</t>
  </si>
  <si>
    <t>Verify Reset Filter link hidden when section collapsed</t>
  </si>
  <si>
    <t>1. Lofin to PMS as MISP Partner 2.Navigate to MISP License Keys tab. 3.Navigate to MISP Partner services 4. Apply multiple filters.
4.Collapse filter.
5.Check Reset link.</t>
  </si>
  <si>
    <t>Reset Filter link should be hidden when filter section is collapsed.</t>
  </si>
  <si>
    <t>MOSIP_42479_19</t>
  </si>
  <si>
    <t>Verify subtitle count updates after filtering</t>
  </si>
  <si>
    <t>1. Lofin to PMS as MISP Partner 2.Navigate to MISP License Keys tab. 3.Navigate to MISP Partner services 4. Expand filters.
5.Apply filter (ex: Status = Active).
6.Observe subtitle count ( ). 7.Compare with filtered rows.</t>
  </si>
  <si>
    <t>Subtitle count ( ) should be equal to total filtered rows.</t>
  </si>
  <si>
    <t>MOSIP_42479_20</t>
  </si>
  <si>
    <t>Verify applying filter with no matching results</t>
  </si>
  <si>
    <t>1. Lofin to PMS as MISP Partner 2.Navigate to MISP License Keys tab. 3.Navigate to MISP Partner services 4. Expand filters.
5.Select invalid combination
6.Check message.</t>
  </si>
  <si>
    <t>Table should be empty and message like “No Results found” should be displayed.</t>
  </si>
  <si>
    <t>MOSIP_42479_21</t>
  </si>
  <si>
    <t>Verify invalid input handling in all filter fields.</t>
  </si>
  <si>
    <t>1.Login to PMS as MISP Partner.                                                                                                                                                                                                                                                                                                                            2.Navigate to MISP License Keys tab
3.Navigate to MISP Partner Services.
4.Expand Filters.
5.Enter invalid input in Status field and check message.</t>
  </si>
  <si>
    <t>The table should be empty and message “No Results found” should be displayed.</t>
  </si>
  <si>
    <t>MOSIP_42479_22</t>
  </si>
  <si>
    <t>Verify Created Date is displayed in  browser setting time</t>
  </si>
  <si>
    <t>1.Login to PMS as MISP Partner.
2.Navigate to MISP Partner Services. 3.Navigate to MISP License Key tab.
4.Generate a new MISP License Key.
5.Check the Created Date value in the table.</t>
  </si>
  <si>
    <t>Created Date should displayed in  browser setting time</t>
  </si>
  <si>
    <t>MOSIP_42479_23</t>
  </si>
  <si>
    <t>Verify Created Date format matches  browser setting time</t>
  </si>
  <si>
    <t>1.Login to PMS as MISP Partner.                                                                                                                                                                                                                                                                                                                            2.Navigate to MISP License Keys tab
3.Navigate to MISP Partner services
4.Check Created Date column values.
5.Compare with system default date format (ex: DD-MM-YYYY).</t>
  </si>
  <si>
    <t>Created Date matches  browser setting time for all records.</t>
  </si>
  <si>
    <t>MOSIP_42479_24</t>
  </si>
  <si>
    <t>Verify Expiration Date is displayed in browser setting time</t>
  </si>
  <si>
    <t>1.Login to PMS as MISP partner.
2.Navigate to MISP Partner Services 3.Navigate to MISP License Key tab.
4.Check the Expiration Date column for a generated key.</t>
  </si>
  <si>
    <t>Expiration date should displayed in  browser setting time</t>
  </si>
  <si>
    <t>MOSIP_42479_25</t>
  </si>
  <si>
    <t>Verify table columns displayed in MISP License Key tab</t>
  </si>
  <si>
    <t>1.Login to PMS as MISP Partner.
2.Navigate to MISP Partner Services.
3.Navigate to the MISP License Key tab.
4.Observe the table structure 
5.Verify all expected columns are displayed.</t>
  </si>
  <si>
    <t>The table should display columns in the following order:
i.Partner ID
ii.Policy Group
iii.Policy Name
iv.MISP License Key Name
v.Created Date - same as browser date format
vi.Expiration Date - same as browser date format
vii.Status - Active/Deactivated viii.The eye icon is available only for active records - title, sub title, body.
xi.Action - Regenerate, View, Deactivate</t>
  </si>
  <si>
    <t>MOSIP_42479_26</t>
  </si>
  <si>
    <t>Verify Action menu displays common items</t>
  </si>
  <si>
    <t xml:space="preserve">1.Login to PMS as MISP Partner.
2.Navigate to MISP Partner Services 3. Navigate to MISP License Key tab.
4.Click on the Action menu </t>
  </si>
  <si>
    <t>Action menu should display:                                                                                                                                                                                                                                                                                                                                              i.Active status  -Regenerate, View, Deactivate.
ii.Deactivated status  - View</t>
  </si>
  <si>
    <t>MOSIP_42479_27</t>
  </si>
  <si>
    <t>Verify Activated status shows Regenerate, View and Deactivate in Action menu.</t>
  </si>
  <si>
    <t>1.Login to PMS as MISP Partner.                                                                                                                                                                                                                                                                                                                              2.Navigate to MISP Partner Services 3. Navigate to MISP License Key tab.
4.Locate a record with Activated status.
5.Open Action menu.</t>
  </si>
  <si>
    <t>Action menu should display Regenerate, View, Deactivate options only.</t>
  </si>
  <si>
    <t>MOSIP_42479_28</t>
  </si>
  <si>
    <t>Verify Deactivated status shows only view in Action menu.</t>
  </si>
  <si>
    <t>1.Login to PMS as MISP Partner.                                                                                                                                                                                                                                                                                                                                   2.Navigate to MISP Partner Services 3. Navigate to MISP License Key tab.
4.Locate a record with Deactived status.
5.Open Action menu.</t>
  </si>
  <si>
    <t>Action menu should displays View option Regenerate and  Deactivate is disabled.</t>
  </si>
  <si>
    <t>MOSIP_42479_29</t>
  </si>
  <si>
    <t>Verify Deactivated records are greyed out</t>
  </si>
  <si>
    <t>1.Login to PMS as MISP Partner.
2.Navigate to MISP Partner Services 3. Navigate to MISP License Key tab.
4.Identify Deactivated status record.</t>
  </si>
  <si>
    <t>Deactivated records should appear greyed out</t>
  </si>
  <si>
    <t>MOSIP_42479_30</t>
  </si>
  <si>
    <t>Verify Active status color</t>
  </si>
  <si>
    <t>1.Login to PMS as MISP Partner.
2.Navigate to MISP Partner Services 3. Navigate to MISP License Key tab.
4.Identify a record with Activated status.
5.Observe the active status color.</t>
  </si>
  <si>
    <t>Active status should be displayed in green color as per UI design.</t>
  </si>
  <si>
    <t>MOSIP_42479_31</t>
  </si>
  <si>
    <t>Verify the table displays 8 records per page as per configuration.</t>
  </si>
  <si>
    <t>1.Login to PMS as MISP Partner.
2.Navigate to MISP Partner Services 3. Navigate to MISP License Key tab.
4.Observe the table records.
5.Check the number of records displayed per page.</t>
  </si>
  <si>
    <t>The table should display 8 records per page according to the configuration.</t>
  </si>
  <si>
    <t>MOSIP_42479_32</t>
  </si>
  <si>
    <t>1.Login to PMS portal as MISP Partner.
2.Navigate to MISP Partner Services 3. Navigate to MISP License Key tab.
4.Observe the pagination control at the bottom of the table.
5.Change the number of records per page (ex: 5,10, 20, 50).</t>
  </si>
  <si>
    <t>Pagination should be configurable , the table updates to show records based on the selected page size.</t>
  </si>
  <si>
    <t>MOSIP_42479_33</t>
  </si>
  <si>
    <t>Verify the table is sorted in descending order by Created Date (latest first) by default.</t>
  </si>
  <si>
    <t>1.Login to PMS as MISP Partner.
2.Navigate to MISP Partner Services 3. Navigate to MISP License Key tab.
4.Observe the Created Date column.
5.Check if the latest date appears at the top of the table.</t>
  </si>
  <si>
    <t>Table should display records in descending order by Created Date, with the(latest records) first.</t>
  </si>
  <si>
    <t>MOSIP_42479_34</t>
  </si>
  <si>
    <t>Verify sort icon presence on all columns (except Action and MISP License Key)</t>
  </si>
  <si>
    <t>1.Login to PMS as MISP Partner.
2.Navigate to MISP Partner Services 3. Navigate to MISP License Key tab.
4.Observe all table column headers.
5.Check for sort icons on each column except Action.</t>
  </si>
  <si>
    <t>All columns except Action and MISP License Key should display sort icons for ascending/descending sorting.</t>
  </si>
  <si>
    <t>MOSIP_42479_35</t>
  </si>
  <si>
    <t>Verify column sorting functionality</t>
  </si>
  <si>
    <t>1.Login to PMS as MISP Partner.
2.Navigate to MISP Partner Services 3. Navigate to MISP License Key tab.
4.Click the sort icon on any sortable column (except Action).
5.Observe table values.</t>
  </si>
  <si>
    <t>Column values should sort ascending on first click, descending on second click, with sort icons reflecting the order.</t>
  </si>
  <si>
    <t>MOSIP_42479_36</t>
  </si>
  <si>
    <t>Verify Active row click navigation</t>
  </si>
  <si>
    <t>1.Login to PMS as MISP Partner.
2.Navigate to MISP Partner Services 3.Navigate to MISP License Key tab.
4.Identify a row with Activated status.
5.Click the row.
6.Verify navigation to the corresponding MISP License Key details screen.</t>
  </si>
  <si>
    <t>Each row (except Deactivated) should be clickable and navigate to the view policy Key details screen.</t>
  </si>
  <si>
    <t>MOSIP_42479_37</t>
  </si>
  <si>
    <t>1.Login to PMS as MISP Partner.
2.Navigate to MISP paertner services on a mobile device.
3.Observe UI layout, fonts, colors, and spacing.
4.Compare UI elements with UX design specifications (recommended fonts, themes, alignment).
5.Interact with buttons, filters, and table to check usability on mobile.</t>
  </si>
  <si>
    <t>MOSIP_42479_38</t>
  </si>
  <si>
    <t>Verify MISP Partner registered in Arabic and logged in with Arabic</t>
  </si>
  <si>
    <t>1.login to MISP Partner in arabic
2.Navigate to MISP Partner Services 3.Navigate to MISP License Key tab.
4.Look at labels, buttons, messages, and table headers.</t>
  </si>
  <si>
    <t>MISP Partner should successfully access the portal in Arabic, see all screens in Arabic, and the RTL format</t>
  </si>
  <si>
    <t>MOSIP_42479_39</t>
  </si>
  <si>
    <t>Verify MISP Partner registered in french and logged in with french</t>
  </si>
  <si>
    <t>1.login to MISP Partner in French
2.Navigate to the MISP paertner services
3.Look at labels, buttons, messages, and table headers.</t>
  </si>
  <si>
    <t>MISP Partner should successfully access the portal in French and see all screens displayed correctly in French</t>
  </si>
  <si>
    <t>MOSIP_42479_40</t>
  </si>
  <si>
    <t>Verify eye icon is visible only for active records</t>
  </si>
  <si>
    <t>1.Login to PMS as MISP partner.
2.Navigate to MISP Partner Services 3.Navigate to MISP License Key tab.
4.Check all license key records.
5.Verify that the eye icon is displayed only for Active records.</t>
  </si>
  <si>
    <t>Eye icon should appear only for active license keys.</t>
  </si>
  <si>
    <t>MOSIP_42479_41</t>
  </si>
  <si>
    <t>Verify popup opens on clicking eye icon</t>
  </si>
  <si>
    <t>1.Login to PMS as MISP partner.
2.Navigate to MISP Partner Services 3.Navigate to MISP License Key tab.
4.Click the eye icon.
5.Observe the popup window.
6.Verify the popup opens successfully.</t>
  </si>
  <si>
    <t>Popup should open when eye icon is clicked.</t>
  </si>
  <si>
    <t>MOSIP_42479_42</t>
  </si>
  <si>
    <t>Verify eye icon popup details for active records</t>
  </si>
  <si>
    <t>1.Login to PMS as MISP Partner 2.Navigate to MISP Partner Service                                         3.Navigate to MISP License Key tab.
4.Locate an Active record and click the eye icon.</t>
  </si>
  <si>
    <t>eye icon should Popup opens showing :                                                                                                                                                                                                                                                                                          i.Title = MISP_License_Key_Name,                                                                                                                                                                                                                                                                                                                       ii.Subtitle = Partner_ID,                                                                                                                                                                                                                                                                                                                                                 iii.Body = masked license key (only last 4 chars visible).</t>
  </si>
  <si>
    <t>MOSIP_42479_43</t>
  </si>
  <si>
    <t>Verify eye icon popup Title displays MISP_License_Key_Name.</t>
  </si>
  <si>
    <t>1.Login to PMS as MISP Partner 2.Navigate to MISP Partner Service                                         3.Navigate to MISP License Key tab.
4.Click the eye icon of an active license key.
5.Observe the Title section of the popup.
6.Compare with the MISP_License_Key_Name of the record.</t>
  </si>
  <si>
    <t>Popup Title should show the correct MISP_License_Key_Name.</t>
  </si>
  <si>
    <t>MOSIP_42479_44</t>
  </si>
  <si>
    <t>Verify eye icon popup Subtitle displays Partner ID</t>
  </si>
  <si>
    <t>1.Login to PMS as MISP Partner 2.Navigate to MISP Partner Service                                         3.Navigate to MISP License Key tab.
4.Click the eye icon of an active license key.
5.Observe the subtitle section of the popup.
6.Compare with the Partner_ID of the record.</t>
  </si>
  <si>
    <t>Popup Title should show the correct Partner_ID.</t>
  </si>
  <si>
    <t>MOSIP_42479_45</t>
  </si>
  <si>
    <t>Verify eye icon popup body shows masked license key</t>
  </si>
  <si>
    <t>1.Login to PMS as MISP Partner 2.Navigate to MISP Partner Service                                         3.Navigate to MISP License Key tab.
4.Click the eye icon of an active license key.
5.Observe the Body section.
6.Check that the license key is masked except for the last 4 characters.
7.Confirm masked value is correct.</t>
  </si>
  <si>
    <t>Popup Body should shows license key masked, only last 4 characters visible.</t>
  </si>
  <si>
    <t>MOSIP_42479_46</t>
  </si>
  <si>
    <t xml:space="preserve">1.Login to PMS as MISP Partner 
2.Navigate to MISP Partner Services                                               3. Navigate to MISP License Key tab.
4.Use Tab key to navigate through interactive elements (buttons, links, action menu, eye icon).
5.Use Enter/Space to activate buttons or menu items.
</t>
  </si>
  <si>
    <t>User should be able to navigate using keyboard to MISP License key tab.</t>
  </si>
  <si>
    <t>MOSIP_42479_47</t>
  </si>
  <si>
    <t>1.Login to PMP as MISP partner copy the URL from the Home page
2.Open a new browser or clear cookies from cache or open incognito mode
3.paste the URL copied earlier in the inspect mode
4.select Enter</t>
  </si>
  <si>
    <t>MOSIP_42479_48</t>
  </si>
  <si>
    <t>1.Login to PMP as MISP partner
2.Restart the "partner Management service" pods</t>
  </si>
  <si>
    <t>MOSIP_42479_49</t>
  </si>
  <si>
    <t>MOSIP_42479_50</t>
  </si>
  <si>
    <t>Verify Back button functionality in tabular screen</t>
  </si>
  <si>
    <r>
      <rPr>
        <sz val="10"/>
        <color rgb="FF000000"/>
        <rFont val="Calibri"/>
        <family val="2"/>
      </rPr>
      <t xml:space="preserve">1.Login to PMS as MISP partner 
2.Navigate to MISP Partner Services                                                     3. Navigate to MISP License Key tab.
4.Click the Back button on the tabular screen.
</t>
    </r>
    <r>
      <rPr>
        <sz val="11"/>
        <color rgb="FF000000"/>
        <rFont val="Calibri"/>
        <family val="2"/>
      </rPr>
      <t xml:space="preserve">
</t>
    </r>
  </si>
  <si>
    <t>Back button should return to the home page</t>
  </si>
  <si>
    <t>MOSIP_42479_51</t>
  </si>
  <si>
    <t>1.Login to PMS as MISP partner.
2.Navigate to MISP Partner Services                                            3. Navigate to MISP License Key tab.
4.Compare layout and interactions with UX design.</t>
  </si>
  <si>
    <t>MOSIP-42882</t>
  </si>
  <si>
    <t>TC_42882_01</t>
  </si>
  <si>
    <t>TC_GetListofPartnersAssociatedwithLoggedinUser_01</t>
  </si>
  <si>
    <t>1.Navigate to Partner Management Swagger.
2.Navigate to the GET /partners/v3 endpoint.
3.Click on Execute.</t>
  </si>
  <si>
    <t>User should get valid message:
  "response": [
    {
      "partnerId": "partner123",
      "partnerType": "MISP_PARTNER",
      "policyGroupId": "policyGroup456",
      "policyGroupName": "Compliance Policies",
      "policyGroupDescription": "Group of policies related to regulatory compliance and standards"
    }
  ],</t>
  </si>
  <si>
    <t>TC_42882_03</t>
  </si>
  <si>
    <t>Verify the valid request with all query parameters</t>
  </si>
  <si>
    <t>1. Navigate to Partner management swagger 
2. Navigate to GET /partners/v3.
3. Provide valid status=Approved, partnerType=MISP_Partner, policyGroupAvailable=true.
4. Click Execute.</t>
  </si>
  <si>
    <t>Valid message shold be displayed:
    {
      "partnerId": "partner123",
      "partnerType": "AUTH_PARTNER",
      "policyGroupId": "policyGroup456",
      "policyGroupName": "Compliance Policies",
      "policyGroupDescription": "Group of policies related to regulatory compliance and standards"
    }
  ]}</t>
  </si>
  <si>
    <t>TC_42882_04</t>
  </si>
  <si>
    <t>Verify the response by providing empty "status" field.</t>
  </si>
  <si>
    <t>1.Navigate to Partner Management Swagger.
2.Navigate to GET /partners/v3 endpoint
3.send GET /partners/v3?status=&amp;policyGroupAvailable=true/false&amp;partnerType=MISP_Partner
4.Click on Execute.</t>
  </si>
  <si>
    <t xml:space="preserve">Valid error message should be displayed:                                                                                                                                                                                                                                                                                                                                        Please correct the following validation errors and try again.
  For 'status': Required field is not provided. </t>
  </si>
  <si>
    <t>TC_42882_05</t>
  </si>
  <si>
    <t>Verify special characters using the status</t>
  </si>
  <si>
    <t>1.Navigate to Partner Management Swagger.
2.Navigate to GET /partners/v3 endpoint
3.send GET resquest /partners/v3?status=$$$&amp;policyGroupAvailable=true&amp;partnerType=MISP_Partner
4.Click on Execute.</t>
  </si>
  <si>
    <t xml:space="preserve">Valid error message should be displayed:                                                                                                                                                                                                                                                                                                          {
      "errorCode": "PMS_REQUEST_ERROR_007",
      "message": "Invalid input: '%^$#&amp;*'. Only letters, numbers, spaces, and the following special characters are allowed: . , @ # &amp; ( ) \\ - ' ? _ ! \" : ; ="
    }
 </t>
  </si>
  <si>
    <t>TC_GetListofPartnersAssociatedwithLoggedinUsernegSce_02</t>
  </si>
  <si>
    <t>TC_42882_06</t>
  </si>
  <si>
    <t>Verify the response by providing  status=InProgress</t>
  </si>
  <si>
    <t>1.Navigate to Partner Management Swagger.
2.Navigate to GET /partners/v3 endpoint
3.send GET resquest /partners/v3?status=InProgress&amp;policyGroupAvailable=true&amp;partnerType=MISP_Partner
4.Click on Execute.</t>
  </si>
  <si>
    <t>Valid message shold be displayed:
  "response": [
    {
      "partnerId": "mayura-misp",
      "partnerType": "MISP_Partner",
      "policyGroupId": "28761",
      "policyGroupName": "mayura policy group",
      "policyGroupDescription": "mayura policy group"
    },
    {
      "partnerId": "mid162-dev1",
      "partnerType": "MISP_Partner",
      "policyGroupId": "39613",
      "policyGroupName": "policygroup757",
      "policyGroupDescription": "policygroup"
    },</t>
  </si>
  <si>
    <t>TC_GetListofPartnersAssociatedwithLoggedinUser_02</t>
  </si>
  <si>
    <t>TC_42882_07</t>
  </si>
  <si>
    <t>Verify response with lowercase status approved</t>
  </si>
  <si>
    <t>1.Navigate to Partner Management Swagger.
2.Navigate to GET /partners/v3 endpoint
3.Send GET /partners/v3?status=approved.
2. Execute.</t>
  </si>
  <si>
    <t>Should Returns partners with approved status,                                                                                                                                                                                                                                                                                            
{
 "response": [
    {
      "partnerId": "mosip-1751353634373",
      "partnerType": "MISP_Partner",
      "policyGroupId": "22857",
      "policyGroupName": "mosip auth policy group 1751353634373",
      "policyGroupDescription": "desc mosip auth policy group"
    },
    {
      "partnerId": "mosip-1751506720168",
      "partnerType": "MISP_Partner",
      "policyGroupId": "92242",
      "policyGroupName": "mosip auth policy group 1751506720168",
      "policyGroupDescription": "desc mosip auth policy group"
    },</t>
  </si>
  <si>
    <t>TC_42882_08</t>
  </si>
  <si>
    <t xml:space="preserve">Verify the response by selecting "false" parameter from policyGroupAvailable field.
</t>
  </si>
  <si>
    <t>1.Navigate to Partner Management Swagger.
2.Navigate to GET /partners/v3 endpoint
3.send GET resquest GET /partners/v3?status=Activated&amp;policyGroupAvailable=false&amp;partnerType=MISP_Partner
4.Click on Execute.</t>
  </si>
  <si>
    <t xml:space="preserve">response that we will get below response for false parameter:                                                                                                                                                                                                                                                                                                                             "response": [
    {
      "partnerId": "23",
      "partnerType": "MISP_Partner",
      "policyGroupId": null,
      "policyGroupName": null,
      "policyGroupDescription": null
    },
    </t>
  </si>
  <si>
    <t>TC_GetListofPartnersAssociatedwithLoggedinUser_03</t>
  </si>
  <si>
    <t>TC_42882_09</t>
  </si>
  <si>
    <t>Verify the response by selecting "true" parameter from policyGroupAvailable field.</t>
  </si>
  <si>
    <t>1.Navigate to Partner Management Swagger.
2.Navigate to GET /partners/v3 endpoint
3.send GET resquest GET /partners/v3?status=approved&amp;policyGroupAvailable=True&amp;partnerType=MISP_Partner
4.Click on Execute.</t>
  </si>
  <si>
    <t xml:space="preserve">response that we will get below response for true parameter:
 "response": [
    {
      "partnerId": "mosip-1751353634373",
      "partnerType": "MISP_Partner",
      "policyGroupId": "22857",
      "policyGroupName": "mosip auth policy group 1751353634373",
      "policyGroupDescription": "desc mosip auth policy group"
    },
  </t>
  </si>
  <si>
    <t>TC_GetListofPartnersAssociatedwithLoggedinUser_04</t>
  </si>
  <si>
    <t>TC_42882_10</t>
  </si>
  <si>
    <t>Verify the response by without selecting any parameter from policyGroupAvailabel field.</t>
  </si>
  <si>
    <t>1.Navigate to Partner Management Swagger.
2.Navigate to GET /partners/v3 endpoint
3.send GET resquest GET /partners/v3?status=Activated&amp;policyGroupAvailable=empty&amp;partnerType=MISP_Partner
4.Click on Execute.</t>
  </si>
  <si>
    <t>Valid message shold displayed:                                                                                                                                                                                                                                                                                                                                            {"response": [
    {
      "partnerId": "mosip-1751353634373",
      "partnerType": "MISP_Partner",
      "policyGroupId": "22857",
      "policyGroupName": "mosip auth policy group 1751353634373",
      "policyGroupDescription": "desc mosip auth policy group"
    },</t>
  </si>
  <si>
    <t>TC_GetListofPartnersAssociatedwithLoggedinUser_05</t>
  </si>
  <si>
    <t>TC_42882_11</t>
  </si>
  <si>
    <t>Verify the response by providing invalid "PartnerType"</t>
  </si>
  <si>
    <t>1.Navigate to Partner Management Swagger.
2.Navigate to GET /partners/v3 endpoint
3.send GET resquest GET /partners/v3?status=Activated&amp;policyGroupAvailable=empty&amp;partnerType=hdtdghe
4.Click on Execute.</t>
  </si>
  <si>
    <t>Valid error message shold displayed:  
  "id": "string",
  "version": "string",
  "responseTime": "2025-09-18T09:25:45.123Z",
  "metadata": {},
  "response": [],
  "errors": []
}</t>
  </si>
  <si>
    <t>TC_GetListofPartnersAssociatedwithLoggedinUsernegSce_03</t>
  </si>
  <si>
    <t>TC_42882_12</t>
  </si>
  <si>
    <t>Verify the response by providing special character in "PartnerType"</t>
  </si>
  <si>
    <t>1.Navigate to Partner Management Swagger.
2.Navigate to GET /partners/v3 endpoint
3.send GET resquest GET /partners/v3?status=Activated&amp;policyGroupAvailable=empty&amp;partnerType=%$#&amp;
4.Click on Execute.</t>
  </si>
  <si>
    <t xml:space="preserve">should return "Invalid PartnerType" error message:
  "errors": [
    {
      "errorCode": "PMS_REQUEST_ERROR_007",
      "message": "Invalid input: '*&amp;^$%'. Only letters, numbers, spaces, and the following special characters are allowed: . , @ # &amp; ( ) \\ - ' ? _ ! \" : ; ="
    }
  ]
</t>
  </si>
  <si>
    <t>TC_GetListofPartnersAssociatedwithLoggedinUsernegSce_04</t>
  </si>
  <si>
    <t>TC_42882_13</t>
  </si>
  <si>
    <t>Verify the response by providing empty "PartnerType" field.</t>
  </si>
  <si>
    <t>should return empty response and no errors:                                                                                             {
  "id": "mosip.pms.partners.v3.get",
  "version": "1.0",
  "responseTime": "2025-09-18T10:19:26.169Z",
  "metadata": null,
  "response": [],
  "errors": []
}</t>
  </si>
  <si>
    <t>TC_GetListofPartnersAssociatedwithLoggedinUser_06</t>
  </si>
  <si>
    <t>TC_42882_14</t>
  </si>
  <si>
    <t>Verify response with lowercase partnerType misp_partner</t>
  </si>
  <si>
    <t>should return empty response and no errors for lowercase partnerType misp_partner:                                                                                                                                                                                {
  "id": "mosip.pms.partners.v3.get",
  "version": "1.0",
  "responseTime": "2025-09-22T12:20:23.039Z",
  "metadata": null,
  "response": [],
  "errors": []
}</t>
  </si>
  <si>
    <t>TC_GetListofPartnersAssociatedwithLoggedinUsernegSce_05</t>
  </si>
  <si>
    <t>TC_42882_15</t>
  </si>
  <si>
    <t>Verify response when no partners match query</t>
  </si>
  <si>
    <t>1.Navigate to Partner Management Swagger.
2.Navigate to GET /partners/v3 endpoint
3.Send GET /partners/v3?status=approved&amp;partnerType=FTM_Provider&amp;policyGroupAvailable=true.
4. Execute.</t>
  </si>
  <si>
    <t>should return empty response and no errors when no partners match the query:{
  "id": "mosip.pms.partners.v3.get",
  "version": "1.0",
  "responseTime": "2025-09-22T11:56:10.052Z",
  "metadata": null,
  "response": [],
  "errors": []
}</t>
  </si>
  <si>
    <t>TC_GetListofPartnersAssociatedwithLoggedinUsernegSce_06</t>
  </si>
  <si>
    <t>TC_42882_16</t>
  </si>
  <si>
    <t>Verify non-Admin user fetching MISP_Partner
Ex: Token = Auth_Partner</t>
  </si>
  <si>
    <t>1.Navigate to Partner Management Swagger.
2.Navigate to GET /partners/v3 endpoint
3.Send GET /partners/v3?status=Approved&amp;partnerType=MISP_Partner
4. Execute as non-Admin.</t>
  </si>
  <si>
    <t>User should get error,
{
      "errorCode": "PMS_POLICY_ERROR_012",
      "message": "Unable to fetch MISP partners list. Only Partner Admin can get the MISP partners list."
    }</t>
  </si>
  <si>
    <t>TC_GetListofPartnersAssociatedwithLoggedinUsernegSce_07</t>
  </si>
  <si>
    <t>TC_42882_17</t>
  </si>
  <si>
    <t>Verify response when only mandatory required query param provided</t>
  </si>
  <si>
    <t>1.Navigate to Partner Management Swagger.
2.Navigate to GET /partners/v3 endpoint
3.Send GET /partners/v3?status=Approved.
4. Execute.</t>
  </si>
  <si>
    <t>Returns all partners with status, ignoring optional param. {
  "id": "mosip.pms.partners.v3.get",
  "version": "1.0",
  "responseTime": "2025-09-24T10:09:19.841Z",
  "metadata": null,
  "response": [],
  "errors": []
}</t>
  </si>
  <si>
    <t>TC_GetListofPartnersAssociatedwithLoggedinUser_07</t>
  </si>
  <si>
    <t>TC_42882_18</t>
  </si>
  <si>
    <t>Verify combination: invalid status + valid partnerType</t>
  </si>
  <si>
    <t>1.Navigate to Partner Management Swagger.
2.Navigate to GET /partners/v3 endpoint
3.Send GET /partners/v3?status=apr0^@!&amp;partnerType=MISP_Partner.
2. Execute.</t>
  </si>
  <si>
    <t>should return empty response:{
  "id": "mosip.pms.partners.v3.get",
  "version": "1.0",
  "responseTime": "2025-09-22T12:23:15.361Z",
  "metadata": null,
  "response": [],
  "errors": []
}</t>
  </si>
  <si>
    <t>TC_GetListofPartnersAssociatedwithLoggedinUsernegSce_08</t>
  </si>
  <si>
    <t>TC_42882_19</t>
  </si>
  <si>
    <t>Verify combination: valid status + invalid partnerType</t>
  </si>
  <si>
    <t>1.Navigate to Partner Management Swagger.
2.Navigate to GET /partners/v3 endpoint
3.Send GET /partners/v3?status=Approved&amp;partnerType=invalidType.
2. Execute.</t>
  </si>
  <si>
    <t>should return empty response, no errors.:{
  "id": "mosip.pms.partners.v3.get",
  "version": "1.0",
  "responseTime": "2025-09-22T12:23:15.361Z",
  "metadata": null,
  "response": [],
  "errors": []
}</t>
  </si>
  <si>
    <t>TC_GetListofPartnersAssociatedwithLoggedinUsernegSce_09</t>
  </si>
  <si>
    <t>TC_42882_20</t>
  </si>
  <si>
    <t>Verify response for large number of partners</t>
  </si>
  <si>
    <t>1.Navigate to Partner Management Swagger.
2.Navigate to GET /partners/v3 endpoint
3.Send GET /partners/v3?status=Approved for user mapped to 50+ partners.
4. Execute.</t>
  </si>
  <si>
    <t>Returns all partners mapped to user; scrolling should be apply</t>
  </si>
  <si>
    <t>TC_42882_21</t>
  </si>
  <si>
    <t>Verify response with multiple invalid parameters</t>
  </si>
  <si>
    <t>1.Navigate to Partner Management Swagger.
2.Navigate to GET /partners/v3 endpoint
3.Send GET /partners/v3?status=@@@&amp;partnerType=*&amp;policyGroupAvailable=--.
2. Execute.</t>
  </si>
  <si>
    <t>should return empty response and no errors.: {
  "id": "mosip.pms.partners.v3.get",
  "version": "1.0",
  "responseTime": "2025-09-22T12:44:09.800Z",
  "metadata": null,
  "response": [],
  "errors": []
}</t>
  </si>
  <si>
    <t>TC_GetListofPartnersAssociatedwithLoggedinUsernegSce_10</t>
  </si>
  <si>
    <t>TC_42882_22</t>
  </si>
  <si>
    <t>Verify when filtering with partnerType as Auth_Partner.</t>
  </si>
  <si>
    <t>1.Navigate to the Partner Management Swagger.
2.Select GET /partners/v3 endpoint.
3.Enter valid status, and set partnerType=Auth_Partner.
4.Execute.</t>
  </si>
  <si>
    <t>should return empty response and no errors: 
 {
  "id": "mosip.pms.partners.v3.get",
  "version": "1.0",
  "responseTime": "2025-10-08T12:16:04.282Z",
  "metadata": null,
  "response": [],
  "errors": []
}</t>
  </si>
  <si>
    <t>TC_GetListofPartnersAssociatedwithLoggedinUser_08</t>
  </si>
  <si>
    <t>TC_42882_23</t>
  </si>
  <si>
    <t>Verify when filtering with partnerType as device_Partner and policyGroupAvailable as false.</t>
  </si>
  <si>
    <t>1.Navigate to the Partner Management Swagger.
2.Select GET /partners/v3 endpoint.
3.Enter valid status, set policyGroupAvailable = false and set partnerType=device_Partner.
4.Execute.</t>
  </si>
  <si>
    <t>TC_GetListofPartnersAssociatedwithLoggedinUser_09</t>
  </si>
  <si>
    <t>Verify when filtering with partnerType as FTM_Partner and policyGroupAvailable as false.</t>
  </si>
  <si>
    <t>1.Navigate to the Partner Management Swagger.
2.Select GET /partners/v3 endpoint.
3.Enter valid status, set policyGroupAvailable = false and set partnerType=FTM_Partner.
4.Execute.</t>
  </si>
  <si>
    <t>TC_GetListofPartnersAssociatedwithLoggedinUser_10</t>
  </si>
  <si>
    <t>TC_42882_02</t>
  </si>
  <si>
    <t>1.Navigate to Partner Management Swagger.
2.Navigate to GET /partners/v3 endpoint
3.Execute the API without passing the Authorization token.
4.Click on Execute.</t>
  </si>
  <si>
    <t>TC_GetListofPartnersAssociatedwithLoggedinUsernegSce_01</t>
  </si>
  <si>
    <t>MOSIP-42486</t>
  </si>
  <si>
    <t>TC_42486_01</t>
  </si>
  <si>
    <t>Verify the user clicks on a row where MISP License Key status is Active.</t>
  </si>
  <si>
    <t>1.Log in to PMS as Partner Admin                                                                                                                                                                                                                                                                                                                              2. Navigate to the MISP Partner Services
3.Navigate to List of MISP License Keys.
4.Identify a record with Active status.
5.Click anywhere on the Active status row.</t>
  </si>
  <si>
    <t>User should be navigated to View MISP License Key Details screen</t>
  </si>
  <si>
    <t>TC_42486_02</t>
  </si>
  <si>
    <t>Verify the user selects View option from Action Menu for an Active MISP License Key.</t>
  </si>
  <si>
    <t>1.Log in to PMS as Partner Admin                                                                                                                                                                                                                                                                                                                              2. Navigate to the MISP Partner Services
3.Navigate to List of MISP License Keys.
4.Open the Action Menu for that Active record.
5.Click View option.</t>
  </si>
  <si>
    <t>TC_42486_03</t>
  </si>
  <si>
    <t>Verify the user selects View option from Action Menu for a Deactivated MISP License Key.</t>
  </si>
  <si>
    <t>1.Log in to PMS as Partner Admin                                                                                                                                                                                                                                                                                                                              2. Navigate to the MISP Partner Services
3.Navigate to List of MISP License Keys.
4.Open the Action Menu for that Deactivated record.
5.Click View option.</t>
  </si>
  <si>
    <t>User should be  navigated to View MISP License Key Details screen.</t>
  </si>
  <si>
    <t>TC_42486_04</t>
  </si>
  <si>
    <t>Verify the User clicks on a row where MISP License Key status is Deactivated</t>
  </si>
  <si>
    <t xml:space="preserve">1.Log in to PMS as Partner Admin                                                                                                                                                                                                                                                                                                                              2. Navigate to the MISP Partner Services
3.Navigate to List of MISP License Keys.
4.Identify a record with Deactivated status.
5.Click on Deactivated status row. </t>
  </si>
  <si>
    <t>1.Row should not be clickable.                                                                                                                                                                                                                                                                                                                                    2.User stays on MISP License Key  tabular view screen.</t>
  </si>
  <si>
    <t>TC_42486_05</t>
  </si>
  <si>
    <t>Verify All fields on the View MISP License Key Details screen read-only.</t>
  </si>
  <si>
    <t>1.Log in to PMS as Partner Admin                                                                                                                                                                                                                                                                                                                              2. Navigate to the MISP Partner Services
3.Navigate to List of MISP License Keys.
4.Open View MISP License Key Details screen for any License Key.
5.Attempt to modify values in any of the fields.</t>
  </si>
  <si>
    <t>1.All fields on the View MISP License Key Details screen should be read-only format,                                                                                                                                                                                                                              2.and the user should not be able to modify any values.</t>
  </si>
  <si>
    <t>TC_42486_06</t>
  </si>
  <si>
    <t>Verify MISP License key datails screen fields.</t>
  </si>
  <si>
    <t xml:space="preserve">1.Log in to PMS as Partner Admin                                                                                                                                                                                                                                                                                                                              2. Navigate to the MISP Partner Services
3.Navigate to List of MISP License Keys.
4.Open View MISP License Key Details screen fields.
</t>
  </si>
  <si>
    <t xml:space="preserve">View MISP License key details screen should display the following fields
a.Title
b.Sub Title:
         i.Status
         ii.Created On 
c.MISP License Key and its value.
d.Partner ID 
e.Partner Type
f.Organization
g.Policy Group
h.Policy Group Description
i.Policy Name
j.Policy Name Description
K.Expiry Date
L.Back button </t>
  </si>
  <si>
    <t>TC_42486_07</t>
  </si>
  <si>
    <t>Verify "Title" on View MISP License Key Details screen</t>
  </si>
  <si>
    <t xml:space="preserve">1.Log in to PMS as Partner Admin                                                                                                                                                                                                                                                                                                                              2. Navigate to the MISP Partner Services
3.Navigate to the MISP License Key tabular view screen.
4.Click on a row (Active) or select View from the Action Menu (any status).
5.Observe the Title displayed at the top of the screen.
</t>
  </si>
  <si>
    <t>The screen should display the Title as “View MISP License Key Details”.</t>
  </si>
  <si>
    <t>TC_42486_08</t>
  </si>
  <si>
    <t>Verify "SubTitle" on View MISP License Key Details screen</t>
  </si>
  <si>
    <t xml:space="preserve">1.Log in to PMS as Partner Admin                                                                                                                                                                                                                                                                                                                              2. Navigate to the MISP Partner Services
3.Navigate to the MISP License Key tabular view screen.
4.Click on a row (Active) or select View from the Action Menu (any status).
5.Observe the SubTitle displayed at the top of the screen.
</t>
  </si>
  <si>
    <t>The screen should display the SubTitle as “MISP License Key Name: &lt;MISP License Key name&gt; appears here”.</t>
  </si>
  <si>
    <t>TC_42486_09</t>
  </si>
  <si>
    <t>Verify "Status" and "Created" On fields below subtitle</t>
  </si>
  <si>
    <t xml:space="preserve">1.Log in to PMS as Partner Admin                                                                                                                                                                                                                                                                                                                              2. Navigate to the MISP Partner Services
3.Navigate to the MISP License Key tabular view screen.
4.Click on an Active row or select View from the Action Menu.
5.Observe the fields directly below the subtitle.
</t>
  </si>
  <si>
    <t xml:space="preserve">The following fields should be displayed below the subtitle:                                                                                                                                                                                                                                                                         1. Status                                                                                                                                                                                                                                                                                                                                                                              2.Created On </t>
  </si>
  <si>
    <t>TC_42486_10</t>
  </si>
  <si>
    <t xml:space="preserve">Verify the Status field displays the correct status (Active/Deactivated) </t>
  </si>
  <si>
    <t xml:space="preserve">1.Log in to PMS as Partner Admin                                                                                                                                                                                                                                                                                                                              2. Navigate to the MISP Partner Services
3.Navigate to the MISP License Key tabular view screen.
4.Click on a License Key row (Active) or select View from the Action Menu.
5.Observe the Status field on the View MISP License Key Details screen.
</t>
  </si>
  <si>
    <t>Status field should display the correct value: Active or Deactivated.</t>
  </si>
  <si>
    <t>TC_42486_11</t>
  </si>
  <si>
    <t>Verify Status field color coding</t>
  </si>
  <si>
    <t xml:space="preserve">1.Log in to PMS as Partner Admin                                                                                                                                                                                                                                                                                                                              2. Navigate to the MISP Partner Services
3.Navigate to the MISP License Key tabular view screen.
4.rselect View from the Action Menu.
5.Observe the color of the Status field on the View MISP License Key Details screen.
</t>
  </si>
  <si>
    <t>Active status should be displayed in green.
Deactivated status should be displayed in grey out.</t>
  </si>
  <si>
    <t>TC_42486_12</t>
  </si>
  <si>
    <t>Verify the Created On field displays the correct date and time in browser setting format.</t>
  </si>
  <si>
    <t xml:space="preserve">1.Log in to PMS as Partner Admin                                                                                                                                                                                                                                                                                                                              2. Navigate to the MISP Partner Services
3.Navigate to the MISP License Key tabular view screen.
4.select View from the Action Menu.
5.Observe the Created On field on the View MISP License Key Details screen.
</t>
  </si>
  <si>
    <t>1.Created On field should display the date and time of creation correctly.
2.The format should follow the user’s browser settings</t>
  </si>
  <si>
    <t>TC_42486_13</t>
  </si>
  <si>
    <t>Verify the MISP License Key and its masked value are displayed at the top-right corner of the View MISP License Key Details screen.</t>
  </si>
  <si>
    <t xml:space="preserve">1.Log in to PMS as Partner Admin                                                                                                                                                                                                                                                                                                                              2. Navigate to the MISP Partner Services
3.Navigate to the MISP License Key tabular view screen.
4.select View from the Action Menu.
5.Observe the MISP License Key field at the top-right corner.
</t>
  </si>
  <si>
    <t>MISP License Key and its masked value should be displayed at the top-right corner of the page.</t>
  </si>
  <si>
    <t>TC_42486_14</t>
  </si>
  <si>
    <t>Verify masked MISP License Key shows only last 4 characters</t>
  </si>
  <si>
    <t xml:space="preserve">1.Log in to PMS as Partner Admin                                                                                                                                                                                                                                                                                                                              2. Navigate to the MISP Partner Services
3.Navigate to the MISP License Key tabular view screen.
4.select View from the Action Menu.
5.Observe the masked License Key field at the top-right corner.
</t>
  </si>
  <si>
    <t>Masked MISP License key should be showing only the last 4 characters with "…****" masked as prefix.</t>
  </si>
  <si>
    <t>Verify that masked MISP License Key for a Deactivated License Key displays only the last 4 characters and is greyed out color</t>
  </si>
  <si>
    <t xml:space="preserve">1.Log in to PMS as Partner Admin                                                                                                                                                                                                                                                                                                                              2. Navigate to the MISP Partner Services
3.Navigate to the MISP License Key tabular view screen.
4.Select a Deactivated License Key and select View from the Action Menu..
5.Look at the masked License Key shown at the top-right corner.
</t>
  </si>
  <si>
    <t>Masked MISP License Key for a Deactivated License Key should display only the last 4 characters and should be greyed out color,</t>
  </si>
  <si>
    <t>TC_42486_15</t>
  </si>
  <si>
    <t>Verify "Partner ID" on View MISP License Key Details screen</t>
  </si>
  <si>
    <t xml:space="preserve">1.Log in to PMS as Partner Admin                                                                                                                                                                                                                                                                                                                              2. Navigate to the MISP Partner Services
3.Navigate to the MISP License Key tabular view screen.
4.select View from the Action Menu.
5.Check the Partner ID field
</t>
  </si>
  <si>
    <t>Partner ID should be displayed correctly as submitted during License Key generation.</t>
  </si>
  <si>
    <t>TC_42486_16</t>
  </si>
  <si>
    <t>Verify "Partner Type" on View MISP License Key Details screen</t>
  </si>
  <si>
    <t xml:space="preserve">1.Log in to PMS as Partner Admin                                                                                                                                                                                                                                                                                                                              2. Navigate to the MISP Partner Services
3.Navigate to the MISP License Key tabular view screen.
4.select View from the Action Menu.
5.Check the Partner Type field
</t>
  </si>
  <si>
    <t>Partner Type should be displayed correctly, corresponding to the Partner ID (e.g., MISP Partner).</t>
  </si>
  <si>
    <t>TC_42486_17</t>
  </si>
  <si>
    <t>Verify "Organization" on View MISP License Key Details screen</t>
  </si>
  <si>
    <t xml:space="preserve">1.Log in to PMS as Partner Admin                                                                                                                                                                                                                                                                                                                              2. Navigate to the MISP Partner Services
3.Navigate to the MISP License Key tabular view screen.
4.select View from the Action Menu.
5.Check the Organization field
</t>
  </si>
  <si>
    <t>Organization should be displayed correctly, corresponding to the Partner ID.</t>
  </si>
  <si>
    <t>TC_42486_18</t>
  </si>
  <si>
    <t>Verify "Policy Group" on View MISP License Key Details screen</t>
  </si>
  <si>
    <t xml:space="preserve">1.Log in to PMS as Partner Admin                                                                                                                                                                                                                                                                                                                              2. Navigate to the MISP Partner Services
3.Navigate to the MISP License Key tabular view screen.
4.select View from the Action Menu.
5.Check the Policy group field
</t>
  </si>
  <si>
    <t>Policy Group should be displayed corresponding to the Partner ID. If not applicable, the field value should be displayed with a hyphen ("-").</t>
  </si>
  <si>
    <t>TC_42486_19</t>
  </si>
  <si>
    <t>Verify "Policy Group Description" on View MISP License Key Details screen</t>
  </si>
  <si>
    <t xml:space="preserve">1.Log in to PMS as Partner Admin                                                                                                                                                                                                                                                                                                                              2. Navigate to the MISP Partner Services
3.Navigate to the MISP License Key tabular view screen.
4.select View from the Action Menu.
5.Check the Policy Group Description field
</t>
  </si>
  <si>
    <t>Policy Group Description should be displayed corresponding to the Policy Group. If not applicable, the field value should be displayed with a hyphen ("-").</t>
  </si>
  <si>
    <t>TC_42486_20</t>
  </si>
  <si>
    <t>Verify "Policy Name" on View MISP License Key Details screen</t>
  </si>
  <si>
    <t xml:space="preserve">1.Log in to PMS as Partner Admin                                                                                                                                                                                                                                                                                                                              2. Navigate to the MISP Partner Services
3.Navigate to the MISP License Key tabular view screen.
4.select View from the Action Menu.
5.Check the Policy Name field
</t>
  </si>
  <si>
    <t>Policy Name should be displayed as submitted input. If not applicable, the field value should be displayed with a hyphen ("-").</t>
  </si>
  <si>
    <t>TC_42486_21</t>
  </si>
  <si>
    <t>Verify "Policy Description" on View MISP License Key Details screen</t>
  </si>
  <si>
    <t xml:space="preserve">1.Log in to PMS as Partner Admin                                                                                                                                                                                                                                                                                                                              2. Navigate to the MISP Partner Services
3.Navigate to the MISP License Key tabular view screen.
4.select View from the Action Menu.
5.Check the Policy Description field
</t>
  </si>
  <si>
    <t>Policy Description should be displayed corresponding to the Policy Name. If not applicable, the field value should be displayed with a hyphen ("-").</t>
  </si>
  <si>
    <t>TC_42486_22</t>
  </si>
  <si>
    <t>Verify "Expiry Date" on View MISP License Key Details screen</t>
  </si>
  <si>
    <t xml:space="preserve">1.Log in to PMS as Partner Admin                                                                                                                                                                                                                                                                                                                              2. Navigate to the MISP Partner Services
3.Navigate to the MISP License Key tabular view screen.
4.select View from the Action Menu.
5.Check the Expiry Date field
</t>
  </si>
  <si>
    <t>Expiry Date should be displayed as per the submitted input and follow the browser setting format</t>
  </si>
  <si>
    <t>TC_42486_23</t>
  </si>
  <si>
    <t>Verify "Back" button navigation on View MISP License Key Details screen</t>
  </si>
  <si>
    <t xml:space="preserve">1.Log in to PMS as Partner Admin                                                                                                                                                                                                                                                                                                                              2. Navigate to the MISP Partner Services
3.Navigate to the MISP License Key tabular view screen.
4.Open the View MISP License Key Details screen for a submitted License Key.
5.Click on the Back button.
</t>
  </si>
  <si>
    <t>"Back" button should be navigated to the previous MISP License Key tabular view screen</t>
  </si>
  <si>
    <t>TC_42486_24</t>
  </si>
  <si>
    <t>Verify Back button is clickable on View MISP License Key Details screen</t>
  </si>
  <si>
    <t xml:space="preserve">1.Log in to PMS as Partner Admin                                                                                                                                                                                                                                                                                                                              2. Navigate to the MISP Partner Services
3.Navigate to the MISP License Key tabular view screen.
4.Open the View MISP License Key Details screen for a submitted License Key.
5.Check if the Back button is visible and clickable.
6.Click on the Back button.
</t>
  </si>
  <si>
    <t>"Back" button should be clickable.</t>
  </si>
  <si>
    <t>TC_42486_25</t>
  </si>
  <si>
    <t xml:space="preserve">Verify subtitle when MISP License Key Name is missing (legacy records)
</t>
  </si>
  <si>
    <t xml:space="preserve">1.Log in to PMS as Partner Admin                                                                                                                                                                                                                                                                                                                              2. Navigate to the MISP Partner Services
3.Navigate to the MISP License Key tabular view screen.
4.Open the View MISP License Key Details screen for a record created via legacy UI/API without a License Key Name.
5.Observe the subtitle section.
</t>
  </si>
  <si>
    <t>Subtitle should display "MISP License Key Name: -"(hyphen).</t>
  </si>
  <si>
    <t>TC_42486_26</t>
  </si>
  <si>
    <t>Verify that Created On are stored in UTC format in the database</t>
  </si>
  <si>
    <t xml:space="preserve">1.Log in to PMS as Partner Admin                                                                                                                                                                                                                                                                                                                              2.Submit a new MISP License Key via the UI or API.
3.Note the local date and time submitted.
4.Access the database record for the submitted License Key.
5.Check the values of Created On fields in the database.
</t>
  </si>
  <si>
    <t>Created On should be stored in UTC format in the database.</t>
  </si>
  <si>
    <t>TC_42486_27</t>
  </si>
  <si>
    <t>Verify Policy Group and Policy Name fields are optional on View MISP License Key Details screen</t>
  </si>
  <si>
    <t xml:space="preserve">1.Log in to PMS as Partner Admin                                                                                                                                                                                                                                                                                                                              2. Navigate to the MISP Partner Services
3.Navigate to the MISP License Key tabular view screen.
4.Submit a MISP License Key without Policy Group and/or Policy Name.
5.Open the View MISP License Key Details screen for that License Key.
1.Log in to PMS as Partner Admin                                                                                                                                                                                                                                                                                                                              2. Navigate to the MISP Partner Services
3.Navigate to the MISP License Key tabular view screen.
4.Open the View MISP License Key Details screen for a record created via legacy UI/API without a License Key Name.
5.Observe the subtitle section.
</t>
  </si>
  <si>
    <t>1.Policy Group and Policy Name fields should display a hyphen ("-") if not provided.
2.Corresponding Policy Group Description and Policy Description fields should also display a hyphen ("-") if values are not applicable.</t>
  </si>
  <si>
    <t>TC_42486_28</t>
  </si>
  <si>
    <t>Verify UI layout and content on View MISP License Key Details screen</t>
  </si>
  <si>
    <t xml:space="preserve">1.Log in to PMS as Partner Admin                                                                                                                                                                                                                                                                                                                              2. Navigate to the MISP Partner Services
3.Navigate to the MISP License Key tabular view screen.
4.Compare the screen layout with the UX Reference provided.
5.Verify that all labels, field names, and messages match the content described in the user story.
1.Log in to PMS as Partner Admin                                                                                                                                                                                                                                                                                                                              2. Navigate to the MISP Partner Services
3.Navigate to the MISP License Key tabular view screen.
4.Open the View MISP License Key Details screen for a record created via legacy UI/API without a License Key Name.
5.Observe the subtitle section.
</t>
  </si>
  <si>
    <t>1.The UI layout should strictly follow the UX Reference.
2.All labels, field names, and messages should match the user story specifications.</t>
  </si>
  <si>
    <t>TC_42486_29</t>
  </si>
  <si>
    <t xml:space="preserve">1. Login to PMS portal as Admin Partner in Arabic language.
2. Navigate to the MISP Partner services
3. Click on “View MISP License key Details screen” action for a MISP partner.
</t>
  </si>
  <si>
    <t>TC_42486_30</t>
  </si>
  <si>
    <t xml:space="preserve">1. Login to PMS portal as Admin Partner in French language.
2. Navigate to the MISP Partner services
3. Click on “View MISP License key Details screen” action for a MISP partner.
</t>
  </si>
  <si>
    <t>TC_42486_31</t>
  </si>
  <si>
    <t>1.Login to PMS as MISP Partner 
2. Navigate to MISP partner services.
3. Click on view MISP License key details screen 
4.Use Tab key to navigate through interactive elements (buttons, links, action menu, eye icon).
5.Use Enter/Space to activate buttons or menu items.</t>
  </si>
  <si>
    <t>TC_42486_32</t>
  </si>
  <si>
    <t>Verify mobile/tablet responsiveness and UI standards on View MISP License Key Details screen</t>
  </si>
  <si>
    <t>1.Login as Partner Admin.
2.Navigate to the MISP aprtner services
3.Click on  view MISP License key details screen
4.Observe UI layout, fonts, colors, and spacing.
5.Compare UI elements with UX design specifications (recommended fonts, themes, alignment).
6.Interact with buttons, filters, and table to check usability on mobile.</t>
  </si>
  <si>
    <t>TC_42486_33</t>
  </si>
  <si>
    <t>TC_42486_34</t>
  </si>
  <si>
    <t>TC_42486_35</t>
  </si>
  <si>
    <t>TC_42486_36</t>
  </si>
  <si>
    <t>Verify Back button functionality in MISP License key</t>
  </si>
  <si>
    <t xml:space="preserve">1.Login to PMS as Admin partner 
2.Navigate to MISP partner services
3.Click MISP license key detials screen
4.Click the Back button </t>
  </si>
  <si>
    <t>TC_42486_37</t>
  </si>
  <si>
    <t>1.Login to PMS as Admin partner.
2.Navigate to MISP Partner services
3.Click on MISP License key screen                                                                                                                                                                                                                                                                                                                             4.Compare layout and interactions with UX design.</t>
  </si>
  <si>
    <t>MISP License key screeen on MacBook should display correctly and follow UX design.</t>
  </si>
  <si>
    <t>Verify MISP Partner exists in the database for View MISP License Key Details</t>
  </si>
  <si>
    <t>1. Login to PMS portal as Admin Partner.
2. Navigate to MISP Partner serives
3. Navigate to the MISP License key detail screen
4. Navigate to Table.
5. Navigate to DB.</t>
  </si>
  <si>
    <t>the MISP License key details should be successfully created in the database with all entered details correctly stored.</t>
  </si>
  <si>
    <t>MOSIP-41028</t>
  </si>
  <si>
    <t>UI Behavior for Policy Group Popup – Dynamic Fetch via Infinite Scrolling</t>
  </si>
  <si>
    <t>TC_41028_01</t>
  </si>
  <si>
    <t>As a Partner Admin/ Auth Partner, I want the Policy Group popup window to dynamically fetch and display policy groups using infinite scrolling within the Policy Group dropdown, so that I can efficiently browse through large lists without performance issues</t>
  </si>
  <si>
    <t>Verify Scrolling tab is availble</t>
  </si>
  <si>
    <t xml:space="preserve">1.Login as admin
2.Click on Policies card
3.Click on Create Authentication/Datashare Policy
4.Click on Policy Group down to select the policy group
5.Scroll on the scroll bar </t>
  </si>
  <si>
    <t>Scrolling bar should be available</t>
  </si>
  <si>
    <t>TC_41028_02</t>
  </si>
  <si>
    <t>Verify Infinite Scrolling tab is available</t>
  </si>
  <si>
    <t>Infinite Scrolling should be possible</t>
  </si>
  <si>
    <t>TC_41028_03</t>
  </si>
  <si>
    <t>Verify Infinite Scrolling tab if there is an network issue</t>
  </si>
  <si>
    <t>1.When network is slow the loading indicator/spinner may continue until network is restored.
2.Previously loaded content remains visible.
3.Once the network is back, new content loads automatically.</t>
  </si>
  <si>
    <t>TC_41028_04</t>
  </si>
  <si>
    <t>Verify that infinite scrolling works seamlessly for large sets of policy records</t>
  </si>
  <si>
    <t>Batch of policies should  load automatically without errors</t>
  </si>
  <si>
    <t>TC_41028_05</t>
  </si>
  <si>
    <t>Verify the first batch of polices</t>
  </si>
  <si>
    <t>Next batch of policies automatically should load without replacing existing records</t>
  </si>
  <si>
    <t>TC_41028_06</t>
  </si>
  <si>
    <t>Verify Scroll continuously to reach the last batch</t>
  </si>
  <si>
    <t>Each batch should  load smoothly, no gaps or duplicate rows, should scroll and should remain functional.</t>
  </si>
  <si>
    <t>TC_41028_07</t>
  </si>
  <si>
    <t xml:space="preserve">Verify Scrolling repeatedly </t>
  </si>
  <si>
    <t>1.Login as admin
2.Click on Policies card
3.Click on Create Authentication/Datashare Policy
4.Click on Policy Group down to select the policy group
5.Scroll on the scroll bar repeatedly</t>
  </si>
  <si>
    <t>No duplicate records should appear across batches</t>
  </si>
  <si>
    <t>TC_41028_08</t>
  </si>
  <si>
    <t>Verify Policy Items Appear at Top in Scrollable List</t>
  </si>
  <si>
    <t>The most recently created Policy Group is displayed at the top of the list.</t>
  </si>
  <si>
    <t>MOSIP-42487</t>
  </si>
  <si>
    <t>TC_42487_01</t>
  </si>
  <si>
    <t>Verify “Deactivate” option is displayed only for Active MISP License Key</t>
  </si>
  <si>
    <t>1. Login as Partner Admin                                                                                                                                                                                                                                                                                                                                                                                                                             2. Navigate to the MISP Services.
3. Navigate to MISP License Keys tabular view
4.Observe Action menu for Active license key</t>
  </si>
  <si>
    <t>“Deactivate” option should be available only for records in Active status</t>
  </si>
  <si>
    <t>TC_42487_02</t>
  </si>
  <si>
    <t>Verify that clicking on Deactivate option for an active MISP License Key opens the confirmation popup</t>
  </si>
  <si>
    <t>1. Login as Partner Admin 2. Navigate to MISP License Keys tabular view.
2. Identify an Active MISP License Key record.
3. Click on the Action menu (⋮) for that record.
4. Select the Deactivate option.</t>
  </si>
  <si>
    <t>confirmation popup should appear</t>
  </si>
  <si>
    <t>TC_42487_03</t>
  </si>
  <si>
    <t>Verify that a confirmation popup is displayed with accurate information when the user selects Deactivate</t>
  </si>
  <si>
    <t xml:space="preserve">1. Login as Partner Admin                                                                                                                                                                                                                                                                                                                                                                                                                             2. Navigate to the MISP Services.
3. Navigate to MISP License Keys tabular view
4.Click on Deactivate from the Action menu of an active MISP License Key.
5.Observe the popup window that appears.
6. Check the popup Information.
</t>
  </si>
  <si>
    <t>A confirmation popup should appear with the following:
i. Title
ii. Sub-Title
iii. Confirm button
iv. Cancel button</t>
  </si>
  <si>
    <t>TC_42487_04</t>
  </si>
  <si>
    <t>Verify confirmation popup appears with correct title</t>
  </si>
  <si>
    <t xml:space="preserve">1. Login as Partner Admin                                                                                                                                                                                                                                                                                                                                                                                                                             2. Navigate to the MISP Services.
3. Navigate to MISP License Keys tabular view
4.Click on Deactivate from the Action menu of an active MISP License Key.
5. Observe the popup window.
6. Check the title of the popup.
</t>
  </si>
  <si>
    <t>The popup title should display as:
“Do you want to Deactivate MISP License Key - &lt;MISP License Name&gt;?”</t>
  </si>
  <si>
    <t>TC_42487_05</t>
  </si>
  <si>
    <t>Verify confirmation popup appears with correct subtitle</t>
  </si>
  <si>
    <t xml:space="preserve">1. Login as Partner Admin                                                                                                                                                                                                                                                                                                                                                                                                                             2. Navigate to the MISP Services.
3. Navigate to MISP License Keys tabular view
4.Click on Deactivate from the Action menu of an active MISP License Key.
5. Observe the popup window.
6.Check the subtitle / message displayed in the popup.
</t>
  </si>
  <si>
    <t>The popup subtitle should display as:
“On clicking Confirm, you will not be able to use the MISP License Key for authenticating requests anymore.”</t>
  </si>
  <si>
    <t>TC_42487_06</t>
  </si>
  <si>
    <t>Verify Confirmation button is visible in Deactivate popup</t>
  </si>
  <si>
    <t xml:space="preserve">1. Login as Partner Admin                                                                                                                                                                                                                                                                                                                                                                                                                             2. Navigate to the MISP Services.
3. Navigate to MISP License Keys tabular view
4.Click on Deactivate from the Action menu of an active MISP License Key.
5. Observe the popup window.
6.Check that the Confirmation button is visible.
</t>
  </si>
  <si>
    <t>The Confirmation button should be visible.</t>
  </si>
  <si>
    <t>TC_42487_07</t>
  </si>
  <si>
    <t>Verify Confirmation  button is clickable in Deactivate popup</t>
  </si>
  <si>
    <t xml:space="preserve">1. Login as Partner Admin                                                                                                                                                                                                                                                                                                                                                                                                                             2. Navigate to the MISP Services.
3. Navigate to MISP License Keys tabular view
4.Click on Deactivate from the Action menu of an active MISP License Key.
5. Observe the popup window.
6.Check that the Confirmation button is clickable.
</t>
  </si>
  <si>
    <t>The Confirmation button should be clickable.</t>
  </si>
  <si>
    <t>TC_42487_08</t>
  </si>
  <si>
    <t>Verify tabular view screen is displayed after confirming deactivation</t>
  </si>
  <si>
    <t xml:space="preserve">1. Login as Partner Admin                                                                                                                                                                                                                                                                                                                                                                                                                             2. Navigate to the MISP Services.
3. Navigate to MISP License Keys tabular view
4.Click on Deactivate from the Action menu of an active MISP License Key.
5. Observe the popup window.
6.Click Confirm in the popup.
</t>
  </si>
  <si>
    <t xml:space="preserve">1.User should be returned to the tabular view screen.
2. All records are visible.
</t>
  </si>
  <si>
    <t>TC_42487_09</t>
  </si>
  <si>
    <t>Verify that the entire row of a deactivated MISP License Key is greyed out except the action menu icon(3 dots) in the tabular view</t>
  </si>
  <si>
    <t xml:space="preserve">1. Login as Partner Admin                                                                                                                                                                                                                                                                                                                                                                                                                             2. Navigate to the MISP Services.
3. Navigate to MISP License Keys tabular view
4.Click on Deactivate from the Action menu of an active MISP License Key.
5. Observe the popup window.
6.Click Confirm in the popup. 7.Observe the corresponding row in the tabular view.
</t>
  </si>
  <si>
    <t xml:space="preserve">1.The entire row in the tabular view should be greyed out except for the action menu icon, 
2. Status column should display Deactivated.
</t>
  </si>
  <si>
    <t>TC_42487_10</t>
  </si>
  <si>
    <t>Verify Cancel button is visible in Deactivate popup</t>
  </si>
  <si>
    <t xml:space="preserve">1. Login as Partner Admin                                                                                                                                                                                                                                                                                                                                                                                                                             2. Navigate to the MISP Services.
3. Navigate to MISP License Keys tabular view
4.Click on Deactivate from the Action menu of an active MISP License Key.
5. Observe the popup window.
6.Check that the Cancel button is visible.
</t>
  </si>
  <si>
    <t>The Cancel button should be visible.</t>
  </si>
  <si>
    <t>TC_42487_11</t>
  </si>
  <si>
    <t>Verify Cancel button is clickable in Deactivate popup</t>
  </si>
  <si>
    <t xml:space="preserve">1. Login as Partner Admin                                                                                                                                                                                                                                                                                                                                                                                                                             2. Navigate to the MISP Services.
3. Navigate to MISP License Keys tabular view
4.Click on Deactivate from the Action menu of an active MISP License Key.
5. Observe the popup window.
6.Check that the Cancel button is clickable
</t>
  </si>
  <si>
    <t>The Cancel button should be Clickable.</t>
  </si>
  <si>
    <t>TC_42487_12</t>
  </si>
  <si>
    <t>Verify that Cancel button closes the popup without changing the MISP license key</t>
  </si>
  <si>
    <t xml:space="preserve">1. Login as Partner Admin                                                                                                                                                                                                                                                                                                                                                                                                                             2. Navigate to the MISP Services.
3. Navigate to MISP License Keys tabular view
4.Click on Deactivate from the Action menu of an active MISP License Key.
5. Observe the popup window.
6.Check that the Cancel button 
</t>
  </si>
  <si>
    <t>The popup should close, the MISP License Key should remain Active, and the tabular view should remain unchanged.</t>
  </si>
  <si>
    <t>TC_42487_13</t>
  </si>
  <si>
    <t>Verify that a deactivated MISP License Key cannot be used for authentication</t>
  </si>
  <si>
    <t>Authentication should fail for the deactivated MISP License Key</t>
  </si>
  <si>
    <t>TC_42487_14</t>
  </si>
  <si>
    <t>Verify that the action menu of a deactivated MISP License Key shows only the View option</t>
  </si>
  <si>
    <t xml:space="preserve">1. Login as Partner Admin                                                                                                                                                                                                                                                                                                                                                                                                                             2. Navigate to the MISP Services.
3. Navigate to MISP License Keys tabular view
4.Open the Action menu of a deactivated MISP License Key.
</t>
  </si>
  <si>
    <t>The Deactivated Action menu should display only the View option.</t>
  </si>
  <si>
    <t>TC_42487_15</t>
  </si>
  <si>
    <t>Verify that the deactivated status is displayed in the Individual View page</t>
  </si>
  <si>
    <t xml:space="preserve">1. Login as Partner Admin                                                                                                                                                                                                                                                                                                                                                                                                                             2. Navigate to the MISP Services.
3. Navigate to MISP License Keys tabular view
4.Click on View for a deactivated MISP License Key.
5.Observe the status displayed in the Individual View page.
</t>
  </si>
  <si>
    <t>The status of the MISP License Key should be displayed as Deactivated in the Individual View page.</t>
  </si>
  <si>
    <t>TC_42487_16</t>
  </si>
  <si>
    <t>Verify UI design follows UX reference and texts match the story</t>
  </si>
  <si>
    <t xml:space="preserve">1. Login as Partner Admin                                                                                                                                                                                                                                                                                                                                                                                                                             2. Navigate to the MISP Services.
3. Navigate to MISP License Keys tabular view
4.Observe the layout, fonts, colors, and alignment on the tabular view and individual view pages.
5. Verify all screen texts (titles, subtitles, labels, buttons, messages) match the story specifications.
</t>
  </si>
  <si>
    <t>1.The UI design should follow the UX reference (fonts, themes, spacing, alignment).
2. All texts on the screen should match the story requirements.</t>
  </si>
  <si>
    <t>TC_42487_17</t>
  </si>
  <si>
    <t>Verify that the UI is mobile/tablet  responsive and follows UX design</t>
  </si>
  <si>
    <t xml:space="preserve">1. Open the PMS portal on a mobile/tablet device.
2. Observe layout, fonts, colors, buttons, and alignment.
3. Test scrolling, action menus, and popup interactions.
</t>
  </si>
  <si>
    <t>1.The UI should be responsive on mobile/tablet devices.
2. Layout, fonts, colors, and themes should follow the UX reference.
3.All elements (tabular rows, action menus, buttons, popups) should display and function correctly without overlap or misalignment.</t>
  </si>
  <si>
    <t>TC_42487_18</t>
  </si>
  <si>
    <t>Verify MISP License Key screens display correctly when logged in with Arabic language</t>
  </si>
  <si>
    <t>1. Login to PMS portal as Admin Partner in Arabic language.
2. Navigate to MISP License Keys tabular view.
2. Open the Deactivate popup.
3. View details of a license key in the Individual view page.</t>
  </si>
  <si>
    <t>User should be able to view all the content  in Arabic language along with RTL format.</t>
  </si>
  <si>
    <t>TC_42487_19</t>
  </si>
  <si>
    <t>Verify MISP License Key screens display correctly when logged in with French language</t>
  </si>
  <si>
    <t>1. Login to PMS portal as Admin Partner in French language.
2. Navigate to MISP License Keys tabular view.
2. Open the Deactivate popup.
3. View details of a license key in the Individual view page.</t>
  </si>
  <si>
    <t>User should be able to view all the content  in French language.</t>
  </si>
  <si>
    <t>TC_42487_20</t>
  </si>
  <si>
    <t>1.Login to PMS as Admin partner.
2.Navigate to MISP services
3.Navigate to the MISP License key tabular view                                                                                                                                                                                                                                                                                                                        4.Compare layout and interactions with UX design.</t>
  </si>
  <si>
    <t>TC_42487_21</t>
  </si>
  <si>
    <t>Verify MISP Partner exists in the database for View MISP License Key Deactivated Details</t>
  </si>
  <si>
    <t>1. Login to PMS portal as Admin Partner.
2. Navigate to MISP serives
3. Navigate to the MISP License key tabular view.
4. Navigate to Table.
5. Navigate to DB.</t>
  </si>
  <si>
    <t>the MISP License key deactivated details should be successfully created in the database with all entered details correctly stored.</t>
  </si>
  <si>
    <t>TC_42487_22</t>
  </si>
  <si>
    <t>1.Login to PMS as MISP Partner 
2. Navigate to MISP services.
3. Click on  MISP License key tabular view
4.Use Tab key to navigate through interactive elements (buttons, links, action menu, eye icon).
5.Use Enter/Space to activate buttons or menu items.</t>
  </si>
  <si>
    <r>
      <t xml:space="preserve">Verify the request policy button when there is </t>
    </r>
    <r>
      <rPr>
        <sz val="11"/>
        <color rgb="FFFF0000"/>
        <rFont val="Calibri"/>
        <family val="2"/>
      </rPr>
      <t xml:space="preserve"> </t>
    </r>
    <r>
      <rPr>
        <sz val="11"/>
        <color rgb="FF000000"/>
        <rFont val="Calibri"/>
        <family val="2"/>
      </rPr>
      <t xml:space="preserve">policies already submitted </t>
    </r>
  </si>
  <si>
    <r>
      <t>On click of Cancel, the window should close and</t>
    </r>
    <r>
      <rPr>
        <sz val="11"/>
        <color rgb="FFFF0000"/>
        <rFont val="Calibri"/>
        <family val="2"/>
      </rPr>
      <t xml:space="preserve"> </t>
    </r>
    <r>
      <rPr>
        <sz val="11"/>
        <color rgb="FF000000"/>
        <rFont val="Calibri"/>
        <family val="2"/>
      </rPr>
      <t>show  the same screen</t>
    </r>
  </si>
  <si>
    <t>MISP Services: Regenerate MISP License Key</t>
  </si>
  <si>
    <t>TC_42860_01</t>
  </si>
  <si>
    <t>User has navigated to the MISP Services screen (tabular view).
User needs to select the regenerate option against an existing active MISP license key record.</t>
  </si>
  <si>
    <t>As a Partner Admin, I want to re-generate a MISP License Key for a MISP Partner from the MISP Services screen, so that a new license key record can be issued against an existing license key. During re-generation, only the License Key Name and Expiry Date should be provided as inputs, while all other details remain unchanged. This ensures that a fresh license key is created for securely forwarding and authenticating requests from external partners to MOSIP services such as IDA</t>
  </si>
  <si>
    <t>Verify navigation to "Regenerate MISP License Key" page from MISP Services screen</t>
  </si>
  <si>
    <t xml:space="preserve">1.Login as Parnter admin and create a MISP partner
2.Navigate to MISP partner services card from dashboard or overlay menu
3.Click on Regenerate button   in the action menu of MISP services tabular screen </t>
  </si>
  <si>
    <t>Regenerate button should be clickable and navigated to Regenerate MISP Licence key screen</t>
  </si>
  <si>
    <t>TC_42860_02</t>
  </si>
  <si>
    <t>Check the Title of the Regenerate MISP License Key screen</t>
  </si>
  <si>
    <t>1.Login as Parnter admin and create a MISP partner
2.Navigate to MISP partner services card from dashboard or overlay menu
3.Click on Regenerate button   in the action menu of MISP services tabular screen
4.Check the tiltle</t>
  </si>
  <si>
    <t>Title should read as:Regenerate MISP License Key</t>
  </si>
  <si>
    <t>TC_42860_03</t>
  </si>
  <si>
    <t>Check the Breadcrumb of the Regenerate MISP License Key screen</t>
  </si>
  <si>
    <t>1.Login as Parnter admin and create a MISP partner
2.Navigate to MISP partner services card from dashboard or overlay menu
3.Click on Regenerate button   in the action menu of MISP services tabular screen
4.Check the breadcrumb</t>
  </si>
  <si>
    <t>Breadcrumb: Home/ MISP Services</t>
  </si>
  <si>
    <t>TC_42860_04</t>
  </si>
  <si>
    <t>Check the Subtitle of the Regenerate MISP License Key screen</t>
  </si>
  <si>
    <t>1.Login as Parnter admin and create a MISP partner
2.Navigate to MISP partner services card from dashboard or overlay menu
3.Click on Regenerate button   in the action menu of MISP services tabular screen
4.Check the subtitle</t>
  </si>
  <si>
    <t>Sub Title: All fields marked with * are mandatory</t>
  </si>
  <si>
    <t>TC_42860_05</t>
  </si>
  <si>
    <t>Check the partner ID field</t>
  </si>
  <si>
    <t>1.Login as Parnter admin and create a MISP partner
2.Navigate to MISP partner services card from dashboard or overlay menu
3.Click on Regenerate button   in the action menu of MISP services tabular screen
4.Check the partner ID</t>
  </si>
  <si>
    <t xml:space="preserve">  corresponding Partner ID of the existing record should be pre-populated and disabled for edit</t>
  </si>
  <si>
    <t>TC_42860_06</t>
  </si>
  <si>
    <t>Check the partner type field of the Regenerate MISP License Key screen</t>
  </si>
  <si>
    <t>1.Login as Parnter admin and create a MISP partner
2.Navigate to MISP partner services card from dashboard or overlay menu
3.Click on Regenerate button   in the action menu of MISP services tabular screen
4.Check the partner type field</t>
  </si>
  <si>
    <t>MISP Partner should get pre-populated and disabled for edit</t>
  </si>
  <si>
    <t>TC_42860_07</t>
  </si>
  <si>
    <t>Check the Policy group field</t>
  </si>
  <si>
    <t>1.Login as Parnter admin and create a MISP partner
2.Navigate to MISP partner services card from dashboard or overlay menu
3.Click on Regenerate button   in the action menu of MISP services tabular screen
4.Check the policy group field</t>
  </si>
  <si>
    <t xml:space="preserve"> Policy group should be pre-populated. Disabled for edit.</t>
  </si>
  <si>
    <t>TC_42860_08</t>
  </si>
  <si>
    <t>Check the policy group field if no policy group is selected</t>
  </si>
  <si>
    <t>If no policy group is selected earlier, then the placeholder text - ‘No Policy Group selected’ should get displayed</t>
  </si>
  <si>
    <t>TC_42860_09</t>
  </si>
  <si>
    <t>Verify if policy group text can be modified</t>
  </si>
  <si>
    <t>1.Login as Parnter admin and create a MISP partner
2.Navigate to MISP partner services card from dashboard or overlay menu
3.Click on Regenerate button   in the action menu of MISP services tabular screen
4.Check the policy group text can be modified</t>
  </si>
  <si>
    <t>‘No Policy Group selected’ text should be disabled for edit</t>
  </si>
  <si>
    <t>TC_42860_10</t>
  </si>
  <si>
    <t xml:space="preserve">Verify the policy name field </t>
  </si>
  <si>
    <t xml:space="preserve">1.Login as Parnter admin and create a MISP partner
2.Navigate to MISP partner services card from dashboard or overlay menu
3.Click on Regenerate button   in the action menu of MISP services tabular screen
4.Check the policy name </t>
  </si>
  <si>
    <t>Policy name should be pre-populated and Disabled for edit.</t>
  </si>
  <si>
    <t>TC_42860_11</t>
  </si>
  <si>
    <t xml:space="preserve">Verify the policy name field If no policy name is selected </t>
  </si>
  <si>
    <t>1.Login as Parnter admin and create a MISP partner
2.Navigate to MISP partner services card from dashboard or overlay menu
3.Click on Regenerate button   in the action menu of MISP services tabular screen
4.Check the policy name field</t>
  </si>
  <si>
    <t>If no policy name is selected earlier, then the placeholder text  should display as ‘No Policy Name selected’  and it shouldbe   disabled for edit</t>
  </si>
  <si>
    <t>TC_42860_12</t>
  </si>
  <si>
    <t xml:space="preserve">Verify the policy name field If  policy name is selected </t>
  </si>
  <si>
    <t>The Corresponding active Policies should display in the dropdown</t>
  </si>
  <si>
    <t>TC_42860_13</t>
  </si>
  <si>
    <t>Verify the MISP License Key Name field</t>
  </si>
  <si>
    <t>1.Login as Parnter admin and create a MISP partner
2.Navigate to MISP partner services card from dashboard or overlay menu
3.Click on Regenerate button   in the action menu of MISP services tabular screen
4.Check the MISP License Key Name field</t>
  </si>
  <si>
    <t>TC_42860_14</t>
  </si>
  <si>
    <t>Verify the Help text of the  MISP License key field</t>
  </si>
  <si>
    <t>1.Login as Parnter admin and create a MISP partner
2.Navigate to MISP partner services card from dashboard or overlay menu
3.Click on Regenerate button   in the action menu of MISP services tabular screen
4.Check the  help text of License key field</t>
  </si>
  <si>
    <t>Help text should be Enter a name for MISP License key</t>
  </si>
  <si>
    <t>TC_42860_15</t>
  </si>
  <si>
    <t>Verify the Help text of the  MISP License key field can be modified</t>
  </si>
  <si>
    <t>1.Login as Parnter admin and create a MISP partner
2.Navigate to MISP partner services card from dashboard or overlay menu
3.Click on Regenerate button   in the action menu of MISP services tabular screen
4. Check if  the  help text of License key field is modifable</t>
  </si>
  <si>
    <t xml:space="preserve">Help text should should be disabled for edit </t>
  </si>
  <si>
    <t>TC_42860_16</t>
  </si>
  <si>
    <t>Verify entering any random MISP License Key in the  Name field</t>
  </si>
  <si>
    <t>1.Login as Parnter admin and create a MISP partner
2.Navigate to MISP partner services card from dashboard or overlay menu
3.Click on Regenerate button   in the action menu of MISP services tabular screen
4.Add  MISP licence key</t>
  </si>
  <si>
    <t>MISP License key name  should  be unique per policy per partner id and it shoul be  case sensitive</t>
  </si>
  <si>
    <t>TC_42860_17</t>
  </si>
  <si>
    <t>Verify entering same name in the  MISP License Key in the  Name field</t>
  </si>
  <si>
    <t>1.Login as Parnter admin and create a MISP partner
2.Navigate to MISP partner services card from dashboard or overlay menu
3.Click on Regenerate button   in the action menu of MISP services tabular screen
4.Add  same MISP licence key</t>
  </si>
  <si>
    <t>Eg: for same policy, we cannot have "myLabel" twice, but we can have "mylabel" and "myLabel"</t>
  </si>
  <si>
    <t>TC_42860_18</t>
  </si>
  <si>
    <t>1.Login as Parnter admin and create a MISP partner
2.Navigate to MISP partner services card from dashboard or overlay menu
3.Click on Regenerate button   in the action menu of MISP services tabular screen
4.Add only numbers</t>
  </si>
  <si>
    <t>TC_42860_19</t>
  </si>
  <si>
    <t>1.Login as Parnter admin and create a MISP partner
2.Navigate to MISP partner services card from dashboard or overlay menu
3.Click on Regenerate button   in the action menu of MISP services tabular screen
4.Add only digits</t>
  </si>
  <si>
    <t>TC_42860_20</t>
  </si>
  <si>
    <t>1.Login as Parnter admin and create a MISP partner
2.Navigate to MISP partner services card from dashboard or overlay menu
3.Click on Regenerate button   in the action menu of MISP services tabular screen
4.Check the expiry date field</t>
  </si>
  <si>
    <t>Expiry field date should be in calendar format</t>
  </si>
  <si>
    <t>TC_42860_21</t>
  </si>
  <si>
    <t>Verify the Help text of the date filed</t>
  </si>
  <si>
    <t>1.Login as Parnter admin and create a MISP partner
2.Navigate to MISP partner services card from dashboard or overlay menu
3.Click on Regenerate button   in the action menu of MISP services tabular screen
4.Check the help text</t>
  </si>
  <si>
    <t>Help text: Select the expiry date of MISP License Key</t>
  </si>
  <si>
    <t>TC_42860_22</t>
  </si>
  <si>
    <t>Verify the Help text is modifiable</t>
  </si>
  <si>
    <t>1.Login as Parnter admin and create a MISP partner
2.Navigate to MISP partner services card from dashboard or overlay menu
3.Click on Regenerate button   in the action menu of MISP services tabular screen
4.Modify the help  text</t>
  </si>
  <si>
    <t>Help text should be non editable</t>
  </si>
  <si>
    <t>TC_42860_23</t>
  </si>
  <si>
    <t>Verify on selecting present date</t>
  </si>
  <si>
    <t>1.Login as Parnter admin and create a MISP partner
2.Navigate to MISP partner services card from dashboard or overlay menu
3.Click on Regenerate button   in the action menu of MISP services tabular screen
4.select present date</t>
  </si>
  <si>
    <t>Only future dates are allowed for selection</t>
  </si>
  <si>
    <t>TC_42860_24</t>
  </si>
  <si>
    <t>Verify on selecting past date</t>
  </si>
  <si>
    <t>1.Login as Parnter admin and create a MISP partner
2.Navigate to MISP partner services card from dashboard or overlay menu
3.Click on Regenerate button   in the action menu of MISP services tabular screen
4.Select past date</t>
  </si>
  <si>
    <t>past/current dates should  not be allowed</t>
  </si>
  <si>
    <t>TC_42860_25</t>
  </si>
  <si>
    <t>Verify the 'I' icon info msg  in the expiry date field</t>
  </si>
  <si>
    <t>1.Login as Parnter admin and create a MISP partner
2.Navigate to MISP partner services card from dashboard or overlay menu
3.Click on Regenerate button   in the action menu of MISP services tabular screen
4.Check the I icon</t>
  </si>
  <si>
    <t xml:space="preserve"> Ensure that you provide the correct expiry date, as the license key will be automatically deactivated once this date is reached.</t>
  </si>
  <si>
    <t>TC_42860_26</t>
  </si>
  <si>
    <t>Verify the Date Picker/calendar</t>
  </si>
  <si>
    <t>1.Login as Parnter admin and create a MISP partner
2.Navigate to MISP partner services card from dashboard or overlay menu
3.Click on Regenerate button   in the action menu of MISP services tabular screen
4.Check the date picker/calendar</t>
  </si>
  <si>
    <t>Date Picker/ Calendar should  not be multi-lingual. It should be displayed only in English</t>
  </si>
  <si>
    <t>TC_42860_27</t>
  </si>
  <si>
    <t xml:space="preserve">Verify the date Picker/calendar component </t>
  </si>
  <si>
    <t xml:space="preserve">Date picker component should allow user to freely enter/edit any text once the date is selected </t>
  </si>
  <si>
    <t>TC_42860_28</t>
  </si>
  <si>
    <t>Verify the The date selection can be changed multiple times  before submission.</t>
  </si>
  <si>
    <t>1.Login as Parnter admin and create a MISP partner
2.Navigate to MISP partner services card from dashboard or overlay menu
3.Click on Regenerate button   in the action menu of MISP services tabular screen
4.Verify the date selection multiple times</t>
  </si>
  <si>
    <t>The date selection can be changed multiple times by clicking on expiry date textbox before submission.</t>
  </si>
  <si>
    <t>TC_42860_29</t>
  </si>
  <si>
    <t>Verify the The date selection can be changed multiple times  after submission.</t>
  </si>
  <si>
    <t>After submission editing should be disabled</t>
  </si>
  <si>
    <t>TC_42860_30</t>
  </si>
  <si>
    <t>1.Login as Parnter admin and create a MISP partner
2.Navigate to MISP partner services card from dashboard or overlay menu
3.Click on Regenerate button   in the action menu of MISP services tabular screen
4.Click on the submit button</t>
  </si>
  <si>
    <t>Submit button should be enabled only after mandatory fields are filled.</t>
  </si>
  <si>
    <t>TC_42860_31</t>
  </si>
  <si>
    <t>1.Login as Parnter admin and create a MISP partner
2.Navigate to MISP partner services card from dashboard or overlay menu
3.Click on Regenerate button   in the action menu of MISP services tabular screen
4.Click on the cancel button</t>
  </si>
  <si>
    <t xml:space="preserve"> clicking on Cancel Button should lead back to tabular view screen  without the details getting saved.</t>
  </si>
  <si>
    <t>TC_42860_32</t>
  </si>
  <si>
    <t xml:space="preserve">Verify Clear form button </t>
  </si>
  <si>
    <t>1.Login as Parnter admin and create a MISP partner
2.Navigate to MISP partner services card from dashboard or overlay menu
3.Click on Regenerate button   in the action menu of MISP services tabular screen
4.Click on clear form button</t>
  </si>
  <si>
    <t>Clear form button should clear the input fields.</t>
  </si>
  <si>
    <t>TC_42860_33</t>
  </si>
  <si>
    <t>Verify a pop up window on clicking submit button</t>
  </si>
  <si>
    <t>1.Login as Parnter admin and create a MISP partner
2.Navigate to MISP partner services card from dashboard or overlay menu
3.Click on Regenerate button   in the action menu of MISP services tabular screen
4.Check the pop up window</t>
  </si>
  <si>
    <t>Clicking on Submit button, a popup window to view MISP License Key should display with Title/subtitle/Note/copy button/licence key/pop up window</t>
  </si>
  <si>
    <t>TC_42860_34</t>
  </si>
  <si>
    <t>Verify the Title in the pop up window</t>
  </si>
  <si>
    <t>1.Login as Parnter admin and create a MISP partner
2.Navigate to MISP partner services card from dashboard or overlay menu
3.Click on Regenerate button   in the action menu of MISP services tabular screen
4.Check the title</t>
  </si>
  <si>
    <t>Title - MISP License Key Name to be displayed</t>
  </si>
  <si>
    <t>TC_42860_35</t>
  </si>
  <si>
    <t>Verify the sub Title in the pop up window</t>
  </si>
  <si>
    <t>Sub title- Corresponding policy name  should appear</t>
  </si>
  <si>
    <t>TC_42860_36</t>
  </si>
  <si>
    <t>Verify the Note in the pop up window</t>
  </si>
  <si>
    <t>1.Login as Parnter admin and create a MISP partner
2.Navigate to MISP partner services card from dashboard or overlay menu
3.Click on Regenerate button   in the action menu of MISP services tabular screen</t>
  </si>
  <si>
    <t>‘MISP License Key contains sensitive information. Esnure to copy the license key before closing this window as it will be masked after closure, with only the last 4 characters remaining visible</t>
  </si>
  <si>
    <t>TC_42860_37</t>
  </si>
  <si>
    <t>Verify the ‘MISP License Key’ title and MISP License Key displayed</t>
  </si>
  <si>
    <t>‘MISP License Key’ title and MISP License Key should be  displayed below  in bold</t>
  </si>
  <si>
    <t>TC_42860_38</t>
  </si>
  <si>
    <t>Verify the copy button in the pop up window</t>
  </si>
  <si>
    <t>1.Login as Parnter admin and create a MISP partner
2.Navigate to MISP partner services card from dashboard or overlay menu
3.Click on Regenerate button   in the action menu of MISP services tabular screen
4.Click on copy butotn</t>
  </si>
  <si>
    <t>Clicking on it,should  leads to the button getting highlighted with button name changed to ‘Copied’ as displayed in UI. After a span of 3 seconds, it should comes back to its original state with button named ‘Copy’, and hence copy operation can be performed multiple times, without exiting from the window</t>
  </si>
  <si>
    <t>TC_42860_39</t>
  </si>
  <si>
    <t>Verify on clcosing the  pop up window</t>
  </si>
  <si>
    <t xml:space="preserve">user should be  navigated to MISP License Key submission success message </t>
  </si>
  <si>
    <t>TC_42860_40</t>
  </si>
  <si>
    <t>Verify the success message on closing the pop up</t>
  </si>
  <si>
    <t>Success Green Color Tick Icon should display</t>
  </si>
  <si>
    <t>TC_42860_41</t>
  </si>
  <si>
    <t>Verify the Title of success message on closing the pop up</t>
  </si>
  <si>
    <t>Title of success message: 'MISP License Key is regenerated successfully!</t>
  </si>
  <si>
    <t>TC_42860_42</t>
  </si>
  <si>
    <t xml:space="preserve"> clicking on it should navigates to tabular view of MISP License Keys </t>
  </si>
  <si>
    <t>TC_42860_43</t>
  </si>
  <si>
    <t>Verify the home button on closing the pop up</t>
  </si>
  <si>
    <t>clicking on it should  navigates to user dashboard/home page</t>
  </si>
  <si>
    <t>TC_42860_44</t>
  </si>
  <si>
    <t>Verify copying licence key multiple times</t>
  </si>
  <si>
    <t>1.Login as Parnter admin and create a MISP partner
2.Navigate to MISP partner services card from dashboard or overlay menu
3.Click on Regenerate button   in the action menu of MISP services tabular screen
4.Copy the key multiple times</t>
  </si>
  <si>
    <t>TC_42860_45</t>
  </si>
  <si>
    <t>Verify closing the  licence key after copying</t>
  </si>
  <si>
    <t>Once closed, only the masked key should be  available for view in the tabular view page</t>
  </si>
  <si>
    <t>TC_42860_46</t>
  </si>
  <si>
    <t>Verify logging in selecting multiple languages</t>
  </si>
  <si>
    <t>TC_42860_47</t>
  </si>
  <si>
    <t>Verify the date format in DB</t>
  </si>
  <si>
    <t>The date should be stored in DB in UTC format</t>
  </si>
  <si>
    <t>TC_42860_48</t>
  </si>
  <si>
    <t>TC_42860_49</t>
  </si>
  <si>
    <t>TC_42860_50</t>
  </si>
  <si>
    <t>TC_42860_51</t>
  </si>
  <si>
    <t xml:space="preserve">Verify if MISP partner is able to regenerate multiple Licence keys </t>
  </si>
  <si>
    <t>MISP partner should be able to regenrate multiple keys but the latest Licence should be working and the previous one should be deactivated automatically but available in DB</t>
  </si>
  <si>
    <t>TC_42860_52</t>
  </si>
  <si>
    <t>TC_42860_53</t>
  </si>
  <si>
    <t>TC_42860_54</t>
  </si>
  <si>
    <t>TC_42860_55</t>
  </si>
  <si>
    <t>TC_42860_56</t>
  </si>
  <si>
    <t>TC_42860_57</t>
  </si>
  <si>
    <t>TC_42860_58</t>
  </si>
  <si>
    <t>TC_42860_59</t>
  </si>
  <si>
    <t>Verify placeholder text when no policy group/name is selected</t>
  </si>
  <si>
    <t>placeholder text when no policy group/name is selected should be properly alligned</t>
  </si>
  <si>
    <t>TC_42860_60</t>
  </si>
  <si>
    <t>Verify on clicking regenerate MISP licence key all the fields are allowed for edit</t>
  </si>
  <si>
    <t>Only key name and expiry date should be allowed for edit</t>
  </si>
  <si>
    <t>TC_42860_61</t>
  </si>
  <si>
    <t>Verify on clicking regenerate MISP licence key for deactivated keys</t>
  </si>
  <si>
    <t xml:space="preserve">Should not allow </t>
  </si>
  <si>
    <t xml:space="preserve">    MISP License Key record has a valid expiry date stored in the system.
    MISP License Key’s expiry date has already been crossed.</t>
  </si>
  <si>
    <t>To automatically deactivate a MISP License Key once its configured expiry date is reached, ensuring it is no longer active for authentication or in use for dependent processes, and the status is reflected both functionally and visually in the PMS portal.</t>
  </si>
  <si>
    <t>As a Partner Admin, I should be alerted with a clear note when generating or regenerating MISP license keys, so that I am aware only the latest license key remains active in the ID Authentication (IDA) module, and earlier keys are overwritten</t>
  </si>
  <si>
    <t>As a Partner Admin, I want to select a Policy Group for MISP partner records that do not yet have one, via a popup so that :
    To ensure that every MISP partner record has a Policy Group assigned before proceeding with further operations such as MISP License Key generation.
    To provide a clear, consistent, and guided UI for selecting the policy group in cases where it is missing (i.e. no record is left without a policy group).</t>
  </si>
  <si>
    <t>The user should login with admin credentials.
The user should have the role PARTNER_ADMIN.
The user has successfully navigated to Tabular View of Partners page in Partners card of Admin dashboard.
The MISP partner record must be active, and Policy Group field is currently null (as in rows 3 &amp; 4 of the prototype).
The list of available Policy Groups must already exist and should be in active status</t>
  </si>
  <si>
    <t>TC_42861_28</t>
  </si>
  <si>
    <t>TC_42861_04</t>
  </si>
  <si>
    <t> Request and Manage MISP Partner Policy Linking</t>
  </si>
  <si>
    <t xml:space="preserve">                                                                                                                                                                                                                                                                                                                                                               </t>
  </si>
  <si>
    <t>As a MISP partner user, I should be able to deactivate a MISP License Key (in Active status) from the tabular view screen so that the key can no longer be used to forward or authenticate requests.</t>
  </si>
  <si>
    <t>The MISP License Key record in the tabular view should be in Active status for the deactivate option to be allowed</t>
  </si>
  <si>
    <t>TC_42960_17</t>
  </si>
  <si>
    <t>MOSIP-43490</t>
  </si>
  <si>
    <t>PMS-Revamp - Highlighting square border around sort icon overlaps with adjacent icons when sorting is applied in the Macbook.</t>
  </si>
  <si>
    <t>MOSIP-43487</t>
  </si>
  <si>
    <t>PMS-Revamp - “Pending for approval” status label overlaps with the "linked devices" icon in French language on MacBook (Safari browser)</t>
  </si>
  <si>
    <t>MOSIP-43448</t>
  </si>
  <si>
    <t>PMS-Revamp- Eye icon and "Deactivated" status are attached with no spacing in the list of MISP License Key tabular view on Safari MacBook</t>
  </si>
  <si>
    <t>PMS Revamp- On entering existing username and email id , getting an error message for email id only</t>
  </si>
  <si>
    <t>MISP License Key (IDA Issue): Inconsistent Primary Key Handling Between PMS and IDA for MISP License Keys</t>
  </si>
  <si>
    <t>PMS-Revamp-1.2.2.0_with_1.1.5 - When user attributes are missing from Keycloak, the profile section displays these fields as "Not available" without any actionable suggestion for the user</t>
  </si>
  <si>
    <t xml:space="preserve">PMS Revamp- Alignment Issue in List of Notification  screen in Tablet device </t>
  </si>
  <si>
    <t>PMS-Revamp - The partner is still able to access the PMS portal even after the MOSIP-signed certificate has expired, Partner is able to create Policies, OIDC Client and API Key</t>
  </si>
  <si>
    <t>PMS-Revamp - Multiple issues have occurred with the translation of words, where English terms are not being properly translated into Arabic and French</t>
  </si>
  <si>
    <t>PMS-Revamp - (KeyManager issue) "Certificate Dates are not valid." error message is displayed when uploading a Partner certificate with an expiration period of less than one year</t>
  </si>
  <si>
    <t>PMS-Revamp - (KeyManager issue) The error message displayed is incorrect when an Intermediate certificate is uploaded after the Root certificate has expired</t>
  </si>
  <si>
    <t>PMS-Revamp - The "Upload Trust Certificate" text is incorrectly being translated as "Download Trust Certificate" in Arabic and French languages</t>
  </si>
  <si>
    <t>PMS Revamp - Able to Approve the Expired SBI which is in pending for approval status</t>
  </si>
  <si>
    <t>PMS-Revamp - Partner domain dropdown items are not adapting Arabic &amp; French language</t>
  </si>
  <si>
    <t>PMS Revamp: (Platform Issue) Even after Partner being deactivated by the Admin, previously created OIDC client, API key, Trust Validation works for the Partner</t>
  </si>
  <si>
    <t>PMS Revamp: Still able to approve/reject the policy after deactivated the respective auth partner</t>
  </si>
  <si>
    <t>PMP Revamp - Browser back button is not showing any Warning message on applying filter in the policies screen</t>
  </si>
  <si>
    <t>PMP UI - Getting Error message with same Make and Model for two different SBI version</t>
  </si>
  <si>
    <t xml:space="preserve">1. Login as Partner Admin                                                                                                                                                                                                                                                                                                                                                            2. Navigate to the MISP Services.
3. Navigate to MISP License Keys tabular view
4.Click on Deactivate from the Action menu of an active MISP License Key.
5.Observe the authentication response.
</t>
  </si>
  <si>
    <t>MISP Partner</t>
  </si>
  <si>
    <t xml:space="preserve"> docker.io/mosipdev/alpine:latest</t>
  </si>
  <si>
    <t xml:space="preserve"> docker.io/mosipdev/apitest-prereg:develop</t>
  </si>
  <si>
    <t xml:space="preserve"> docker.io/mosipdev/auditsweeper:develop</t>
  </si>
  <si>
    <t xml:space="preserve"> docker.io/mosipdev/captcha-validation-service:develop</t>
  </si>
  <si>
    <t xml:space="preserve"> docker.io/mosipdev/dsl-orchestrator:develop</t>
  </si>
  <si>
    <t xml:space="preserve"> docker.io/mosipdev/dsl-orchestrator:release-1.2.1.x</t>
  </si>
  <si>
    <t xml:space="preserve"> docker.io/mosipdev/dsl-packetcreator:develop</t>
  </si>
  <si>
    <t xml:space="preserve"> docker.io/mosipid/admin-service:1.2.1.1</t>
  </si>
  <si>
    <t xml:space="preserve"> docker.io/mosipid/admin-ui:1.2.0.1</t>
  </si>
  <si>
    <t xml:space="preserve"> docker.io/mosipid/apitest-auth:1.2.1.1-beta.1</t>
  </si>
  <si>
    <t xml:space="preserve"> docker.io/mosipid/apitest-idrepo:1.2.2.2</t>
  </si>
  <si>
    <t xml:space="preserve"> docker.io/mosipid/apitest-masterdata:1.2.1.2</t>
  </si>
  <si>
    <t xml:space="preserve"> docker.io/mosipid/apitest-resident:1.2.1.2</t>
  </si>
  <si>
    <t xml:space="preserve"> docker.io/mosipid/artifactory-server:1.2.0.2</t>
  </si>
  <si>
    <t xml:space="preserve"> docker.io/mosipid/artifactory-server:1.2.0.3</t>
  </si>
  <si>
    <t xml:space="preserve"> docker.io/mosipid/artifactory-server:1.3.0-beta.1</t>
  </si>
  <si>
    <t xml:space="preserve"> docker.io/mosipid/artifactory-server:1.4.1-ES</t>
  </si>
  <si>
    <t xml:space="preserve"> docker.io/mosipid/authentication-internal-service:1.2.1.0</t>
  </si>
  <si>
    <t xml:space="preserve"> docker.io/mosipid/authentication-otp-service:1.2.1.0</t>
  </si>
  <si>
    <t xml:space="preserve"> docker.io/mosipid/authentication-service:1.2.1.0</t>
  </si>
  <si>
    <t xml:space="preserve"> docker.io/mosipid/biosdk-server:1.2.0.1</t>
  </si>
  <si>
    <t xml:space="preserve"> docker.io/mosipid/commons-packet-service:1.2.0.1</t>
  </si>
  <si>
    <t xml:space="preserve"> docker.io/mosipid/config-server:1.1.2</t>
  </si>
  <si>
    <t xml:space="preserve"> docker.io/mosipid/consolidator-websub-service:1.2.0.1</t>
  </si>
  <si>
    <t xml:space="preserve"> docker.io/mosipid/credential-request-generator:1.2.2.0</t>
  </si>
  <si>
    <t xml:space="preserve"> docker.io/mosipid/credential-service:1.2.2.0</t>
  </si>
  <si>
    <t xml:space="preserve"> docker.io/mosipid/data-share-service:1.2.0.1</t>
  </si>
  <si>
    <t xml:space="preserve"> docker.io/mosipid/esignet:1.4.1</t>
  </si>
  <si>
    <t xml:space="preserve"> docker.io/mosipid/hotlist-service:1.2.1.1</t>
  </si>
  <si>
    <t xml:space="preserve"> docker.io/mosipid/id-repository-identity-service:1.2.2.0</t>
  </si>
  <si>
    <t xml:space="preserve"> docker.io/mosipid/id-repository-salt-generator:1.2.0.1</t>
  </si>
  <si>
    <t xml:space="preserve"> docker.io/mosipid/id-repository-vid-service:1.2.2.0</t>
  </si>
  <si>
    <t xml:space="preserve"> docker.io/mosipid/kernel-auditmanager-service:1.2.0.1</t>
  </si>
  <si>
    <t xml:space="preserve"> docker.io/mosipid/kernel-auth-service:1.2.0.1</t>
  </si>
  <si>
    <t xml:space="preserve"> docker.io/mosipid/kernel-idgenerator-service:1.2.0.1</t>
  </si>
  <si>
    <t xml:space="preserve"> docker.io/mosipid/kernel-keymanager-service:1.3.0-beta.3</t>
  </si>
  <si>
    <t xml:space="preserve"> docker.io/mosipid/kernel-masterdata-service:1.2.1.1</t>
  </si>
  <si>
    <t xml:space="preserve"> docker.io/mosipid/kernel-notification-service:1.2.0.1</t>
  </si>
  <si>
    <t xml:space="preserve"> docker.io/mosipid/kernel-otpmanager-service:1.2.0.1</t>
  </si>
  <si>
    <t xml:space="preserve"> docker.io/mosipid/kernel-pridgenerator-service:1.2.0.1</t>
  </si>
  <si>
    <t xml:space="preserve"> docker.io/mosipid/kernel-ridgenerator-service:1.2.0.1</t>
  </si>
  <si>
    <t xml:space="preserve"> docker.io/mosipid/kernel-salt-generator:1.2.0.1</t>
  </si>
  <si>
    <t xml:space="preserve"> docker.io/mosipid/kernel-syncdata-service:1.2.1.1</t>
  </si>
  <si>
    <t xml:space="preserve"> docker.io/mosipid/keycloak-init:1.2.0.1</t>
  </si>
  <si>
    <t xml:space="preserve"> docker.io/mosipid/keys-generator:1.2.0.1</t>
  </si>
  <si>
    <t xml:space="preserve"> docker.io/mosipid/minio-client-util:latest</t>
  </si>
  <si>
    <t xml:space="preserve"> docker.io/mosipid/mock-abis:1.2.0.2</t>
  </si>
  <si>
    <t xml:space="preserve"> docker.io/mosipid/mock-identity-system:0.9.3</t>
  </si>
  <si>
    <t xml:space="preserve"> docker.io/mosipid/mock-mv:1.2.0.2</t>
  </si>
  <si>
    <t xml:space="preserve"> docker.io/mosipid/mock-relying-party-service:0.9.3</t>
  </si>
  <si>
    <t xml:space="preserve"> docker.io/mosipid/mock-relying-party-ui:0.9.3</t>
  </si>
  <si>
    <t xml:space="preserve"> docker.io/mosipid/mock-smtp:1.0.0</t>
  </si>
  <si>
    <t xml:space="preserve"> docker.io/mosipid/mosip-artemis-keycloak:1.2.0.1</t>
  </si>
  <si>
    <t xml:space="preserve"> docker.io/mosipid/mosip-file-server:1.2.0.1</t>
  </si>
  <si>
    <t xml:space="preserve"> docker.io/mosipid/oidc-ui:1.4.1</t>
  </si>
  <si>
    <t xml:space="preserve"> docker.io/mosipid/postgres-init:1.2.0.1</t>
  </si>
  <si>
    <t xml:space="preserve"> docker.io/mosipid/pre-registration-application-service:1.2.0.1</t>
  </si>
  <si>
    <t xml:space="preserve"> docker.io/mosipid/pre-registration-batchjob:1.2.0.1</t>
  </si>
  <si>
    <t xml:space="preserve"> docker.io/mosipid/pre-registration-booking-service:1.2.0.1</t>
  </si>
  <si>
    <t xml:space="preserve"> docker.io/mosipid/pre-registration-captcha-service:1.2.0.1</t>
  </si>
  <si>
    <t xml:space="preserve"> docker.io/mosipid/pre-registration-datasync-service:1.2.0.1</t>
  </si>
  <si>
    <t xml:space="preserve"> docker.io/mosipid/pre-registration-ui:1.2.0.1</t>
  </si>
  <si>
    <t xml:space="preserve"> docker.io/mosipid/print:1.2.0.1</t>
  </si>
  <si>
    <t xml:space="preserve"> docker.io/mosipid/registration-client:1.2.0.2</t>
  </si>
  <si>
    <t xml:space="preserve"> docker.io/mosipid/registration-processor-common-camel-bridge:1.2.0.2</t>
  </si>
  <si>
    <t xml:space="preserve"> docker.io/mosipid/registration-processor-dmz-packet-server:1.2.0.2</t>
  </si>
  <si>
    <t xml:space="preserve"> docker.io/mosipid/registration-processor-notification-service:1.2.0.2</t>
  </si>
  <si>
    <t xml:space="preserve"> docker.io/mosipid/registration-processor-registration-transaction-service:1.2.0.2</t>
  </si>
  <si>
    <t xml:space="preserve"> docker.io/mosipid/registration-processor-reprocessor:1.2.0.2</t>
  </si>
  <si>
    <t xml:space="preserve"> docker.io/mosipid/registration-processor-stage-group-1:1.2.0.2</t>
  </si>
  <si>
    <t xml:space="preserve"> docker.io/mosipid/registration-processor-stage-group-2:1.2.0.2</t>
  </si>
  <si>
    <t xml:space="preserve"> docker.io/mosipid/registration-processor-stage-group-3:1.2.0.2</t>
  </si>
  <si>
    <t xml:space="preserve"> docker.io/mosipid/registration-processor-stage-group-4:1.2.0.2</t>
  </si>
  <si>
    <t xml:space="preserve"> docker.io/mosipid/registration-processor-stage-group-5:1.2.0.2</t>
  </si>
  <si>
    <t xml:space="preserve"> docker.io/mosipid/registration-processor-stage-group-6:1.2.0.2</t>
  </si>
  <si>
    <t xml:space="preserve"> docker.io/mosipid/registration-processor-stage-group-7:1.2.0.2</t>
  </si>
  <si>
    <t xml:space="preserve"> docker.io/mosipid/resident-service:1.2.1.1</t>
  </si>
  <si>
    <t xml:space="preserve"> docker.io/mosipid/resident-ui:0.9.1</t>
  </si>
  <si>
    <t xml:space="preserve"> docker.io/mosipid/websub-service:1.2.0.1</t>
  </si>
  <si>
    <t xml:space="preserve"> docker.io/mosipqa/certmanager:develop</t>
  </si>
  <si>
    <t xml:space="preserve"> docker.io/mosipqa/inji-verify-service:develop</t>
  </si>
  <si>
    <t xml:space="preserve"> docker.io/mosipqa/inji-verify-ui:develop</t>
  </si>
  <si>
    <t xml:space="preserve"> docker.io/mosipqa/partner-management-service:1.3.x</t>
  </si>
  <si>
    <t xml:space="preserve"> docker.io/mosipqa/pmp-ui-v2:1.3.x</t>
  </si>
  <si>
    <t xml:space="preserve"> docker.io/mosipqa/policy-management-service:1.3.x</t>
  </si>
  <si>
    <t xml:space="preserve"> docker.io/mosipqa/uitest-admin:develop</t>
  </si>
  <si>
    <t xml:space="preserve"> docker.io/mosipqa/uitest-resident:develop</t>
  </si>
  <si>
    <t xml:space="preserve"> mosipid/config-server:1.1.2</t>
  </si>
  <si>
    <t xml:space="preserve"> mosipid/keycloak-init:1.2.0.1</t>
  </si>
  <si>
    <t xml:space="preserve"> mosipid/postgres-init:1.2.0.1</t>
  </si>
  <si>
    <t xml:space="preserve"> docker.io/mosipdev/apitest-pms:release-1.3.x</t>
  </si>
  <si>
    <t xml:space="preserve"> docker.io/mosipdev/uitest-pmp-v2:release-1.3.x</t>
  </si>
  <si>
    <t xml:space="preserve"> docker.io/mosipqa/apitest-esignet:develop</t>
  </si>
  <si>
    <t xml:space="preserve"> docker.io/mosipqa/apitest-pms:develop</t>
  </si>
  <si>
    <t xml:space="preserve"> docker.io/mosipqa/postgres-init:develop</t>
  </si>
  <si>
    <t xml:space="preserve"> mosipdev/uitest-pmp-v2:release-1.3.x</t>
  </si>
  <si>
    <t xml:space="preserve"> mosipqa/apitest-esignet:develop</t>
  </si>
  <si>
    <t xml:space="preserve"> mosipqa/apitest-pms:develop</t>
  </si>
  <si>
    <t xml:space="preserve"> mosipqa/postgres-init:develop</t>
  </si>
  <si>
    <t xml:space="preserve"> docker.io/mosipdev/dsl-orchestrator:release-1.3.x</t>
  </si>
  <si>
    <t xml:space="preserve"> docker.io/mosipid/softhsm:v2</t>
  </si>
  <si>
    <t xml:space="preserve"> mosipid/softhsm:v2</t>
  </si>
  <si>
    <t xml:space="preserve"> docker.io/mosipqa/activemq-artemis:1.1.5</t>
  </si>
  <si>
    <t xml:space="preserve"> docker.io/mosipqa/dsl-orchestrator:develop</t>
  </si>
  <si>
    <t xml:space="preserve"> docker.io/mosipqa/dsl-packetcreator:develop</t>
  </si>
  <si>
    <t xml:space="preserve"> docker.io/mosipqa/apitest-pms:1.3.x</t>
  </si>
  <si>
    <t xml:space="preserve"> docker.io/mosipid/partner-onboarder:1.2.0.1</t>
  </si>
  <si>
    <t>Chrome: Version  142.0.7444.59</t>
  </si>
  <si>
    <t>Firefox: Version 144.0.2</t>
  </si>
  <si>
    <t>Edge: Version 142.0.3595.53</t>
  </si>
  <si>
    <t>Safari: Version 18.6 (20621.3.11.11.3</t>
  </si>
  <si>
    <t>Edge: Version 141.0.3537.99</t>
  </si>
  <si>
    <t>Chrome: Version 141.0.7390.55</t>
  </si>
  <si>
    <t>API Testing - Stories Verified : 54</t>
  </si>
  <si>
    <t>Test cases : 988      Passed: 982         Failed : 0     Skipped: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</si>
</sst>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8">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theme="1"/>
      <name val="Verdana"/>
      <family val="2"/>
    </font>
    <font>
      <b/>
      <sz val="7"/>
      <color theme="1"/>
      <name val="Verdana"/>
      <family val="2"/>
    </font>
    <font>
      <sz val="11"/>
      <name val="Calibri"/>
      <family val="2"/>
    </font>
    <font>
      <sz val="11"/>
      <color theme="1"/>
      <name val="Calibri"/>
      <family val="2"/>
    </font>
    <font>
      <b/>
      <sz val="8"/>
      <color rgb="FFFFFFFF"/>
      <name val="Verdana"/>
      <family val="2"/>
    </font>
    <font>
      <b/>
      <sz val="11"/>
      <color rgb="FFFFFFFF"/>
      <name val="Calibri"/>
      <family val="2"/>
    </font>
    <font>
      <sz val="11"/>
      <color rgb="FF1D1C1D"/>
      <name val="Calibri"/>
      <family val="2"/>
    </font>
    <font>
      <sz val="8"/>
      <color theme="1"/>
      <name val="Verdana"/>
      <family val="2"/>
    </font>
    <font>
      <b/>
      <sz val="8"/>
      <color rgb="FF57BB8A"/>
      <name val="Verdana"/>
      <family val="2"/>
    </font>
    <font>
      <b/>
      <sz val="8"/>
      <color rgb="FFFF0000"/>
      <name val="Verdana"/>
      <family val="2"/>
    </font>
    <font>
      <b/>
      <sz val="8"/>
      <color rgb="FFFF9900"/>
      <name val="Verdana"/>
      <family val="2"/>
    </font>
    <font>
      <b/>
      <sz val="11"/>
      <color theme="1"/>
      <name val="Calibri"/>
      <family val="2"/>
    </font>
    <font>
      <sz val="8"/>
      <color rgb="FF57BB8A"/>
      <name val="Verdana"/>
      <family val="2"/>
    </font>
    <font>
      <sz val="8"/>
      <color rgb="FFFF0000"/>
      <name val="Verdana"/>
      <family val="2"/>
    </font>
    <font>
      <b/>
      <sz val="8"/>
      <color rgb="FFF6B26B"/>
      <name val="Verdana"/>
      <family val="2"/>
    </font>
    <font>
      <b/>
      <sz val="11"/>
      <color rgb="FF70AD47"/>
      <name val="Calibri"/>
      <family val="2"/>
    </font>
    <font>
      <b/>
      <sz val="11"/>
      <color rgb="FFFF0000"/>
      <name val="Calibri"/>
      <family val="2"/>
    </font>
    <font>
      <b/>
      <sz val="11"/>
      <color rgb="FFFF9900"/>
      <name val="Calibri"/>
      <family val="2"/>
    </font>
    <font>
      <b/>
      <i/>
      <sz val="8"/>
      <color rgb="FF1C4587"/>
      <name val="Verdana"/>
      <family val="2"/>
    </font>
    <font>
      <sz val="11"/>
      <color rgb="FFFFFFFF"/>
      <name val="Calibri"/>
      <family val="2"/>
    </font>
    <font>
      <b/>
      <i/>
      <sz val="8"/>
      <color rgb="FF1C4587"/>
      <name val="Trebuchet MS"/>
      <family val="2"/>
    </font>
    <font>
      <sz val="11"/>
      <color rgb="FF000000"/>
      <name val="Calibri"/>
      <family val="2"/>
    </font>
    <font>
      <sz val="10"/>
      <color rgb="FF000000"/>
      <name val="Calibri"/>
      <family val="2"/>
    </font>
    <font>
      <sz val="11"/>
      <color theme="0"/>
      <name val="Calibri"/>
      <family val="2"/>
    </font>
    <font>
      <sz val="10"/>
      <color theme="1"/>
      <name val="Calibri"/>
      <family val="2"/>
    </font>
    <font>
      <b/>
      <sz val="11"/>
      <color theme="0"/>
      <name val="Calibri"/>
      <family val="2"/>
    </font>
    <font>
      <u/>
      <sz val="11"/>
      <color rgb="FF0563C1"/>
      <name val="Calibri"/>
      <family val="2"/>
    </font>
    <font>
      <u/>
      <sz val="11"/>
      <color rgb="FF0000FF"/>
      <name val="Calibri"/>
      <family val="2"/>
    </font>
    <font>
      <sz val="10"/>
      <color rgb="FF000000"/>
      <name val="Arial"/>
      <family val="2"/>
    </font>
    <font>
      <sz val="10"/>
      <color rgb="FF000000"/>
      <name val="-apple-system"/>
    </font>
    <font>
      <u/>
      <sz val="11"/>
      <color rgb="FF0000FF"/>
      <name val="Arial"/>
      <family val="2"/>
    </font>
    <font>
      <b/>
      <sz val="11"/>
      <color rgb="FF000000"/>
      <name val="Calibri"/>
      <family val="2"/>
    </font>
    <font>
      <u/>
      <sz val="11"/>
      <color theme="10"/>
      <name val="Calibri"/>
      <family val="2"/>
      <scheme val="minor"/>
    </font>
    <font>
      <b/>
      <sz val="10"/>
      <color rgb="FFFFFFFF"/>
      <name val="Calibri"/>
      <family val="2"/>
    </font>
    <font>
      <sz val="10"/>
      <color rgb="FFFFFFFF"/>
      <name val="Calibri"/>
      <family val="2"/>
    </font>
    <font>
      <sz val="8"/>
      <name val="Calibri"/>
      <family val="2"/>
      <scheme val="minor"/>
    </font>
    <font>
      <sz val="10"/>
      <color theme="0"/>
      <name val="Calibri"/>
      <family val="2"/>
    </font>
    <font>
      <sz val="11"/>
      <color rgb="FFFF0000"/>
      <name val="Calibri"/>
      <family val="2"/>
      <scheme val="minor"/>
    </font>
    <font>
      <sz val="11"/>
      <color rgb="FF57BB8A"/>
      <name val="Calibri"/>
      <family val="2"/>
      <scheme val="minor"/>
    </font>
    <font>
      <sz val="11"/>
      <color rgb="FFFF9900"/>
      <name val="Calibri"/>
      <family val="2"/>
      <scheme val="minor"/>
    </font>
    <font>
      <sz val="11"/>
      <color theme="1"/>
      <name val="Calibri"/>
      <scheme val="minor"/>
    </font>
    <font>
      <sz val="10"/>
      <color theme="1"/>
      <name val="Calibri"/>
      <family val="2"/>
      <scheme val="minor"/>
    </font>
    <font>
      <sz val="10"/>
      <color rgb="FFFF0000"/>
      <name val="Calibri"/>
      <family val="2"/>
      <scheme val="minor"/>
    </font>
    <font>
      <sz val="10"/>
      <color rgb="FF000000"/>
      <name val="Calibri"/>
      <family val="2"/>
      <scheme val="minor"/>
    </font>
    <font>
      <sz val="10"/>
      <color rgb="FF0D0D0D"/>
      <name val="Calibri"/>
      <family val="2"/>
      <scheme val="minor"/>
    </font>
    <font>
      <sz val="10"/>
      <color theme="1" tint="4.9989318521683403E-2"/>
      <name val="Calibri"/>
      <family val="2"/>
      <scheme val="minor"/>
    </font>
    <font>
      <sz val="10"/>
      <color rgb="FFFF0000"/>
      <name val="Calibri"/>
      <family val="2"/>
    </font>
    <font>
      <sz val="10"/>
      <color rgb="FF161616"/>
      <name val="Calibri"/>
      <family val="2"/>
    </font>
    <font>
      <sz val="10"/>
      <color rgb="FF161616"/>
      <name val="Calibri"/>
      <family val="2"/>
      <scheme val="minor"/>
    </font>
    <font>
      <sz val="10"/>
      <color rgb="FF0D0D0D"/>
      <name val="Calibri"/>
      <family val="2"/>
    </font>
    <font>
      <b/>
      <sz val="10"/>
      <color theme="0"/>
      <name val="Calibri"/>
      <family val="2"/>
    </font>
    <font>
      <sz val="10"/>
      <color rgb="FF000000"/>
      <name val="Aptos Narrow"/>
      <family val="2"/>
    </font>
    <font>
      <u/>
      <sz val="10"/>
      <color theme="10"/>
      <name val="Calibri"/>
      <family val="2"/>
      <scheme val="minor"/>
    </font>
    <font>
      <b/>
      <sz val="10"/>
      <color rgb="FF172B4D"/>
      <name val="Segoe UI"/>
      <family val="2"/>
    </font>
    <font>
      <sz val="10"/>
      <color theme="1"/>
      <name val="Calibri"/>
      <family val="2"/>
      <scheme val="major"/>
    </font>
    <font>
      <sz val="10"/>
      <color rgb="FF000000"/>
      <name val="Calibri"/>
      <family val="2"/>
      <scheme val="major"/>
    </font>
    <font>
      <sz val="10"/>
      <color rgb="FF242424"/>
      <name val="Aptos Narrow"/>
      <family val="2"/>
    </font>
    <font>
      <sz val="10"/>
      <color rgb="FF000000"/>
      <name val="Segoe UI"/>
      <family val="2"/>
    </font>
    <font>
      <sz val="10"/>
      <color rgb="FF0D0D0D"/>
      <name val="Aptos Narrow"/>
      <family val="2"/>
    </font>
    <font>
      <i/>
      <sz val="10"/>
      <color rgb="FF000000"/>
      <name val="Calibri"/>
      <family val="2"/>
    </font>
    <font>
      <b/>
      <sz val="10"/>
      <color rgb="FF000000"/>
      <name val="Calibri"/>
      <family val="2"/>
    </font>
    <font>
      <sz val="10"/>
      <name val="Calibri"/>
      <family val="2"/>
    </font>
    <font>
      <b/>
      <sz val="10"/>
      <name val="Calibri"/>
      <family val="2"/>
    </font>
    <font>
      <sz val="10"/>
      <color rgb="FF172B4D"/>
      <name val="Calibri"/>
      <family val="2"/>
    </font>
    <font>
      <sz val="10"/>
      <color rgb="FFFF0000"/>
      <name val="Aptos Narrow"/>
      <family val="2"/>
    </font>
    <font>
      <b/>
      <sz val="10"/>
      <name val="Segoe UI"/>
      <family val="2"/>
    </font>
    <font>
      <sz val="10"/>
      <name val="Segoe UI"/>
      <family val="2"/>
    </font>
    <font>
      <b/>
      <sz val="10"/>
      <color rgb="FF172B4D"/>
      <name val="Calibri"/>
      <family val="2"/>
    </font>
    <font>
      <sz val="10"/>
      <color theme="1"/>
      <name val="Aptos Narrow"/>
      <family val="2"/>
    </font>
    <font>
      <u/>
      <sz val="10"/>
      <color theme="10"/>
      <name val="Calibri"/>
      <family val="2"/>
    </font>
    <font>
      <sz val="10"/>
      <color rgb="FF4472C4"/>
      <name val="Calibri"/>
      <family val="2"/>
    </font>
    <font>
      <u/>
      <sz val="10"/>
      <color rgb="FF000000"/>
      <name val="Calibri"/>
      <family val="2"/>
      <scheme val="minor"/>
    </font>
    <font>
      <b/>
      <sz val="10"/>
      <color theme="1"/>
      <name val="Calibri"/>
      <family val="2"/>
    </font>
    <font>
      <sz val="10"/>
      <color rgb="FF2AA198"/>
      <name val="Calibri"/>
      <family val="2"/>
    </font>
    <font>
      <i/>
      <sz val="10"/>
      <color rgb="FF000000"/>
      <name val="Calibri"/>
      <family val="2"/>
      <scheme val="minor"/>
    </font>
    <font>
      <sz val="10"/>
      <color rgb="FF000000"/>
      <name val="Calibri"/>
      <scheme val="minor"/>
    </font>
    <font>
      <sz val="10"/>
      <color theme="1"/>
      <name val="Calibri"/>
      <scheme val="minor"/>
    </font>
    <font>
      <b/>
      <sz val="10"/>
      <color theme="0"/>
      <name val="Calibri"/>
      <family val="2"/>
      <scheme val="minor"/>
    </font>
    <font>
      <b/>
      <sz val="10"/>
      <color theme="0"/>
      <name val="Aptos Narrow"/>
      <family val="2"/>
    </font>
    <font>
      <sz val="10"/>
      <color rgb="FF141419"/>
      <name val="Calibri"/>
      <family val="2"/>
      <scheme val="major"/>
    </font>
    <font>
      <sz val="11"/>
      <color rgb="FF000000"/>
      <name val="Aptos Narrow"/>
      <family val="2"/>
    </font>
    <font>
      <sz val="11"/>
      <color rgb="FFFF0000"/>
      <name val="Aptos Narrow"/>
      <family val="2"/>
    </font>
    <font>
      <sz val="11"/>
      <color rgb="FF000000"/>
      <name val="Calibri"/>
    </font>
    <font>
      <sz val="11"/>
      <color theme="1"/>
      <name val="Calibri"/>
    </font>
    <font>
      <sz val="10"/>
      <color rgb="FF000000"/>
      <name val="Calibri"/>
    </font>
    <font>
      <sz val="9"/>
      <color rgb="FFFF0000"/>
      <name val="Consolas"/>
      <charset val="1"/>
    </font>
    <font>
      <sz val="11"/>
      <color rgb="FF000000"/>
      <name val="Aptos Narrow"/>
    </font>
    <font>
      <sz val="11"/>
      <color rgb="FF0D0D0D"/>
      <name val="Calibri"/>
    </font>
    <font>
      <sz val="11"/>
      <color rgb="FF0D0D0D"/>
      <name val="Aptos Narrow"/>
    </font>
    <font>
      <sz val="10"/>
      <color rgb="FF2AA198"/>
      <name val="Consolas"/>
      <charset val="1"/>
    </font>
    <font>
      <sz val="12"/>
      <color rgb="FF000000"/>
      <name val="Calibri"/>
      <family val="2"/>
    </font>
    <font>
      <sz val="10"/>
      <color theme="1"/>
      <name val="Calibri"/>
    </font>
    <font>
      <sz val="12"/>
      <color theme="1"/>
      <name val="Calibri"/>
      <family val="2"/>
      <scheme val="minor"/>
    </font>
    <font>
      <sz val="12"/>
      <color rgb="FF000000"/>
      <name val="Calibri"/>
    </font>
    <font>
      <sz val="11"/>
      <color rgb="FF000000"/>
      <name val="Calibri"/>
      <family val="2"/>
      <scheme val="minor"/>
    </font>
    <font>
      <sz val="10"/>
      <color rgb="FF000000"/>
      <name val="Aptos Narrow"/>
    </font>
    <font>
      <sz val="10"/>
      <color rgb="FFFF0000"/>
      <name val="Calibri"/>
    </font>
    <font>
      <u/>
      <sz val="10"/>
      <color rgb="FF000000"/>
      <name val="Calibri"/>
    </font>
    <font>
      <b/>
      <sz val="11"/>
      <color theme="2"/>
      <name val="Calibri"/>
      <family val="2"/>
    </font>
    <font>
      <sz val="11"/>
      <color rgb="FFFF0000"/>
      <name val="Calibri"/>
      <family val="2"/>
    </font>
    <font>
      <sz val="11"/>
      <name val="Calibri"/>
      <family val="2"/>
      <scheme val="minor"/>
    </font>
  </fonts>
  <fills count="29">
    <fill>
      <patternFill patternType="none"/>
    </fill>
    <fill>
      <patternFill patternType="gray125"/>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theme="0"/>
        <bgColor theme="0"/>
      </patternFill>
    </fill>
    <fill>
      <patternFill patternType="solid">
        <fgColor rgb="FF274E13"/>
        <bgColor rgb="FF274E13"/>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C9DAF8"/>
        <bgColor rgb="FFC9DAF8"/>
      </patternFill>
    </fill>
    <fill>
      <patternFill patternType="solid">
        <fgColor rgb="FFF9CB9C"/>
        <bgColor rgb="FFF9CB9C"/>
      </patternFill>
    </fill>
    <fill>
      <patternFill patternType="solid">
        <fgColor rgb="FFFFFF00"/>
        <bgColor rgb="FFFFFF00"/>
      </patternFill>
    </fill>
    <fill>
      <patternFill patternType="solid">
        <fgColor rgb="FF00FFFF"/>
        <bgColor rgb="FF00FFFF"/>
      </patternFill>
    </fill>
    <fill>
      <patternFill patternType="solid">
        <fgColor rgb="FFFFFFCC"/>
        <bgColor rgb="FFFFFFCC"/>
      </patternFill>
    </fill>
    <fill>
      <patternFill patternType="solid">
        <fgColor theme="0"/>
        <bgColor indexed="64"/>
      </patternFill>
    </fill>
    <fill>
      <patternFill patternType="solid">
        <fgColor rgb="FFFFFFFF"/>
        <bgColor rgb="FF000000"/>
      </patternFill>
    </fill>
    <fill>
      <patternFill patternType="solid">
        <fgColor theme="9"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0"/>
        <bgColor rgb="FF000000"/>
      </patternFill>
    </fill>
    <fill>
      <patternFill patternType="solid">
        <fgColor rgb="FF002060"/>
        <bgColor rgb="FF073763"/>
      </patternFill>
    </fill>
    <fill>
      <patternFill patternType="solid">
        <fgColor rgb="FFFFFFFF"/>
        <bgColor indexed="64"/>
      </patternFill>
    </fill>
    <fill>
      <patternFill patternType="solid">
        <fgColor theme="9" tint="-0.499984740745262"/>
        <bgColor rgb="FF000000"/>
      </patternFill>
    </fill>
    <fill>
      <patternFill patternType="solid">
        <fgColor theme="9" tint="-0.249977111117893"/>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medium">
        <color rgb="FFCCCCCC"/>
      </top>
      <bottom style="medium">
        <color rgb="FFCCCCCC"/>
      </bottom>
      <diagonal/>
    </border>
    <border>
      <left style="thin">
        <color rgb="FF000000"/>
      </left>
      <right style="thin">
        <color rgb="FF000000"/>
      </right>
      <top/>
      <bottom style="thin">
        <color rgb="FF000000"/>
      </bottom>
      <diagonal/>
    </border>
    <border>
      <left style="thick">
        <color rgb="FF000000"/>
      </left>
      <right/>
      <top style="thick">
        <color rgb="FF000000"/>
      </top>
      <bottom style="medium">
        <color rgb="FFCCCCCC"/>
      </bottom>
      <diagonal/>
    </border>
    <border>
      <left/>
      <right/>
      <top style="thick">
        <color rgb="FF000000"/>
      </top>
      <bottom style="medium">
        <color rgb="FFCCCCCC"/>
      </bottom>
      <diagonal/>
    </border>
    <border>
      <left/>
      <right style="thick">
        <color rgb="FF000000"/>
      </right>
      <top style="thick">
        <color rgb="FF000000"/>
      </top>
      <bottom style="medium">
        <color rgb="FFCCCCCC"/>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top style="medium">
        <color rgb="FFCCCCCC"/>
      </top>
      <bottom style="thick">
        <color rgb="FF000000"/>
      </bottom>
      <diagonal/>
    </border>
    <border>
      <left/>
      <right/>
      <top style="medium">
        <color rgb="FFCCCCCC"/>
      </top>
      <bottom style="thick">
        <color rgb="FF000000"/>
      </bottom>
      <diagonal/>
    </border>
    <border>
      <left/>
      <right style="thick">
        <color rgb="FF000000"/>
      </right>
      <top style="medium">
        <color rgb="FFCCCCCC"/>
      </top>
      <bottom style="thick">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rgb="FF000000"/>
      </right>
      <top/>
      <bottom/>
      <diagonal/>
    </border>
  </borders>
  <cellStyleXfs count="2">
    <xf numFmtId="0" fontId="0" fillId="0" borderId="0"/>
    <xf numFmtId="0" fontId="39" fillId="0" borderId="0" applyNumberFormat="0" applyFill="0" applyBorder="0" applyAlignment="0" applyProtection="0"/>
  </cellStyleXfs>
  <cellXfs count="560">
    <xf numFmtId="0" fontId="0" fillId="0" borderId="0" xfId="0"/>
    <xf numFmtId="0" fontId="6" fillId="0" borderId="1" xfId="0" applyFont="1" applyBorder="1"/>
    <xf numFmtId="0" fontId="10" fillId="0" borderId="0" xfId="0" applyFont="1"/>
    <xf numFmtId="0" fontId="10" fillId="0" borderId="4" xfId="0" applyFont="1" applyBorder="1" applyAlignment="1">
      <alignment wrapText="1"/>
    </xf>
    <xf numFmtId="0" fontId="10" fillId="0" borderId="0" xfId="0" applyFont="1" applyAlignment="1">
      <alignment horizontal="center" vertical="center"/>
    </xf>
    <xf numFmtId="0" fontId="11" fillId="4" borderId="1" xfId="0" applyFont="1" applyFill="1" applyBorder="1" applyAlignment="1">
      <alignment horizontal="center" wrapText="1"/>
    </xf>
    <xf numFmtId="0" fontId="11" fillId="7" borderId="1" xfId="0" applyFont="1" applyFill="1" applyBorder="1" applyAlignment="1">
      <alignment horizontal="center"/>
    </xf>
    <xf numFmtId="0" fontId="12" fillId="7" borderId="5" xfId="0" applyFont="1" applyFill="1" applyBorder="1"/>
    <xf numFmtId="0" fontId="8" fillId="6" borderId="1" xfId="0" applyFont="1" applyFill="1" applyBorder="1" applyAlignment="1">
      <alignment horizontal="center" vertical="top" wrapText="1"/>
    </xf>
    <xf numFmtId="0" fontId="14" fillId="6" borderId="1" xfId="0" applyFont="1" applyFill="1" applyBorder="1" applyAlignment="1">
      <alignment horizontal="center" wrapText="1"/>
    </xf>
    <xf numFmtId="0" fontId="14" fillId="0" borderId="1" xfId="0" applyFont="1" applyBorder="1" applyAlignment="1">
      <alignment horizontal="center" wrapText="1"/>
    </xf>
    <xf numFmtId="0" fontId="15" fillId="6" borderId="1" xfId="0" applyFont="1" applyFill="1" applyBorder="1" applyAlignment="1">
      <alignment horizontal="center" wrapText="1"/>
    </xf>
    <xf numFmtId="0" fontId="16" fillId="0" borderId="1" xfId="0" applyFont="1" applyBorder="1" applyAlignment="1">
      <alignment horizontal="center" wrapText="1"/>
    </xf>
    <xf numFmtId="0" fontId="17" fillId="6" borderId="1" xfId="0" applyFont="1" applyFill="1" applyBorder="1" applyAlignment="1">
      <alignment horizontal="center" wrapText="1"/>
    </xf>
    <xf numFmtId="0" fontId="18" fillId="0" borderId="1" xfId="0" applyFont="1" applyBorder="1" applyAlignment="1">
      <alignment horizontal="center"/>
    </xf>
    <xf numFmtId="0" fontId="8" fillId="6" borderId="1" xfId="0" applyFont="1" applyFill="1" applyBorder="1" applyAlignment="1">
      <alignment horizontal="right" wrapText="1"/>
    </xf>
    <xf numFmtId="0" fontId="19" fillId="6" borderId="1" xfId="0" applyFont="1" applyFill="1" applyBorder="1" applyAlignment="1">
      <alignment horizontal="center" wrapText="1"/>
    </xf>
    <xf numFmtId="0" fontId="20" fillId="6" borderId="1" xfId="0" applyFont="1" applyFill="1" applyBorder="1" applyAlignment="1">
      <alignment horizontal="center" wrapText="1"/>
    </xf>
    <xf numFmtId="0" fontId="21" fillId="0" borderId="1" xfId="0" applyFont="1" applyBorder="1" applyAlignment="1">
      <alignment horizontal="center" wrapText="1"/>
    </xf>
    <xf numFmtId="0" fontId="10" fillId="0" borderId="1" xfId="0" applyFont="1" applyBorder="1"/>
    <xf numFmtId="0" fontId="7" fillId="0" borderId="1" xfId="0" applyFont="1" applyBorder="1" applyAlignment="1">
      <alignment horizontal="center"/>
    </xf>
    <xf numFmtId="0" fontId="18" fillId="8" borderId="1" xfId="0" applyFont="1" applyFill="1" applyBorder="1" applyAlignment="1">
      <alignment horizontal="center"/>
    </xf>
    <xf numFmtId="0" fontId="22" fillId="0" borderId="1" xfId="0" applyFont="1" applyBorder="1" applyAlignment="1">
      <alignment horizontal="center"/>
    </xf>
    <xf numFmtId="0" fontId="23" fillId="0" borderId="1" xfId="0" applyFont="1" applyBorder="1" applyAlignment="1">
      <alignment horizontal="center"/>
    </xf>
    <xf numFmtId="0" fontId="24" fillId="0" borderId="1" xfId="0" applyFont="1" applyBorder="1" applyAlignment="1">
      <alignment horizontal="center"/>
    </xf>
    <xf numFmtId="0" fontId="8" fillId="0" borderId="0" xfId="0" applyFont="1"/>
    <xf numFmtId="0" fontId="18" fillId="0" borderId="0" xfId="0" applyFont="1" applyAlignment="1">
      <alignment horizontal="center"/>
    </xf>
    <xf numFmtId="0" fontId="22" fillId="0" borderId="0" xfId="0" applyFont="1" applyAlignment="1">
      <alignment horizontal="center"/>
    </xf>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wrapText="1"/>
    </xf>
    <xf numFmtId="0" fontId="27" fillId="0" borderId="0" xfId="0" applyFont="1" applyAlignment="1">
      <alignment wrapText="1"/>
    </xf>
    <xf numFmtId="0" fontId="10" fillId="0" borderId="0" xfId="0" applyFont="1" applyAlignment="1">
      <alignment wrapText="1"/>
    </xf>
    <xf numFmtId="0" fontId="28" fillId="0" borderId="0" xfId="0" applyFont="1"/>
    <xf numFmtId="0" fontId="31" fillId="0" borderId="0" xfId="0" applyFont="1"/>
    <xf numFmtId="0" fontId="28" fillId="0" borderId="1" xfId="0" applyFont="1" applyBorder="1"/>
    <xf numFmtId="0" fontId="31" fillId="0" borderId="1" xfId="0" applyFont="1" applyBorder="1" applyAlignment="1">
      <alignment horizontal="center"/>
    </xf>
    <xf numFmtId="0" fontId="31" fillId="0" borderId="0" xfId="0" applyFont="1" applyAlignment="1">
      <alignment horizontal="center"/>
    </xf>
    <xf numFmtId="0" fontId="26" fillId="10" borderId="14" xfId="0" applyFont="1" applyFill="1" applyBorder="1" applyAlignment="1">
      <alignment vertical="top" wrapText="1"/>
    </xf>
    <xf numFmtId="0" fontId="26" fillId="10" borderId="15" xfId="0" applyFont="1" applyFill="1" applyBorder="1" applyAlignment="1">
      <alignment vertical="top" wrapText="1"/>
    </xf>
    <xf numFmtId="0" fontId="26" fillId="10" borderId="15" xfId="0" applyFont="1" applyFill="1" applyBorder="1" applyAlignment="1">
      <alignment horizontal="center" vertical="top" wrapText="1"/>
    </xf>
    <xf numFmtId="0" fontId="10" fillId="6" borderId="15" xfId="0" applyFont="1" applyFill="1" applyBorder="1" applyAlignment="1">
      <alignment vertical="top" wrapText="1"/>
    </xf>
    <xf numFmtId="0" fontId="10" fillId="6" borderId="15" xfId="0" applyFont="1" applyFill="1" applyBorder="1" applyAlignment="1">
      <alignment vertical="center" wrapText="1"/>
    </xf>
    <xf numFmtId="0" fontId="10" fillId="6" borderId="15" xfId="0" applyFont="1" applyFill="1" applyBorder="1" applyAlignment="1">
      <alignment wrapText="1"/>
    </xf>
    <xf numFmtId="0" fontId="10" fillId="6" borderId="16" xfId="0" applyFont="1" applyFill="1" applyBorder="1" applyAlignment="1">
      <alignment wrapText="1"/>
    </xf>
    <xf numFmtId="0" fontId="10" fillId="6" borderId="17" xfId="0" applyFont="1" applyFill="1" applyBorder="1" applyAlignment="1">
      <alignment wrapText="1"/>
    </xf>
    <xf numFmtId="0" fontId="10" fillId="6" borderId="18" xfId="0" applyFont="1" applyFill="1" applyBorder="1" applyAlignment="1">
      <alignment wrapText="1"/>
    </xf>
    <xf numFmtId="0" fontId="10" fillId="0" borderId="16" xfId="0" applyFont="1" applyBorder="1" applyAlignment="1">
      <alignment wrapText="1"/>
    </xf>
    <xf numFmtId="0" fontId="10" fillId="6" borderId="22" xfId="0" applyFont="1" applyFill="1" applyBorder="1" applyAlignment="1">
      <alignment wrapText="1"/>
    </xf>
    <xf numFmtId="0" fontId="26" fillId="5" borderId="1" xfId="0" applyFont="1" applyFill="1" applyBorder="1" applyAlignment="1">
      <alignment horizontal="center" wrapText="1"/>
    </xf>
    <xf numFmtId="0" fontId="26" fillId="5" borderId="1" xfId="0" applyFont="1" applyFill="1" applyBorder="1" applyAlignment="1">
      <alignment wrapText="1"/>
    </xf>
    <xf numFmtId="0" fontId="32" fillId="5" borderId="1" xfId="0" applyFont="1" applyFill="1" applyBorder="1" applyAlignment="1">
      <alignment horizontal="center" vertical="center"/>
    </xf>
    <xf numFmtId="0" fontId="10" fillId="0" borderId="23" xfId="0" applyFont="1" applyBorder="1" applyAlignment="1">
      <alignment wrapText="1"/>
    </xf>
    <xf numFmtId="0" fontId="33" fillId="0" borderId="1" xfId="0" applyFont="1" applyBorder="1"/>
    <xf numFmtId="0" fontId="10" fillId="0" borderId="1" xfId="0" applyFont="1" applyBorder="1" applyAlignment="1">
      <alignment wrapText="1"/>
    </xf>
    <xf numFmtId="0" fontId="34" fillId="0" borderId="1" xfId="0" applyFont="1" applyBorder="1"/>
    <xf numFmtId="0" fontId="35" fillId="6" borderId="1" xfId="0" applyFont="1" applyFill="1" applyBorder="1" applyAlignment="1">
      <alignment wrapText="1"/>
    </xf>
    <xf numFmtId="0" fontId="36" fillId="6" borderId="1" xfId="0" applyFont="1" applyFill="1" applyBorder="1" applyAlignment="1">
      <alignment wrapText="1"/>
    </xf>
    <xf numFmtId="0" fontId="36" fillId="6" borderId="24" xfId="0" applyFont="1" applyFill="1" applyBorder="1" applyAlignment="1">
      <alignment wrapText="1"/>
    </xf>
    <xf numFmtId="0" fontId="26" fillId="5" borderId="28" xfId="0" applyFont="1" applyFill="1" applyBorder="1" applyAlignment="1">
      <alignment horizontal="center" wrapText="1"/>
    </xf>
    <xf numFmtId="0" fontId="26" fillId="5" borderId="28" xfId="0" applyFont="1" applyFill="1" applyBorder="1" applyAlignment="1">
      <alignment wrapText="1"/>
    </xf>
    <xf numFmtId="0" fontId="37" fillId="0" borderId="0" xfId="0" applyFont="1" applyAlignment="1">
      <alignment wrapText="1"/>
    </xf>
    <xf numFmtId="0" fontId="38" fillId="6" borderId="1" xfId="0" applyFont="1" applyFill="1" applyBorder="1"/>
    <xf numFmtId="0" fontId="38" fillId="6" borderId="29" xfId="0" applyFont="1" applyFill="1" applyBorder="1" applyAlignment="1">
      <alignment wrapText="1"/>
    </xf>
    <xf numFmtId="0" fontId="38" fillId="6" borderId="29" xfId="0" applyFont="1" applyFill="1" applyBorder="1"/>
    <xf numFmtId="0" fontId="10" fillId="6" borderId="24" xfId="0" applyFont="1" applyFill="1" applyBorder="1"/>
    <xf numFmtId="0" fontId="28" fillId="6" borderId="5" xfId="0" applyFont="1" applyFill="1" applyBorder="1" applyAlignment="1">
      <alignment horizontal="right"/>
    </xf>
    <xf numFmtId="0" fontId="28" fillId="12" borderId="5" xfId="0" applyFont="1" applyFill="1" applyBorder="1" applyAlignment="1">
      <alignment horizontal="right"/>
    </xf>
    <xf numFmtId="0" fontId="30" fillId="13" borderId="1" xfId="0" applyFont="1" applyFill="1" applyBorder="1"/>
    <xf numFmtId="0" fontId="26" fillId="6" borderId="1" xfId="0" applyFont="1" applyFill="1" applyBorder="1"/>
    <xf numFmtId="0" fontId="28" fillId="6" borderId="1" xfId="0" applyFont="1" applyFill="1" applyBorder="1" applyAlignment="1">
      <alignment wrapText="1"/>
    </xf>
    <xf numFmtId="0" fontId="30" fillId="6" borderId="1" xfId="0" applyFont="1" applyFill="1" applyBorder="1"/>
    <xf numFmtId="0" fontId="10" fillId="6" borderId="1" xfId="0" applyFont="1" applyFill="1" applyBorder="1" applyAlignment="1">
      <alignment wrapText="1"/>
    </xf>
    <xf numFmtId="0" fontId="28" fillId="14" borderId="5" xfId="0" applyFont="1" applyFill="1" applyBorder="1" applyAlignment="1">
      <alignment horizontal="right"/>
    </xf>
    <xf numFmtId="0" fontId="32" fillId="14" borderId="1" xfId="0" applyFont="1" applyFill="1" applyBorder="1"/>
    <xf numFmtId="0" fontId="10" fillId="14" borderId="24" xfId="0" applyFont="1" applyFill="1" applyBorder="1"/>
    <xf numFmtId="0" fontId="28" fillId="0" borderId="30" xfId="0" applyFont="1" applyBorder="1" applyAlignment="1">
      <alignment wrapText="1"/>
    </xf>
    <xf numFmtId="0" fontId="28" fillId="0" borderId="30" xfId="0" applyFont="1" applyBorder="1"/>
    <xf numFmtId="0" fontId="28" fillId="12" borderId="1" xfId="0" applyFont="1" applyFill="1" applyBorder="1"/>
    <xf numFmtId="0" fontId="30" fillId="0" borderId="1" xfId="0" applyFont="1" applyBorder="1"/>
    <xf numFmtId="0" fontId="32" fillId="6" borderId="1" xfId="0" applyFont="1" applyFill="1" applyBorder="1"/>
    <xf numFmtId="0" fontId="32" fillId="0" borderId="1" xfId="0" applyFont="1" applyBorder="1"/>
    <xf numFmtId="0" fontId="10" fillId="11" borderId="1" xfId="0" applyFont="1" applyFill="1" applyBorder="1" applyAlignment="1">
      <alignment wrapText="1"/>
    </xf>
    <xf numFmtId="0" fontId="28" fillId="15" borderId="5" xfId="0" applyFont="1" applyFill="1" applyBorder="1" applyAlignment="1">
      <alignment horizontal="right"/>
    </xf>
    <xf numFmtId="0" fontId="10" fillId="15" borderId="24" xfId="0" applyFont="1" applyFill="1" applyBorder="1"/>
    <xf numFmtId="0" fontId="10" fillId="15" borderId="24" xfId="0" applyFont="1" applyFill="1" applyBorder="1" applyAlignment="1">
      <alignment wrapText="1"/>
    </xf>
    <xf numFmtId="0" fontId="10" fillId="6" borderId="24" xfId="0" applyFont="1" applyFill="1" applyBorder="1" applyAlignment="1">
      <alignment wrapText="1"/>
    </xf>
    <xf numFmtId="0" fontId="10" fillId="14" borderId="24" xfId="0" applyFont="1" applyFill="1" applyBorder="1" applyAlignment="1">
      <alignment wrapText="1"/>
    </xf>
    <xf numFmtId="0" fontId="38" fillId="16" borderId="1" xfId="0" applyFont="1" applyFill="1" applyBorder="1"/>
    <xf numFmtId="0" fontId="18" fillId="16" borderId="1" xfId="0" applyFont="1" applyFill="1" applyBorder="1"/>
    <xf numFmtId="0" fontId="28" fillId="8" borderId="1" xfId="0" applyFont="1" applyFill="1" applyBorder="1"/>
    <xf numFmtId="0" fontId="10" fillId="8" borderId="1" xfId="0" applyFont="1" applyFill="1" applyBorder="1"/>
    <xf numFmtId="0" fontId="10" fillId="16" borderId="1" xfId="0" applyFont="1" applyFill="1" applyBorder="1"/>
    <xf numFmtId="0" fontId="28" fillId="8" borderId="1" xfId="0" applyFont="1" applyFill="1" applyBorder="1" applyAlignment="1">
      <alignment horizontal="left"/>
    </xf>
    <xf numFmtId="0" fontId="10" fillId="8" borderId="1" xfId="0" applyFont="1" applyFill="1" applyBorder="1" applyAlignment="1">
      <alignment wrapText="1"/>
    </xf>
    <xf numFmtId="0" fontId="28" fillId="17" borderId="5" xfId="0" applyFont="1" applyFill="1" applyBorder="1"/>
    <xf numFmtId="0" fontId="28" fillId="18" borderId="31" xfId="0" applyFont="1" applyFill="1" applyBorder="1"/>
    <xf numFmtId="0" fontId="28" fillId="18" borderId="32" xfId="0" applyFont="1" applyFill="1" applyBorder="1"/>
    <xf numFmtId="0" fontId="28" fillId="17" borderId="1" xfId="0" applyFont="1" applyFill="1" applyBorder="1"/>
    <xf numFmtId="0" fontId="28" fillId="16" borderId="5" xfId="0" applyFont="1" applyFill="1" applyBorder="1"/>
    <xf numFmtId="0" fontId="28" fillId="16" borderId="33" xfId="0" applyFont="1" applyFill="1" applyBorder="1"/>
    <xf numFmtId="0" fontId="10" fillId="0" borderId="22" xfId="0" applyFont="1" applyBorder="1" applyAlignment="1">
      <alignment wrapText="1"/>
    </xf>
    <xf numFmtId="0" fontId="34" fillId="0" borderId="0" xfId="0" applyFont="1"/>
    <xf numFmtId="0" fontId="28" fillId="6" borderId="30" xfId="0" applyFont="1" applyFill="1" applyBorder="1" applyAlignment="1">
      <alignment wrapText="1"/>
    </xf>
    <xf numFmtId="0" fontId="28" fillId="6" borderId="30" xfId="0" applyFont="1" applyFill="1" applyBorder="1"/>
    <xf numFmtId="0" fontId="28" fillId="12" borderId="30" xfId="0" applyFont="1" applyFill="1" applyBorder="1" applyAlignment="1">
      <alignment wrapText="1"/>
    </xf>
    <xf numFmtId="0" fontId="28" fillId="12" borderId="30" xfId="0" applyFont="1" applyFill="1" applyBorder="1"/>
    <xf numFmtId="0" fontId="28" fillId="14" borderId="30" xfId="0" applyFont="1" applyFill="1" applyBorder="1" applyAlignment="1">
      <alignment wrapText="1"/>
    </xf>
    <xf numFmtId="0" fontId="28" fillId="14" borderId="30" xfId="0" applyFont="1" applyFill="1" applyBorder="1"/>
    <xf numFmtId="0" fontId="28" fillId="0" borderId="5" xfId="0" applyFont="1" applyBorder="1" applyAlignment="1">
      <alignment horizontal="right"/>
    </xf>
    <xf numFmtId="0" fontId="28" fillId="15" borderId="30" xfId="0" applyFont="1" applyFill="1" applyBorder="1" applyAlignment="1">
      <alignment wrapText="1"/>
    </xf>
    <xf numFmtId="0" fontId="28" fillId="15" borderId="30" xfId="0" applyFont="1" applyFill="1" applyBorder="1"/>
    <xf numFmtId="0" fontId="28" fillId="17" borderId="30" xfId="0" applyFont="1" applyFill="1" applyBorder="1"/>
    <xf numFmtId="0" fontId="28" fillId="0" borderId="29" xfId="0" applyFont="1" applyBorder="1"/>
    <xf numFmtId="0" fontId="28" fillId="16" borderId="30" xfId="0" applyFont="1" applyFill="1" applyBorder="1"/>
    <xf numFmtId="0" fontId="28" fillId="0" borderId="5" xfId="0" applyFont="1" applyBorder="1"/>
    <xf numFmtId="0" fontId="28" fillId="0" borderId="33" xfId="0" applyFont="1" applyBorder="1"/>
    <xf numFmtId="0" fontId="40" fillId="5" borderId="1" xfId="0" applyFont="1" applyFill="1" applyBorder="1" applyAlignment="1">
      <alignment horizontal="center"/>
    </xf>
    <xf numFmtId="0" fontId="31" fillId="0" borderId="2" xfId="0" applyFont="1" applyBorder="1" applyAlignment="1">
      <alignment horizontal="center"/>
    </xf>
    <xf numFmtId="0" fontId="31" fillId="0" borderId="41" xfId="0" applyFont="1" applyBorder="1" applyAlignment="1">
      <alignment horizontal="center"/>
    </xf>
    <xf numFmtId="0" fontId="31" fillId="0" borderId="41" xfId="0" applyFont="1" applyBorder="1" applyAlignment="1">
      <alignment horizontal="left" vertical="top"/>
    </xf>
    <xf numFmtId="0" fontId="7" fillId="3" borderId="1" xfId="0" applyFont="1" applyFill="1" applyBorder="1" applyAlignment="1">
      <alignment horizontal="center" vertical="center"/>
    </xf>
    <xf numFmtId="0" fontId="13" fillId="0" borderId="1" xfId="0" applyFont="1" applyBorder="1"/>
    <xf numFmtId="0" fontId="13" fillId="0" borderId="1" xfId="0" applyFont="1" applyBorder="1" applyAlignment="1">
      <alignment horizontal="left"/>
    </xf>
    <xf numFmtId="0" fontId="17" fillId="6" borderId="24" xfId="0" applyFont="1" applyFill="1" applyBorder="1" applyAlignment="1">
      <alignment horizontal="center" wrapText="1"/>
    </xf>
    <xf numFmtId="0" fontId="10" fillId="0" borderId="24" xfId="0" applyFont="1" applyBorder="1" applyAlignment="1">
      <alignment wrapText="1"/>
    </xf>
    <xf numFmtId="0" fontId="9" fillId="0" borderId="24" xfId="0" applyFont="1" applyBorder="1"/>
    <xf numFmtId="0" fontId="11" fillId="5" borderId="1" xfId="0" applyFont="1" applyFill="1" applyBorder="1" applyAlignment="1">
      <alignment horizontal="center" vertical="center"/>
    </xf>
    <xf numFmtId="0" fontId="0" fillId="0" borderId="0" xfId="0" applyAlignment="1">
      <alignment horizontal="left"/>
    </xf>
    <xf numFmtId="0" fontId="31" fillId="0" borderId="0" xfId="0" applyFont="1" applyAlignment="1">
      <alignment horizontal="left"/>
    </xf>
    <xf numFmtId="0" fontId="31" fillId="0" borderId="41" xfId="0" applyFont="1" applyBorder="1" applyAlignment="1">
      <alignment horizontal="left"/>
    </xf>
    <xf numFmtId="0" fontId="31" fillId="0" borderId="45" xfId="0" applyFont="1" applyBorder="1" applyAlignment="1">
      <alignment horizontal="center"/>
    </xf>
    <xf numFmtId="0" fontId="31" fillId="0" borderId="44" xfId="0" applyFont="1" applyBorder="1" applyAlignment="1">
      <alignment horizontal="left"/>
    </xf>
    <xf numFmtId="0" fontId="31" fillId="0" borderId="35" xfId="0" applyFont="1" applyBorder="1" applyAlignment="1">
      <alignment horizontal="center"/>
    </xf>
    <xf numFmtId="0" fontId="31" fillId="0" borderId="35" xfId="0" applyFont="1" applyBorder="1" applyAlignment="1">
      <alignment horizontal="center" vertical="center"/>
    </xf>
    <xf numFmtId="0" fontId="31" fillId="0" borderId="34" xfId="0" applyFont="1" applyBorder="1" applyAlignment="1">
      <alignment horizontal="center"/>
    </xf>
    <xf numFmtId="0" fontId="0" fillId="0" borderId="24" xfId="0" applyBorder="1"/>
    <xf numFmtId="0" fontId="29" fillId="0" borderId="1" xfId="0" applyFont="1" applyBorder="1"/>
    <xf numFmtId="0" fontId="41" fillId="9" borderId="1" xfId="0" applyFont="1" applyFill="1" applyBorder="1" applyAlignment="1">
      <alignment horizontal="center"/>
    </xf>
    <xf numFmtId="0" fontId="29" fillId="0" borderId="2" xfId="0" applyFont="1" applyBorder="1"/>
    <xf numFmtId="0" fontId="41" fillId="9" borderId="2" xfId="0" applyFont="1" applyFill="1" applyBorder="1" applyAlignment="1">
      <alignment horizontal="center"/>
    </xf>
    <xf numFmtId="0" fontId="41" fillId="9" borderId="41" xfId="0" applyFont="1" applyFill="1" applyBorder="1" applyAlignment="1">
      <alignment horizontal="center"/>
    </xf>
    <xf numFmtId="0" fontId="11" fillId="7" borderId="41" xfId="0" applyFont="1" applyFill="1" applyBorder="1" applyAlignment="1">
      <alignment horizontal="center" vertical="center" wrapText="1"/>
    </xf>
    <xf numFmtId="0" fontId="10" fillId="0" borderId="41" xfId="0" applyFont="1" applyBorder="1"/>
    <xf numFmtId="0" fontId="5" fillId="0" borderId="24" xfId="0" applyFont="1" applyBorder="1"/>
    <xf numFmtId="0" fontId="5" fillId="0" borderId="0" xfId="0" applyFont="1"/>
    <xf numFmtId="0" fontId="10" fillId="0" borderId="41" xfId="0" applyFont="1" applyBorder="1" applyAlignment="1">
      <alignment horizontal="center"/>
    </xf>
    <xf numFmtId="0" fontId="45" fillId="6" borderId="41" xfId="0" applyFont="1" applyFill="1" applyBorder="1" applyAlignment="1">
      <alignment horizontal="center" wrapText="1"/>
    </xf>
    <xf numFmtId="0" fontId="44" fillId="6" borderId="41" xfId="0" applyFont="1" applyFill="1" applyBorder="1" applyAlignment="1">
      <alignment horizontal="center" wrapText="1"/>
    </xf>
    <xf numFmtId="0" fontId="46" fillId="6" borderId="41" xfId="0" applyFont="1" applyFill="1" applyBorder="1" applyAlignment="1">
      <alignment horizontal="center" wrapText="1"/>
    </xf>
    <xf numFmtId="0" fontId="5" fillId="0" borderId="41" xfId="0" applyFont="1" applyBorder="1" applyAlignment="1">
      <alignment horizontal="center"/>
    </xf>
    <xf numFmtId="0" fontId="29" fillId="0" borderId="35" xfId="0" applyFont="1" applyBorder="1" applyAlignment="1">
      <alignment horizontal="left" vertical="top" wrapText="1"/>
    </xf>
    <xf numFmtId="0" fontId="48" fillId="0" borderId="1" xfId="0" applyFont="1" applyBorder="1" applyAlignment="1">
      <alignment horizontal="left" vertical="top" wrapText="1" readingOrder="1"/>
    </xf>
    <xf numFmtId="0" fontId="50" fillId="0" borderId="1" xfId="0" applyFont="1" applyBorder="1" applyAlignment="1">
      <alignment horizontal="left" vertical="top" wrapText="1" readingOrder="1"/>
    </xf>
    <xf numFmtId="0" fontId="50" fillId="0" borderId="1" xfId="0" applyFont="1" applyBorder="1" applyAlignment="1">
      <alignment horizontal="left" vertical="top" wrapText="1"/>
    </xf>
    <xf numFmtId="0" fontId="48" fillId="0" borderId="1" xfId="0" applyFont="1" applyBorder="1" applyAlignment="1">
      <alignment horizontal="left" vertical="top" wrapText="1"/>
    </xf>
    <xf numFmtId="0" fontId="29" fillId="0" borderId="1" xfId="0" applyFont="1" applyBorder="1" applyAlignment="1">
      <alignment horizontal="left" vertical="top" wrapText="1"/>
    </xf>
    <xf numFmtId="0" fontId="50" fillId="0" borderId="1" xfId="0" applyFont="1" applyBorder="1" applyAlignment="1">
      <alignment vertical="top" wrapText="1"/>
    </xf>
    <xf numFmtId="0" fontId="48" fillId="0" borderId="1" xfId="0" applyFont="1" applyBorder="1" applyAlignment="1">
      <alignment vertical="top" wrapText="1"/>
    </xf>
    <xf numFmtId="0" fontId="54" fillId="0" borderId="1" xfId="0" applyFont="1" applyBorder="1" applyAlignment="1">
      <alignment horizontal="left" vertical="top" wrapText="1"/>
    </xf>
    <xf numFmtId="0" fontId="31" fillId="0" borderId="1" xfId="0" applyFont="1" applyBorder="1" applyAlignment="1">
      <alignment horizontal="left" vertical="top" wrapText="1"/>
    </xf>
    <xf numFmtId="0" fontId="29" fillId="0" borderId="1" xfId="0" applyFont="1" applyBorder="1" applyAlignment="1">
      <alignment vertical="top" wrapText="1"/>
    </xf>
    <xf numFmtId="0" fontId="48" fillId="19" borderId="1" xfId="0" applyFont="1" applyFill="1" applyBorder="1" applyAlignment="1">
      <alignment horizontal="left" vertical="top" readingOrder="1"/>
    </xf>
    <xf numFmtId="0" fontId="40" fillId="4" borderId="41" xfId="0" applyFont="1" applyFill="1" applyBorder="1" applyAlignment="1">
      <alignment horizontal="center" vertical="center" wrapText="1"/>
    </xf>
    <xf numFmtId="0" fontId="29" fillId="19" borderId="1" xfId="0" applyFont="1" applyFill="1" applyBorder="1" applyAlignment="1">
      <alignment horizontal="left" vertical="top" wrapText="1"/>
    </xf>
    <xf numFmtId="0" fontId="48" fillId="0" borderId="0" xfId="0" applyFont="1" applyAlignment="1">
      <alignment horizontal="left" vertical="top" wrapText="1"/>
    </xf>
    <xf numFmtId="0" fontId="48" fillId="19" borderId="1" xfId="0" applyFont="1" applyFill="1" applyBorder="1" applyAlignment="1">
      <alignment horizontal="left" vertical="top" wrapText="1"/>
    </xf>
    <xf numFmtId="0" fontId="57" fillId="23" borderId="41" xfId="0" applyFont="1" applyFill="1" applyBorder="1" applyAlignment="1">
      <alignment horizontal="center" vertical="center" wrapText="1"/>
    </xf>
    <xf numFmtId="0" fontId="29" fillId="0" borderId="41" xfId="0" applyFont="1" applyBorder="1" applyAlignment="1">
      <alignment horizontal="left" vertical="top" wrapText="1"/>
    </xf>
    <xf numFmtId="0" fontId="53" fillId="0" borderId="1" xfId="0" applyFont="1" applyBorder="1" applyAlignment="1">
      <alignment horizontal="left" vertical="top" wrapText="1"/>
    </xf>
    <xf numFmtId="0" fontId="29" fillId="19" borderId="41" xfId="0" applyFont="1" applyFill="1" applyBorder="1" applyAlignment="1">
      <alignment horizontal="left" vertical="top" wrapText="1"/>
    </xf>
    <xf numFmtId="0" fontId="57" fillId="21" borderId="41" xfId="0" applyFont="1" applyFill="1" applyBorder="1" applyAlignment="1">
      <alignment horizontal="center" vertical="center" wrapText="1"/>
    </xf>
    <xf numFmtId="0" fontId="58" fillId="0" borderId="41" xfId="0" applyFont="1" applyBorder="1" applyAlignment="1">
      <alignment horizontal="left" vertical="top" wrapText="1"/>
    </xf>
    <xf numFmtId="0" fontId="31" fillId="0" borderId="41" xfId="0" applyFont="1" applyBorder="1" applyAlignment="1">
      <alignment horizontal="left" vertical="top" wrapText="1"/>
    </xf>
    <xf numFmtId="0" fontId="29" fillId="20" borderId="41" xfId="0" applyFont="1" applyFill="1" applyBorder="1" applyAlignment="1">
      <alignment horizontal="left" vertical="top" wrapText="1"/>
    </xf>
    <xf numFmtId="0" fontId="31" fillId="0" borderId="1" xfId="0" applyFont="1" applyBorder="1" applyAlignment="1">
      <alignment wrapText="1"/>
    </xf>
    <xf numFmtId="0" fontId="57" fillId="25" borderId="41" xfId="0" applyFont="1" applyFill="1" applyBorder="1" applyAlignment="1">
      <alignment horizontal="center" vertical="center" wrapText="1"/>
    </xf>
    <xf numFmtId="0" fontId="79" fillId="0" borderId="41" xfId="0" applyFont="1" applyBorder="1" applyAlignment="1">
      <alignment horizontal="center" vertical="center" wrapText="1"/>
    </xf>
    <xf numFmtId="0" fontId="76" fillId="0" borderId="41" xfId="1" applyFont="1" applyFill="1" applyBorder="1" applyAlignment="1">
      <alignment horizontal="left" vertical="top" wrapText="1"/>
    </xf>
    <xf numFmtId="0" fontId="70" fillId="0" borderId="41" xfId="0" applyFont="1" applyBorder="1" applyAlignment="1">
      <alignment horizontal="left" vertical="top" wrapText="1"/>
    </xf>
    <xf numFmtId="0" fontId="31" fillId="0" borderId="41" xfId="1" applyFont="1" applyBorder="1" applyAlignment="1">
      <alignment horizontal="left" vertical="top" wrapText="1"/>
    </xf>
    <xf numFmtId="0" fontId="56" fillId="0" borderId="41" xfId="0" applyFont="1" applyBorder="1" applyAlignment="1">
      <alignment horizontal="left" vertical="top" wrapText="1"/>
    </xf>
    <xf numFmtId="0" fontId="76" fillId="0" borderId="41" xfId="1" applyFont="1" applyBorder="1" applyAlignment="1">
      <alignment horizontal="left" vertical="top" wrapText="1"/>
    </xf>
    <xf numFmtId="0" fontId="31" fillId="19" borderId="41" xfId="0" applyFont="1" applyFill="1" applyBorder="1" applyAlignment="1">
      <alignment horizontal="left" vertical="top" wrapText="1"/>
    </xf>
    <xf numFmtId="0" fontId="56" fillId="19" borderId="41" xfId="0" applyFont="1" applyFill="1" applyBorder="1" applyAlignment="1">
      <alignment horizontal="left" vertical="top" wrapText="1"/>
    </xf>
    <xf numFmtId="0" fontId="53" fillId="0" borderId="41" xfId="0" applyFont="1" applyBorder="1" applyAlignment="1">
      <alignment horizontal="left" vertical="top" wrapText="1"/>
    </xf>
    <xf numFmtId="0" fontId="29" fillId="20" borderId="41" xfId="0" applyFont="1" applyFill="1" applyBorder="1" applyAlignment="1">
      <alignment horizontal="left" vertical="top" wrapText="1" readingOrder="1"/>
    </xf>
    <xf numFmtId="0" fontId="53" fillId="20" borderId="41" xfId="0" applyFont="1" applyFill="1" applyBorder="1" applyAlignment="1">
      <alignment horizontal="left" vertical="top" wrapText="1"/>
    </xf>
    <xf numFmtId="0" fontId="29" fillId="19" borderId="41" xfId="0" applyFont="1" applyFill="1" applyBorder="1" applyAlignment="1">
      <alignment horizontal="left" vertical="top" wrapText="1" readingOrder="1"/>
    </xf>
    <xf numFmtId="0" fontId="56" fillId="20" borderId="41" xfId="0" applyFont="1" applyFill="1" applyBorder="1" applyAlignment="1">
      <alignment horizontal="left" vertical="top" wrapText="1" readingOrder="1"/>
    </xf>
    <xf numFmtId="0" fontId="68" fillId="0" borderId="41" xfId="0" applyFont="1" applyBorder="1" applyAlignment="1">
      <alignment horizontal="left" vertical="top" wrapText="1"/>
    </xf>
    <xf numFmtId="0" fontId="80" fillId="0" borderId="41" xfId="0" applyFont="1" applyBorder="1" applyAlignment="1">
      <alignment horizontal="left" vertical="top" wrapText="1"/>
    </xf>
    <xf numFmtId="0" fontId="48" fillId="0" borderId="5" xfId="0" applyFont="1" applyBorder="1" applyAlignment="1">
      <alignment vertical="top" wrapText="1"/>
    </xf>
    <xf numFmtId="0" fontId="10" fillId="0" borderId="41" xfId="0" applyFont="1" applyBorder="1" applyAlignment="1">
      <alignment horizontal="center" vertical="center"/>
    </xf>
    <xf numFmtId="0" fontId="4" fillId="0" borderId="41" xfId="0" applyFont="1" applyBorder="1"/>
    <xf numFmtId="0" fontId="43" fillId="0" borderId="41" xfId="0" applyFont="1" applyBorder="1" applyAlignment="1">
      <alignment horizontal="center" vertical="center" wrapText="1"/>
    </xf>
    <xf numFmtId="0" fontId="4" fillId="0" borderId="41" xfId="0" applyFont="1" applyBorder="1" applyAlignment="1">
      <alignment horizontal="left" vertical="top"/>
    </xf>
    <xf numFmtId="0" fontId="0" fillId="0" borderId="41" xfId="0" applyBorder="1" applyAlignment="1">
      <alignment horizontal="left" vertical="top"/>
    </xf>
    <xf numFmtId="0" fontId="62" fillId="0" borderId="48" xfId="0" applyFont="1" applyBorder="1" applyAlignment="1">
      <alignment horizontal="left" vertical="top" wrapText="1"/>
    </xf>
    <xf numFmtId="0" fontId="62" fillId="0" borderId="49" xfId="0" applyFont="1" applyBorder="1" applyAlignment="1">
      <alignment horizontal="left" vertical="top" wrapText="1"/>
    </xf>
    <xf numFmtId="0" fontId="86" fillId="0" borderId="49" xfId="0" applyFont="1" applyBorder="1" applyAlignment="1">
      <alignment horizontal="left" vertical="top" wrapText="1"/>
    </xf>
    <xf numFmtId="0" fontId="28" fillId="0" borderId="0" xfId="0" applyFont="1" applyAlignment="1">
      <alignment wrapText="1"/>
    </xf>
    <xf numFmtId="0" fontId="28" fillId="0" borderId="1" xfId="0" applyFont="1" applyBorder="1" applyAlignment="1">
      <alignment horizontal="left" vertical="top" wrapText="1"/>
    </xf>
    <xf numFmtId="0" fontId="89" fillId="0" borderId="1" xfId="0" applyFont="1" applyBorder="1" applyAlignment="1">
      <alignment horizontal="left" vertical="top" wrapText="1"/>
    </xf>
    <xf numFmtId="0" fontId="0" fillId="0" borderId="1" xfId="0" applyBorder="1" applyAlignment="1">
      <alignment horizontal="left" vertical="top" wrapText="1"/>
    </xf>
    <xf numFmtId="0" fontId="91" fillId="0" borderId="1" xfId="0" applyFont="1" applyBorder="1" applyAlignment="1">
      <alignment horizontal="left" vertical="top" wrapText="1"/>
    </xf>
    <xf numFmtId="0" fontId="98" fillId="0" borderId="0" xfId="0" applyFont="1" applyAlignment="1">
      <alignment vertical="top" wrapText="1"/>
    </xf>
    <xf numFmtId="0" fontId="98" fillId="0" borderId="0" xfId="0" applyFont="1" applyAlignment="1">
      <alignment horizontal="left" vertical="top" wrapText="1"/>
    </xf>
    <xf numFmtId="0" fontId="97" fillId="0" borderId="1" xfId="0" applyFont="1" applyBorder="1" applyAlignment="1">
      <alignment wrapText="1"/>
    </xf>
    <xf numFmtId="0" fontId="100" fillId="0" borderId="1" xfId="0" applyFont="1" applyBorder="1" applyAlignment="1">
      <alignment wrapText="1"/>
    </xf>
    <xf numFmtId="0" fontId="28" fillId="0" borderId="1" xfId="0" applyFont="1" applyBorder="1" applyAlignment="1">
      <alignment vertical="top" wrapText="1"/>
    </xf>
    <xf numFmtId="0" fontId="89" fillId="0" borderId="1" xfId="0" applyFont="1" applyBorder="1" applyAlignment="1">
      <alignment vertical="top" wrapText="1"/>
    </xf>
    <xf numFmtId="0" fontId="0" fillId="0" borderId="1" xfId="0" applyBorder="1" applyAlignment="1">
      <alignment vertical="top" wrapText="1"/>
    </xf>
    <xf numFmtId="0" fontId="101" fillId="0" borderId="1" xfId="0" applyFont="1" applyBorder="1" applyAlignment="1">
      <alignment horizontal="left" vertical="top" wrapText="1"/>
    </xf>
    <xf numFmtId="0" fontId="31" fillId="0" borderId="1" xfId="0" applyFont="1" applyBorder="1" applyAlignment="1"/>
    <xf numFmtId="0" fontId="31" fillId="0" borderId="1" xfId="0" applyFont="1" applyBorder="1" applyAlignment="1">
      <alignment horizontal="left"/>
    </xf>
    <xf numFmtId="0" fontId="0" fillId="0" borderId="1" xfId="0" applyBorder="1" applyAlignment="1"/>
    <xf numFmtId="0" fontId="29" fillId="0" borderId="1" xfId="0" applyFont="1" applyBorder="1" applyAlignment="1">
      <alignment wrapText="1"/>
    </xf>
    <xf numFmtId="0" fontId="31" fillId="0" borderId="1" xfId="0" applyFont="1" applyFill="1" applyBorder="1" applyAlignment="1">
      <alignment wrapText="1"/>
    </xf>
    <xf numFmtId="0" fontId="29" fillId="0" borderId="1" xfId="0" applyFont="1" applyFill="1" applyBorder="1" applyAlignment="1">
      <alignment wrapText="1"/>
    </xf>
    <xf numFmtId="0" fontId="68" fillId="0" borderId="1" xfId="0" applyFont="1" applyBorder="1" applyAlignment="1">
      <alignment wrapText="1"/>
    </xf>
    <xf numFmtId="0" fontId="68" fillId="0" borderId="1" xfId="0" applyFont="1" applyFill="1" applyBorder="1" applyAlignment="1">
      <alignment wrapText="1"/>
    </xf>
    <xf numFmtId="0" fontId="0" fillId="0" borderId="0" xfId="0" applyAlignment="1">
      <alignment wrapText="1"/>
    </xf>
    <xf numFmtId="0" fontId="98" fillId="0" borderId="1" xfId="0" applyFont="1" applyBorder="1" applyAlignment="1">
      <alignment vertical="top" wrapText="1"/>
    </xf>
    <xf numFmtId="0" fontId="91" fillId="0" borderId="1" xfId="0" applyFont="1" applyBorder="1" applyAlignment="1">
      <alignment vertical="top" wrapText="1"/>
    </xf>
    <xf numFmtId="0" fontId="103" fillId="0" borderId="1" xfId="0" applyFont="1" applyBorder="1" applyAlignment="1">
      <alignment vertical="top" wrapText="1"/>
    </xf>
    <xf numFmtId="0" fontId="104" fillId="0" borderId="0" xfId="1" applyFont="1" applyAlignment="1">
      <alignment wrapText="1"/>
    </xf>
    <xf numFmtId="0" fontId="29" fillId="0" borderId="1" xfId="0" applyFont="1" applyBorder="1" applyAlignment="1">
      <alignment horizontal="left" vertical="top" wrapText="1"/>
    </xf>
    <xf numFmtId="0" fontId="48" fillId="0" borderId="1" xfId="0" applyFont="1" applyBorder="1" applyAlignment="1">
      <alignment horizontal="left" vertical="top" wrapText="1" readingOrder="1"/>
    </xf>
    <xf numFmtId="0" fontId="29" fillId="0" borderId="41" xfId="0" applyFont="1" applyBorder="1" applyAlignment="1">
      <alignment horizontal="left" vertical="top" wrapText="1"/>
    </xf>
    <xf numFmtId="0" fontId="12" fillId="4" borderId="41" xfId="0" applyFont="1" applyFill="1" applyBorder="1" applyAlignment="1">
      <alignment horizontal="center" vertical="center"/>
    </xf>
    <xf numFmtId="0" fontId="12" fillId="0" borderId="41" xfId="0" applyFont="1" applyBorder="1" applyAlignment="1">
      <alignment horizontal="center" vertical="center"/>
    </xf>
    <xf numFmtId="0" fontId="43" fillId="21" borderId="39" xfId="0" applyFont="1" applyFill="1" applyBorder="1" applyAlignment="1"/>
    <xf numFmtId="0" fontId="31" fillId="0" borderId="24" xfId="0" applyFont="1" applyBorder="1" applyAlignment="1">
      <alignment horizontal="center"/>
    </xf>
    <xf numFmtId="0" fontId="43" fillId="21" borderId="43" xfId="0" applyFont="1" applyFill="1" applyBorder="1" applyAlignment="1">
      <alignment horizontal="center"/>
    </xf>
    <xf numFmtId="0" fontId="43" fillId="21" borderId="41" xfId="0" applyFont="1" applyFill="1" applyBorder="1" applyAlignment="1">
      <alignment horizontal="center"/>
    </xf>
    <xf numFmtId="0" fontId="43" fillId="21" borderId="39" xfId="0" applyFont="1" applyFill="1" applyBorder="1" applyAlignment="1">
      <alignment horizontal="center"/>
    </xf>
    <xf numFmtId="0" fontId="0" fillId="0" borderId="24" xfId="0" applyBorder="1" applyAlignment="1">
      <alignment horizontal="center"/>
    </xf>
    <xf numFmtId="0" fontId="28" fillId="0" borderId="1" xfId="0" applyFont="1" applyBorder="1" applyAlignment="1">
      <alignment horizontal="left" vertical="top"/>
    </xf>
    <xf numFmtId="0" fontId="89" fillId="0" borderId="1" xfId="0" applyFont="1" applyBorder="1" applyAlignment="1">
      <alignment horizontal="left" vertical="top"/>
    </xf>
    <xf numFmtId="0" fontId="0" fillId="0" borderId="1" xfId="0" applyBorder="1" applyAlignment="1">
      <alignment horizontal="left" vertical="top"/>
    </xf>
    <xf numFmtId="0" fontId="96" fillId="0" borderId="0" xfId="0" applyFont="1" applyAlignment="1">
      <alignment wrapText="1"/>
    </xf>
    <xf numFmtId="0" fontId="98" fillId="0" borderId="0" xfId="0" applyFont="1" applyAlignment="1">
      <alignment wrapText="1"/>
    </xf>
    <xf numFmtId="0" fontId="97" fillId="0" borderId="3" xfId="0" applyFont="1" applyBorder="1" applyAlignment="1">
      <alignment wrapText="1"/>
    </xf>
    <xf numFmtId="0" fontId="97" fillId="0" borderId="29" xfId="0" applyFont="1" applyBorder="1" applyAlignment="1">
      <alignment wrapText="1"/>
    </xf>
    <xf numFmtId="0" fontId="99" fillId="0" borderId="1" xfId="0" applyFont="1" applyBorder="1" applyAlignment="1">
      <alignment wrapText="1"/>
    </xf>
    <xf numFmtId="0" fontId="31" fillId="0" borderId="1" xfId="0" applyFont="1" applyBorder="1" applyAlignment="1">
      <alignment horizontal="left" wrapText="1"/>
    </xf>
    <xf numFmtId="0" fontId="0" fillId="0" borderId="1" xfId="0" applyBorder="1" applyAlignment="1">
      <alignment wrapText="1"/>
    </xf>
    <xf numFmtId="0" fontId="31" fillId="0" borderId="29" xfId="0" applyFont="1" applyBorder="1" applyAlignment="1">
      <alignment wrapText="1"/>
    </xf>
    <xf numFmtId="0" fontId="0" fillId="0" borderId="0" xfId="0"/>
    <xf numFmtId="0" fontId="12" fillId="4" borderId="41" xfId="0" applyFont="1" applyFill="1" applyBorder="1" applyAlignment="1">
      <alignment horizontal="center" vertical="center" wrapText="1"/>
    </xf>
    <xf numFmtId="0" fontId="105" fillId="25" borderId="41" xfId="0" applyFont="1" applyFill="1" applyBorder="1" applyAlignment="1">
      <alignment horizontal="left" vertical="center"/>
    </xf>
    <xf numFmtId="0" fontId="12" fillId="4" borderId="41" xfId="0" applyFont="1" applyFill="1" applyBorder="1" applyAlignment="1">
      <alignment horizontal="left" vertical="center" wrapText="1"/>
    </xf>
    <xf numFmtId="0" fontId="28" fillId="0" borderId="41" xfId="0" applyFont="1" applyBorder="1" applyAlignment="1">
      <alignment horizontal="center" vertical="center" wrapText="1"/>
    </xf>
    <xf numFmtId="0" fontId="10"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9" fillId="0" borderId="5" xfId="0" applyFont="1" applyBorder="1" applyAlignment="1">
      <alignment horizontal="left" vertical="center" wrapText="1"/>
    </xf>
    <xf numFmtId="0" fontId="29" fillId="0" borderId="2" xfId="0" applyFont="1" applyBorder="1" applyAlignment="1">
      <alignment vertical="center" wrapText="1"/>
    </xf>
    <xf numFmtId="0" fontId="29" fillId="19" borderId="5" xfId="0" applyFont="1" applyFill="1" applyBorder="1" applyAlignment="1">
      <alignment horizontal="left" vertical="center" wrapText="1"/>
    </xf>
    <xf numFmtId="0" fontId="57" fillId="21" borderId="5" xfId="0" applyFont="1" applyFill="1" applyBorder="1" applyAlignment="1">
      <alignment horizontal="left" vertical="center"/>
    </xf>
    <xf numFmtId="0" fontId="31" fillId="0" borderId="5" xfId="0" applyFont="1" applyBorder="1" applyAlignment="1">
      <alignment horizontal="left" vertical="center" wrapText="1"/>
    </xf>
    <xf numFmtId="0" fontId="48" fillId="0" borderId="5" xfId="0" applyFont="1" applyBorder="1" applyAlignment="1">
      <alignment horizontal="left" vertical="center" wrapText="1"/>
    </xf>
    <xf numFmtId="0" fontId="48" fillId="0" borderId="24" xfId="0" applyFont="1" applyBorder="1" applyAlignment="1">
      <alignment horizontal="left" vertical="center" wrapText="1"/>
    </xf>
    <xf numFmtId="0" fontId="29" fillId="0" borderId="1" xfId="0" applyFont="1" applyBorder="1" applyAlignment="1">
      <alignment horizontal="left" vertical="center" wrapText="1"/>
    </xf>
    <xf numFmtId="0" fontId="29" fillId="19" borderId="1" xfId="0" applyFont="1" applyFill="1" applyBorder="1" applyAlignment="1">
      <alignment horizontal="left" vertical="center" wrapText="1"/>
    </xf>
    <xf numFmtId="0" fontId="57" fillId="21" borderId="1" xfId="0" applyFont="1" applyFill="1" applyBorder="1" applyAlignment="1">
      <alignment horizontal="left" vertical="center"/>
    </xf>
    <xf numFmtId="0" fontId="31" fillId="0" borderId="1" xfId="0" applyFont="1" applyBorder="1" applyAlignment="1">
      <alignment horizontal="left" vertical="center" wrapText="1"/>
    </xf>
    <xf numFmtId="0" fontId="48" fillId="0" borderId="1" xfId="0" applyFont="1" applyBorder="1" applyAlignment="1">
      <alignment horizontal="left" vertical="center" wrapText="1"/>
    </xf>
    <xf numFmtId="0" fontId="48" fillId="0" borderId="0" xfId="0" applyFont="1" applyAlignment="1">
      <alignment horizontal="left" vertical="center" wrapText="1"/>
    </xf>
    <xf numFmtId="0" fontId="58" fillId="0" borderId="1" xfId="0" applyFont="1" applyBorder="1" applyAlignment="1">
      <alignment horizontal="left" vertical="center" wrapText="1"/>
    </xf>
    <xf numFmtId="0" fontId="59" fillId="0" borderId="1" xfId="1" applyFont="1" applyFill="1" applyBorder="1" applyAlignment="1">
      <alignment horizontal="left" vertical="center" wrapText="1"/>
    </xf>
    <xf numFmtId="0" fontId="29" fillId="0" borderId="1" xfId="0" applyFont="1" applyBorder="1" applyAlignment="1">
      <alignment vertical="center" wrapText="1"/>
    </xf>
    <xf numFmtId="0" fontId="60" fillId="0" borderId="1" xfId="0" applyFont="1" applyBorder="1" applyAlignment="1">
      <alignment horizontal="left" vertical="center" wrapText="1"/>
    </xf>
    <xf numFmtId="0" fontId="57" fillId="21" borderId="1" xfId="0" applyFont="1" applyFill="1" applyBorder="1" applyAlignment="1">
      <alignment horizontal="left" vertical="center" wrapText="1"/>
    </xf>
    <xf numFmtId="0" fontId="61" fillId="0" borderId="1" xfId="1" applyFont="1" applyBorder="1" applyAlignment="1">
      <alignment horizontal="left" vertical="center" wrapText="1"/>
    </xf>
    <xf numFmtId="0" fontId="56" fillId="0" borderId="1" xfId="0" applyFont="1" applyBorder="1" applyAlignment="1">
      <alignment horizontal="left" vertical="center" wrapText="1"/>
    </xf>
    <xf numFmtId="0" fontId="59" fillId="0" borderId="1" xfId="1" applyFont="1" applyBorder="1" applyAlignment="1">
      <alignment horizontal="left" vertical="center" wrapText="1"/>
    </xf>
    <xf numFmtId="0" fontId="48" fillId="19" borderId="1" xfId="0" applyFont="1" applyFill="1" applyBorder="1" applyAlignment="1">
      <alignment horizontal="left" vertical="center" wrapText="1"/>
    </xf>
    <xf numFmtId="0" fontId="31" fillId="19" borderId="1" xfId="0" applyFont="1" applyFill="1" applyBorder="1" applyAlignment="1">
      <alignment horizontal="left" vertical="center" wrapText="1"/>
    </xf>
    <xf numFmtId="0" fontId="56" fillId="19" borderId="1" xfId="0" applyFont="1" applyFill="1" applyBorder="1" applyAlignment="1">
      <alignment horizontal="left" vertical="center" wrapText="1"/>
    </xf>
    <xf numFmtId="0" fontId="48" fillId="0" borderId="1" xfId="0" applyFont="1" applyBorder="1" applyAlignment="1">
      <alignment vertical="center" wrapText="1"/>
    </xf>
    <xf numFmtId="0" fontId="61" fillId="0" borderId="1" xfId="0" applyFont="1" applyBorder="1" applyAlignment="1">
      <alignment horizontal="left" vertical="center" wrapText="1"/>
    </xf>
    <xf numFmtId="0" fontId="57" fillId="22" borderId="1" xfId="0" applyFont="1" applyFill="1" applyBorder="1" applyAlignment="1">
      <alignment vertical="center" wrapText="1"/>
    </xf>
    <xf numFmtId="0" fontId="62" fillId="0" borderId="0" xfId="0" applyFont="1" applyAlignment="1">
      <alignment horizontal="left" vertical="center" wrapText="1"/>
    </xf>
    <xf numFmtId="0" fontId="48" fillId="0" borderId="41" xfId="0" applyFont="1" applyBorder="1" applyAlignment="1">
      <alignment horizontal="left" vertical="center" wrapText="1"/>
    </xf>
    <xf numFmtId="0" fontId="48" fillId="19" borderId="41" xfId="0" applyFont="1" applyFill="1" applyBorder="1" applyAlignment="1">
      <alignment horizontal="left" vertical="center" wrapText="1"/>
    </xf>
    <xf numFmtId="0" fontId="57" fillId="23" borderId="41" xfId="0" applyFont="1" applyFill="1" applyBorder="1" applyAlignment="1">
      <alignment horizontal="left" vertical="center" wrapText="1"/>
    </xf>
    <xf numFmtId="0" fontId="29" fillId="0" borderId="41" xfId="0" applyFont="1" applyBorder="1" applyAlignment="1">
      <alignment horizontal="left" vertical="center" wrapText="1"/>
    </xf>
    <xf numFmtId="0" fontId="48" fillId="19" borderId="5" xfId="0" applyFont="1" applyFill="1" applyBorder="1" applyAlignment="1">
      <alignment horizontal="left" vertical="center" wrapText="1"/>
    </xf>
    <xf numFmtId="0" fontId="53" fillId="0" borderId="1" xfId="0" applyFont="1" applyBorder="1" applyAlignment="1">
      <alignment horizontal="left" vertical="center" wrapText="1"/>
    </xf>
    <xf numFmtId="0" fontId="62" fillId="0" borderId="1" xfId="0" applyFont="1" applyBorder="1" applyAlignment="1">
      <alignment horizontal="left" vertical="center" wrapText="1"/>
    </xf>
    <xf numFmtId="0" fontId="29" fillId="20" borderId="1" xfId="0" applyFont="1" applyFill="1" applyBorder="1" applyAlignment="1">
      <alignment horizontal="left" vertical="center" wrapText="1"/>
    </xf>
    <xf numFmtId="0" fontId="53" fillId="20" borderId="1" xfId="0" applyFont="1" applyFill="1" applyBorder="1" applyAlignment="1">
      <alignment horizontal="left" vertical="center" wrapText="1"/>
    </xf>
    <xf numFmtId="0" fontId="29" fillId="20" borderId="1" xfId="0" applyFont="1" applyFill="1" applyBorder="1" applyAlignment="1">
      <alignment horizontal="left" vertical="center" wrapText="1" readingOrder="1"/>
    </xf>
    <xf numFmtId="0" fontId="29" fillId="20" borderId="1" xfId="0" applyFont="1" applyFill="1" applyBorder="1" applyAlignment="1">
      <alignment vertical="center" wrapText="1" readingOrder="1"/>
    </xf>
    <xf numFmtId="0" fontId="29" fillId="19" borderId="1" xfId="0" applyFont="1" applyFill="1" applyBorder="1" applyAlignment="1">
      <alignment horizontal="left" vertical="center" wrapText="1" readingOrder="1"/>
    </xf>
    <xf numFmtId="0" fontId="56" fillId="20" borderId="1" xfId="0" applyFont="1" applyFill="1" applyBorder="1" applyAlignment="1">
      <alignment horizontal="left" vertical="center" wrapText="1" readingOrder="1"/>
    </xf>
    <xf numFmtId="0" fontId="35" fillId="20" borderId="1" xfId="0" applyFont="1" applyFill="1" applyBorder="1" applyAlignment="1">
      <alignment horizontal="left" vertical="center" wrapText="1" readingOrder="1"/>
    </xf>
    <xf numFmtId="0" fontId="62" fillId="20" borderId="1" xfId="0" applyFont="1" applyFill="1" applyBorder="1" applyAlignment="1">
      <alignment horizontal="left" vertical="center" wrapText="1" readingOrder="1"/>
    </xf>
    <xf numFmtId="0" fontId="63" fillId="0" borderId="1" xfId="0" applyFont="1" applyBorder="1" applyAlignment="1">
      <alignment horizontal="left" vertical="center" wrapText="1"/>
    </xf>
    <xf numFmtId="0" fontId="64" fillId="0" borderId="1" xfId="0" applyFont="1" applyBorder="1" applyAlignment="1">
      <alignment horizontal="left" vertical="center" wrapText="1"/>
    </xf>
    <xf numFmtId="0" fontId="64" fillId="0" borderId="1" xfId="0" applyFont="1" applyBorder="1" applyAlignment="1">
      <alignment vertical="center" wrapText="1"/>
    </xf>
    <xf numFmtId="0" fontId="64" fillId="20" borderId="1" xfId="0" applyFont="1" applyFill="1" applyBorder="1" applyAlignment="1">
      <alignment horizontal="left" vertical="center" wrapText="1"/>
    </xf>
    <xf numFmtId="0" fontId="29" fillId="0" borderId="1" xfId="0" applyFont="1" applyBorder="1" applyAlignment="1">
      <alignment horizontal="left" vertical="center" wrapText="1" readingOrder="1"/>
    </xf>
    <xf numFmtId="0" fontId="65" fillId="0" borderId="1" xfId="0" applyFont="1" applyBorder="1" applyAlignment="1">
      <alignment horizontal="left" vertical="center" wrapText="1"/>
    </xf>
    <xf numFmtId="0" fontId="65" fillId="20" borderId="1" xfId="0" applyFont="1" applyFill="1" applyBorder="1" applyAlignment="1">
      <alignment horizontal="left" vertical="center" wrapText="1"/>
    </xf>
    <xf numFmtId="0" fontId="56" fillId="20" borderId="1" xfId="0" applyFont="1" applyFill="1" applyBorder="1" applyAlignment="1">
      <alignment horizontal="left" vertical="center" wrapText="1"/>
    </xf>
    <xf numFmtId="0" fontId="57" fillId="28" borderId="1" xfId="0" applyFont="1" applyFill="1" applyBorder="1" applyAlignment="1">
      <alignment vertical="center"/>
    </xf>
    <xf numFmtId="0" fontId="31" fillId="0" borderId="1" xfId="0" applyFont="1" applyBorder="1" applyAlignment="1">
      <alignment horizontal="left" vertical="center" wrapText="1" readingOrder="1"/>
    </xf>
    <xf numFmtId="0" fontId="29" fillId="19" borderId="41" xfId="0" applyFont="1" applyFill="1" applyBorder="1" applyAlignment="1">
      <alignment horizontal="left" vertical="center" wrapText="1"/>
    </xf>
    <xf numFmtId="0" fontId="57" fillId="21" borderId="41" xfId="0" applyFont="1" applyFill="1" applyBorder="1" applyAlignment="1">
      <alignment horizontal="left" vertical="center" wrapText="1"/>
    </xf>
    <xf numFmtId="0" fontId="68" fillId="0" borderId="1" xfId="0" applyFont="1" applyBorder="1" applyAlignment="1">
      <alignment vertical="center" wrapText="1"/>
    </xf>
    <xf numFmtId="0" fontId="50" fillId="0" borderId="1" xfId="0" applyFont="1" applyBorder="1" applyAlignment="1">
      <alignment horizontal="left" vertical="center" wrapText="1"/>
    </xf>
    <xf numFmtId="0" fontId="58" fillId="0" borderId="41" xfId="0" applyFont="1" applyBorder="1" applyAlignment="1">
      <alignment horizontal="left" vertical="center" wrapText="1"/>
    </xf>
    <xf numFmtId="0" fontId="58" fillId="0" borderId="5" xfId="0" applyFont="1" applyBorder="1" applyAlignment="1">
      <alignment horizontal="left" vertical="center" wrapText="1"/>
    </xf>
    <xf numFmtId="0" fontId="70" fillId="0" borderId="2" xfId="0" applyFont="1" applyBorder="1" applyAlignment="1">
      <alignment vertical="center" wrapText="1"/>
    </xf>
    <xf numFmtId="0" fontId="58" fillId="19" borderId="1" xfId="0" applyFont="1" applyFill="1" applyBorder="1" applyAlignment="1">
      <alignment horizontal="left" vertical="center" wrapText="1"/>
    </xf>
    <xf numFmtId="0" fontId="68" fillId="0" borderId="1" xfId="0" applyFont="1" applyBorder="1" applyAlignment="1">
      <alignment horizontal="left" vertical="center" wrapText="1"/>
    </xf>
    <xf numFmtId="0" fontId="48" fillId="19" borderId="0" xfId="0" applyFont="1" applyFill="1" applyAlignment="1">
      <alignment horizontal="left" vertical="center" wrapText="1"/>
    </xf>
    <xf numFmtId="0" fontId="75" fillId="0" borderId="1" xfId="0" applyFont="1" applyBorder="1" applyAlignment="1">
      <alignment horizontal="left" vertical="center" wrapText="1"/>
    </xf>
    <xf numFmtId="0" fontId="71" fillId="0" borderId="1" xfId="0" applyFont="1" applyBorder="1" applyAlignment="1">
      <alignment horizontal="left" vertical="center" wrapText="1"/>
    </xf>
    <xf numFmtId="0" fontId="70" fillId="0" borderId="1" xfId="0" applyFont="1" applyBorder="1" applyAlignment="1">
      <alignment vertical="center" wrapText="1"/>
    </xf>
    <xf numFmtId="0" fontId="57" fillId="22" borderId="1" xfId="0" applyFont="1" applyFill="1" applyBorder="1" applyAlignment="1">
      <alignment vertical="center"/>
    </xf>
    <xf numFmtId="0" fontId="29" fillId="0" borderId="35" xfId="0" applyFont="1" applyBorder="1" applyAlignment="1">
      <alignment horizontal="left" vertical="center" wrapText="1"/>
    </xf>
    <xf numFmtId="0" fontId="29" fillId="0" borderId="36" xfId="0" applyFont="1" applyBorder="1" applyAlignment="1">
      <alignment vertical="center" wrapText="1"/>
    </xf>
    <xf numFmtId="0" fontId="29" fillId="0" borderId="34" xfId="0" applyFont="1" applyBorder="1" applyAlignment="1">
      <alignment horizontal="left" vertical="center" wrapText="1"/>
    </xf>
    <xf numFmtId="0" fontId="58" fillId="0" borderId="34" xfId="0" applyFont="1" applyBorder="1" applyAlignment="1">
      <alignment horizontal="left" vertical="center" wrapText="1"/>
    </xf>
    <xf numFmtId="0" fontId="29" fillId="19" borderId="34" xfId="0" applyFont="1" applyFill="1" applyBorder="1" applyAlignment="1">
      <alignment horizontal="left" vertical="center" wrapText="1"/>
    </xf>
    <xf numFmtId="0" fontId="29" fillId="0" borderId="41" xfId="0" applyFont="1" applyBorder="1" applyAlignment="1">
      <alignment vertical="center" wrapText="1"/>
    </xf>
    <xf numFmtId="0" fontId="29" fillId="0" borderId="38" xfId="0" applyFont="1" applyBorder="1" applyAlignment="1">
      <alignment horizontal="left" vertical="center" wrapText="1"/>
    </xf>
    <xf numFmtId="0" fontId="29" fillId="0" borderId="33" xfId="0" applyFont="1" applyBorder="1" applyAlignment="1">
      <alignment vertical="center" wrapText="1"/>
    </xf>
    <xf numFmtId="0" fontId="58" fillId="0" borderId="39" xfId="0" applyFont="1" applyBorder="1" applyAlignment="1">
      <alignment horizontal="left" vertical="center" wrapText="1"/>
    </xf>
    <xf numFmtId="0" fontId="29" fillId="0" borderId="40" xfId="0" applyFont="1" applyBorder="1" applyAlignment="1">
      <alignment vertical="center" wrapText="1"/>
    </xf>
    <xf numFmtId="0" fontId="31" fillId="0" borderId="41" xfId="0" applyFont="1" applyBorder="1" applyAlignment="1">
      <alignment horizontal="left" vertical="center" wrapText="1"/>
    </xf>
    <xf numFmtId="0" fontId="29" fillId="24" borderId="1" xfId="0" applyFont="1" applyFill="1" applyBorder="1" applyAlignment="1">
      <alignment horizontal="left" vertical="center" wrapText="1"/>
    </xf>
    <xf numFmtId="0" fontId="29" fillId="20" borderId="5" xfId="0" applyFont="1" applyFill="1" applyBorder="1" applyAlignment="1">
      <alignment horizontal="left" vertical="center" wrapText="1"/>
    </xf>
    <xf numFmtId="0" fontId="54" fillId="0" borderId="1" xfId="0" applyFont="1" applyBorder="1" applyAlignment="1">
      <alignment horizontal="left" vertical="center" wrapText="1"/>
    </xf>
    <xf numFmtId="0" fontId="29" fillId="20" borderId="41" xfId="0" applyFont="1" applyFill="1" applyBorder="1" applyAlignment="1">
      <alignment horizontal="left" vertical="center" wrapText="1"/>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0" borderId="29" xfId="0" applyFont="1" applyBorder="1" applyAlignment="1">
      <alignment horizontal="left" vertical="center" wrapText="1"/>
    </xf>
    <xf numFmtId="0" fontId="29" fillId="19" borderId="3" xfId="0" applyFont="1" applyFill="1" applyBorder="1" applyAlignment="1">
      <alignment horizontal="left" vertical="center" wrapText="1"/>
    </xf>
    <xf numFmtId="0" fontId="29" fillId="19" borderId="29" xfId="0" applyFont="1" applyFill="1" applyBorder="1" applyAlignment="1">
      <alignment horizontal="left" vertical="center" wrapText="1"/>
    </xf>
    <xf numFmtId="0" fontId="29" fillId="0" borderId="44" xfId="0" applyFont="1" applyBorder="1" applyAlignment="1">
      <alignment horizontal="left" vertical="center" wrapText="1"/>
    </xf>
    <xf numFmtId="0" fontId="29" fillId="0" borderId="43" xfId="0" applyFont="1" applyBorder="1" applyAlignment="1">
      <alignment horizontal="left" vertical="center" wrapText="1"/>
    </xf>
    <xf numFmtId="0" fontId="29" fillId="0" borderId="30" xfId="0" applyFont="1" applyBorder="1" applyAlignment="1">
      <alignment horizontal="left" vertical="center" wrapText="1"/>
    </xf>
    <xf numFmtId="0" fontId="29" fillId="0" borderId="5" xfId="0" applyFont="1" applyBorder="1" applyAlignment="1">
      <alignment vertical="center" wrapText="1"/>
    </xf>
    <xf numFmtId="0" fontId="54" fillId="20" borderId="1" xfId="0" applyFont="1" applyFill="1" applyBorder="1" applyAlignment="1">
      <alignment horizontal="left" vertical="center" wrapText="1"/>
    </xf>
    <xf numFmtId="0" fontId="40" fillId="19" borderId="1" xfId="0" applyFont="1" applyFill="1" applyBorder="1" applyAlignment="1">
      <alignment horizontal="left" vertical="center" wrapText="1" readingOrder="1"/>
    </xf>
    <xf numFmtId="0" fontId="58" fillId="0" borderId="34" xfId="0" applyFont="1" applyBorder="1" applyAlignment="1">
      <alignment horizontal="left" vertical="center"/>
    </xf>
    <xf numFmtId="0" fontId="57" fillId="21" borderId="34" xfId="0" applyFont="1" applyFill="1" applyBorder="1" applyAlignment="1">
      <alignment horizontal="left" vertical="center" wrapText="1"/>
    </xf>
    <xf numFmtId="0" fontId="48" fillId="0" borderId="1" xfId="0" applyFont="1" applyBorder="1" applyAlignment="1">
      <alignment horizontal="left" vertical="center" wrapText="1" readingOrder="1"/>
    </xf>
    <xf numFmtId="0" fontId="48" fillId="19" borderId="1" xfId="0" applyFont="1" applyFill="1" applyBorder="1" applyAlignment="1">
      <alignment horizontal="left" vertical="center" wrapText="1" readingOrder="1"/>
    </xf>
    <xf numFmtId="0" fontId="48" fillId="0" borderId="46" xfId="0" applyFont="1" applyBorder="1" applyAlignment="1">
      <alignment horizontal="left" vertical="center" wrapText="1" readingOrder="1"/>
    </xf>
    <xf numFmtId="0" fontId="48" fillId="0" borderId="47" xfId="0" applyFont="1" applyBorder="1" applyAlignment="1">
      <alignment horizontal="left" vertical="center" wrapText="1" readingOrder="1"/>
    </xf>
    <xf numFmtId="0" fontId="84" fillId="21" borderId="47" xfId="0" applyFont="1" applyFill="1" applyBorder="1" applyAlignment="1">
      <alignment horizontal="left" vertical="center" wrapText="1" readingOrder="1"/>
    </xf>
    <xf numFmtId="0" fontId="50" fillId="0" borderId="1" xfId="0" applyFont="1" applyBorder="1" applyAlignment="1">
      <alignment horizontal="left" vertical="center" wrapText="1" readingOrder="1"/>
    </xf>
    <xf numFmtId="0" fontId="48" fillId="26" borderId="1" xfId="0" applyFont="1" applyFill="1" applyBorder="1" applyAlignment="1">
      <alignment horizontal="left" vertical="center" wrapText="1" readingOrder="1"/>
    </xf>
    <xf numFmtId="0" fontId="48" fillId="26" borderId="47" xfId="0" applyFont="1" applyFill="1" applyBorder="1" applyAlignment="1">
      <alignment horizontal="left" vertical="center" wrapText="1" readingOrder="1"/>
    </xf>
    <xf numFmtId="0" fontId="31" fillId="26" borderId="47" xfId="0" applyFont="1" applyFill="1" applyBorder="1" applyAlignment="1">
      <alignment horizontal="left" vertical="center" wrapText="1" readingOrder="1"/>
    </xf>
    <xf numFmtId="0" fontId="49" fillId="26" borderId="47" xfId="0" applyFont="1" applyFill="1" applyBorder="1" applyAlignment="1">
      <alignment horizontal="left" vertical="center" wrapText="1" readingOrder="1"/>
    </xf>
    <xf numFmtId="0" fontId="31" fillId="0" borderId="47" xfId="0" applyFont="1" applyBorder="1" applyAlignment="1">
      <alignment horizontal="left" vertical="center" wrapText="1" readingOrder="1"/>
    </xf>
    <xf numFmtId="0" fontId="50" fillId="0" borderId="46" xfId="0" applyFont="1" applyBorder="1" applyAlignment="1">
      <alignment horizontal="left" vertical="center" wrapText="1" readingOrder="1"/>
    </xf>
    <xf numFmtId="0" fontId="50" fillId="0" borderId="47" xfId="0" applyFont="1" applyBorder="1" applyAlignment="1">
      <alignment horizontal="left" vertical="center" wrapText="1" readingOrder="1"/>
    </xf>
    <xf numFmtId="0" fontId="50" fillId="26" borderId="47" xfId="0" applyFont="1" applyFill="1" applyBorder="1" applyAlignment="1">
      <alignment horizontal="left" vertical="center" wrapText="1" readingOrder="1"/>
    </xf>
    <xf numFmtId="0" fontId="51" fillId="0" borderId="1" xfId="0" applyFont="1" applyBorder="1" applyAlignment="1">
      <alignment horizontal="left" vertical="center" wrapText="1"/>
    </xf>
    <xf numFmtId="0" fontId="52" fillId="0" borderId="1" xfId="0" applyFont="1" applyBorder="1" applyAlignment="1">
      <alignment horizontal="left" vertical="center" wrapText="1"/>
    </xf>
    <xf numFmtId="0" fontId="29" fillId="19" borderId="1" xfId="0" applyFont="1" applyFill="1" applyBorder="1" applyAlignment="1">
      <alignment vertical="center" wrapText="1"/>
    </xf>
    <xf numFmtId="0" fontId="84" fillId="21" borderId="1" xfId="0" applyFont="1" applyFill="1" applyBorder="1" applyAlignment="1">
      <alignment horizontal="left" vertical="center" wrapText="1"/>
    </xf>
    <xf numFmtId="0" fontId="50" fillId="0" borderId="1" xfId="0" applyFont="1" applyBorder="1" applyAlignment="1">
      <alignment vertical="center" wrapText="1"/>
    </xf>
    <xf numFmtId="0" fontId="84" fillId="21" borderId="1" xfId="0" applyFont="1" applyFill="1" applyBorder="1" applyAlignment="1">
      <alignment horizontal="left" vertical="center" wrapText="1" readingOrder="1"/>
    </xf>
    <xf numFmtId="0" fontId="49" fillId="0" borderId="1" xfId="0" applyFont="1" applyBorder="1" applyAlignment="1">
      <alignment horizontal="left" vertical="center" wrapText="1"/>
    </xf>
    <xf numFmtId="0" fontId="48" fillId="0" borderId="1" xfId="0" applyFont="1" applyBorder="1" applyAlignment="1">
      <alignment vertical="center" readingOrder="1"/>
    </xf>
    <xf numFmtId="0" fontId="48" fillId="0" borderId="1" xfId="0" applyFont="1" applyBorder="1" applyAlignment="1">
      <alignment vertical="center" wrapText="1" readingOrder="1"/>
    </xf>
    <xf numFmtId="0" fontId="48" fillId="19" borderId="1" xfId="0" applyFont="1" applyFill="1" applyBorder="1" applyAlignment="1">
      <alignment vertical="center" wrapText="1" readingOrder="1"/>
    </xf>
    <xf numFmtId="0" fontId="84" fillId="21" borderId="1" xfId="0" applyFont="1" applyFill="1" applyBorder="1" applyAlignment="1">
      <alignment horizontal="left" vertical="center" readingOrder="1"/>
    </xf>
    <xf numFmtId="0" fontId="48" fillId="19" borderId="1" xfId="0" applyFont="1" applyFill="1" applyBorder="1" applyAlignment="1">
      <alignment vertical="center" readingOrder="1"/>
    </xf>
    <xf numFmtId="0" fontId="84" fillId="21" borderId="1" xfId="0" applyFont="1" applyFill="1" applyBorder="1" applyAlignment="1">
      <alignment horizontal="left" vertical="center"/>
    </xf>
    <xf numFmtId="0" fontId="48" fillId="0" borderId="1" xfId="0" applyFont="1" applyBorder="1" applyAlignment="1">
      <alignment vertical="center"/>
    </xf>
    <xf numFmtId="0" fontId="48" fillId="0" borderId="1" xfId="0" applyFont="1" applyBorder="1" applyAlignment="1">
      <alignment horizontal="left" vertical="center" readingOrder="1"/>
    </xf>
    <xf numFmtId="0" fontId="55" fillId="0" borderId="1" xfId="0" applyFont="1" applyBorder="1" applyAlignment="1">
      <alignment horizontal="left" vertical="center" wrapText="1" readingOrder="1"/>
    </xf>
    <xf numFmtId="0" fontId="48" fillId="26" borderId="1" xfId="0" applyFont="1" applyFill="1" applyBorder="1" applyAlignment="1">
      <alignment horizontal="left" vertical="center" readingOrder="1"/>
    </xf>
    <xf numFmtId="0" fontId="48" fillId="0" borderId="1" xfId="0" applyFont="1" applyBorder="1" applyAlignment="1">
      <alignment horizontal="left" vertical="center"/>
    </xf>
    <xf numFmtId="0" fontId="29" fillId="0" borderId="34" xfId="0" applyFont="1" applyBorder="1" applyAlignment="1">
      <alignment horizontal="left" vertical="center" wrapText="1" readingOrder="1"/>
    </xf>
    <xf numFmtId="0" fontId="85" fillId="21" borderId="34" xfId="0" applyFont="1" applyFill="1" applyBorder="1" applyAlignment="1">
      <alignment horizontal="left" vertical="center"/>
    </xf>
    <xf numFmtId="0" fontId="29" fillId="0" borderId="35" xfId="0" applyFont="1" applyBorder="1" applyAlignment="1">
      <alignment vertical="center" wrapText="1"/>
    </xf>
    <xf numFmtId="0" fontId="29" fillId="0" borderId="34" xfId="0" applyFont="1" applyBorder="1" applyAlignment="1">
      <alignment vertical="center" wrapText="1"/>
    </xf>
    <xf numFmtId="0" fontId="29" fillId="20" borderId="34" xfId="0" applyFont="1" applyFill="1" applyBorder="1" applyAlignment="1">
      <alignment vertical="center" wrapText="1"/>
    </xf>
    <xf numFmtId="0" fontId="85" fillId="21" borderId="34" xfId="0" applyFont="1" applyFill="1" applyBorder="1" applyAlignment="1">
      <alignment horizontal="left" vertical="center" wrapText="1"/>
    </xf>
    <xf numFmtId="0" fontId="29" fillId="20" borderId="34" xfId="0" applyFont="1" applyFill="1" applyBorder="1" applyAlignment="1">
      <alignment horizontal="left" vertical="center" wrapText="1"/>
    </xf>
    <xf numFmtId="0" fontId="85" fillId="27" borderId="34" xfId="0" applyFont="1" applyFill="1" applyBorder="1" applyAlignment="1">
      <alignment horizontal="left" vertical="center" wrapText="1"/>
    </xf>
    <xf numFmtId="0" fontId="31" fillId="0" borderId="1" xfId="0" applyFont="1" applyBorder="1" applyAlignment="1">
      <alignment horizontal="left" vertical="center" readingOrder="1"/>
    </xf>
    <xf numFmtId="0" fontId="57" fillId="21" borderId="1" xfId="0" applyFont="1" applyFill="1" applyBorder="1" applyAlignment="1">
      <alignment horizontal="left" vertical="center" readingOrder="1"/>
    </xf>
    <xf numFmtId="0" fontId="54" fillId="0" borderId="1" xfId="0" applyFont="1" applyBorder="1" applyAlignment="1">
      <alignment horizontal="left" vertical="center" wrapText="1" readingOrder="1"/>
    </xf>
    <xf numFmtId="0" fontId="31" fillId="19" borderId="1" xfId="0" applyFont="1" applyFill="1" applyBorder="1" applyAlignment="1">
      <alignment horizontal="left" vertical="center" readingOrder="1"/>
    </xf>
    <xf numFmtId="0" fontId="31" fillId="19" borderId="1" xfId="0" applyFont="1" applyFill="1" applyBorder="1" applyAlignment="1">
      <alignment horizontal="left" vertical="center" wrapText="1" readingOrder="1"/>
    </xf>
    <xf numFmtId="0" fontId="54" fillId="19" borderId="1" xfId="0" applyFont="1" applyFill="1" applyBorder="1" applyAlignment="1">
      <alignment horizontal="left" vertical="center" wrapText="1" readingOrder="1"/>
    </xf>
    <xf numFmtId="0" fontId="31" fillId="0" borderId="1" xfId="0" applyFont="1" applyBorder="1" applyAlignment="1">
      <alignment horizontal="left" vertical="center"/>
    </xf>
    <xf numFmtId="0" fontId="48" fillId="0" borderId="1" xfId="0" quotePrefix="1" applyFont="1" applyBorder="1" applyAlignment="1">
      <alignment horizontal="left" vertical="center" wrapText="1" readingOrder="1"/>
    </xf>
    <xf numFmtId="0" fontId="31" fillId="0" borderId="1" xfId="0" applyFont="1" applyBorder="1" applyAlignment="1">
      <alignment vertical="center" readingOrder="1"/>
    </xf>
    <xf numFmtId="0" fontId="31" fillId="0" borderId="1" xfId="0" applyFont="1" applyBorder="1" applyAlignment="1">
      <alignment vertical="center" wrapText="1" readingOrder="1"/>
    </xf>
    <xf numFmtId="0" fontId="29" fillId="0" borderId="1" xfId="0" applyFont="1" applyBorder="1" applyAlignment="1">
      <alignment vertical="center" wrapText="1" readingOrder="1"/>
    </xf>
    <xf numFmtId="0" fontId="57" fillId="21" borderId="1" xfId="0" applyFont="1" applyFill="1" applyBorder="1" applyAlignment="1">
      <alignment horizontal="left" vertical="center" wrapText="1" readingOrder="1"/>
    </xf>
    <xf numFmtId="0" fontId="31" fillId="0" borderId="1" xfId="0" applyFont="1" applyBorder="1" applyAlignment="1">
      <alignment vertical="center"/>
    </xf>
    <xf numFmtId="0" fontId="31" fillId="0" borderId="1" xfId="0" applyFont="1" applyBorder="1" applyAlignment="1">
      <alignment vertical="center" wrapText="1"/>
    </xf>
    <xf numFmtId="0" fontId="50" fillId="0" borderId="1" xfId="0" applyFont="1" applyBorder="1" applyAlignment="1">
      <alignment vertical="center" wrapText="1" readingOrder="1"/>
    </xf>
    <xf numFmtId="0" fontId="48" fillId="0" borderId="0" xfId="0" applyFont="1" applyAlignment="1">
      <alignment vertical="center" wrapText="1"/>
    </xf>
    <xf numFmtId="0" fontId="29" fillId="20" borderId="5" xfId="0" applyFont="1" applyFill="1" applyBorder="1" applyAlignment="1">
      <alignment horizontal="left" vertical="center" wrapText="1" readingOrder="1"/>
    </xf>
    <xf numFmtId="0" fontId="29" fillId="20" borderId="30" xfId="0" applyFont="1" applyFill="1" applyBorder="1" applyAlignment="1">
      <alignment horizontal="left" vertical="center" wrapText="1" readingOrder="1"/>
    </xf>
    <xf numFmtId="0" fontId="29" fillId="0" borderId="35" xfId="0" applyFont="1" applyBorder="1" applyAlignment="1">
      <alignment horizontal="left" vertical="center" wrapText="1" readingOrder="1"/>
    </xf>
    <xf numFmtId="0" fontId="31" fillId="0" borderId="34" xfId="0" applyFont="1" applyBorder="1" applyAlignment="1">
      <alignment horizontal="left" vertical="center" wrapText="1"/>
    </xf>
    <xf numFmtId="0" fontId="29" fillId="0" borderId="1" xfId="0" applyFont="1" applyBorder="1" applyAlignment="1">
      <alignment horizontal="left" vertical="center" readingOrder="1"/>
    </xf>
    <xf numFmtId="0" fontId="29" fillId="0" borderId="29" xfId="0" applyFont="1" applyBorder="1" applyAlignment="1">
      <alignment horizontal="left" vertical="center" wrapText="1" readingOrder="1"/>
    </xf>
    <xf numFmtId="0" fontId="29" fillId="0" borderId="29" xfId="0" applyFont="1" applyBorder="1" applyAlignment="1">
      <alignment horizontal="left" vertical="center" readingOrder="1"/>
    </xf>
    <xf numFmtId="0" fontId="29" fillId="0" borderId="5" xfId="0" applyFont="1" applyBorder="1" applyAlignment="1">
      <alignment horizontal="left" vertical="center" readingOrder="1"/>
    </xf>
    <xf numFmtId="0" fontId="29" fillId="0" borderId="30" xfId="0" applyFont="1" applyBorder="1" applyAlignment="1">
      <alignment horizontal="left" vertical="center" wrapText="1" readingOrder="1"/>
    </xf>
    <xf numFmtId="0" fontId="29" fillId="0" borderId="30" xfId="0" applyFont="1" applyBorder="1" applyAlignment="1">
      <alignment horizontal="left" vertical="center" readingOrder="1"/>
    </xf>
    <xf numFmtId="0" fontId="29" fillId="0" borderId="5" xfId="0" applyFont="1" applyBorder="1" applyAlignment="1">
      <alignment horizontal="left" vertical="center"/>
    </xf>
    <xf numFmtId="0" fontId="29" fillId="0" borderId="30" xfId="0" applyFont="1" applyBorder="1" applyAlignment="1">
      <alignment horizontal="left" vertical="center"/>
    </xf>
    <xf numFmtId="0" fontId="29" fillId="0" borderId="41" xfId="0" applyFont="1" applyBorder="1" applyAlignment="1">
      <alignment horizontal="left" vertical="center"/>
    </xf>
    <xf numFmtId="0" fontId="29" fillId="0" borderId="43" xfId="0" applyFont="1" applyBorder="1" applyAlignment="1">
      <alignment horizontal="left" vertical="center"/>
    </xf>
    <xf numFmtId="0" fontId="29" fillId="6" borderId="43" xfId="0" applyFont="1" applyFill="1" applyBorder="1" applyAlignment="1">
      <alignment horizontal="left" vertical="center" wrapText="1"/>
    </xf>
    <xf numFmtId="0" fontId="29" fillId="0" borderId="35" xfId="0" applyFont="1" applyBorder="1" applyAlignment="1">
      <alignment horizontal="left" vertical="center"/>
    </xf>
    <xf numFmtId="0" fontId="29" fillId="0" borderId="34" xfId="0" applyFont="1" applyBorder="1" applyAlignment="1">
      <alignment horizontal="left" vertical="center"/>
    </xf>
    <xf numFmtId="0" fontId="57" fillId="21" borderId="34" xfId="0" applyFont="1" applyFill="1" applyBorder="1" applyAlignment="1">
      <alignment horizontal="left" vertical="center"/>
    </xf>
    <xf numFmtId="0" fontId="48" fillId="19" borderId="1" xfId="0" applyFont="1" applyFill="1" applyBorder="1" applyAlignment="1">
      <alignment vertical="center" wrapText="1"/>
    </xf>
    <xf numFmtId="0" fontId="48" fillId="19" borderId="1" xfId="0" applyFont="1" applyFill="1" applyBorder="1" applyAlignment="1">
      <alignment horizontal="left" vertical="center" readingOrder="1"/>
    </xf>
    <xf numFmtId="0" fontId="51" fillId="0" borderId="1" xfId="0" applyFont="1" applyBorder="1" applyAlignment="1">
      <alignment horizontal="left" vertical="center" wrapText="1" readingOrder="1"/>
    </xf>
    <xf numFmtId="0" fontId="59" fillId="0" borderId="1" xfId="1" applyFont="1" applyBorder="1" applyAlignment="1">
      <alignment horizontal="left" vertical="center"/>
    </xf>
    <xf numFmtId="0" fontId="50" fillId="0" borderId="2" xfId="0" applyFont="1" applyBorder="1" applyAlignment="1">
      <alignment horizontal="left" vertical="center" wrapText="1"/>
    </xf>
    <xf numFmtId="0" fontId="84" fillId="21" borderId="0" xfId="0" applyFont="1" applyFill="1" applyAlignment="1">
      <alignment horizontal="left" vertical="center" wrapText="1"/>
    </xf>
    <xf numFmtId="0" fontId="50" fillId="0" borderId="33" xfId="0" applyFont="1" applyBorder="1" applyAlignment="1">
      <alignment horizontal="left" vertical="center" wrapText="1"/>
    </xf>
    <xf numFmtId="0" fontId="84" fillId="21" borderId="0" xfId="0" applyFont="1" applyFill="1" applyAlignment="1">
      <alignment horizontal="left" vertical="center"/>
    </xf>
    <xf numFmtId="0" fontId="50" fillId="0" borderId="5" xfId="0" applyFont="1" applyBorder="1" applyAlignment="1">
      <alignment horizontal="left" vertical="center" wrapText="1"/>
    </xf>
    <xf numFmtId="0" fontId="83" fillId="0" borderId="41" xfId="0" applyFont="1" applyBorder="1" applyAlignment="1">
      <alignment horizontal="left" vertical="center" wrapText="1" readingOrder="1"/>
    </xf>
    <xf numFmtId="0" fontId="83" fillId="0" borderId="41" xfId="0" applyFont="1" applyBorder="1" applyAlignment="1">
      <alignment horizontal="left" vertical="center" readingOrder="1"/>
    </xf>
    <xf numFmtId="0" fontId="84" fillId="21" borderId="41" xfId="0" applyFont="1" applyFill="1" applyBorder="1" applyAlignment="1">
      <alignment horizontal="left" vertical="center" readingOrder="1"/>
    </xf>
    <xf numFmtId="0" fontId="47" fillId="0" borderId="41" xfId="0" applyFont="1" applyBorder="1" applyAlignment="1">
      <alignment horizontal="left" vertical="center"/>
    </xf>
    <xf numFmtId="0" fontId="82" fillId="0" borderId="41" xfId="0" applyFont="1" applyBorder="1" applyAlignment="1">
      <alignment horizontal="left" vertical="center" wrapText="1"/>
    </xf>
    <xf numFmtId="0" fontId="28" fillId="0" borderId="5" xfId="0" applyFont="1" applyBorder="1" applyAlignment="1">
      <alignment vertical="center" wrapText="1"/>
    </xf>
    <xf numFmtId="0" fontId="28" fillId="0" borderId="30" xfId="0" applyFont="1" applyBorder="1" applyAlignment="1">
      <alignment vertical="center" wrapText="1"/>
    </xf>
    <xf numFmtId="0" fontId="28" fillId="20" borderId="30" xfId="0" applyFont="1" applyFill="1" applyBorder="1" applyAlignment="1">
      <alignment vertical="center" wrapText="1"/>
    </xf>
    <xf numFmtId="0" fontId="87" fillId="0" borderId="30" xfId="0" applyFont="1" applyBorder="1" applyAlignment="1">
      <alignment vertical="center" wrapText="1"/>
    </xf>
    <xf numFmtId="0" fontId="10" fillId="0" borderId="1" xfId="0" applyFont="1" applyBorder="1" applyAlignment="1">
      <alignment vertical="center" wrapText="1"/>
    </xf>
    <xf numFmtId="0" fontId="28" fillId="0" borderId="33" xfId="0" applyFont="1" applyBorder="1" applyAlignment="1">
      <alignment vertical="center" wrapText="1"/>
    </xf>
    <xf numFmtId="0" fontId="28" fillId="0" borderId="50" xfId="0" applyFont="1" applyBorder="1" applyAlignment="1">
      <alignment vertical="center" wrapText="1"/>
    </xf>
    <xf numFmtId="0" fontId="28" fillId="20" borderId="50" xfId="0" applyFont="1" applyFill="1" applyBorder="1" applyAlignment="1">
      <alignment vertical="center" wrapText="1"/>
    </xf>
    <xf numFmtId="0" fontId="87" fillId="0" borderId="50" xfId="0" applyFont="1" applyBorder="1" applyAlignment="1">
      <alignment vertical="center" wrapText="1"/>
    </xf>
    <xf numFmtId="0" fontId="28" fillId="0" borderId="1" xfId="0" applyFont="1" applyBorder="1" applyAlignment="1">
      <alignment vertical="center" wrapText="1"/>
    </xf>
    <xf numFmtId="0" fontId="28" fillId="0" borderId="29" xfId="0" applyFont="1" applyBorder="1" applyAlignment="1">
      <alignment vertical="center" wrapText="1"/>
    </xf>
    <xf numFmtId="0" fontId="87" fillId="0" borderId="29" xfId="0" applyFont="1" applyBorder="1" applyAlignment="1">
      <alignment vertical="center" wrapText="1"/>
    </xf>
    <xf numFmtId="0" fontId="87" fillId="0" borderId="0" xfId="0" applyFont="1" applyAlignment="1">
      <alignment vertical="center" wrapText="1"/>
    </xf>
    <xf numFmtId="0" fontId="89" fillId="0" borderId="5" xfId="0" applyFont="1" applyBorder="1" applyAlignment="1">
      <alignment vertical="center" wrapText="1"/>
    </xf>
    <xf numFmtId="0" fontId="89" fillId="0" borderId="30" xfId="0" applyFont="1" applyBorder="1" applyAlignment="1">
      <alignment vertical="center" wrapText="1"/>
    </xf>
    <xf numFmtId="0" fontId="90" fillId="0" borderId="1" xfId="0" applyFont="1" applyBorder="1" applyAlignment="1">
      <alignment vertical="center" wrapText="1"/>
    </xf>
    <xf numFmtId="0" fontId="89" fillId="20" borderId="30" xfId="0" applyFont="1" applyFill="1" applyBorder="1" applyAlignment="1">
      <alignment vertical="center" wrapText="1"/>
    </xf>
    <xf numFmtId="0" fontId="28" fillId="20" borderId="5" xfId="0" applyFont="1" applyFill="1" applyBorder="1" applyAlignment="1">
      <alignment vertical="center" wrapText="1"/>
    </xf>
    <xf numFmtId="0" fontId="87" fillId="20" borderId="30" xfId="0" applyFont="1" applyFill="1" applyBorder="1" applyAlignment="1">
      <alignment vertical="center" wrapText="1"/>
    </xf>
    <xf numFmtId="0" fontId="88" fillId="0" borderId="30" xfId="0" applyFont="1" applyBorder="1" applyAlignment="1">
      <alignment vertical="center" wrapText="1"/>
    </xf>
    <xf numFmtId="0" fontId="87" fillId="0" borderId="5" xfId="0" applyFont="1" applyBorder="1" applyAlignment="1">
      <alignment vertical="center" wrapText="1"/>
    </xf>
    <xf numFmtId="0" fontId="28" fillId="0" borderId="30" xfId="0" applyFont="1" applyBorder="1" applyAlignment="1">
      <alignment vertical="center"/>
    </xf>
    <xf numFmtId="0" fontId="87" fillId="0" borderId="5" xfId="0" applyFont="1" applyFill="1" applyBorder="1" applyAlignment="1">
      <alignment vertical="center" wrapText="1"/>
    </xf>
    <xf numFmtId="0" fontId="28" fillId="0" borderId="30" xfId="0" applyFont="1" applyFill="1" applyBorder="1" applyAlignment="1">
      <alignment vertical="center" wrapText="1"/>
    </xf>
    <xf numFmtId="0" fontId="87" fillId="0" borderId="30" xfId="0" applyFont="1" applyFill="1" applyBorder="1" applyAlignment="1">
      <alignment vertical="center" wrapText="1"/>
    </xf>
    <xf numFmtId="0" fontId="10" fillId="0" borderId="1" xfId="0" applyFont="1" applyFill="1" applyBorder="1" applyAlignment="1">
      <alignment vertical="center" wrapText="1"/>
    </xf>
    <xf numFmtId="0" fontId="90" fillId="0" borderId="1" xfId="0" applyFont="1" applyFill="1" applyBorder="1" applyAlignment="1">
      <alignment vertical="center" wrapText="1"/>
    </xf>
    <xf numFmtId="0" fontId="89" fillId="0" borderId="30" xfId="0" applyFont="1" applyFill="1" applyBorder="1" applyAlignment="1">
      <alignment vertical="center" wrapText="1"/>
    </xf>
    <xf numFmtId="0" fontId="92" fillId="0" borderId="0" xfId="0" applyFont="1" applyAlignment="1">
      <alignment vertical="center"/>
    </xf>
    <xf numFmtId="0" fontId="93" fillId="0" borderId="30" xfId="0" applyFont="1" applyFill="1" applyBorder="1" applyAlignment="1">
      <alignment vertical="center" wrapText="1"/>
    </xf>
    <xf numFmtId="0" fontId="28" fillId="0" borderId="5" xfId="0" applyFont="1" applyFill="1" applyBorder="1" applyAlignment="1">
      <alignment vertical="center" wrapText="1"/>
    </xf>
    <xf numFmtId="0" fontId="95" fillId="0" borderId="30" xfId="0" applyFont="1" applyBorder="1" applyAlignment="1">
      <alignment vertical="center" wrapText="1"/>
    </xf>
    <xf numFmtId="0" fontId="95" fillId="20" borderId="30" xfId="0" applyFont="1" applyFill="1" applyBorder="1" applyAlignment="1">
      <alignment vertical="center" wrapText="1"/>
    </xf>
    <xf numFmtId="0" fontId="28" fillId="0" borderId="0" xfId="0" applyFont="1" applyAlignment="1">
      <alignment vertical="center"/>
    </xf>
    <xf numFmtId="0" fontId="28" fillId="0" borderId="0" xfId="0" applyFont="1" applyAlignment="1">
      <alignment vertical="center" wrapText="1"/>
    </xf>
    <xf numFmtId="0" fontId="0" fillId="0" borderId="0" xfId="0" applyAlignment="1">
      <alignment vertical="center"/>
    </xf>
    <xf numFmtId="0" fontId="28" fillId="0" borderId="0" xfId="0" applyFont="1" applyAlignment="1">
      <alignment horizontal="left" vertical="center"/>
    </xf>
    <xf numFmtId="0" fontId="98" fillId="0" borderId="0" xfId="0" applyFont="1" applyAlignment="1">
      <alignment vertical="center"/>
    </xf>
    <xf numFmtId="0" fontId="98" fillId="0" borderId="0" xfId="0" applyFont="1" applyAlignment="1">
      <alignment vertical="center" wrapText="1"/>
    </xf>
    <xf numFmtId="0" fontId="98" fillId="0" borderId="0" xfId="0" applyFont="1" applyAlignment="1">
      <alignment horizontal="left" vertical="center"/>
    </xf>
    <xf numFmtId="0" fontId="31" fillId="19" borderId="1" xfId="0" applyFont="1" applyFill="1" applyBorder="1" applyAlignment="1">
      <alignment vertical="center" wrapText="1"/>
    </xf>
    <xf numFmtId="0" fontId="0" fillId="0" borderId="1" xfId="0" applyBorder="1" applyAlignment="1">
      <alignment vertical="center"/>
    </xf>
    <xf numFmtId="0" fontId="31" fillId="19" borderId="1" xfId="0" applyFont="1" applyFill="1" applyBorder="1" applyAlignment="1">
      <alignment vertical="center"/>
    </xf>
    <xf numFmtId="0" fontId="29" fillId="0" borderId="0" xfId="0" applyFont="1" applyAlignment="1">
      <alignment vertical="center" wrapText="1"/>
    </xf>
    <xf numFmtId="0" fontId="31" fillId="0" borderId="3" xfId="0" applyFont="1" applyBorder="1" applyAlignment="1">
      <alignment vertical="center" wrapText="1"/>
    </xf>
    <xf numFmtId="0" fontId="31" fillId="0" borderId="29" xfId="0" applyFont="1" applyBorder="1" applyAlignment="1">
      <alignment vertical="center"/>
    </xf>
    <xf numFmtId="0" fontId="29" fillId="0" borderId="1" xfId="0" applyFont="1" applyBorder="1" applyAlignment="1">
      <alignment vertical="center"/>
    </xf>
    <xf numFmtId="0" fontId="31" fillId="0" borderId="2" xfId="0" applyFont="1" applyBorder="1" applyAlignment="1">
      <alignment vertical="center"/>
    </xf>
    <xf numFmtId="0" fontId="53" fillId="0" borderId="1" xfId="0" applyFont="1" applyBorder="1" applyAlignment="1">
      <alignment vertical="center" wrapText="1"/>
    </xf>
    <xf numFmtId="0" fontId="0" fillId="0" borderId="29" xfId="0" applyBorder="1" applyAlignment="1">
      <alignment vertical="center"/>
    </xf>
    <xf numFmtId="0" fontId="44" fillId="0" borderId="29" xfId="0" applyFont="1" applyBorder="1" applyAlignment="1">
      <alignment vertical="center" wrapText="1"/>
    </xf>
    <xf numFmtId="0" fontId="44" fillId="0" borderId="1" xfId="0" applyFont="1" applyBorder="1" applyAlignment="1">
      <alignment vertical="center" wrapText="1"/>
    </xf>
    <xf numFmtId="0" fontId="31" fillId="0" borderId="5" xfId="0" applyFont="1" applyBorder="1" applyAlignment="1">
      <alignment vertical="center"/>
    </xf>
    <xf numFmtId="0" fontId="3" fillId="0" borderId="1" xfId="0" applyFont="1" applyBorder="1" applyAlignment="1">
      <alignment vertical="center"/>
    </xf>
    <xf numFmtId="0" fontId="10" fillId="0" borderId="1" xfId="0" applyFont="1" applyBorder="1" applyAlignment="1">
      <alignment horizontal="left" vertical="center" wrapText="1"/>
    </xf>
    <xf numFmtId="0" fontId="31" fillId="0" borderId="2" xfId="0" applyFont="1" applyBorder="1" applyAlignment="1">
      <alignment vertical="center" wrapText="1" readingOrder="1"/>
    </xf>
    <xf numFmtId="0" fontId="31" fillId="0" borderId="2" xfId="0" applyFont="1" applyBorder="1" applyAlignment="1">
      <alignment horizontal="left" vertical="center" wrapText="1" readingOrder="1"/>
    </xf>
    <xf numFmtId="0" fontId="31" fillId="0" borderId="33" xfId="0" applyFont="1" applyBorder="1" applyAlignment="1">
      <alignment vertical="center" wrapText="1" readingOrder="1"/>
    </xf>
    <xf numFmtId="0" fontId="48" fillId="0" borderId="40" xfId="0" applyFont="1" applyBorder="1" applyAlignment="1">
      <alignment horizontal="left" vertical="center" wrapText="1"/>
    </xf>
    <xf numFmtId="0" fontId="31" fillId="0" borderId="41" xfId="0" applyFont="1" applyBorder="1" applyAlignment="1">
      <alignment horizontal="left" vertical="center" wrapText="1" readingOrder="1"/>
    </xf>
    <xf numFmtId="0" fontId="31" fillId="0" borderId="41" xfId="0" applyFont="1" applyBorder="1" applyAlignment="1">
      <alignment vertical="center" wrapText="1" readingOrder="1"/>
    </xf>
    <xf numFmtId="0" fontId="31" fillId="0" borderId="29" xfId="0" applyFont="1" applyBorder="1" applyAlignment="1">
      <alignment horizontal="left" vertical="center" wrapText="1" readingOrder="1"/>
    </xf>
    <xf numFmtId="0" fontId="31" fillId="0" borderId="5" xfId="0" applyFont="1" applyBorder="1" applyAlignment="1">
      <alignment horizontal="left" vertical="center" wrapText="1" readingOrder="1"/>
    </xf>
    <xf numFmtId="0" fontId="48" fillId="0" borderId="35" xfId="0" applyFont="1" applyBorder="1" applyAlignment="1">
      <alignment horizontal="left" vertical="center" wrapText="1"/>
    </xf>
    <xf numFmtId="0" fontId="31" fillId="0" borderId="0" xfId="0" applyFont="1" applyAlignment="1">
      <alignment vertical="center" wrapText="1"/>
    </xf>
    <xf numFmtId="0" fontId="31" fillId="0" borderId="0" xfId="0" applyFont="1" applyAlignment="1">
      <alignment horizontal="left" vertical="center" wrapText="1" readingOrder="1"/>
    </xf>
    <xf numFmtId="0" fontId="102" fillId="0" borderId="1" xfId="0" applyFont="1" applyBorder="1" applyAlignment="1">
      <alignment vertical="center" wrapText="1"/>
    </xf>
    <xf numFmtId="0" fontId="28" fillId="0" borderId="1" xfId="0" applyFont="1" applyBorder="1" applyAlignment="1">
      <alignment horizontal="left" vertical="center" wrapText="1"/>
    </xf>
    <xf numFmtId="0" fontId="31" fillId="0" borderId="5" xfId="0" applyFont="1" applyBorder="1" applyAlignment="1">
      <alignment vertical="center" wrapText="1" readingOrder="1"/>
    </xf>
    <xf numFmtId="0" fontId="0" fillId="0" borderId="0" xfId="0" applyAlignment="1">
      <alignment horizontal="left" vertical="center"/>
    </xf>
    <xf numFmtId="0" fontId="0" fillId="0" borderId="0" xfId="0" applyAlignment="1">
      <alignment vertical="center" wrapText="1"/>
    </xf>
    <xf numFmtId="0" fontId="39" fillId="0" borderId="0" xfId="1" applyAlignment="1">
      <alignment vertical="center" wrapText="1"/>
    </xf>
    <xf numFmtId="0" fontId="28" fillId="0" borderId="0" xfId="0" applyFont="1" applyFill="1" applyAlignment="1">
      <alignment vertical="center" wrapText="1"/>
    </xf>
    <xf numFmtId="0" fontId="0" fillId="0" borderId="0" xfId="0" applyFill="1" applyAlignment="1">
      <alignment vertical="center" wrapText="1"/>
    </xf>
    <xf numFmtId="0" fontId="57" fillId="28" borderId="1" xfId="0" applyFont="1" applyFill="1" applyBorder="1" applyAlignment="1">
      <alignment vertical="center" wrapText="1"/>
    </xf>
    <xf numFmtId="0" fontId="2" fillId="0" borderId="41" xfId="0" applyFont="1" applyBorder="1" applyAlignment="1">
      <alignment horizontal="left" vertical="center" wrapText="1"/>
    </xf>
    <xf numFmtId="0" fontId="107" fillId="19" borderId="41" xfId="0" applyFont="1" applyFill="1" applyBorder="1" applyAlignment="1">
      <alignment horizontal="left" vertical="center"/>
    </xf>
    <xf numFmtId="0" fontId="25" fillId="0" borderId="9" xfId="0" applyFont="1" applyBorder="1" applyAlignment="1">
      <alignment wrapText="1"/>
    </xf>
    <xf numFmtId="0" fontId="25" fillId="0" borderId="4" xfId="0" applyFont="1" applyBorder="1" applyAlignment="1">
      <alignment wrapText="1"/>
    </xf>
    <xf numFmtId="0" fontId="25" fillId="0" borderId="10" xfId="0" applyFont="1" applyBorder="1" applyAlignment="1">
      <alignment wrapText="1"/>
    </xf>
    <xf numFmtId="0" fontId="25" fillId="0" borderId="11" xfId="0" applyFont="1" applyBorder="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5" fillId="0" borderId="6" xfId="0" applyFont="1" applyBorder="1" applyAlignment="1">
      <alignment wrapText="1"/>
    </xf>
    <xf numFmtId="0" fontId="25" fillId="0" borderId="7" xfId="0" applyFont="1" applyBorder="1" applyAlignment="1">
      <alignment wrapText="1"/>
    </xf>
    <xf numFmtId="0" fontId="25" fillId="0" borderId="8" xfId="0" applyFont="1" applyBorder="1" applyAlignment="1">
      <alignment wrapText="1"/>
    </xf>
    <xf numFmtId="0" fontId="7" fillId="2" borderId="2" xfId="0" applyFont="1" applyFill="1" applyBorder="1" applyAlignment="1">
      <alignment horizontal="center" vertical="center" wrapText="1"/>
    </xf>
    <xf numFmtId="0" fontId="9" fillId="0" borderId="5" xfId="0" applyFont="1" applyBorder="1"/>
    <xf numFmtId="0" fontId="11" fillId="4" borderId="42"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11" fillId="4" borderId="41" xfId="0" applyFont="1" applyFill="1" applyBorder="1" applyAlignment="1">
      <alignment horizontal="center" vertical="center"/>
    </xf>
    <xf numFmtId="0" fontId="9" fillId="0" borderId="41" xfId="0" applyFont="1" applyBorder="1"/>
    <xf numFmtId="0" fontId="7" fillId="3" borderId="41" xfId="0" applyFont="1" applyFill="1" applyBorder="1" applyAlignment="1">
      <alignment horizontal="center" vertical="center"/>
    </xf>
    <xf numFmtId="0" fontId="31" fillId="0" borderId="2" xfId="0" applyFont="1" applyBorder="1" applyAlignment="1">
      <alignment horizontal="center" vertical="center" wrapText="1" readingOrder="1"/>
    </xf>
    <xf numFmtId="0" fontId="31" fillId="0" borderId="33" xfId="0" applyFont="1" applyBorder="1" applyAlignment="1">
      <alignment horizontal="center" vertical="center" wrapText="1" readingOrder="1"/>
    </xf>
    <xf numFmtId="0" fontId="31" fillId="0" borderId="5" xfId="0" applyFont="1" applyBorder="1" applyAlignment="1">
      <alignment horizontal="center" vertical="center" wrapText="1" readingOrder="1"/>
    </xf>
    <xf numFmtId="0" fontId="29" fillId="0" borderId="1" xfId="0" applyFont="1" applyBorder="1" applyAlignment="1">
      <alignment horizontal="left" vertical="center" wrapText="1"/>
    </xf>
    <xf numFmtId="0" fontId="29" fillId="0" borderId="36" xfId="0" applyFont="1" applyBorder="1" applyAlignment="1">
      <alignment horizontal="left" vertical="center" wrapText="1"/>
    </xf>
    <xf numFmtId="0" fontId="29" fillId="0" borderId="37" xfId="0" applyFont="1" applyBorder="1" applyAlignment="1">
      <alignment horizontal="left" vertical="center" wrapText="1"/>
    </xf>
    <xf numFmtId="0" fontId="48" fillId="0" borderId="1" xfId="0" applyFont="1" applyBorder="1" applyAlignment="1">
      <alignment horizontal="left" vertical="center" wrapText="1" readingOrder="1"/>
    </xf>
    <xf numFmtId="0" fontId="29" fillId="0" borderId="36" xfId="0" applyFont="1" applyBorder="1" applyAlignment="1">
      <alignment vertical="center" wrapText="1"/>
    </xf>
    <xf numFmtId="0" fontId="29" fillId="0" borderId="37" xfId="0" applyFont="1" applyBorder="1" applyAlignment="1">
      <alignment vertical="center" wrapText="1"/>
    </xf>
    <xf numFmtId="0" fontId="31" fillId="0" borderId="2" xfId="0" applyFont="1" applyBorder="1" applyAlignment="1">
      <alignment horizontal="center" vertical="center"/>
    </xf>
    <xf numFmtId="0" fontId="31" fillId="0" borderId="33" xfId="0" applyFont="1" applyBorder="1" applyAlignment="1">
      <alignment horizontal="center" vertical="center"/>
    </xf>
    <xf numFmtId="0" fontId="31" fillId="0" borderId="5" xfId="0" applyFont="1" applyBorder="1" applyAlignment="1">
      <alignment horizontal="center" vertical="center"/>
    </xf>
    <xf numFmtId="0" fontId="29" fillId="0" borderId="2" xfId="0" applyFont="1" applyBorder="1" applyAlignment="1">
      <alignment horizontal="left" vertical="center" wrapText="1"/>
    </xf>
    <xf numFmtId="0" fontId="29" fillId="0" borderId="33" xfId="0" applyFont="1" applyBorder="1" applyAlignment="1">
      <alignment horizontal="left" vertical="center" wrapText="1"/>
    </xf>
    <xf numFmtId="0" fontId="29" fillId="0" borderId="5" xfId="0" applyFont="1" applyBorder="1" applyAlignment="1">
      <alignment horizontal="left" vertical="center" wrapText="1"/>
    </xf>
    <xf numFmtId="0" fontId="29" fillId="0" borderId="1" xfId="0" applyFont="1" applyBorder="1" applyAlignment="1">
      <alignment horizontal="left" vertical="top" wrapText="1"/>
    </xf>
    <xf numFmtId="0" fontId="29" fillId="0" borderId="41" xfId="0" applyFont="1" applyBorder="1" applyAlignment="1">
      <alignment horizontal="left" vertical="top" wrapText="1"/>
    </xf>
    <xf numFmtId="0" fontId="18" fillId="11" borderId="19" xfId="0" applyFont="1" applyFill="1" applyBorder="1" applyAlignment="1">
      <alignment wrapText="1"/>
    </xf>
    <xf numFmtId="0" fontId="9" fillId="0" borderId="20" xfId="0" applyFont="1" applyBorder="1"/>
    <xf numFmtId="0" fontId="9" fillId="0" borderId="21" xfId="0" applyFont="1" applyBorder="1"/>
    <xf numFmtId="0" fontId="18" fillId="11" borderId="25" xfId="0" applyFont="1" applyFill="1" applyBorder="1" applyAlignment="1">
      <alignment wrapText="1"/>
    </xf>
    <xf numFmtId="0" fontId="9" fillId="0" borderId="26" xfId="0" applyFont="1" applyBorder="1"/>
    <xf numFmtId="0" fontId="9" fillId="0" borderId="27" xfId="0" applyFont="1" applyBorder="1"/>
    <xf numFmtId="0" fontId="26" fillId="5" borderId="25" xfId="0" applyFont="1" applyFill="1" applyBorder="1" applyAlignment="1">
      <alignment horizontal="center" wrapText="1"/>
    </xf>
    <xf numFmtId="0" fontId="0" fillId="0" borderId="24" xfId="0" applyBorder="1" applyAlignment="1"/>
    <xf numFmtId="0" fontId="25" fillId="0" borderId="0" xfId="0" applyFont="1" applyAlignment="1"/>
    <xf numFmtId="0" fontId="10" fillId="0" borderId="41" xfId="0" applyFont="1" applyFill="1" applyBorder="1" applyAlignment="1">
      <alignment horizontal="center" vertical="center"/>
    </xf>
    <xf numFmtId="0" fontId="1" fillId="0" borderId="41" xfId="0" applyFont="1" applyFill="1" applyBorder="1" applyAlignment="1">
      <alignment horizontal="center"/>
    </xf>
  </cellXfs>
  <cellStyles count="2">
    <cellStyle name="Hyperlink"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UI Based Testing</a:t>
            </a:r>
          </a:p>
        </c:rich>
      </c:tx>
      <c:overlay val="0"/>
    </c:title>
    <c:autoTitleDeleted val="0"/>
    <c:plotArea>
      <c:layout/>
      <c:barChart>
        <c:barDir val="bar"/>
        <c:grouping val="percentStacked"/>
        <c:varyColors val="1"/>
        <c:ser>
          <c:idx val="0"/>
          <c:order val="0"/>
          <c:tx>
            <c:strRef>
              <c:f>'Feature Health'!$C$2</c:f>
              <c:strCache>
                <c:ptCount val="1"/>
                <c:pt idx="0">
                  <c:v>Result</c:v>
                </c:pt>
              </c:strCache>
            </c:strRef>
          </c:tx>
          <c:spPr>
            <a:solidFill>
              <a:srgbClr val="4472C4"/>
            </a:solidFill>
            <a:ln cmpd="sng">
              <a:solidFill>
                <a:srgbClr val="000000"/>
              </a:solidFill>
            </a:ln>
          </c:spPr>
          <c:invertIfNegative val="1"/>
          <c:cat>
            <c:strRef>
              <c:f>'Feature Health'!$B$3:$B$23</c:f>
              <c:strCache>
                <c:ptCount val="21"/>
                <c:pt idx="0">
                  <c:v>Authentication Partner</c:v>
                </c:pt>
                <c:pt idx="1">
                  <c:v>Device Partner</c:v>
                </c:pt>
                <c:pt idx="2">
                  <c:v>FTM Partner</c:v>
                </c:pt>
                <c:pt idx="3">
                  <c:v>Certificate Trust Store</c:v>
                </c:pt>
                <c:pt idx="4">
                  <c:v>Partners</c:v>
                </c:pt>
                <c:pt idx="5">
                  <c:v>Policies</c:v>
                </c:pt>
                <c:pt idx="6">
                  <c:v>Partner-Policy Linking</c:v>
                </c:pt>
                <c:pt idx="7">
                  <c:v>SBI-Device</c:v>
                </c:pt>
                <c:pt idx="8">
                  <c:v>FTM Chip</c:v>
                </c:pt>
                <c:pt idx="9">
                  <c:v>Authentication Services</c:v>
                </c:pt>
                <c:pt idx="10">
                  <c:v>Dashboard</c:v>
                </c:pt>
                <c:pt idx="11">
                  <c:v>Multi Language (Eng, Ara and Fra) with cross browser</c:v>
                </c:pt>
                <c:pt idx="12">
                  <c:v>Exception Handling</c:v>
                </c:pt>
                <c:pt idx="13">
                  <c:v>Root CA Certificate expiry notification</c:v>
                </c:pt>
                <c:pt idx="14">
                  <c:v>Intermediate Certificate expiry notifications</c:v>
                </c:pt>
                <c:pt idx="15">
                  <c:v>Partner Certificate expiry notification</c:v>
                </c:pt>
                <c:pt idx="16">
                  <c:v>Weekly Summary of Root, Intermediate &amp; Partner certificate Notifications</c:v>
                </c:pt>
                <c:pt idx="17">
                  <c:v>API Key Expiry notifications</c:v>
                </c:pt>
                <c:pt idx="18">
                  <c:v>FTM Chip Expiry notifications</c:v>
                </c:pt>
                <c:pt idx="19">
                  <c:v>SBI Expiry notifications</c:v>
                </c:pt>
                <c:pt idx="20">
                  <c:v>MISP Partner</c:v>
                </c:pt>
              </c:strCache>
            </c:strRef>
          </c:cat>
          <c:val>
            <c:numRef>
              <c:f>'Feature Health'!$C$3:$C$23</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EAF-439A-BC4F-ABE5C5F09B14}"/>
            </c:ext>
          </c:extLst>
        </c:ser>
        <c:ser>
          <c:idx val="1"/>
          <c:order val="1"/>
          <c:tx>
            <c:strRef>
              <c:f>'Feature Health'!$D$2</c:f>
              <c:strCache>
                <c:ptCount val="1"/>
                <c:pt idx="0">
                  <c:v>Pass </c:v>
                </c:pt>
              </c:strCache>
            </c:strRef>
          </c:tx>
          <c:spPr>
            <a:solidFill>
              <a:srgbClr val="ED7D31"/>
            </a:solidFill>
            <a:ln cmpd="sng">
              <a:solidFill>
                <a:srgbClr val="000000"/>
              </a:solidFill>
            </a:ln>
          </c:spPr>
          <c:invertIfNegative val="1"/>
          <c:cat>
            <c:strRef>
              <c:f>'Feature Health'!$B$3:$B$23</c:f>
              <c:strCache>
                <c:ptCount val="21"/>
                <c:pt idx="0">
                  <c:v>Authentication Partner</c:v>
                </c:pt>
                <c:pt idx="1">
                  <c:v>Device Partner</c:v>
                </c:pt>
                <c:pt idx="2">
                  <c:v>FTM Partner</c:v>
                </c:pt>
                <c:pt idx="3">
                  <c:v>Certificate Trust Store</c:v>
                </c:pt>
                <c:pt idx="4">
                  <c:v>Partners</c:v>
                </c:pt>
                <c:pt idx="5">
                  <c:v>Policies</c:v>
                </c:pt>
                <c:pt idx="6">
                  <c:v>Partner-Policy Linking</c:v>
                </c:pt>
                <c:pt idx="7">
                  <c:v>SBI-Device</c:v>
                </c:pt>
                <c:pt idx="8">
                  <c:v>FTM Chip</c:v>
                </c:pt>
                <c:pt idx="9">
                  <c:v>Authentication Services</c:v>
                </c:pt>
                <c:pt idx="10">
                  <c:v>Dashboard</c:v>
                </c:pt>
                <c:pt idx="11">
                  <c:v>Multi Language (Eng, Ara and Fra) with cross browser</c:v>
                </c:pt>
                <c:pt idx="12">
                  <c:v>Exception Handling</c:v>
                </c:pt>
                <c:pt idx="13">
                  <c:v>Root CA Certificate expiry notification</c:v>
                </c:pt>
                <c:pt idx="14">
                  <c:v>Intermediate Certificate expiry notifications</c:v>
                </c:pt>
                <c:pt idx="15">
                  <c:v>Partner Certificate expiry notification</c:v>
                </c:pt>
                <c:pt idx="16">
                  <c:v>Weekly Summary of Root, Intermediate &amp; Partner certificate Notifications</c:v>
                </c:pt>
                <c:pt idx="17">
                  <c:v>API Key Expiry notifications</c:v>
                </c:pt>
                <c:pt idx="18">
                  <c:v>FTM Chip Expiry notifications</c:v>
                </c:pt>
                <c:pt idx="19">
                  <c:v>SBI Expiry notifications</c:v>
                </c:pt>
                <c:pt idx="20">
                  <c:v>MISP Partner</c:v>
                </c:pt>
              </c:strCache>
            </c:strRef>
          </c:cat>
          <c:val>
            <c:numRef>
              <c:f>'Feature Health'!$D$3:$D$23</c:f>
              <c:numCache>
                <c:formatCode>General</c:formatCode>
                <c:ptCount val="21"/>
                <c:pt idx="0">
                  <c:v>810</c:v>
                </c:pt>
                <c:pt idx="1">
                  <c:v>450</c:v>
                </c:pt>
                <c:pt idx="2">
                  <c:v>325</c:v>
                </c:pt>
                <c:pt idx="3">
                  <c:v>360</c:v>
                </c:pt>
                <c:pt idx="4">
                  <c:v>238</c:v>
                </c:pt>
                <c:pt idx="5">
                  <c:v>467</c:v>
                </c:pt>
                <c:pt idx="6">
                  <c:v>389</c:v>
                </c:pt>
                <c:pt idx="7">
                  <c:v>310</c:v>
                </c:pt>
                <c:pt idx="8">
                  <c:v>310</c:v>
                </c:pt>
                <c:pt idx="9">
                  <c:v>378</c:v>
                </c:pt>
                <c:pt idx="10">
                  <c:v>35</c:v>
                </c:pt>
                <c:pt idx="11">
                  <c:v>129</c:v>
                </c:pt>
                <c:pt idx="12">
                  <c:v>25</c:v>
                </c:pt>
                <c:pt idx="13">
                  <c:v>220</c:v>
                </c:pt>
                <c:pt idx="14">
                  <c:v>230</c:v>
                </c:pt>
                <c:pt idx="15">
                  <c:v>165</c:v>
                </c:pt>
                <c:pt idx="16">
                  <c:v>88</c:v>
                </c:pt>
                <c:pt idx="17">
                  <c:v>340</c:v>
                </c:pt>
                <c:pt idx="18">
                  <c:v>296</c:v>
                </c:pt>
                <c:pt idx="19">
                  <c:v>325</c:v>
                </c:pt>
                <c:pt idx="20">
                  <c:v>674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EAF-439A-BC4F-ABE5C5F09B14}"/>
            </c:ext>
          </c:extLst>
        </c:ser>
        <c:ser>
          <c:idx val="2"/>
          <c:order val="2"/>
          <c:tx>
            <c:strRef>
              <c:f>'Feature Health'!$E$2</c:f>
              <c:strCache>
                <c:ptCount val="1"/>
                <c:pt idx="0">
                  <c:v>Fail</c:v>
                </c:pt>
              </c:strCache>
            </c:strRef>
          </c:tx>
          <c:invertIfNegative val="1"/>
          <c:cat>
            <c:strRef>
              <c:f>'Feature Health'!$B$3:$B$23</c:f>
              <c:strCache>
                <c:ptCount val="21"/>
                <c:pt idx="0">
                  <c:v>Authentication Partner</c:v>
                </c:pt>
                <c:pt idx="1">
                  <c:v>Device Partner</c:v>
                </c:pt>
                <c:pt idx="2">
                  <c:v>FTM Partner</c:v>
                </c:pt>
                <c:pt idx="3">
                  <c:v>Certificate Trust Store</c:v>
                </c:pt>
                <c:pt idx="4">
                  <c:v>Partners</c:v>
                </c:pt>
                <c:pt idx="5">
                  <c:v>Policies</c:v>
                </c:pt>
                <c:pt idx="6">
                  <c:v>Partner-Policy Linking</c:v>
                </c:pt>
                <c:pt idx="7">
                  <c:v>SBI-Device</c:v>
                </c:pt>
                <c:pt idx="8">
                  <c:v>FTM Chip</c:v>
                </c:pt>
                <c:pt idx="9">
                  <c:v>Authentication Services</c:v>
                </c:pt>
                <c:pt idx="10">
                  <c:v>Dashboard</c:v>
                </c:pt>
                <c:pt idx="11">
                  <c:v>Multi Language (Eng, Ara and Fra) with cross browser</c:v>
                </c:pt>
                <c:pt idx="12">
                  <c:v>Exception Handling</c:v>
                </c:pt>
                <c:pt idx="13">
                  <c:v>Root CA Certificate expiry notification</c:v>
                </c:pt>
                <c:pt idx="14">
                  <c:v>Intermediate Certificate expiry notifications</c:v>
                </c:pt>
                <c:pt idx="15">
                  <c:v>Partner Certificate expiry notification</c:v>
                </c:pt>
                <c:pt idx="16">
                  <c:v>Weekly Summary of Root, Intermediate &amp; Partner certificate Notifications</c:v>
                </c:pt>
                <c:pt idx="17">
                  <c:v>API Key Expiry notifications</c:v>
                </c:pt>
                <c:pt idx="18">
                  <c:v>FTM Chip Expiry notifications</c:v>
                </c:pt>
                <c:pt idx="19">
                  <c:v>SBI Expiry notifications</c:v>
                </c:pt>
                <c:pt idx="20">
                  <c:v>MISP Partner</c:v>
                </c:pt>
              </c:strCache>
            </c:strRef>
          </c:cat>
          <c:val>
            <c:numRef>
              <c:f>'Feature Health'!$E$3:$E$23</c:f>
              <c:numCache>
                <c:formatCode>General</c:formatCode>
                <c:ptCount val="21"/>
                <c:pt idx="0">
                  <c:v>4</c:v>
                </c:pt>
                <c:pt idx="1">
                  <c:v>1</c:v>
                </c:pt>
                <c:pt idx="2">
                  <c:v>6</c:v>
                </c:pt>
                <c:pt idx="3">
                  <c:v>0</c:v>
                </c:pt>
                <c:pt idx="4">
                  <c:v>2</c:v>
                </c:pt>
                <c:pt idx="5">
                  <c:v>3</c:v>
                </c:pt>
                <c:pt idx="6">
                  <c:v>0</c:v>
                </c:pt>
                <c:pt idx="7">
                  <c:v>0</c:v>
                </c:pt>
                <c:pt idx="8">
                  <c:v>0</c:v>
                </c:pt>
                <c:pt idx="9">
                  <c:v>0</c:v>
                </c:pt>
                <c:pt idx="10">
                  <c:v>0</c:v>
                </c:pt>
                <c:pt idx="11">
                  <c:v>0</c:v>
                </c:pt>
                <c:pt idx="12">
                  <c:v>0</c:v>
                </c:pt>
                <c:pt idx="13">
                  <c:v>3</c:v>
                </c:pt>
                <c:pt idx="14">
                  <c:v>4</c:v>
                </c:pt>
                <c:pt idx="15">
                  <c:v>0</c:v>
                </c:pt>
                <c:pt idx="16">
                  <c:v>0</c:v>
                </c:pt>
                <c:pt idx="17">
                  <c:v>4</c:v>
                </c:pt>
                <c:pt idx="18">
                  <c:v>2</c:v>
                </c:pt>
                <c:pt idx="19">
                  <c:v>3</c:v>
                </c:pt>
                <c:pt idx="20">
                  <c:v>2</c:v>
                </c:pt>
              </c:numCache>
            </c:numRef>
          </c:val>
          <c:extLst>
            <c:ext xmlns:c16="http://schemas.microsoft.com/office/drawing/2014/chart" uri="{C3380CC4-5D6E-409C-BE32-E72D297353CC}">
              <c16:uniqueId val="{00000002-EEAF-439A-BC4F-ABE5C5F09B14}"/>
            </c:ext>
          </c:extLst>
        </c:ser>
        <c:dLbls>
          <c:showLegendKey val="0"/>
          <c:showVal val="0"/>
          <c:showCatName val="0"/>
          <c:showSerName val="0"/>
          <c:showPercent val="0"/>
          <c:showBubbleSize val="0"/>
        </c:dLbls>
        <c:gapWidth val="150"/>
        <c:overlap val="100"/>
        <c:axId val="483498125"/>
        <c:axId val="123296417"/>
      </c:barChart>
      <c:catAx>
        <c:axId val="483498125"/>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3296417"/>
        <c:crosses val="autoZero"/>
        <c:auto val="1"/>
        <c:lblAlgn val="ctr"/>
        <c:lblOffset val="100"/>
        <c:noMultiLvlLbl val="1"/>
      </c:catAx>
      <c:valAx>
        <c:axId val="1232964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483498125"/>
        <c:crosses val="max"/>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95250</xdr:colOff>
      <xdr:row>2</xdr:row>
      <xdr:rowOff>12700</xdr:rowOff>
    </xdr:from>
    <xdr:ext cx="7956550" cy="5130800"/>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mosip.atlassian.net/browse/MOSIP-42658" TargetMode="External"/><Relationship Id="rId2" Type="http://schemas.openxmlformats.org/officeDocument/2006/relationships/hyperlink" Target="https://mosip.atlassian.net/browse/MOSIP-42682" TargetMode="External"/><Relationship Id="rId1" Type="http://schemas.openxmlformats.org/officeDocument/2006/relationships/hyperlink" Target="https://mosip.atlassian.net/browse/MOSIP-42685" TargetMode="External"/><Relationship Id="rId6" Type="http://schemas.openxmlformats.org/officeDocument/2006/relationships/printerSettings" Target="../printerSettings/printerSettings2.bin"/><Relationship Id="rId5" Type="http://schemas.openxmlformats.org/officeDocument/2006/relationships/hyperlink" Target="https://mosip.atlassian.net/browse/MOSIP-42465" TargetMode="External"/><Relationship Id="rId4" Type="http://schemas.openxmlformats.org/officeDocument/2006/relationships/hyperlink" Target="https://mosip.atlassian.net/browse/MOSIP-4265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mosip/inji/issues/159" TargetMode="External"/><Relationship Id="rId13" Type="http://schemas.openxmlformats.org/officeDocument/2006/relationships/hyperlink" Target="https://github.com/mosip/inji/issues/147" TargetMode="External"/><Relationship Id="rId18" Type="http://schemas.openxmlformats.org/officeDocument/2006/relationships/hyperlink" Target="https://github.com/mosip/inji/issues/196" TargetMode="External"/><Relationship Id="rId3" Type="http://schemas.openxmlformats.org/officeDocument/2006/relationships/hyperlink" Target="https://github.com/mosip/inji/issues/137" TargetMode="External"/><Relationship Id="rId21" Type="http://schemas.openxmlformats.org/officeDocument/2006/relationships/hyperlink" Target="https://github.com/mosip/inji/issues/200" TargetMode="External"/><Relationship Id="rId7" Type="http://schemas.openxmlformats.org/officeDocument/2006/relationships/hyperlink" Target="https://github.com/mosip/inji/issues/178" TargetMode="External"/><Relationship Id="rId12" Type="http://schemas.openxmlformats.org/officeDocument/2006/relationships/hyperlink" Target="https://github.com/mosip/inji/issues/148" TargetMode="External"/><Relationship Id="rId17" Type="http://schemas.openxmlformats.org/officeDocument/2006/relationships/hyperlink" Target="https://github.com/mosip/inji/issues/140" TargetMode="External"/><Relationship Id="rId2" Type="http://schemas.openxmlformats.org/officeDocument/2006/relationships/hyperlink" Target="https://github.com/mosip/inji/issues/134" TargetMode="External"/><Relationship Id="rId16" Type="http://schemas.openxmlformats.org/officeDocument/2006/relationships/hyperlink" Target="https://github.com/mosip/inji/issues/142" TargetMode="External"/><Relationship Id="rId20" Type="http://schemas.openxmlformats.org/officeDocument/2006/relationships/hyperlink" Target="https://github.com/mosip/inji/issues/199" TargetMode="External"/><Relationship Id="rId1" Type="http://schemas.openxmlformats.org/officeDocument/2006/relationships/hyperlink" Target="https://github.com/mosip/inji/issues/135" TargetMode="External"/><Relationship Id="rId6" Type="http://schemas.openxmlformats.org/officeDocument/2006/relationships/hyperlink" Target="https://github.com/mosip/inji/issues/135" TargetMode="External"/><Relationship Id="rId11" Type="http://schemas.openxmlformats.org/officeDocument/2006/relationships/hyperlink" Target="https://github.com/mosip/inji/issues/153" TargetMode="External"/><Relationship Id="rId24" Type="http://schemas.openxmlformats.org/officeDocument/2006/relationships/hyperlink" Target="https://github.com/mosip/inji/issues/228" TargetMode="External"/><Relationship Id="rId5" Type="http://schemas.openxmlformats.org/officeDocument/2006/relationships/hyperlink" Target="https://github.com/mosip/inji/issues/137" TargetMode="External"/><Relationship Id="rId15" Type="http://schemas.openxmlformats.org/officeDocument/2006/relationships/hyperlink" Target="https://github.com/mosip/inji/issues/143" TargetMode="External"/><Relationship Id="rId23" Type="http://schemas.openxmlformats.org/officeDocument/2006/relationships/hyperlink" Target="https://github.com/mosip/inji/issues/202" TargetMode="External"/><Relationship Id="rId10" Type="http://schemas.openxmlformats.org/officeDocument/2006/relationships/hyperlink" Target="https://github.com/mosip/inji/issues/155" TargetMode="External"/><Relationship Id="rId19" Type="http://schemas.openxmlformats.org/officeDocument/2006/relationships/hyperlink" Target="https://github.com/mosip/inji/issues/19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14" Type="http://schemas.openxmlformats.org/officeDocument/2006/relationships/hyperlink" Target="https://github.com/mosip/inji/issues/146" TargetMode="External"/><Relationship Id="rId22" Type="http://schemas.openxmlformats.org/officeDocument/2006/relationships/hyperlink" Target="https://github.com/mosip/inji/issues/20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github.com/mosip/inji/issues/210" TargetMode="External"/><Relationship Id="rId13" Type="http://schemas.openxmlformats.org/officeDocument/2006/relationships/hyperlink" Target="https://github.com/mosip/inji/issues/217" TargetMode="External"/><Relationship Id="rId18" Type="http://schemas.openxmlformats.org/officeDocument/2006/relationships/hyperlink" Target="https://github.com/mosip/inji/issues/223" TargetMode="External"/><Relationship Id="rId3" Type="http://schemas.openxmlformats.org/officeDocument/2006/relationships/hyperlink" Target="https://github.com/mosip/inji/issues/195" TargetMode="External"/><Relationship Id="rId21" Type="http://schemas.openxmlformats.org/officeDocument/2006/relationships/hyperlink" Target="https://github.com/mosip/inji/issues/232" TargetMode="External"/><Relationship Id="rId7" Type="http://schemas.openxmlformats.org/officeDocument/2006/relationships/hyperlink" Target="https://github.com/mosip/inji/issues/209" TargetMode="External"/><Relationship Id="rId12" Type="http://schemas.openxmlformats.org/officeDocument/2006/relationships/hyperlink" Target="https://github.com/mosip/inji/issues/214" TargetMode="External"/><Relationship Id="rId17" Type="http://schemas.openxmlformats.org/officeDocument/2006/relationships/hyperlink" Target="https://github.com/mosip/inji/issues/222" TargetMode="External"/><Relationship Id="rId25" Type="http://schemas.openxmlformats.org/officeDocument/2006/relationships/hyperlink" Target="https://github.com/mosip/inji/issues/302" TargetMode="External"/><Relationship Id="rId2" Type="http://schemas.openxmlformats.org/officeDocument/2006/relationships/hyperlink" Target="https://github.com/mosip/inji/issues/193" TargetMode="External"/><Relationship Id="rId16" Type="http://schemas.openxmlformats.org/officeDocument/2006/relationships/hyperlink" Target="https://github.com/mosip/inji/issues/221" TargetMode="External"/><Relationship Id="rId20" Type="http://schemas.openxmlformats.org/officeDocument/2006/relationships/hyperlink" Target="https://github.com/mosip/inji/issues/231" TargetMode="External"/><Relationship Id="rId1" Type="http://schemas.openxmlformats.org/officeDocument/2006/relationships/hyperlink" Target="https://github.com/mosip/inji/issues/191" TargetMode="External"/><Relationship Id="rId6" Type="http://schemas.openxmlformats.org/officeDocument/2006/relationships/hyperlink" Target="https://github.com/mosip/inji/issues/208" TargetMode="External"/><Relationship Id="rId11" Type="http://schemas.openxmlformats.org/officeDocument/2006/relationships/hyperlink" Target="https://github.com/mosip/inji/issues/213" TargetMode="External"/><Relationship Id="rId24" Type="http://schemas.openxmlformats.org/officeDocument/2006/relationships/hyperlink" Target="https://github.com/mosip/inji/issues/262" TargetMode="External"/><Relationship Id="rId5" Type="http://schemas.openxmlformats.org/officeDocument/2006/relationships/hyperlink" Target="https://github.com/mosip/inji/issues/206" TargetMode="External"/><Relationship Id="rId15" Type="http://schemas.openxmlformats.org/officeDocument/2006/relationships/hyperlink" Target="https://github.com/mosip/inji/issues/219" TargetMode="External"/><Relationship Id="rId23" Type="http://schemas.openxmlformats.org/officeDocument/2006/relationships/hyperlink" Target="https://github.com/mosip/inji/issues/259" TargetMode="External"/><Relationship Id="rId10" Type="http://schemas.openxmlformats.org/officeDocument/2006/relationships/hyperlink" Target="https://github.com/mosip/inji/issues/212" TargetMode="External"/><Relationship Id="rId19" Type="http://schemas.openxmlformats.org/officeDocument/2006/relationships/hyperlink" Target="https://github.com/mosip/inji/issues/22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14" Type="http://schemas.openxmlformats.org/officeDocument/2006/relationships/hyperlink" Target="https://github.com/mosip/inji/issues/218" TargetMode="External"/><Relationship Id="rId22" Type="http://schemas.openxmlformats.org/officeDocument/2006/relationships/hyperlink" Target="https://github.com/mosip/inji/issues/228"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997"/>
  <sheetViews>
    <sheetView tabSelected="1" zoomScaleNormal="100" workbookViewId="0">
      <selection activeCell="D25" sqref="D25"/>
    </sheetView>
  </sheetViews>
  <sheetFormatPr defaultColWidth="14.44140625" defaultRowHeight="15" customHeight="1"/>
  <cols>
    <col min="1" max="1" width="2.33203125" customWidth="1"/>
    <col min="2" max="3" width="13.6640625" customWidth="1"/>
    <col min="4" max="4" width="7.33203125" customWidth="1"/>
    <col min="5" max="5" width="10.5546875" customWidth="1"/>
    <col min="6" max="6" width="10.6640625" customWidth="1"/>
    <col min="7" max="7" width="9.6640625" customWidth="1"/>
    <col min="8" max="8" width="6.6640625" customWidth="1"/>
    <col min="9" max="9" width="10.33203125" customWidth="1"/>
    <col min="10" max="10" width="3.5546875" customWidth="1"/>
    <col min="11" max="11" width="4.6640625" customWidth="1"/>
    <col min="12" max="12" width="12.33203125" style="144" customWidth="1"/>
    <col min="13" max="13" width="4.33203125" style="136" customWidth="1"/>
    <col min="14" max="14" width="4" style="136" customWidth="1"/>
    <col min="15" max="16" width="3.33203125" style="136" customWidth="1"/>
    <col min="17" max="17" width="4.33203125" customWidth="1"/>
    <col min="18" max="18" width="4.88671875" customWidth="1"/>
    <col min="19" max="19" width="12.44140625" style="145" customWidth="1"/>
    <col min="20" max="20" width="6.33203125" customWidth="1"/>
    <col min="21" max="21" width="3.6640625" customWidth="1"/>
    <col min="22" max="22" width="4.109375" customWidth="1"/>
    <col min="23" max="23" width="4.33203125" customWidth="1"/>
    <col min="24" max="25" width="4" customWidth="1"/>
    <col min="26" max="26" width="43.6640625" customWidth="1"/>
    <col min="27" max="27" width="1.44140625" customWidth="1"/>
    <col min="28" max="28" width="55.5546875" customWidth="1"/>
    <col min="29" max="29" width="8.6640625" customWidth="1"/>
  </cols>
  <sheetData>
    <row r="1" spans="2:29" ht="14.25" customHeight="1" thickBot="1">
      <c r="AB1" s="1"/>
    </row>
    <row r="2" spans="2:29" ht="21.75" customHeight="1" thickBot="1">
      <c r="B2" s="525" t="s">
        <v>0</v>
      </c>
      <c r="C2" s="121" t="s">
        <v>1</v>
      </c>
      <c r="D2" s="527" t="s">
        <v>2</v>
      </c>
      <c r="E2" s="528"/>
      <c r="F2" s="528"/>
      <c r="G2" s="528"/>
      <c r="H2" s="528"/>
      <c r="I2" s="528"/>
      <c r="J2" s="3"/>
      <c r="K2" s="125"/>
      <c r="L2" s="529" t="s">
        <v>3</v>
      </c>
      <c r="M2" s="530"/>
      <c r="N2" s="530"/>
      <c r="O2" s="530"/>
      <c r="P2" s="530"/>
      <c r="Q2" s="126"/>
      <c r="R2" s="4"/>
      <c r="S2" s="529" t="s">
        <v>4</v>
      </c>
      <c r="T2" s="530"/>
      <c r="U2" s="530"/>
      <c r="V2" s="530"/>
      <c r="W2" s="530"/>
      <c r="X2" s="249"/>
      <c r="Y2" s="4"/>
      <c r="Z2" s="127" t="s">
        <v>5</v>
      </c>
      <c r="AA2" s="4"/>
      <c r="AB2" s="127" t="s">
        <v>14769</v>
      </c>
      <c r="AC2" s="65"/>
    </row>
    <row r="3" spans="2:29" ht="23.1" customHeight="1" thickBot="1">
      <c r="B3" s="526"/>
      <c r="C3" s="5" t="s">
        <v>6</v>
      </c>
      <c r="D3" s="6" t="s">
        <v>6</v>
      </c>
      <c r="E3" s="6" t="s">
        <v>7</v>
      </c>
      <c r="F3" s="6" t="s">
        <v>8</v>
      </c>
      <c r="G3" s="7" t="s">
        <v>9</v>
      </c>
      <c r="H3" s="7" t="s">
        <v>10</v>
      </c>
      <c r="I3" s="7" t="s">
        <v>11</v>
      </c>
      <c r="J3" s="3"/>
      <c r="K3" s="125"/>
      <c r="L3" s="142" t="s">
        <v>12</v>
      </c>
      <c r="M3" s="531" t="s">
        <v>13</v>
      </c>
      <c r="N3" s="530"/>
      <c r="O3" s="530"/>
      <c r="P3" s="530"/>
      <c r="Q3" s="126"/>
      <c r="S3" s="142" t="s">
        <v>12</v>
      </c>
      <c r="T3" s="531" t="s">
        <v>13</v>
      </c>
      <c r="U3" s="530"/>
      <c r="V3" s="530"/>
      <c r="W3" s="530"/>
      <c r="X3" s="249"/>
      <c r="Z3" s="122" t="s">
        <v>21269</v>
      </c>
      <c r="AA3" s="2"/>
      <c r="AB3" s="198" t="s">
        <v>21162</v>
      </c>
      <c r="AC3" s="65"/>
    </row>
    <row r="4" spans="2:29" ht="30" customHeight="1" thickBot="1">
      <c r="B4" s="8" t="s">
        <v>14</v>
      </c>
      <c r="C4" s="9">
        <v>158</v>
      </c>
      <c r="D4" s="10">
        <f>COUNTA('PMS-UI-Test Cases'!C2:C67405)</f>
        <v>6564</v>
      </c>
      <c r="E4" s="10">
        <f ca="1">SUM(M4:M7000)</f>
        <v>6560</v>
      </c>
      <c r="F4" s="10">
        <f ca="1">D4-E4</f>
        <v>4</v>
      </c>
      <c r="G4" s="11">
        <f>COUNTIF('PMS-UI-Test Cases'!I1:I6971, "Pass")</f>
        <v>6499</v>
      </c>
      <c r="H4" s="12">
        <f>COUNTIF('PMS-UI-Test Cases'!I1:I6971, "Fail")</f>
        <v>34</v>
      </c>
      <c r="I4" s="13">
        <f>COUNTIF('PMS-UI-Test Cases'!I1:I6971, "NA")</f>
        <v>31</v>
      </c>
      <c r="J4" s="3"/>
      <c r="K4" s="125"/>
      <c r="L4" s="143" t="str">
        <f ca="1">IFERROR(__xludf.Q9("UNIQUE(FILTER('PMS-Test Cases'!A2:A2013, 'PMS-Test Cases'!A2:A2013&lt;&gt;""""))"),"MOSIP-32692")</f>
        <v>MOSIP-32692</v>
      </c>
      <c r="M4" s="146">
        <v>22</v>
      </c>
      <c r="N4" s="147">
        <v>22</v>
      </c>
      <c r="O4" s="148">
        <f ca="1">COUNTIFS('PMS-UI-Test Cases'!A2:A2212,L4,'PMS-UI-Test Cases'!C2:C2212,"&lt;&gt;"&amp;"",'PMS-UI-Test Cases'!I2:I2212,"Fail")</f>
        <v>0</v>
      </c>
      <c r="P4" s="149">
        <f t="shared" ref="P4:P67" ca="1" si="0">M4-N4-O4</f>
        <v>0</v>
      </c>
      <c r="Q4" s="124"/>
      <c r="S4" s="143" t="s">
        <v>15</v>
      </c>
      <c r="T4" s="150">
        <v>5</v>
      </c>
      <c r="U4" s="147">
        <v>5</v>
      </c>
      <c r="V4" s="148">
        <f>COUNTIFS('PMS-UI-Test Cases'!G2:G2212,S4,'PMS-UI-Test Cases'!I2:I2212,"&lt;&gt;"&amp;"",'PMS-UI-Test Cases'!O2:O2212,"Fail")</f>
        <v>0</v>
      </c>
      <c r="W4" s="149">
        <f>T4-U4-V4</f>
        <v>0</v>
      </c>
      <c r="X4" s="249"/>
      <c r="Z4" s="122" t="s">
        <v>21270</v>
      </c>
      <c r="AA4" s="2"/>
      <c r="AB4" s="199" t="s">
        <v>21252</v>
      </c>
      <c r="AC4" s="65"/>
    </row>
    <row r="5" spans="2:29" ht="14.25" customHeight="1" thickBot="1">
      <c r="B5" s="15"/>
      <c r="C5" s="9"/>
      <c r="D5" s="10"/>
      <c r="E5" s="10"/>
      <c r="F5" s="10"/>
      <c r="G5" s="16"/>
      <c r="H5" s="17"/>
      <c r="I5" s="18"/>
      <c r="J5" s="3"/>
      <c r="K5" s="125"/>
      <c r="L5" s="143" t="str">
        <f ca="1">IFERROR(__xludf.DUMMYFUNCTION("""COMPUTED_VALUE"""),"MOSIP-32672")</f>
        <v>MOSIP-32672</v>
      </c>
      <c r="M5" s="146">
        <f ca="1">COUNTIFS('PMS-UI-Test Cases'!A2:A2879,L5,'PMS-UI-Test Cases'!C2:C2879,"&lt;&gt;"&amp;"")</f>
        <v>18</v>
      </c>
      <c r="N5" s="147">
        <f ca="1">COUNTIFS('PMS-UI-Test Cases'!A2:A2879,L5,'PMS-UI-Test Cases'!C2:C2879,"&lt;&gt;"&amp;"",'PMS-UI-Test Cases'!I2:I2879,"PASS")</f>
        <v>18</v>
      </c>
      <c r="O5" s="148">
        <f ca="1">COUNTIFS('PMS-UI-Test Cases'!A3:A2213,L5,'PMS-UI-Test Cases'!C3:C2213,"&lt;&gt;"&amp;"",'PMS-UI-Test Cases'!I3:I2213,"Fail")</f>
        <v>0</v>
      </c>
      <c r="P5" s="149">
        <f t="shared" ca="1" si="0"/>
        <v>0</v>
      </c>
      <c r="Q5" s="124"/>
      <c r="S5" s="143" t="s">
        <v>16</v>
      </c>
      <c r="T5" s="150">
        <v>10</v>
      </c>
      <c r="U5" s="147">
        <v>10</v>
      </c>
      <c r="V5" s="148">
        <f>COUNTIFS('PMS-UI-Test Cases'!G2:G2213,S5,'PMS-UI-Test Cases'!I2:I2213,"&lt;&gt;"&amp;"",'PMS-UI-Test Cases'!O2:O2213,"Fail")</f>
        <v>0</v>
      </c>
      <c r="W5" s="149">
        <f t="shared" ref="W5:W9" si="1">T5-U5-V5</f>
        <v>0</v>
      </c>
      <c r="X5" s="249"/>
      <c r="Z5" s="122" t="s">
        <v>21271</v>
      </c>
      <c r="AA5" s="2"/>
      <c r="AB5" s="199" t="s">
        <v>21163</v>
      </c>
      <c r="AC5" s="65"/>
    </row>
    <row r="6" spans="2:29" ht="14.25" customHeight="1" thickBot="1">
      <c r="B6" s="20" t="s">
        <v>6</v>
      </c>
      <c r="C6" s="21">
        <f>SUM(C3:C5)</f>
        <v>158</v>
      </c>
      <c r="D6" s="14">
        <f>SUM(D3:D5)</f>
        <v>6564</v>
      </c>
      <c r="E6" s="14">
        <f ca="1">SUM(E3:E5)</f>
        <v>6560</v>
      </c>
      <c r="F6" s="14">
        <f t="shared" ref="F6:I6" ca="1" si="2">SUM(F3:F5)</f>
        <v>4</v>
      </c>
      <c r="G6" s="22">
        <f t="shared" si="2"/>
        <v>6499</v>
      </c>
      <c r="H6" s="23">
        <f t="shared" si="2"/>
        <v>34</v>
      </c>
      <c r="I6" s="24">
        <f t="shared" si="2"/>
        <v>31</v>
      </c>
      <c r="J6" s="3"/>
      <c r="K6" s="125"/>
      <c r="L6" s="143" t="str">
        <f ca="1">IFERROR(__xludf.DUMMYFUNCTION("""COMPUTED_VALUE"""),"MOSIP-32957")</f>
        <v>MOSIP-32957</v>
      </c>
      <c r="M6" s="146">
        <f ca="1">COUNTIFS('PMS-UI-Test Cases'!A2:A2880,L6,'PMS-UI-Test Cases'!C2:C2880,"&lt;&gt;"&amp;"")</f>
        <v>28</v>
      </c>
      <c r="N6" s="147">
        <f ca="1">COUNTIFS('PMS-UI-Test Cases'!A2:A2880,L6,'PMS-UI-Test Cases'!C2:C2880,"&lt;&gt;"&amp;"",'PMS-UI-Test Cases'!I2:I2880,"PASS")</f>
        <v>28</v>
      </c>
      <c r="O6" s="148">
        <f ca="1">COUNTIFS('PMS-UI-Test Cases'!A4:A2214,L6,'PMS-UI-Test Cases'!C4:C2214,"&lt;&gt;"&amp;"",'PMS-UI-Test Cases'!I4:I2214,"Fail")</f>
        <v>0</v>
      </c>
      <c r="P6" s="149">
        <f t="shared" ca="1" si="0"/>
        <v>0</v>
      </c>
      <c r="Q6" s="124"/>
      <c r="S6" s="143" t="s">
        <v>17</v>
      </c>
      <c r="T6" s="150">
        <v>12</v>
      </c>
      <c r="U6" s="147">
        <v>12</v>
      </c>
      <c r="V6" s="148">
        <f>COUNTIFS('PMS-UI-Test Cases'!G3:G2214,S6,'PMS-UI-Test Cases'!I3:I2214,"&lt;&gt;"&amp;"",'PMS-UI-Test Cases'!O3:O2214,"Fail")</f>
        <v>0</v>
      </c>
      <c r="W6" s="149">
        <f t="shared" si="1"/>
        <v>0</v>
      </c>
      <c r="X6" s="249"/>
      <c r="Z6" s="123" t="s">
        <v>21272</v>
      </c>
      <c r="AA6" s="2"/>
      <c r="AB6" s="200" t="s">
        <v>21164</v>
      </c>
      <c r="AC6" s="65"/>
    </row>
    <row r="7" spans="2:29" ht="14.25" customHeight="1" thickBot="1">
      <c r="B7" s="25"/>
      <c r="C7" s="26"/>
      <c r="D7" s="26"/>
      <c r="E7" s="26"/>
      <c r="F7" s="26"/>
      <c r="G7" s="27"/>
      <c r="H7" s="28"/>
      <c r="I7" s="29"/>
      <c r="J7" s="3"/>
      <c r="K7" s="125"/>
      <c r="L7" s="143" t="str">
        <f ca="1">IFERROR(__xludf.DUMMYFUNCTION("""COMPUTED_VALUE"""),"MOSIP-33227")</f>
        <v>MOSIP-33227</v>
      </c>
      <c r="M7" s="146">
        <f ca="1">COUNTIFS('PMS-UI-Test Cases'!A2:A2881,L7,'PMS-UI-Test Cases'!C2:C2881,"&lt;&gt;"&amp;"")</f>
        <v>41</v>
      </c>
      <c r="N7" s="147">
        <f ca="1">COUNTIFS('PMS-UI-Test Cases'!A3:A2881,L7,'PMS-UI-Test Cases'!C3:C2881,"&lt;&gt;"&amp;"",'PMS-UI-Test Cases'!I3:I2881,"PASS")</f>
        <v>41</v>
      </c>
      <c r="O7" s="148">
        <f ca="1">COUNTIFS('PMS-UI-Test Cases'!A5:A2215,L7,'PMS-UI-Test Cases'!C5:C2215,"&lt;&gt;"&amp;"",'PMS-UI-Test Cases'!I5:I2215,"Fail")</f>
        <v>0</v>
      </c>
      <c r="P7" s="149">
        <f t="shared" ca="1" si="0"/>
        <v>0</v>
      </c>
      <c r="Q7" s="124"/>
      <c r="S7" s="143" t="s">
        <v>18</v>
      </c>
      <c r="T7" s="150">
        <v>3</v>
      </c>
      <c r="U7" s="147">
        <v>3</v>
      </c>
      <c r="V7" s="148">
        <f>COUNTIFS('PMS-UI-Test Cases'!G4:G2215,S7,'PMS-UI-Test Cases'!I4:I2215,"&lt;&gt;"&amp;"",'PMS-UI-Test Cases'!O4:O2215,"Fail")</f>
        <v>0</v>
      </c>
      <c r="W7" s="149">
        <f t="shared" si="1"/>
        <v>0</v>
      </c>
      <c r="X7" s="249"/>
      <c r="Z7" s="2"/>
      <c r="AA7" s="2"/>
      <c r="AB7" s="199" t="s">
        <v>21165</v>
      </c>
      <c r="AC7" s="65"/>
    </row>
    <row r="8" spans="2:29" ht="14.25" customHeight="1" thickBot="1">
      <c r="B8" s="525" t="s">
        <v>0</v>
      </c>
      <c r="C8" s="121" t="s">
        <v>1</v>
      </c>
      <c r="D8" s="527" t="s">
        <v>19</v>
      </c>
      <c r="E8" s="528"/>
      <c r="F8" s="528"/>
      <c r="G8" s="528"/>
      <c r="H8" s="528"/>
      <c r="I8" s="528"/>
      <c r="J8" s="101"/>
      <c r="K8" s="125"/>
      <c r="L8" s="143" t="str">
        <f ca="1">IFERROR(__xludf.DUMMYFUNCTION("""COMPUTED_VALUE"""),"MOSIP-33207")</f>
        <v>MOSIP-33207</v>
      </c>
      <c r="M8" s="146">
        <f ca="1">COUNTIFS('PMS-UI-Test Cases'!A3:A2882,L8,'PMS-UI-Test Cases'!C3:C2882,"&lt;&gt;"&amp;"")</f>
        <v>37</v>
      </c>
      <c r="N8" s="147">
        <f ca="1">COUNTIFS('PMS-UI-Test Cases'!A4:A2882,L8,'PMS-UI-Test Cases'!C4:C2882,"&lt;&gt;"&amp;"",'PMS-UI-Test Cases'!I4:I2882,"PASS")</f>
        <v>37</v>
      </c>
      <c r="O8" s="148">
        <f ca="1">COUNTIFS('PMS-UI-Test Cases'!A6:A2216,L8,'PMS-UI-Test Cases'!C6:C2216,"&lt;&gt;"&amp;"",'PMS-UI-Test Cases'!I6:I2216,"Fail")</f>
        <v>0</v>
      </c>
      <c r="P8" s="149">
        <f t="shared" ca="1" si="0"/>
        <v>0</v>
      </c>
      <c r="Q8" s="124"/>
      <c r="S8" s="143" t="s">
        <v>20</v>
      </c>
      <c r="T8" s="150">
        <v>12</v>
      </c>
      <c r="U8" s="147">
        <v>12</v>
      </c>
      <c r="V8" s="148">
        <f>COUNTIFS('PMS-UI-Test Cases'!G5:G2216,S8,'PMS-UI-Test Cases'!I5:I2216,"&lt;&gt;"&amp;"",'PMS-UI-Test Cases'!O5:O2216,"Fail")</f>
        <v>0</v>
      </c>
      <c r="W8" s="149">
        <f t="shared" si="1"/>
        <v>0</v>
      </c>
      <c r="X8" s="249"/>
      <c r="Z8" s="127" t="s">
        <v>21</v>
      </c>
      <c r="AA8" s="2"/>
      <c r="AB8" s="199" t="s">
        <v>21166</v>
      </c>
      <c r="AC8" s="65"/>
    </row>
    <row r="9" spans="2:29" ht="17.7" customHeight="1" thickBot="1">
      <c r="B9" s="526"/>
      <c r="C9" s="5" t="s">
        <v>6</v>
      </c>
      <c r="D9" s="6" t="s">
        <v>6</v>
      </c>
      <c r="E9" s="6" t="s">
        <v>7</v>
      </c>
      <c r="F9" s="6" t="s">
        <v>8</v>
      </c>
      <c r="G9" s="7" t="s">
        <v>9</v>
      </c>
      <c r="H9" s="7" t="s">
        <v>10</v>
      </c>
      <c r="I9" s="7" t="s">
        <v>11</v>
      </c>
      <c r="J9" s="101"/>
      <c r="K9" s="125"/>
      <c r="L9" s="143" t="str">
        <f ca="1">IFERROR(__xludf.DUMMYFUNCTION("""COMPUTED_VALUE"""),"MOSIP-33217")</f>
        <v>MOSIP-33217</v>
      </c>
      <c r="M9" s="146">
        <f ca="1">COUNTIFS('PMS-UI-Test Cases'!A4:A2883,L9,'PMS-UI-Test Cases'!C4:C2883,"&lt;&gt;"&amp;"")</f>
        <v>35</v>
      </c>
      <c r="N9" s="147">
        <f ca="1">COUNTIFS('PMS-UI-Test Cases'!A5:A2883,L9,'PMS-UI-Test Cases'!C5:C2883,"&lt;&gt;"&amp;"",'PMS-UI-Test Cases'!I5:I2883,"PASS")</f>
        <v>35</v>
      </c>
      <c r="O9" s="148">
        <f ca="1">COUNTIFS('PMS-UI-Test Cases'!A7:A2217,L9,'PMS-UI-Test Cases'!C7:C2217,"&lt;&gt;"&amp;"",'PMS-UI-Test Cases'!I7:I2217,"Fail")</f>
        <v>0</v>
      </c>
      <c r="P9" s="149">
        <f t="shared" ca="1" si="0"/>
        <v>0</v>
      </c>
      <c r="Q9" s="124"/>
      <c r="S9" s="143" t="s">
        <v>22</v>
      </c>
      <c r="T9" s="150">
        <v>8</v>
      </c>
      <c r="U9" s="147">
        <v>8</v>
      </c>
      <c r="V9" s="148">
        <f>COUNTIFS('PMS-UI-Test Cases'!G6:G2217,S9,'PMS-UI-Test Cases'!I6:I2217,"&lt;&gt;"&amp;"",'PMS-UI-Test Cases'!O6:O2217,"Fail")</f>
        <v>0</v>
      </c>
      <c r="W9" s="149">
        <f t="shared" si="1"/>
        <v>0</v>
      </c>
      <c r="X9" s="249"/>
      <c r="Z9" s="122" t="s">
        <v>21274</v>
      </c>
      <c r="AA9" s="2"/>
      <c r="AB9" s="199" t="s">
        <v>21167</v>
      </c>
      <c r="AC9" s="65"/>
    </row>
    <row r="10" spans="2:29" ht="25.8" customHeight="1" thickBot="1">
      <c r="B10" s="8" t="s">
        <v>14</v>
      </c>
      <c r="C10" s="9">
        <v>54</v>
      </c>
      <c r="D10" s="10">
        <v>988</v>
      </c>
      <c r="E10" s="10">
        <v>988</v>
      </c>
      <c r="F10" s="10">
        <v>0</v>
      </c>
      <c r="G10" s="11">
        <v>982</v>
      </c>
      <c r="H10" s="12">
        <v>0</v>
      </c>
      <c r="I10" s="13">
        <v>6</v>
      </c>
      <c r="J10" s="101"/>
      <c r="K10" s="125"/>
      <c r="L10" s="143" t="str">
        <f ca="1">IFERROR(__xludf.DUMMYFUNCTION("""COMPUTED_VALUE"""),"MOSIP-32702")</f>
        <v>MOSIP-32702</v>
      </c>
      <c r="M10" s="146">
        <v>40</v>
      </c>
      <c r="N10" s="147">
        <v>40</v>
      </c>
      <c r="O10" s="148">
        <f ca="1">COUNTIFS('PMS-UI-Test Cases'!A8:A2218,L10,'PMS-UI-Test Cases'!C8:C2218,"&lt;&gt;"&amp;"",'PMS-UI-Test Cases'!I8:I2218,"Fail")</f>
        <v>0</v>
      </c>
      <c r="P10" s="149">
        <v>0</v>
      </c>
      <c r="Q10" s="124"/>
      <c r="S10" s="143" t="s">
        <v>23</v>
      </c>
      <c r="T10" s="150">
        <v>16</v>
      </c>
      <c r="U10" s="147">
        <v>16</v>
      </c>
      <c r="V10" s="148">
        <f>COUNTIFS('PMS-UI-Test Cases'!G7:G2218,S10,'PMS-UI-Test Cases'!I7:I2218,"&lt;&gt;"&amp;"",'PMS-UI-Test Cases'!O7:O2218,"Fail")</f>
        <v>0</v>
      </c>
      <c r="W10" s="149">
        <v>0</v>
      </c>
      <c r="X10" s="249"/>
      <c r="Z10" s="122" t="s">
        <v>21270</v>
      </c>
      <c r="AA10" s="2"/>
      <c r="AB10" s="199" t="s">
        <v>21261</v>
      </c>
      <c r="AC10" s="65"/>
    </row>
    <row r="11" spans="2:29" ht="14.25" customHeight="1" thickBot="1">
      <c r="B11" s="15"/>
      <c r="C11" s="9"/>
      <c r="D11" s="10"/>
      <c r="E11" s="10"/>
      <c r="F11" s="10"/>
      <c r="G11" s="16"/>
      <c r="H11" s="17"/>
      <c r="I11" s="18"/>
      <c r="J11" s="101"/>
      <c r="K11" s="125"/>
      <c r="L11" s="143" t="str">
        <f ca="1">IFERROR(__xludf.DUMMYFUNCTION("""COMPUTED_VALUE"""),"MOSIP-33237")</f>
        <v>MOSIP-33237</v>
      </c>
      <c r="M11" s="146">
        <f ca="1">COUNTIFS('PMS-UI-Test Cases'!A6:A2885,L11,'PMS-UI-Test Cases'!C6:C2885,"&lt;&gt;"&amp;"")</f>
        <v>17</v>
      </c>
      <c r="N11" s="147">
        <f ca="1">COUNTIFS('PMS-UI-Test Cases'!A7:A2885,L11,'PMS-UI-Test Cases'!C7:C2885,"&lt;&gt;"&amp;"",'PMS-UI-Test Cases'!I7:I2885,"PASS")</f>
        <v>17</v>
      </c>
      <c r="O11" s="148">
        <f ca="1">COUNTIFS('PMS-UI-Test Cases'!A9:A2219,L11,'PMS-UI-Test Cases'!C9:C2219,"&lt;&gt;"&amp;"",'PMS-UI-Test Cases'!I9:I2219,"Fail")</f>
        <v>0</v>
      </c>
      <c r="P11" s="149">
        <f t="shared" ca="1" si="0"/>
        <v>0</v>
      </c>
      <c r="Q11" s="124"/>
      <c r="S11" s="143" t="s">
        <v>24</v>
      </c>
      <c r="T11" s="150">
        <v>11</v>
      </c>
      <c r="U11" s="147">
        <v>11</v>
      </c>
      <c r="V11" s="148">
        <f>COUNTIFS('PMS-UI-Test Cases'!G8:G2219,S11,'PMS-UI-Test Cases'!I8:I2219,"&lt;&gt;"&amp;"",'PMS-UI-Test Cases'!O8:O2219,"Fail")</f>
        <v>0</v>
      </c>
      <c r="W11" s="149">
        <v>0</v>
      </c>
      <c r="X11" s="249"/>
      <c r="Z11" s="122" t="s">
        <v>21273</v>
      </c>
      <c r="AA11" s="2"/>
      <c r="AB11" s="199" t="s">
        <v>21168</v>
      </c>
      <c r="AC11" s="65"/>
    </row>
    <row r="12" spans="2:29" ht="14.25" customHeight="1" thickBot="1">
      <c r="B12" s="20" t="s">
        <v>6</v>
      </c>
      <c r="C12" s="21">
        <f>SUM(C9:C11)</f>
        <v>54</v>
      </c>
      <c r="D12" s="14">
        <f>SUM(D9:D11)</f>
        <v>988</v>
      </c>
      <c r="E12" s="14">
        <f>SUM(E9:E11)</f>
        <v>988</v>
      </c>
      <c r="F12" s="14">
        <f>SUM(F9:F11)</f>
        <v>0</v>
      </c>
      <c r="G12" s="22">
        <f>SUM(G9:G11)</f>
        <v>982</v>
      </c>
      <c r="H12" s="23">
        <f>SUM(H9:H11)</f>
        <v>0</v>
      </c>
      <c r="I12" s="24">
        <f>SUM(I9:I11)</f>
        <v>6</v>
      </c>
      <c r="J12" s="101"/>
      <c r="K12" s="125"/>
      <c r="L12" s="143" t="str">
        <f ca="1">IFERROR(__xludf.DUMMYFUNCTION("""COMPUTED_VALUE"""),"MOSIP-32712")</f>
        <v>MOSIP-32712</v>
      </c>
      <c r="M12" s="146">
        <v>18</v>
      </c>
      <c r="N12" s="147">
        <v>18</v>
      </c>
      <c r="O12" s="148">
        <f ca="1">COUNTIFS('PMS-UI-Test Cases'!A10:A2220,L12,'PMS-UI-Test Cases'!C10:C2220,"&lt;&gt;"&amp;"",'PMS-UI-Test Cases'!I10:I2220,"Fail")</f>
        <v>0</v>
      </c>
      <c r="P12" s="149">
        <f t="shared" ca="1" si="0"/>
        <v>0</v>
      </c>
      <c r="Q12" s="124"/>
      <c r="S12" s="143" t="s">
        <v>25</v>
      </c>
      <c r="T12" s="150">
        <v>7</v>
      </c>
      <c r="U12" s="147">
        <v>7</v>
      </c>
      <c r="V12" s="148">
        <f>COUNTIFS('PMS-UI-Test Cases'!G9:G2220,S12,'PMS-UI-Test Cases'!I9:I2220,"&lt;&gt;"&amp;"",'PMS-UI-Test Cases'!O9:O2220,"Fail")</f>
        <v>0</v>
      </c>
      <c r="W12" s="149">
        <f>T12-U12-V12</f>
        <v>0</v>
      </c>
      <c r="X12" s="249"/>
      <c r="Z12" s="2"/>
      <c r="AA12" s="2"/>
      <c r="AB12" s="200" t="s">
        <v>21253</v>
      </c>
      <c r="AC12" s="65"/>
    </row>
    <row r="13" spans="2:29" thickBot="1">
      <c r="B13" s="556"/>
      <c r="C13" s="556"/>
      <c r="D13" s="556"/>
      <c r="E13" s="556"/>
      <c r="F13" s="556"/>
      <c r="G13" s="556"/>
      <c r="H13" s="556"/>
      <c r="I13" s="556"/>
      <c r="J13" s="101"/>
      <c r="K13" s="125"/>
      <c r="L13" s="143" t="str">
        <f ca="1">IFERROR(__xludf.DUMMYFUNCTION("""COMPUTED_VALUE"""),"MOSIP-32662")</f>
        <v>MOSIP-32662</v>
      </c>
      <c r="M13" s="146">
        <f ca="1">COUNTIFS('PMS-UI-Test Cases'!A8:A2887,L13,'PMS-UI-Test Cases'!C8:C2887,"&lt;&gt;"&amp;"")</f>
        <v>40</v>
      </c>
      <c r="N13" s="147">
        <f ca="1">COUNTIFS('PMS-UI-Test Cases'!A9:A2887,L13,'PMS-UI-Test Cases'!C9:C2887,"&lt;&gt;"&amp;"",'PMS-UI-Test Cases'!I9:I2887,"PASS")</f>
        <v>37</v>
      </c>
      <c r="O13" s="148">
        <f ca="1">COUNTIFS('PMS-UI-Test Cases'!A11:A2221,L13,'PMS-UI-Test Cases'!C11:C2221,"&lt;&gt;"&amp;"",'PMS-UI-Test Cases'!I11:I2221,"Fail")</f>
        <v>2</v>
      </c>
      <c r="P13" s="149">
        <v>1</v>
      </c>
      <c r="Q13" s="124"/>
      <c r="S13" s="143" t="s">
        <v>26</v>
      </c>
      <c r="T13" s="150">
        <v>6</v>
      </c>
      <c r="U13" s="147">
        <v>6</v>
      </c>
      <c r="V13" s="148">
        <f>COUNTIFS('PMS-UI-Test Cases'!G10:G2221,S13,'PMS-UI-Test Cases'!I10:I2221,"&lt;&gt;"&amp;"",'PMS-UI-Test Cases'!O10:O2221,"Fail")</f>
        <v>0</v>
      </c>
      <c r="W13" s="149">
        <f>T13-U13-V13</f>
        <v>0</v>
      </c>
      <c r="X13" s="249"/>
      <c r="Z13" s="127" t="s">
        <v>27</v>
      </c>
      <c r="AA13" s="2"/>
      <c r="AB13" s="199" t="s">
        <v>21169</v>
      </c>
      <c r="AC13" s="65"/>
    </row>
    <row r="14" spans="2:29" ht="14.25" customHeight="1" thickBot="1">
      <c r="B14" s="249"/>
      <c r="C14" s="249"/>
      <c r="D14" s="249"/>
      <c r="E14" s="249"/>
      <c r="F14" s="249"/>
      <c r="G14" s="249"/>
      <c r="H14" s="249"/>
      <c r="I14" s="249"/>
      <c r="L14" s="143" t="str">
        <f ca="1">IFERROR(__xludf.DUMMYFUNCTION("""COMPUTED_VALUE"""),"MOSIP-32652")</f>
        <v>MOSIP-32652</v>
      </c>
      <c r="M14" s="146">
        <v>11</v>
      </c>
      <c r="N14" s="147">
        <v>11</v>
      </c>
      <c r="O14" s="148">
        <f ca="1">COUNTIFS('PMS-UI-Test Cases'!A12:A2222,L14,'PMS-UI-Test Cases'!C12:C2222,"&lt;&gt;"&amp;"",'PMS-UI-Test Cases'!I12:I2222,"Fail")</f>
        <v>0</v>
      </c>
      <c r="P14" s="149">
        <f t="shared" ca="1" si="0"/>
        <v>0</v>
      </c>
      <c r="Q14" s="124"/>
      <c r="S14" s="143" t="s">
        <v>28</v>
      </c>
      <c r="T14" s="150">
        <v>17</v>
      </c>
      <c r="U14" s="147">
        <v>17</v>
      </c>
      <c r="V14" s="148">
        <f>COUNTIFS('PMS-UI-Test Cases'!G11:G2222,S14,'PMS-UI-Test Cases'!I11:I2222,"&lt;&gt;"&amp;"",'PMS-UI-Test Cases'!O11:O2222,"Fail")</f>
        <v>0</v>
      </c>
      <c r="W14" s="149">
        <v>0</v>
      </c>
      <c r="X14" s="249"/>
      <c r="Z14" s="122" t="s">
        <v>21269</v>
      </c>
      <c r="AA14" s="2"/>
      <c r="AB14" s="199" t="s">
        <v>21170</v>
      </c>
      <c r="AC14" s="65"/>
    </row>
    <row r="15" spans="2:29" ht="14.25" customHeight="1" thickTop="1" thickBot="1">
      <c r="B15" s="522" t="str">
        <f>"Functional Testing - Stories Verified : " &amp; C6</f>
        <v>Functional Testing - Stories Verified : 158</v>
      </c>
      <c r="C15" s="523"/>
      <c r="D15" s="523"/>
      <c r="E15" s="523"/>
      <c r="F15" s="523"/>
      <c r="G15" s="523"/>
      <c r="H15" s="523"/>
      <c r="I15" s="524"/>
      <c r="L15" s="143" t="str">
        <f ca="1">IFERROR(__xludf.DUMMYFUNCTION("""COMPUTED_VALUE"""),"MOSIP-32682")</f>
        <v>MOSIP-32682</v>
      </c>
      <c r="M15" s="146">
        <f ca="1">COUNTIFS('PMS-UI-Test Cases'!A10:A2889,L15,'PMS-UI-Test Cases'!C10:C2889,"&lt;&gt;"&amp;"")</f>
        <v>9</v>
      </c>
      <c r="N15" s="147">
        <v>7</v>
      </c>
      <c r="O15" s="148">
        <v>1</v>
      </c>
      <c r="P15" s="149">
        <v>0</v>
      </c>
      <c r="Q15" s="124"/>
      <c r="S15" s="143" t="s">
        <v>29</v>
      </c>
      <c r="T15" s="150">
        <v>14</v>
      </c>
      <c r="U15" s="147">
        <v>14</v>
      </c>
      <c r="V15" s="148">
        <f>COUNTIFS('PMS-UI-Test Cases'!G12:G2223,S15,'PMS-UI-Test Cases'!I12:I2223,"&lt;&gt;"&amp;"",'PMS-UI-Test Cases'!O12:O2223,"Fail")</f>
        <v>0</v>
      </c>
      <c r="W15" s="149">
        <v>0</v>
      </c>
      <c r="X15" s="249"/>
      <c r="Z15" s="122" t="s">
        <v>21270</v>
      </c>
      <c r="AA15" s="2"/>
      <c r="AB15" s="200" t="s">
        <v>21171</v>
      </c>
      <c r="AC15" s="65"/>
    </row>
    <row r="16" spans="2:29" thickBot="1">
      <c r="B16" s="516" t="str">
        <f>"Test cases : " &amp; D6 &amp; "      Passed : "&amp; G6 &amp; "     Failed : " &amp; H6 &amp; "    Skipped : " &amp; I6</f>
        <v>Test cases : 6564      Passed : 6499     Failed : 34    Skipped : 31</v>
      </c>
      <c r="C16" s="517"/>
      <c r="D16" s="517"/>
      <c r="E16" s="517"/>
      <c r="F16" s="517"/>
      <c r="G16" s="517"/>
      <c r="H16" s="517"/>
      <c r="I16" s="518"/>
      <c r="J16" s="30"/>
      <c r="K16" s="30"/>
      <c r="L16" s="143" t="str">
        <f ca="1">IFERROR(__xludf.DUMMYFUNCTION("""COMPUTED_VALUE"""),"MOSIP-33197")</f>
        <v>MOSIP-33197</v>
      </c>
      <c r="M16" s="146">
        <f ca="1">COUNTIFS('PMS-UI-Test Cases'!A11:A2890,L16,'PMS-UI-Test Cases'!C11:C2890,"&lt;&gt;"&amp;"")</f>
        <v>58</v>
      </c>
      <c r="N16" s="147">
        <f ca="1">COUNTIFS('PMS-UI-Test Cases'!A12:A2890,L16,'PMS-UI-Test Cases'!C12:C2890,"&lt;&gt;"&amp;"",'PMS-UI-Test Cases'!I12:I2890,"PASS")</f>
        <v>58</v>
      </c>
      <c r="O16" s="148">
        <f ca="1">COUNTIFS('PMS-UI-Test Cases'!A14:A2224,L16,'PMS-UI-Test Cases'!C14:C2224,"&lt;&gt;"&amp;"",'PMS-UI-Test Cases'!I14:I2224,"Fail")</f>
        <v>0</v>
      </c>
      <c r="P16" s="149">
        <f t="shared" ca="1" si="0"/>
        <v>0</v>
      </c>
      <c r="Q16" s="124"/>
      <c r="S16" s="143" t="s">
        <v>30</v>
      </c>
      <c r="T16" s="150">
        <v>9</v>
      </c>
      <c r="U16" s="147">
        <v>9</v>
      </c>
      <c r="V16" s="148">
        <f>COUNTIFS('PMS-UI-Test Cases'!G13:G2224,S16,'PMS-UI-Test Cases'!I13:I2224,"&lt;&gt;"&amp;"",'PMS-UI-Test Cases'!O13:O2224,"Fail")</f>
        <v>0</v>
      </c>
      <c r="W16" s="149">
        <v>0</v>
      </c>
      <c r="X16" s="249"/>
      <c r="Z16" s="122" t="s">
        <v>21271</v>
      </c>
      <c r="AA16" s="2"/>
      <c r="AB16" s="199" t="s">
        <v>21172</v>
      </c>
      <c r="AC16" s="65"/>
    </row>
    <row r="17" spans="2:29" ht="14.25" customHeight="1" thickBot="1">
      <c r="B17" s="519" t="str">
        <f>"Test Rate : " &amp; INT((((G6+H6)/D6)*100)) &amp; "%     With Pass Rate : " &amp; INT((G6/(G6+H6))*100)  &amp; "%"</f>
        <v>Test Rate : 99%     With Pass Rate : 99%</v>
      </c>
      <c r="C17" s="520"/>
      <c r="D17" s="520"/>
      <c r="E17" s="520"/>
      <c r="F17" s="520"/>
      <c r="G17" s="520"/>
      <c r="H17" s="520"/>
      <c r="I17" s="521"/>
      <c r="J17" s="30"/>
      <c r="K17" s="30"/>
      <c r="L17" s="143" t="str">
        <f ca="1">IFERROR(__xludf.DUMMYFUNCTION("""COMPUTED_VALUE"""),"MOSIP-33247")</f>
        <v>MOSIP-33247</v>
      </c>
      <c r="M17" s="146">
        <v>74</v>
      </c>
      <c r="N17" s="147">
        <v>73</v>
      </c>
      <c r="O17" s="148">
        <f ca="1">COUNTIFS('PMS-UI-Test Cases'!A15:A2225,L17,'PMS-UI-Test Cases'!C15:C2225,"&lt;&gt;"&amp;"",'PMS-UI-Test Cases'!I15:I2225,"Fail")</f>
        <v>1</v>
      </c>
      <c r="P17" s="149">
        <f t="shared" ca="1" si="0"/>
        <v>0</v>
      </c>
      <c r="Q17" s="124"/>
      <c r="S17" s="143" t="s">
        <v>31</v>
      </c>
      <c r="T17" s="150">
        <v>19</v>
      </c>
      <c r="U17" s="147">
        <v>19</v>
      </c>
      <c r="V17" s="148">
        <f>COUNTIFS('PMS-UI-Test Cases'!G14:G2225,S17,'PMS-UI-Test Cases'!I14:I2225,"&lt;&gt;"&amp;"",'PMS-UI-Test Cases'!O14:O2225,"Fail")</f>
        <v>0</v>
      </c>
      <c r="W17" s="149">
        <v>0</v>
      </c>
      <c r="X17" s="249"/>
      <c r="Z17" s="123" t="s">
        <v>21272</v>
      </c>
      <c r="AA17" s="2"/>
      <c r="AB17" s="200" t="s">
        <v>21173</v>
      </c>
      <c r="AC17" s="65"/>
    </row>
    <row r="18" spans="2:29" ht="14.25" customHeight="1" thickTop="1" thickBot="1">
      <c r="B18" s="249"/>
      <c r="C18" s="249"/>
      <c r="D18" s="249"/>
      <c r="E18" s="249"/>
      <c r="F18" s="249"/>
      <c r="G18" s="249"/>
      <c r="H18" s="249"/>
      <c r="I18" s="249"/>
      <c r="J18" s="30"/>
      <c r="K18" s="30"/>
      <c r="L18" s="143" t="str">
        <f ca="1">IFERROR(__xludf.DUMMYFUNCTION("""COMPUTED_VALUE"""),"MOSIP-33258")</f>
        <v>MOSIP-33258</v>
      </c>
      <c r="M18" s="146">
        <f ca="1">COUNTIFS('PMS-UI-Test Cases'!A13:A2892,L18,'PMS-UI-Test Cases'!C13:C2892,"&lt;&gt;"&amp;"")</f>
        <v>57</v>
      </c>
      <c r="N18" s="147">
        <f ca="1">COUNTIFS('PMS-UI-Test Cases'!A14:A2892,L18,'PMS-UI-Test Cases'!C14:C2892,"&lt;&gt;"&amp;"",'PMS-UI-Test Cases'!I14:I2892,"PASS")</f>
        <v>57</v>
      </c>
      <c r="O18" s="148">
        <f ca="1">COUNTIFS('PMS-UI-Test Cases'!A16:A2226,L18,'PMS-UI-Test Cases'!C16:C2226,"&lt;&gt;"&amp;"",'PMS-UI-Test Cases'!I16:I2226,"Fail")</f>
        <v>0</v>
      </c>
      <c r="P18" s="149">
        <f t="shared" ca="1" si="0"/>
        <v>0</v>
      </c>
      <c r="Q18" s="124"/>
      <c r="S18" s="143" t="s">
        <v>32</v>
      </c>
      <c r="T18" s="150">
        <v>42</v>
      </c>
      <c r="U18" s="147">
        <v>42</v>
      </c>
      <c r="V18" s="148">
        <f>COUNTIFS('PMS-UI-Test Cases'!G15:G2226,S18,'PMS-UI-Test Cases'!I15:I2226,"&lt;&gt;"&amp;"",'PMS-UI-Test Cases'!O15:O2226,"Fail")</f>
        <v>0</v>
      </c>
      <c r="W18" s="149">
        <v>0</v>
      </c>
      <c r="X18" s="249"/>
      <c r="Z18" s="2"/>
      <c r="AA18" s="2"/>
      <c r="AB18" s="200" t="s">
        <v>21174</v>
      </c>
      <c r="AC18" s="65"/>
    </row>
    <row r="19" spans="2:29" ht="14.25" customHeight="1" thickTop="1" thickBot="1">
      <c r="B19" s="522" t="s">
        <v>21275</v>
      </c>
      <c r="C19" s="523"/>
      <c r="D19" s="523"/>
      <c r="E19" s="523"/>
      <c r="F19" s="523"/>
      <c r="G19" s="523"/>
      <c r="H19" s="523"/>
      <c r="I19" s="524"/>
      <c r="J19" s="30"/>
      <c r="K19" s="30"/>
      <c r="L19" s="143" t="str">
        <f ca="1">IFERROR(__xludf.DUMMYFUNCTION("""COMPUTED_VALUE"""),"MOSIP-33268")</f>
        <v>MOSIP-33268</v>
      </c>
      <c r="M19" s="146">
        <f ca="1">COUNTIFS('PMS-UI-Test Cases'!A14:A2893,L19,'PMS-UI-Test Cases'!C14:C2893,"&lt;&gt;"&amp;"")</f>
        <v>35</v>
      </c>
      <c r="N19" s="147">
        <f ca="1">COUNTIFS('PMS-UI-Test Cases'!A15:A2893,L19,'PMS-UI-Test Cases'!C15:C2893,"&lt;&gt;"&amp;"",'PMS-UI-Test Cases'!I15:I2893,"PASS")</f>
        <v>35</v>
      </c>
      <c r="O19" s="148">
        <f ca="1">COUNTIFS('PMS-UI-Test Cases'!A17:A2227,L19,'PMS-UI-Test Cases'!C17:C2227,"&lt;&gt;"&amp;"",'PMS-UI-Test Cases'!I17:I2227,"Fail")</f>
        <v>0</v>
      </c>
      <c r="P19" s="149">
        <f t="shared" ca="1" si="0"/>
        <v>0</v>
      </c>
      <c r="Q19" s="124"/>
      <c r="S19" s="143" t="s">
        <v>33</v>
      </c>
      <c r="T19" s="150">
        <v>15</v>
      </c>
      <c r="U19" s="147">
        <v>15</v>
      </c>
      <c r="V19" s="148">
        <f>COUNTIFS('PMS-UI-Test Cases'!G16:G2227,S19,'PMS-UI-Test Cases'!I16:I2227,"&lt;&gt;"&amp;"",'PMS-UI-Test Cases'!O16:O2227,"Fail")</f>
        <v>0</v>
      </c>
      <c r="W19" s="149">
        <v>0</v>
      </c>
      <c r="X19" s="249"/>
      <c r="Z19" s="2"/>
      <c r="AA19" s="2"/>
      <c r="AB19" s="200" t="s">
        <v>21175</v>
      </c>
      <c r="AC19" s="65"/>
    </row>
    <row r="20" spans="2:29" ht="14.25" customHeight="1" thickBot="1">
      <c r="B20" s="516" t="s">
        <v>21276</v>
      </c>
      <c r="C20" s="517"/>
      <c r="D20" s="517"/>
      <c r="E20" s="517"/>
      <c r="F20" s="517"/>
      <c r="G20" s="517"/>
      <c r="H20" s="517"/>
      <c r="I20" s="518"/>
      <c r="J20" s="30"/>
      <c r="K20" s="30"/>
      <c r="L20" s="143" t="str">
        <f ca="1">IFERROR(__xludf.DUMMYFUNCTION("""COMPUTED_VALUE"""),"MOSIP-33288")</f>
        <v>MOSIP-33288</v>
      </c>
      <c r="M20" s="146">
        <f ca="1">COUNTIFS('PMS-UI-Test Cases'!A15:A2894,L20,'PMS-UI-Test Cases'!C15:C2894,"&lt;&gt;"&amp;"")</f>
        <v>31</v>
      </c>
      <c r="N20" s="147">
        <f ca="1">COUNTIFS('PMS-UI-Test Cases'!A15:A2894,L20,'PMS-UI-Test Cases'!C15:C2894,"&lt;&gt;"&amp;"",'PMS-UI-Test Cases'!I15:I2894,"PASS")</f>
        <v>31</v>
      </c>
      <c r="O20" s="148">
        <f ca="1">COUNTIFS('PMS-UI-Test Cases'!A18:A2228,L20,'PMS-UI-Test Cases'!C18:C2228,"&lt;&gt;"&amp;"",'PMS-UI-Test Cases'!I18:I2228,"Fail")</f>
        <v>0</v>
      </c>
      <c r="P20" s="149">
        <f t="shared" ca="1" si="0"/>
        <v>0</v>
      </c>
      <c r="Q20" s="124"/>
      <c r="S20" s="143" t="s">
        <v>34</v>
      </c>
      <c r="T20" s="150">
        <v>30</v>
      </c>
      <c r="U20" s="147">
        <v>30</v>
      </c>
      <c r="V20" s="148">
        <f>COUNTIFS('PMS-UI-Test Cases'!G17:G2228,S20,'PMS-UI-Test Cases'!I17:I2228,"&lt;&gt;"&amp;"",'PMS-UI-Test Cases'!O17:O2228,"Fail")</f>
        <v>0</v>
      </c>
      <c r="W20" s="149">
        <v>0</v>
      </c>
      <c r="X20" s="249"/>
      <c r="Z20" s="2"/>
      <c r="AA20" s="2"/>
      <c r="AB20" s="200" t="s">
        <v>21176</v>
      </c>
      <c r="AC20" s="65"/>
    </row>
    <row r="21" spans="2:29" ht="14.25" customHeight="1" thickBot="1">
      <c r="B21" s="519" t="s">
        <v>14827</v>
      </c>
      <c r="C21" s="520"/>
      <c r="D21" s="520"/>
      <c r="E21" s="520"/>
      <c r="F21" s="520"/>
      <c r="G21" s="520"/>
      <c r="H21" s="520"/>
      <c r="I21" s="521"/>
      <c r="J21" s="30"/>
      <c r="K21" s="30"/>
      <c r="L21" s="143" t="str">
        <f ca="1">IFERROR(__xludf.DUMMYFUNCTION("""COMPUTED_VALUE"""),"MOSIP-32977")</f>
        <v>MOSIP-32977</v>
      </c>
      <c r="M21" s="146">
        <f ca="1">COUNTIFS('PMS-UI-Test Cases'!A15:A2895,L21,'PMS-UI-Test Cases'!C15:C2895,"&lt;&gt;"&amp;"")</f>
        <v>26</v>
      </c>
      <c r="N21" s="147">
        <f ca="1">COUNTIFS('PMS-UI-Test Cases'!A16:A2895,L21,'PMS-UI-Test Cases'!C16:C2895,"&lt;&gt;"&amp;"",'PMS-UI-Test Cases'!I16:I2895,"PASS")</f>
        <v>26</v>
      </c>
      <c r="O21" s="148">
        <f ca="1">COUNTIFS('PMS-UI-Test Cases'!A19:A2229,L21,'PMS-UI-Test Cases'!C19:C2229,"&lt;&gt;"&amp;"",'PMS-UI-Test Cases'!I19:I2229,"Fail")</f>
        <v>0</v>
      </c>
      <c r="P21" s="149">
        <f t="shared" ca="1" si="0"/>
        <v>0</v>
      </c>
      <c r="Q21" s="124"/>
      <c r="S21" s="143" t="s">
        <v>35</v>
      </c>
      <c r="T21" s="150">
        <v>10</v>
      </c>
      <c r="U21" s="147">
        <v>10</v>
      </c>
      <c r="V21" s="148">
        <f>COUNTIFS('PMS-UI-Test Cases'!G18:G2229,S21,'PMS-UI-Test Cases'!I18:I2229,"&lt;&gt;"&amp;"",'PMS-UI-Test Cases'!O18:O2229,"Fail")</f>
        <v>0</v>
      </c>
      <c r="W21" s="149">
        <v>0</v>
      </c>
      <c r="X21" s="249"/>
      <c r="Z21" s="2"/>
      <c r="AA21" s="2"/>
      <c r="AB21" s="200" t="s">
        <v>21177</v>
      </c>
      <c r="AC21" s="65"/>
    </row>
    <row r="22" spans="2:29" ht="14.25" customHeight="1" thickTop="1" thickBot="1">
      <c r="L22" s="143" t="str">
        <f ca="1">IFERROR(__xludf.DUMMYFUNCTION("""COMPUTED_VALUE"""),"MOSIP-33617")</f>
        <v>MOSIP-33617</v>
      </c>
      <c r="M22" s="146">
        <f ca="1">COUNTIFS('PMS-UI-Test Cases'!A16:A2896,L22,'PMS-UI-Test Cases'!C16:C2896,"&lt;&gt;"&amp;"")</f>
        <v>13</v>
      </c>
      <c r="N22" s="147">
        <f ca="1">COUNTIFS('PMS-UI-Test Cases'!A17:A2896,L22,'PMS-UI-Test Cases'!C17:C2896,"&lt;&gt;"&amp;"",'PMS-UI-Test Cases'!I17:I2896,"PASS")</f>
        <v>13</v>
      </c>
      <c r="O22" s="148">
        <f ca="1">COUNTIFS('PMS-UI-Test Cases'!A20:A2230,L22,'PMS-UI-Test Cases'!C20:C2230,"&lt;&gt;"&amp;"",'PMS-UI-Test Cases'!I20:I2230,"Fail")</f>
        <v>0</v>
      </c>
      <c r="P22" s="149">
        <f t="shared" ca="1" si="0"/>
        <v>0</v>
      </c>
      <c r="Q22" s="124"/>
      <c r="S22" s="143" t="s">
        <v>36</v>
      </c>
      <c r="T22" s="150">
        <v>15</v>
      </c>
      <c r="U22" s="147">
        <v>15</v>
      </c>
      <c r="V22" s="148">
        <f>COUNTIFS('PMS-UI-Test Cases'!G19:G2230,S22,'PMS-UI-Test Cases'!I19:I2230,"&lt;&gt;"&amp;"",'PMS-UI-Test Cases'!O19:O2230,"Fail")</f>
        <v>0</v>
      </c>
      <c r="W22" s="149">
        <v>0</v>
      </c>
      <c r="X22" s="249"/>
      <c r="Z22" s="2"/>
      <c r="AA22" s="2"/>
      <c r="AB22" s="200" t="s">
        <v>21178</v>
      </c>
      <c r="AC22" s="65"/>
    </row>
    <row r="23" spans="2:29" ht="14.25" customHeight="1" thickBot="1">
      <c r="L23" s="143" t="str">
        <f ca="1">IFERROR(__xludf.DUMMYFUNCTION("""COMPUTED_VALUE"""),"MOSIP-33346")</f>
        <v>MOSIP-33346</v>
      </c>
      <c r="M23" s="146">
        <f ca="1">COUNTIFS('PMS-UI-Test Cases'!A17:A2897,L23,'PMS-UI-Test Cases'!C17:C2897,"&lt;&gt;"&amp;"")</f>
        <v>14</v>
      </c>
      <c r="N23" s="147">
        <v>12</v>
      </c>
      <c r="O23" s="148">
        <f ca="1">COUNTIFS('PMS-UI-Test Cases'!A21:A2231,L23,'PMS-UI-Test Cases'!C21:C2231,"&lt;&gt;"&amp;"",'PMS-UI-Test Cases'!I21:I2231,"Fail")</f>
        <v>0</v>
      </c>
      <c r="P23" s="149">
        <v>2</v>
      </c>
      <c r="Q23" s="124"/>
      <c r="S23" s="143" t="s">
        <v>37</v>
      </c>
      <c r="T23" s="150">
        <v>27</v>
      </c>
      <c r="U23" s="147">
        <v>27</v>
      </c>
      <c r="V23" s="148">
        <f>COUNTIFS('PMS-UI-Test Cases'!G20:G2231,S23,'PMS-UI-Test Cases'!I20:I2231,"&lt;&gt;"&amp;"",'PMS-UI-Test Cases'!O20:O2231,"Fail")</f>
        <v>0</v>
      </c>
      <c r="W23" s="149">
        <v>0</v>
      </c>
      <c r="X23" s="249"/>
      <c r="Z23" s="2"/>
      <c r="AA23" s="2"/>
      <c r="AB23" s="200" t="s">
        <v>21179</v>
      </c>
      <c r="AC23" s="65"/>
    </row>
    <row r="24" spans="2:29" ht="14.25" customHeight="1" thickBot="1">
      <c r="L24" s="143" t="str">
        <f ca="1">IFERROR(__xludf.DUMMYFUNCTION("""COMPUTED_VALUE"""),"MOSIP-32535")</f>
        <v>MOSIP-32535</v>
      </c>
      <c r="M24" s="146">
        <f ca="1">COUNTIFS('PMS-UI-Test Cases'!A17:A2898,L24,'PMS-UI-Test Cases'!C17:C2898,"&lt;&gt;"&amp;"")</f>
        <v>46</v>
      </c>
      <c r="N24" s="147">
        <f ca="1">COUNTIFS('PMS-UI-Test Cases'!A17:A2898,L24,'PMS-UI-Test Cases'!C17:C2898,"&lt;&gt;"&amp;"",'PMS-UI-Test Cases'!I17:I2898,"PASS")</f>
        <v>46</v>
      </c>
      <c r="O24" s="148">
        <f ca="1">COUNTIFS('PMS-UI-Test Cases'!A22:A2232,L24,'PMS-UI-Test Cases'!C22:C2232,"&lt;&gt;"&amp;"",'PMS-UI-Test Cases'!I22:I2232,"Fail")</f>
        <v>0</v>
      </c>
      <c r="P24" s="149">
        <f t="shared" ca="1" si="0"/>
        <v>0</v>
      </c>
      <c r="Q24" s="124"/>
      <c r="S24" s="143" t="s">
        <v>38</v>
      </c>
      <c r="T24" s="150">
        <v>13</v>
      </c>
      <c r="U24" s="147">
        <v>13</v>
      </c>
      <c r="V24" s="148">
        <f>COUNTIFS('PMS-UI-Test Cases'!G21:G2232,S24,'PMS-UI-Test Cases'!I21:I2232,"&lt;&gt;"&amp;"",'PMS-UI-Test Cases'!O21:O2232,"Fail")</f>
        <v>0</v>
      </c>
      <c r="W24" s="149">
        <v>0</v>
      </c>
      <c r="X24" s="249"/>
      <c r="Z24" s="2"/>
      <c r="AA24" s="2"/>
      <c r="AB24" s="200" t="s">
        <v>21180</v>
      </c>
      <c r="AC24" s="65"/>
    </row>
    <row r="25" spans="2:29" ht="14.25" customHeight="1" thickBot="1">
      <c r="L25" s="143" t="str">
        <f ca="1">IFERROR(__xludf.DUMMYFUNCTION("""COMPUTED_VALUE"""),"MOSIP-32130")</f>
        <v>MOSIP-32130</v>
      </c>
      <c r="M25" s="146">
        <f ca="1">COUNTIFS('PMS-UI-Test Cases'!A17:A2899,L25,'PMS-UI-Test Cases'!C17:C2899,"&lt;&gt;"&amp;"")</f>
        <v>14</v>
      </c>
      <c r="N25" s="147">
        <v>14</v>
      </c>
      <c r="O25" s="148">
        <f ca="1">COUNTIFS('PMS-UI-Test Cases'!A23:A2233,L25,'PMS-UI-Test Cases'!C23:C2233,"&lt;&gt;"&amp;"",'PMS-UI-Test Cases'!I23:I2233,"Fail")</f>
        <v>0</v>
      </c>
      <c r="P25" s="149">
        <v>1</v>
      </c>
      <c r="Q25" s="124"/>
      <c r="S25" s="143" t="s">
        <v>39</v>
      </c>
      <c r="T25" s="150">
        <v>26</v>
      </c>
      <c r="U25" s="147">
        <v>26</v>
      </c>
      <c r="V25" s="148">
        <f>COUNTIFS('PMS-UI-Test Cases'!G22:G2233,S25,'PMS-UI-Test Cases'!I22:I2233,"&lt;&gt;"&amp;"",'PMS-UI-Test Cases'!O22:O2233,"Fail")</f>
        <v>0</v>
      </c>
      <c r="W25" s="149">
        <v>0</v>
      </c>
      <c r="X25" s="249"/>
      <c r="Z25" s="2"/>
      <c r="AA25" s="2"/>
      <c r="AB25" s="200" t="s">
        <v>21181</v>
      </c>
      <c r="AC25" s="65"/>
    </row>
    <row r="26" spans="2:29" ht="14.25" customHeight="1" thickBot="1">
      <c r="L26" s="143" t="str">
        <f ca="1">IFERROR(__xludf.DUMMYFUNCTION("""COMPUTED_VALUE"""),"MOSIP-32132")</f>
        <v>MOSIP-32132</v>
      </c>
      <c r="M26" s="146">
        <f ca="1">COUNTIFS('PMS-UI-Test Cases'!A18:A2900,L26,'PMS-UI-Test Cases'!C18:C2900,"&lt;&gt;"&amp;"")</f>
        <v>17</v>
      </c>
      <c r="N26" s="147">
        <f ca="1">COUNTIFS('PMS-UI-Test Cases'!A19:A2900,L26,'PMS-UI-Test Cases'!C19:C2900,"&lt;&gt;"&amp;"",'PMS-UI-Test Cases'!I19:I2900,"PASS")</f>
        <v>17</v>
      </c>
      <c r="O26" s="148">
        <f ca="1">COUNTIFS('PMS-UI-Test Cases'!A24:A2234,L26,'PMS-UI-Test Cases'!C24:C2234,"&lt;&gt;"&amp;"",'PMS-UI-Test Cases'!I24:I2234,"Fail")</f>
        <v>0</v>
      </c>
      <c r="P26" s="149">
        <f t="shared" ca="1" si="0"/>
        <v>0</v>
      </c>
      <c r="Q26" s="124"/>
      <c r="S26" s="143" t="s">
        <v>40</v>
      </c>
      <c r="T26" s="150">
        <v>8</v>
      </c>
      <c r="U26" s="147">
        <v>7</v>
      </c>
      <c r="V26" s="148">
        <f>COUNTIFS('PMS-UI-Test Cases'!G23:G2234,S26,'PMS-UI-Test Cases'!I23:I2234,"&lt;&gt;"&amp;"",'PMS-UI-Test Cases'!O23:O2234,"Fail")</f>
        <v>0</v>
      </c>
      <c r="W26" s="149">
        <v>1</v>
      </c>
      <c r="X26" s="249"/>
      <c r="Z26" s="2"/>
      <c r="AA26" s="2"/>
      <c r="AB26" s="200" t="s">
        <v>21182</v>
      </c>
      <c r="AC26" s="65"/>
    </row>
    <row r="27" spans="2:29" ht="14.25" customHeight="1" thickBot="1">
      <c r="B27" s="557"/>
      <c r="C27" s="557"/>
      <c r="D27" s="557"/>
      <c r="E27" s="557"/>
      <c r="F27" s="557"/>
      <c r="G27" s="557"/>
      <c r="H27" s="557"/>
      <c r="I27" s="557"/>
      <c r="L27" s="143" t="str">
        <f ca="1">IFERROR(__xludf.DUMMYFUNCTION("""COMPUTED_VALUE"""),"MOSIP-32407")</f>
        <v>MOSIP-32407</v>
      </c>
      <c r="M27" s="146">
        <v>40</v>
      </c>
      <c r="N27" s="147">
        <v>40</v>
      </c>
      <c r="O27" s="148">
        <f ca="1">COUNTIFS('PMS-UI-Test Cases'!A25:A2235,L27,'PMS-UI-Test Cases'!C25:C2235,"&lt;&gt;"&amp;"",'PMS-UI-Test Cases'!I25:I2235,"Fail")</f>
        <v>0</v>
      </c>
      <c r="P27" s="149">
        <f t="shared" ca="1" si="0"/>
        <v>0</v>
      </c>
      <c r="Q27" s="124"/>
      <c r="S27" s="143" t="s">
        <v>41</v>
      </c>
      <c r="T27" s="150">
        <v>23</v>
      </c>
      <c r="U27" s="147">
        <v>23</v>
      </c>
      <c r="V27" s="148">
        <v>0</v>
      </c>
      <c r="W27" s="149">
        <v>0</v>
      </c>
      <c r="X27" s="249"/>
      <c r="Z27" s="2"/>
      <c r="AA27" s="2"/>
      <c r="AB27" s="200" t="s">
        <v>21183</v>
      </c>
      <c r="AC27" s="65"/>
    </row>
    <row r="28" spans="2:29" ht="14.25" customHeight="1" thickBot="1">
      <c r="L28" s="143" t="str">
        <f ca="1">IFERROR(__xludf.DUMMYFUNCTION("""COMPUTED_VALUE"""),"MOSIP-32133")</f>
        <v>MOSIP-32133</v>
      </c>
      <c r="M28" s="146">
        <f ca="1">COUNTIFS('PMS-UI-Test Cases'!A20:A2902,L28,'PMS-UI-Test Cases'!C20:C2902,"&lt;&gt;"&amp;"")</f>
        <v>78</v>
      </c>
      <c r="N28" s="147">
        <f ca="1">COUNTIFS('PMS-UI-Test Cases'!A21:A2902,L28,'PMS-UI-Test Cases'!C21:C2902,"&lt;&gt;"&amp;"",'PMS-UI-Test Cases'!I21:I2902,"PASS")</f>
        <v>78</v>
      </c>
      <c r="O28" s="148">
        <f ca="1">COUNTIFS('PMS-UI-Test Cases'!A26:A2236,L28,'PMS-UI-Test Cases'!C26:C2236,"&lt;&gt;"&amp;"",'PMS-UI-Test Cases'!I26:I2236,"Fail")</f>
        <v>0</v>
      </c>
      <c r="P28" s="149">
        <f t="shared" ca="1" si="0"/>
        <v>0</v>
      </c>
      <c r="Q28" s="124"/>
      <c r="S28" s="143" t="s">
        <v>42</v>
      </c>
      <c r="T28" s="150">
        <v>22</v>
      </c>
      <c r="U28" s="147">
        <v>22</v>
      </c>
      <c r="V28" s="148">
        <f>COUNTIFS('PMS-UI-Test Cases'!G25:G2236,S28,'PMS-UI-Test Cases'!I25:I2236,"&lt;&gt;"&amp;"",'PMS-UI-Test Cases'!O25:O2236,"Fail")</f>
        <v>0</v>
      </c>
      <c r="W28" s="149">
        <v>0</v>
      </c>
      <c r="X28" s="249"/>
      <c r="Z28" s="2"/>
      <c r="AA28" s="2"/>
      <c r="AB28" s="200" t="s">
        <v>21184</v>
      </c>
      <c r="AC28" s="65"/>
    </row>
    <row r="29" spans="2:29" ht="14.25" customHeight="1" thickBot="1">
      <c r="L29" s="143" t="str">
        <f ca="1">IFERROR(__xludf.DUMMYFUNCTION("""COMPUTED_VALUE"""),"MOSIP-32150")</f>
        <v>MOSIP-32150</v>
      </c>
      <c r="M29" s="146">
        <f ca="1">COUNTIFS('PMS-UI-Test Cases'!A21:A2903,L29,'PMS-UI-Test Cases'!C21:C2903,"&lt;&gt;"&amp;"")</f>
        <v>29</v>
      </c>
      <c r="N29" s="147">
        <f ca="1">COUNTIFS('PMS-UI-Test Cases'!A22:A2903,L29,'PMS-UI-Test Cases'!C22:C2903,"&lt;&gt;"&amp;"",'PMS-UI-Test Cases'!I22:I2903,"PASS")</f>
        <v>29</v>
      </c>
      <c r="O29" s="148">
        <f ca="1">COUNTIFS('PMS-UI-Test Cases'!A27:A2237,L29,'PMS-UI-Test Cases'!C27:C2237,"&lt;&gt;"&amp;"",'PMS-UI-Test Cases'!I27:I2237,"Fail")</f>
        <v>0</v>
      </c>
      <c r="P29" s="149">
        <f t="shared" ca="1" si="0"/>
        <v>0</v>
      </c>
      <c r="Q29" s="124"/>
      <c r="S29" s="143" t="s">
        <v>43</v>
      </c>
      <c r="T29" s="150">
        <v>15</v>
      </c>
      <c r="U29" s="147">
        <v>15</v>
      </c>
      <c r="V29" s="148">
        <f>COUNTIFS('PMS-UI-Test Cases'!G26:G2237,S29,'PMS-UI-Test Cases'!I26:I2237,"&lt;&gt;"&amp;"",'PMS-UI-Test Cases'!O26:O2237,"Fail")</f>
        <v>0</v>
      </c>
      <c r="W29" s="149">
        <v>0</v>
      </c>
      <c r="X29" s="249"/>
      <c r="Z29" s="2"/>
      <c r="AA29" s="2"/>
      <c r="AB29" s="200" t="s">
        <v>21185</v>
      </c>
      <c r="AC29" s="65"/>
    </row>
    <row r="30" spans="2:29" ht="14.25" customHeight="1" thickBot="1">
      <c r="L30" s="143" t="str">
        <f ca="1">IFERROR(__xludf.DUMMYFUNCTION("""COMPUTED_VALUE"""),"MOSIP-32947")</f>
        <v>MOSIP-32947</v>
      </c>
      <c r="M30" s="146">
        <v>43</v>
      </c>
      <c r="N30" s="147">
        <v>43</v>
      </c>
      <c r="O30" s="148">
        <f ca="1">COUNTIFS('PMS-UI-Test Cases'!A28:A2238,L30,'PMS-UI-Test Cases'!C28:C2238,"&lt;&gt;"&amp;"",'PMS-UI-Test Cases'!I28:I2238,"Fail")</f>
        <v>0</v>
      </c>
      <c r="P30" s="149">
        <f t="shared" ca="1" si="0"/>
        <v>0</v>
      </c>
      <c r="Q30" s="124"/>
      <c r="S30" s="143" t="s">
        <v>44</v>
      </c>
      <c r="T30" s="150">
        <v>19</v>
      </c>
      <c r="U30" s="147">
        <v>19</v>
      </c>
      <c r="V30" s="148">
        <f>COUNTIFS('PMS-UI-Test Cases'!G27:G2238,S30,'PMS-UI-Test Cases'!I27:I2238,"&lt;&gt;"&amp;"",'PMS-UI-Test Cases'!O27:O2238,"Fail")</f>
        <v>0</v>
      </c>
      <c r="W30" s="149">
        <v>0</v>
      </c>
      <c r="X30" s="249"/>
      <c r="Z30" s="2"/>
      <c r="AA30" s="2"/>
      <c r="AB30" s="200" t="s">
        <v>21186</v>
      </c>
      <c r="AC30" s="65"/>
    </row>
    <row r="31" spans="2:29" ht="14.25" customHeight="1" thickBot="1">
      <c r="B31" s="30"/>
      <c r="C31" s="30"/>
      <c r="D31" s="30"/>
      <c r="E31" s="30"/>
      <c r="F31" s="30"/>
      <c r="G31" s="30"/>
      <c r="H31" s="30"/>
      <c r="I31" s="30"/>
      <c r="L31" s="143" t="str">
        <f ca="1">IFERROR(__xludf.DUMMYFUNCTION("""COMPUTED_VALUE"""),"MOSIP-34615")</f>
        <v>MOSIP-34615</v>
      </c>
      <c r="M31" s="146">
        <f ca="1">COUNTIFS('PMS-UI-Test Cases'!A23:A2904,L31,'PMS-UI-Test Cases'!C23:C2904,"&lt;&gt;"&amp;"")</f>
        <v>82</v>
      </c>
      <c r="N31" s="147">
        <f ca="1">COUNTIFS('PMS-UI-Test Cases'!A24:A2904,L31,'PMS-UI-Test Cases'!C24:C2904,"&lt;&gt;"&amp;"",'PMS-UI-Test Cases'!I24:I2904,"PASS")</f>
        <v>81</v>
      </c>
      <c r="O31" s="148">
        <f ca="1">COUNTIFS('PMS-UI-Test Cases'!A29:A2239,L31,'PMS-UI-Test Cases'!C29:C2239,"&lt;&gt;"&amp;"",'PMS-UI-Test Cases'!I29:I2239,"Fail")</f>
        <v>1</v>
      </c>
      <c r="P31" s="149">
        <f t="shared" ca="1" si="0"/>
        <v>0</v>
      </c>
      <c r="Q31" s="124"/>
      <c r="S31" s="143" t="s">
        <v>45</v>
      </c>
      <c r="T31" s="150">
        <v>17</v>
      </c>
      <c r="U31" s="147">
        <v>17</v>
      </c>
      <c r="V31" s="148">
        <f>COUNTIFS('PMS-UI-Test Cases'!G28:G2239,S31,'PMS-UI-Test Cases'!I28:I2239,"&lt;&gt;"&amp;"",'PMS-UI-Test Cases'!O28:O2239,"Fail")</f>
        <v>0</v>
      </c>
      <c r="W31" s="149">
        <v>0</v>
      </c>
      <c r="X31" s="249"/>
      <c r="Z31" s="2"/>
      <c r="AA31" s="2"/>
      <c r="AB31" s="200" t="s">
        <v>21187</v>
      </c>
      <c r="AC31" s="65"/>
    </row>
    <row r="32" spans="2:29" ht="14.25" customHeight="1" thickBot="1">
      <c r="B32" s="30"/>
      <c r="C32" s="30"/>
      <c r="D32" s="30"/>
      <c r="E32" s="30"/>
      <c r="F32" s="31"/>
      <c r="G32" s="30"/>
      <c r="H32" s="30"/>
      <c r="I32" s="30"/>
      <c r="L32" s="143" t="str">
        <f ca="1">IFERROR(__xludf.DUMMYFUNCTION("""COMPUTED_VALUE"""),"MOSIP-34645")</f>
        <v>MOSIP-34645</v>
      </c>
      <c r="M32" s="146">
        <f ca="1">COUNTIFS('PMS-UI-Test Cases'!A24:A2905,L32,'PMS-UI-Test Cases'!C24:C2905,"&lt;&gt;"&amp;"")</f>
        <v>44</v>
      </c>
      <c r="N32" s="147">
        <v>46</v>
      </c>
      <c r="O32" s="148">
        <f ca="1">COUNTIFS('PMS-UI-Test Cases'!A30:A2240,L32,'PMS-UI-Test Cases'!C30:C2240,"&lt;&gt;"&amp;"",'PMS-UI-Test Cases'!I30:I2240,"Fail")</f>
        <v>0</v>
      </c>
      <c r="P32" s="149">
        <v>0</v>
      </c>
      <c r="Q32" s="124"/>
      <c r="S32" s="143" t="s">
        <v>46</v>
      </c>
      <c r="T32" s="150">
        <v>21</v>
      </c>
      <c r="U32" s="147">
        <v>21</v>
      </c>
      <c r="V32" s="148">
        <f>COUNTIFS('PMS-UI-Test Cases'!G29:G2240,S32,'PMS-UI-Test Cases'!I29:I2240,"&lt;&gt;"&amp;"",'PMS-UI-Test Cases'!O29:O2240,"Fail")</f>
        <v>0</v>
      </c>
      <c r="W32" s="149">
        <v>0</v>
      </c>
      <c r="X32" s="249"/>
      <c r="AA32" s="2"/>
      <c r="AB32" s="200" t="s">
        <v>21188</v>
      </c>
      <c r="AC32" s="65"/>
    </row>
    <row r="33" spans="12:29" ht="14.25" customHeight="1" thickBot="1">
      <c r="L33" s="143" t="str">
        <f ca="1">IFERROR(__xludf.DUMMYFUNCTION("""COMPUTED_VALUE"""),"MOSIP-34605")</f>
        <v>MOSIP-34605</v>
      </c>
      <c r="M33" s="146">
        <f ca="1">COUNTIFS('PMS-UI-Test Cases'!A25:A2906,L33,'PMS-UI-Test Cases'!C25:C2906,"&lt;&gt;"&amp;"")</f>
        <v>91</v>
      </c>
      <c r="N33" s="147">
        <f ca="1">COUNTIFS('PMS-UI-Test Cases'!A26:A2906,L33,'PMS-UI-Test Cases'!C26:C2906,"&lt;&gt;"&amp;"",'PMS-UI-Test Cases'!I26:I2906,"PASS")</f>
        <v>91</v>
      </c>
      <c r="O33" s="148">
        <f ca="1">COUNTIFS('PMS-UI-Test Cases'!A31:A2241,L33,'PMS-UI-Test Cases'!C31:C2241,"&lt;&gt;"&amp;"",'PMS-UI-Test Cases'!I31:I2241,"Fail")</f>
        <v>0</v>
      </c>
      <c r="P33" s="149">
        <f t="shared" ca="1" si="0"/>
        <v>0</v>
      </c>
      <c r="Q33" s="124"/>
      <c r="S33" s="143" t="s">
        <v>47</v>
      </c>
      <c r="T33" s="150">
        <v>19</v>
      </c>
      <c r="U33" s="147">
        <v>19</v>
      </c>
      <c r="V33" s="148">
        <f>COUNTIFS('PMS-UI-Test Cases'!G30:G2241,S33,'PMS-UI-Test Cases'!I30:I2241,"&lt;&gt;"&amp;"",'PMS-UI-Test Cases'!O30:O2241,"Fail")</f>
        <v>0</v>
      </c>
      <c r="W33" s="149">
        <v>0</v>
      </c>
      <c r="X33" s="249"/>
      <c r="AA33" s="2"/>
      <c r="AB33" s="200" t="s">
        <v>21189</v>
      </c>
      <c r="AC33" s="65"/>
    </row>
    <row r="34" spans="12:29" ht="14.25" customHeight="1" thickBot="1">
      <c r="L34" s="143" t="str">
        <f ca="1">IFERROR(__xludf.DUMMYFUNCTION("""COMPUTED_VALUE"""),"MOSIP-34665")</f>
        <v>MOSIP-34665</v>
      </c>
      <c r="M34" s="146">
        <f ca="1">COUNTIFS('PMS-UI-Test Cases'!A26:A2907,L34,'PMS-UI-Test Cases'!C26:C2907,"&lt;&gt;"&amp;"")</f>
        <v>78</v>
      </c>
      <c r="N34" s="147">
        <f ca="1">COUNTIFS('PMS-UI-Test Cases'!A27:A2907,L34,'PMS-UI-Test Cases'!C27:C2907,"&lt;&gt;"&amp;"",'PMS-UI-Test Cases'!I27:I2907,"PASS")</f>
        <v>78</v>
      </c>
      <c r="O34" s="148">
        <f ca="1">COUNTIFS('PMS-UI-Test Cases'!A32:A2242,L34,'PMS-UI-Test Cases'!C32:C2242,"&lt;&gt;"&amp;"",'PMS-UI-Test Cases'!I32:I2242,"Fail")</f>
        <v>0</v>
      </c>
      <c r="P34" s="149">
        <f t="shared" ca="1" si="0"/>
        <v>0</v>
      </c>
      <c r="Q34" s="124"/>
      <c r="S34" s="143" t="s">
        <v>48</v>
      </c>
      <c r="T34" s="150">
        <v>20</v>
      </c>
      <c r="U34" s="147">
        <v>20</v>
      </c>
      <c r="V34" s="148">
        <f>COUNTIFS('PMS-UI-Test Cases'!G31:G2242,S34,'PMS-UI-Test Cases'!I31:I2242,"&lt;&gt;"&amp;"",'PMS-UI-Test Cases'!O31:O2242,"Fail")</f>
        <v>0</v>
      </c>
      <c r="W34" s="149">
        <v>0</v>
      </c>
      <c r="X34" s="249"/>
      <c r="AA34" s="2"/>
      <c r="AB34" s="200" t="s">
        <v>21190</v>
      </c>
      <c r="AC34" s="65"/>
    </row>
    <row r="35" spans="12:29" ht="14.25" customHeight="1" thickBot="1">
      <c r="L35" s="143" t="str">
        <f ca="1">IFERROR(__xludf.DUMMYFUNCTION("""COMPUTED_VALUE"""),"MOSIP-34625")</f>
        <v>MOSIP-34625</v>
      </c>
      <c r="M35" s="146">
        <f ca="1">COUNTIFS('PMS-UI-Test Cases'!A27:A2908,L35,'PMS-UI-Test Cases'!C27:C2908,"&lt;&gt;"&amp;"")</f>
        <v>72</v>
      </c>
      <c r="N35" s="147">
        <f ca="1">COUNTIFS('PMS-UI-Test Cases'!A28:A2908,L35,'PMS-UI-Test Cases'!C28:C2908,"&lt;&gt;"&amp;"",'PMS-UI-Test Cases'!I28:I2908,"PASS")</f>
        <v>72</v>
      </c>
      <c r="O35" s="148">
        <f ca="1">COUNTIFS('PMS-UI-Test Cases'!A33:A2243,L35,'PMS-UI-Test Cases'!C33:C2243,"&lt;&gt;"&amp;"",'PMS-UI-Test Cases'!I33:I2243,"Fail")</f>
        <v>0</v>
      </c>
      <c r="P35" s="149">
        <f t="shared" ca="1" si="0"/>
        <v>0</v>
      </c>
      <c r="Q35" s="124"/>
      <c r="S35" s="143" t="s">
        <v>49</v>
      </c>
      <c r="T35" s="150">
        <v>25</v>
      </c>
      <c r="U35" s="147">
        <v>25</v>
      </c>
      <c r="V35" s="148">
        <v>0</v>
      </c>
      <c r="W35" s="149">
        <v>0</v>
      </c>
      <c r="X35" s="249"/>
      <c r="AA35" s="2"/>
      <c r="AB35" s="200" t="s">
        <v>21191</v>
      </c>
      <c r="AC35" s="65"/>
    </row>
    <row r="36" spans="12:29" ht="14.25" customHeight="1" thickBot="1">
      <c r="L36" s="143" t="str">
        <f ca="1">IFERROR(__xludf.DUMMYFUNCTION("""COMPUTED_VALUE"""),"MOSIP-34655")</f>
        <v>MOSIP-34655</v>
      </c>
      <c r="M36" s="146">
        <f ca="1">COUNTIFS('PMS-UI-Test Cases'!A28:A2909,L36,'PMS-UI-Test Cases'!C28:C2909,"&lt;&gt;"&amp;"")</f>
        <v>40</v>
      </c>
      <c r="N36" s="147">
        <f ca="1">COUNTIFS('PMS-UI-Test Cases'!A29:A2909,L36,'PMS-UI-Test Cases'!C29:C2909,"&lt;&gt;"&amp;"",'PMS-UI-Test Cases'!I29:I2909,"PASS")</f>
        <v>40</v>
      </c>
      <c r="O36" s="148">
        <f ca="1">COUNTIFS('PMS-UI-Test Cases'!A34:A2244,L36,'PMS-UI-Test Cases'!C34:C2244,"&lt;&gt;"&amp;"",'PMS-UI-Test Cases'!I34:I2244,"Fail")</f>
        <v>0</v>
      </c>
      <c r="P36" s="149">
        <f t="shared" ca="1" si="0"/>
        <v>0</v>
      </c>
      <c r="Q36" s="124"/>
      <c r="S36" s="143" t="s">
        <v>50</v>
      </c>
      <c r="T36" s="150">
        <v>21</v>
      </c>
      <c r="U36" s="147">
        <v>21</v>
      </c>
      <c r="V36" s="148">
        <v>0</v>
      </c>
      <c r="W36" s="149">
        <v>0</v>
      </c>
      <c r="X36" s="249"/>
      <c r="AA36" s="2"/>
      <c r="AB36" s="200" t="s">
        <v>21192</v>
      </c>
      <c r="AC36" s="65"/>
    </row>
    <row r="37" spans="12:29" ht="14.25" customHeight="1" thickBot="1">
      <c r="L37" s="143" t="str">
        <f ca="1">IFERROR(__xludf.DUMMYFUNCTION("""COMPUTED_VALUE"""),"MOSIP-34957")</f>
        <v>MOSIP-34957</v>
      </c>
      <c r="M37" s="146">
        <f ca="1">COUNTIFS('PMS-UI-Test Cases'!A29:A2910,L37,'PMS-UI-Test Cases'!C29:C2910,"&lt;&gt;"&amp;"")</f>
        <v>74</v>
      </c>
      <c r="N37" s="147">
        <f ca="1">COUNTIFS('PMS-UI-Test Cases'!A30:A2910,L37,'PMS-UI-Test Cases'!C30:C2910,"&lt;&gt;"&amp;"",'PMS-UI-Test Cases'!I30:I2910,"PASS")</f>
        <v>74</v>
      </c>
      <c r="O37" s="148">
        <f ca="1">COUNTIFS('PMS-UI-Test Cases'!A35:A2245,L37,'PMS-UI-Test Cases'!C35:C2245,"&lt;&gt;"&amp;"",'PMS-UI-Test Cases'!I35:I2245,"Fail")</f>
        <v>0</v>
      </c>
      <c r="P37" s="149">
        <f t="shared" ca="1" si="0"/>
        <v>0</v>
      </c>
      <c r="Q37" s="124"/>
      <c r="S37" s="143" t="s">
        <v>51</v>
      </c>
      <c r="T37" s="150">
        <v>4</v>
      </c>
      <c r="U37" s="147">
        <v>4</v>
      </c>
      <c r="V37" s="148">
        <v>0</v>
      </c>
      <c r="W37" s="149">
        <v>0</v>
      </c>
      <c r="X37" s="249"/>
      <c r="AA37" s="2"/>
      <c r="AB37" s="200" t="s">
        <v>21193</v>
      </c>
      <c r="AC37" s="65"/>
    </row>
    <row r="38" spans="12:29" ht="14.25" customHeight="1" thickBot="1">
      <c r="L38" s="143" t="str">
        <f ca="1">IFERROR(__xludf.DUMMYFUNCTION("""COMPUTED_VALUE"""),"MOSIP-34967")</f>
        <v>MOSIP-34967</v>
      </c>
      <c r="M38" s="146">
        <f ca="1">COUNTIFS('PMS-UI-Test Cases'!A30:A2911,L38,'PMS-UI-Test Cases'!C30:C2911,"&lt;&gt;"&amp;"")</f>
        <v>45</v>
      </c>
      <c r="N38" s="147">
        <v>42</v>
      </c>
      <c r="O38" s="148">
        <f ca="1">COUNTIFS('PMS-UI-Test Cases'!A36:A2246,L38,'PMS-UI-Test Cases'!C36:C2246,"&lt;&gt;"&amp;"",'PMS-UI-Test Cases'!I36:I2246,"Fail")</f>
        <v>0</v>
      </c>
      <c r="P38" s="149">
        <v>0</v>
      </c>
      <c r="Q38" s="124"/>
      <c r="S38" s="143" t="s">
        <v>14421</v>
      </c>
      <c r="T38" s="150">
        <v>29</v>
      </c>
      <c r="U38" s="147">
        <v>29</v>
      </c>
      <c r="V38" s="148">
        <v>0</v>
      </c>
      <c r="W38" s="149">
        <v>0</v>
      </c>
      <c r="X38" s="249"/>
      <c r="AA38" s="2"/>
      <c r="AB38" s="200" t="s">
        <v>21194</v>
      </c>
      <c r="AC38" s="65"/>
    </row>
    <row r="39" spans="12:29" ht="14.25" customHeight="1" thickBot="1">
      <c r="L39" s="143" t="str">
        <f ca="1">IFERROR(__xludf.DUMMYFUNCTION("""COMPUTED_VALUE"""),"MOSIP-34998")</f>
        <v>MOSIP-34998</v>
      </c>
      <c r="M39" s="146">
        <f ca="1">COUNTIFS('PMS-UI-Test Cases'!A31:A2912,L39,'PMS-UI-Test Cases'!C31:C2912,"&lt;&gt;"&amp;"")</f>
        <v>49</v>
      </c>
      <c r="N39" s="147">
        <f ca="1">COUNTIFS('PMS-UI-Test Cases'!A32:A2912,L39,'PMS-UI-Test Cases'!C32:C2912,"&lt;&gt;"&amp;"",'PMS-UI-Test Cases'!I32:I2912,"PASS")</f>
        <v>49</v>
      </c>
      <c r="O39" s="148">
        <f ca="1">COUNTIFS('PMS-UI-Test Cases'!A37:A2247,L39,'PMS-UI-Test Cases'!C37:C2247,"&lt;&gt;"&amp;"",'PMS-UI-Test Cases'!I37:I2247,"Fail")</f>
        <v>0</v>
      </c>
      <c r="P39" s="149">
        <f t="shared" ca="1" si="0"/>
        <v>0</v>
      </c>
      <c r="Q39" s="124"/>
      <c r="S39" s="143" t="s">
        <v>14370</v>
      </c>
      <c r="T39" s="150">
        <v>24</v>
      </c>
      <c r="U39" s="147">
        <v>24</v>
      </c>
      <c r="V39" s="148">
        <v>0</v>
      </c>
      <c r="W39" s="149">
        <v>0</v>
      </c>
      <c r="AA39" s="2"/>
      <c r="AB39" s="200" t="s">
        <v>21195</v>
      </c>
      <c r="AC39" s="65"/>
    </row>
    <row r="40" spans="12:29" ht="14.25" customHeight="1" thickBot="1">
      <c r="L40" s="143" t="str">
        <f ca="1">IFERROR(__xludf.DUMMYFUNCTION("""COMPUTED_VALUE"""),"MOSIP-35028")</f>
        <v>MOSIP-35028</v>
      </c>
      <c r="M40" s="146">
        <f ca="1">COUNTIFS('PMS-UI-Test Cases'!A32:A2913,L40,'PMS-UI-Test Cases'!C32:C2913,"&lt;&gt;"&amp;"")</f>
        <v>34</v>
      </c>
      <c r="N40" s="147">
        <f ca="1">COUNTIFS('PMS-UI-Test Cases'!A33:A2913,L40,'PMS-UI-Test Cases'!C33:C2913,"&lt;&gt;"&amp;"",'PMS-UI-Test Cases'!I33:I2913,"PASS")</f>
        <v>34</v>
      </c>
      <c r="O40" s="148">
        <f ca="1">COUNTIFS('PMS-UI-Test Cases'!A38:A2248,L40,'PMS-UI-Test Cases'!C38:C2248,"&lt;&gt;"&amp;"",'PMS-UI-Test Cases'!I38:I2248,"Fail")</f>
        <v>0</v>
      </c>
      <c r="P40" s="149">
        <f t="shared" ca="1" si="0"/>
        <v>0</v>
      </c>
      <c r="Q40" s="124"/>
      <c r="S40" s="143" t="s">
        <v>14503</v>
      </c>
      <c r="T40" s="150">
        <v>7</v>
      </c>
      <c r="U40" s="147">
        <v>7</v>
      </c>
      <c r="V40" s="148">
        <v>0</v>
      </c>
      <c r="W40" s="149">
        <v>0</v>
      </c>
      <c r="AA40" s="2"/>
      <c r="AB40" s="200" t="s">
        <v>21196</v>
      </c>
      <c r="AC40" s="65"/>
    </row>
    <row r="41" spans="12:29" ht="14.25" customHeight="1" thickBot="1">
      <c r="L41" s="143" t="str">
        <f ca="1">IFERROR(__xludf.DUMMYFUNCTION("""COMPUTED_VALUE"""),"MOSIP-35018")</f>
        <v>MOSIP-35018</v>
      </c>
      <c r="M41" s="146">
        <f ca="1">COUNTIFS('PMS-UI-Test Cases'!A33:A2914,L41,'PMS-UI-Test Cases'!C33:C2914,"&lt;&gt;"&amp;"")</f>
        <v>23</v>
      </c>
      <c r="N41" s="147">
        <f ca="1">COUNTIFS('PMS-UI-Test Cases'!A34:A2914,L41,'PMS-UI-Test Cases'!C34:C2914,"&lt;&gt;"&amp;"",'PMS-UI-Test Cases'!I34:I2914,"PASS")</f>
        <v>23</v>
      </c>
      <c r="O41" s="148">
        <f ca="1">COUNTIFS('PMS-UI-Test Cases'!A39:A2249,L41,'PMS-UI-Test Cases'!C39:C2249,"&lt;&gt;"&amp;"",'PMS-UI-Test Cases'!I39:I2249,"Fail")</f>
        <v>0</v>
      </c>
      <c r="P41" s="149">
        <f t="shared" ca="1" si="0"/>
        <v>0</v>
      </c>
      <c r="Q41" s="124"/>
      <c r="S41" s="143" t="s">
        <v>14378</v>
      </c>
      <c r="T41" s="150">
        <v>20</v>
      </c>
      <c r="U41" s="147">
        <v>20</v>
      </c>
      <c r="V41" s="148">
        <v>0</v>
      </c>
      <c r="W41" s="149">
        <v>0</v>
      </c>
      <c r="AA41" s="2"/>
      <c r="AB41" s="200" t="s">
        <v>21197</v>
      </c>
      <c r="AC41" s="65"/>
    </row>
    <row r="42" spans="12:29" ht="14.25" customHeight="1" thickBot="1">
      <c r="L42" s="143" t="str">
        <f ca="1">IFERROR(__xludf.DUMMYFUNCTION("""COMPUTED_VALUE"""),"MOSIP-34977")</f>
        <v>MOSIP-34977</v>
      </c>
      <c r="M42" s="146">
        <f ca="1">COUNTIFS('PMS-UI-Test Cases'!A34:A2915,L42,'PMS-UI-Test Cases'!C34:C2915,"&lt;&gt;"&amp;"")</f>
        <v>46</v>
      </c>
      <c r="N42" s="147">
        <f ca="1">COUNTIFS('PMS-UI-Test Cases'!A35:A2915,L42,'PMS-UI-Test Cases'!C35:C2915,"&lt;&gt;"&amp;"",'PMS-UI-Test Cases'!I35:I2915,"PASS")</f>
        <v>46</v>
      </c>
      <c r="O42" s="148">
        <f ca="1">COUNTIFS('PMS-UI-Test Cases'!A40:A2250,L42,'PMS-UI-Test Cases'!C40:C2250,"&lt;&gt;"&amp;"",'PMS-UI-Test Cases'!I40:I2250,"Fail")</f>
        <v>0</v>
      </c>
      <c r="P42" s="149">
        <f t="shared" ca="1" si="0"/>
        <v>0</v>
      </c>
      <c r="Q42" s="124"/>
      <c r="S42" s="143" t="s">
        <v>14554</v>
      </c>
      <c r="T42" s="150">
        <v>7</v>
      </c>
      <c r="U42" s="147">
        <v>7</v>
      </c>
      <c r="V42" s="148">
        <v>0</v>
      </c>
      <c r="W42" s="149">
        <v>0</v>
      </c>
      <c r="AA42" s="2"/>
      <c r="AB42" s="200" t="s">
        <v>21198</v>
      </c>
      <c r="AC42" s="65"/>
    </row>
    <row r="43" spans="12:29" ht="14.25" customHeight="1" thickBot="1">
      <c r="L43" s="143" t="str">
        <f ca="1">IFERROR(__xludf.DUMMYFUNCTION("""COMPUTED_VALUE"""),"MOSIP-34987")</f>
        <v>MOSIP-34987</v>
      </c>
      <c r="M43" s="146">
        <f ca="1">COUNTIFS('PMS-UI-Test Cases'!A35:A2916,L43,'PMS-UI-Test Cases'!C35:C2916,"&lt;&gt;"&amp;"")</f>
        <v>22</v>
      </c>
      <c r="N43" s="147">
        <f ca="1">COUNTIFS('PMS-UI-Test Cases'!A36:A2916,L43,'PMS-UI-Test Cases'!C36:C2916,"&lt;&gt;"&amp;"",'PMS-UI-Test Cases'!I36:I2916,"PASS")</f>
        <v>22</v>
      </c>
      <c r="O43" s="148">
        <f ca="1">COUNTIFS('PMS-UI-Test Cases'!A41:A2251,L43,'PMS-UI-Test Cases'!C41:C2251,"&lt;&gt;"&amp;"",'PMS-UI-Test Cases'!I41:I2251,"Fail")</f>
        <v>0</v>
      </c>
      <c r="P43" s="149">
        <f t="shared" ca="1" si="0"/>
        <v>0</v>
      </c>
      <c r="Q43" s="124"/>
      <c r="S43" s="143" t="s">
        <v>14523</v>
      </c>
      <c r="T43" s="150">
        <v>9</v>
      </c>
      <c r="U43" s="147">
        <v>9</v>
      </c>
      <c r="V43" s="148">
        <v>0</v>
      </c>
      <c r="W43" s="149">
        <v>0</v>
      </c>
      <c r="AA43" s="2"/>
      <c r="AB43" s="200" t="s">
        <v>21199</v>
      </c>
      <c r="AC43" s="65"/>
    </row>
    <row r="44" spans="12:29" ht="14.25" customHeight="1" thickBot="1">
      <c r="L44" s="143" t="str">
        <f ca="1">IFERROR(__xludf.DUMMYFUNCTION("""COMPUTED_VALUE"""),"MOSIP-35008")</f>
        <v>MOSIP-35008</v>
      </c>
      <c r="M44" s="146">
        <f ca="1">COUNTIFS('PMS-UI-Test Cases'!A36:A2917,L44,'PMS-UI-Test Cases'!C36:C2917,"&lt;&gt;"&amp;"")</f>
        <v>34</v>
      </c>
      <c r="N44" s="147">
        <f ca="1">COUNTIFS('PMS-UI-Test Cases'!A37:A2917,L44,'PMS-UI-Test Cases'!C37:C2917,"&lt;&gt;"&amp;"",'PMS-UI-Test Cases'!I37:I2917,"PASS")</f>
        <v>33</v>
      </c>
      <c r="O44" s="148">
        <f ca="1">COUNTIFS('PMS-UI-Test Cases'!A42:A2252,L44,'PMS-UI-Test Cases'!C42:C2252,"&lt;&gt;"&amp;"",'PMS-UI-Test Cases'!I42:I2252,"Fail")</f>
        <v>0</v>
      </c>
      <c r="P44" s="149">
        <v>1</v>
      </c>
      <c r="Q44" s="124"/>
      <c r="S44" s="193" t="s">
        <v>17448</v>
      </c>
      <c r="T44" s="150">
        <v>34</v>
      </c>
      <c r="U44" s="147">
        <v>34</v>
      </c>
      <c r="V44" s="148">
        <v>0</v>
      </c>
      <c r="W44" s="149">
        <v>0</v>
      </c>
      <c r="AA44" s="2"/>
      <c r="AB44" s="200" t="s">
        <v>21200</v>
      </c>
      <c r="AC44" s="65"/>
    </row>
    <row r="45" spans="12:29" ht="14.25" customHeight="1" thickBot="1">
      <c r="L45" s="143" t="str">
        <f ca="1">IFERROR(__xludf.DUMMYFUNCTION("""COMPUTED_VALUE"""),"MOSIP-36302")</f>
        <v>MOSIP-36302</v>
      </c>
      <c r="M45" s="146">
        <f ca="1">COUNTIFS('PMS-UI-Test Cases'!A37:A2918,L45,'PMS-UI-Test Cases'!C37:C2918,"&lt;&gt;"&amp;"")</f>
        <v>51</v>
      </c>
      <c r="N45" s="147">
        <f ca="1">COUNTIFS('PMS-UI-Test Cases'!A38:A2918,L45,'PMS-UI-Test Cases'!C38:C2918,"&lt;&gt;"&amp;"",'PMS-UI-Test Cases'!I38:I2918,"PASS")</f>
        <v>50</v>
      </c>
      <c r="O45" s="148">
        <f ca="1">COUNTIFS('PMS-UI-Test Cases'!A43:A2253,L45,'PMS-UI-Test Cases'!C43:C2253,"&lt;&gt;"&amp;"",'PMS-UI-Test Cases'!I43:I2253,"Fail")</f>
        <v>0</v>
      </c>
      <c r="P45" s="149">
        <v>1</v>
      </c>
      <c r="Q45" s="124"/>
      <c r="S45" s="193" t="s">
        <v>17585</v>
      </c>
      <c r="T45" s="150">
        <v>12</v>
      </c>
      <c r="U45" s="147">
        <v>12</v>
      </c>
      <c r="V45" s="148">
        <v>0</v>
      </c>
      <c r="W45" s="149">
        <v>0</v>
      </c>
      <c r="AA45" s="2"/>
      <c r="AB45" s="200" t="s">
        <v>21201</v>
      </c>
      <c r="AC45" s="65"/>
    </row>
    <row r="46" spans="12:29" ht="14.25" customHeight="1" thickBot="1">
      <c r="L46" s="143" t="str">
        <f ca="1">IFERROR(__xludf.DUMMYFUNCTION("""COMPUTED_VALUE"""),"MOSIP-36312")</f>
        <v>MOSIP-36312</v>
      </c>
      <c r="M46" s="146">
        <v>60</v>
      </c>
      <c r="N46" s="147">
        <v>60</v>
      </c>
      <c r="O46" s="148">
        <f ca="1">COUNTIFS('PMS-UI-Test Cases'!A44:A2254,L46,'PMS-UI-Test Cases'!C44:C2254,"&lt;&gt;"&amp;"",'PMS-UI-Test Cases'!I44:I2254,"Fail")</f>
        <v>0</v>
      </c>
      <c r="P46" s="149">
        <v>0</v>
      </c>
      <c r="Q46" s="124"/>
      <c r="S46" s="193" t="s">
        <v>17629</v>
      </c>
      <c r="T46" s="150">
        <v>21</v>
      </c>
      <c r="U46" s="147">
        <v>21</v>
      </c>
      <c r="V46" s="148">
        <v>0</v>
      </c>
      <c r="W46" s="149">
        <v>0</v>
      </c>
      <c r="AA46" s="2"/>
      <c r="AB46" s="200" t="s">
        <v>21202</v>
      </c>
      <c r="AC46" s="65"/>
    </row>
    <row r="47" spans="12:29" ht="14.25" customHeight="1" thickBot="1">
      <c r="L47" s="143" t="str">
        <f ca="1">IFERROR(__xludf.DUMMYFUNCTION("""COMPUTED_VALUE"""),"MOSIP-36590")</f>
        <v>MOSIP-36590</v>
      </c>
      <c r="M47" s="146">
        <f ca="1">COUNTIFS('PMS-UI-Test Cases'!A39:A2920,L47,'PMS-UI-Test Cases'!C39:C2920,"&lt;&gt;"&amp;"")</f>
        <v>59</v>
      </c>
      <c r="N47" s="147">
        <f ca="1">COUNTIFS('PMS-UI-Test Cases'!A40:A2920,L47,'PMS-UI-Test Cases'!C40:C2920,"&lt;&gt;"&amp;"",'PMS-UI-Test Cases'!I40:I2920,"PASS")</f>
        <v>57</v>
      </c>
      <c r="O47" s="148">
        <f ca="1">COUNTIFS('PMS-UI-Test Cases'!A45:A2255,L47,'PMS-UI-Test Cases'!C45:C2255,"&lt;&gt;"&amp;"",'PMS-UI-Test Cases'!I45:I2255,"Fail")</f>
        <v>0</v>
      </c>
      <c r="P47" s="149">
        <v>2</v>
      </c>
      <c r="Q47" s="124"/>
      <c r="S47" s="193" t="s">
        <v>17706</v>
      </c>
      <c r="T47" s="150">
        <v>31</v>
      </c>
      <c r="U47" s="147">
        <v>31</v>
      </c>
      <c r="V47" s="148">
        <v>0</v>
      </c>
      <c r="W47" s="149">
        <v>0</v>
      </c>
      <c r="AA47" s="2"/>
      <c r="AB47" s="200" t="s">
        <v>21203</v>
      </c>
      <c r="AC47" s="65"/>
    </row>
    <row r="48" spans="12:29" ht="14.25" customHeight="1" thickBot="1">
      <c r="L48" s="143" t="str">
        <f ca="1">IFERROR(__xludf.DUMMYFUNCTION("""COMPUTED_VALUE"""),"MOSIP-36943")</f>
        <v>MOSIP-36943</v>
      </c>
      <c r="M48" s="146">
        <f ca="1">COUNTIFS('PMS-UI-Test Cases'!A40:A2921,L48,'PMS-UI-Test Cases'!C40:C2921,"&lt;&gt;"&amp;"")</f>
        <v>34</v>
      </c>
      <c r="N48" s="147">
        <f ca="1">COUNTIFS('PMS-UI-Test Cases'!A41:A2921,L48,'PMS-UI-Test Cases'!C41:C2921,"&lt;&gt;"&amp;"",'PMS-UI-Test Cases'!I41:I2921,"PASS")</f>
        <v>32</v>
      </c>
      <c r="O48" s="148">
        <f ca="1">COUNTIFS('PMS-UI-Test Cases'!A46:A2256,L48,'PMS-UI-Test Cases'!C46:C2256,"&lt;&gt;"&amp;"",'PMS-UI-Test Cases'!I46:I2256,"Fail")</f>
        <v>1</v>
      </c>
      <c r="P48" s="149">
        <v>1</v>
      </c>
      <c r="Q48" s="124"/>
      <c r="S48" s="193" t="s">
        <v>17810</v>
      </c>
      <c r="T48" s="150">
        <v>7</v>
      </c>
      <c r="U48" s="147">
        <v>7</v>
      </c>
      <c r="V48" s="148">
        <v>0</v>
      </c>
      <c r="W48" s="149">
        <v>0</v>
      </c>
      <c r="AA48" s="2"/>
      <c r="AB48" s="200" t="s">
        <v>21204</v>
      </c>
      <c r="AC48" s="65"/>
    </row>
    <row r="49" spans="12:29" ht="14.25" customHeight="1" thickBot="1">
      <c r="L49" s="143" t="str">
        <f ca="1">IFERROR(__xludf.DUMMYFUNCTION("""COMPUTED_VALUE"""),"MOSIP-36953")</f>
        <v>MOSIP-36953</v>
      </c>
      <c r="M49" s="146">
        <f ca="1">COUNTIFS('PMS-UI-Test Cases'!A41:A2922,L49,'PMS-UI-Test Cases'!C41:C2922,"&lt;&gt;"&amp;"")</f>
        <v>45</v>
      </c>
      <c r="N49" s="147">
        <f ca="1">COUNTIFS('PMS-UI-Test Cases'!A42:A2922,L49,'PMS-UI-Test Cases'!C42:C2922,"&lt;&gt;"&amp;"",'PMS-UI-Test Cases'!I42:I2922,"PASS")</f>
        <v>44</v>
      </c>
      <c r="O49" s="148">
        <f ca="1">COUNTIFS('PMS-UI-Test Cases'!A47:A2257,L49,'PMS-UI-Test Cases'!C47:C2257,"&lt;&gt;"&amp;"",'PMS-UI-Test Cases'!I47:I2257,"Fail")</f>
        <v>0</v>
      </c>
      <c r="P49" s="149">
        <v>1</v>
      </c>
      <c r="Q49" s="124"/>
      <c r="S49" s="558" t="s">
        <v>18889</v>
      </c>
      <c r="T49" s="559">
        <v>27</v>
      </c>
      <c r="U49" s="147">
        <v>27</v>
      </c>
      <c r="V49" s="148">
        <v>0</v>
      </c>
      <c r="W49" s="149">
        <v>0</v>
      </c>
      <c r="AA49" s="2"/>
      <c r="AB49" s="200" t="s">
        <v>21205</v>
      </c>
      <c r="AC49" s="65"/>
    </row>
    <row r="50" spans="12:29" ht="14.25" customHeight="1" thickBot="1">
      <c r="L50" s="143" t="str">
        <f ca="1">IFERROR(__xludf.DUMMYFUNCTION("""COMPUTED_VALUE"""),"MOSIP-36983")</f>
        <v>MOSIP-36983</v>
      </c>
      <c r="M50" s="146">
        <f ca="1">COUNTIFS('PMS-UI-Test Cases'!A42:A2923,L50,'PMS-UI-Test Cases'!C42:C2923,"&lt;&gt;"&amp;"")</f>
        <v>32</v>
      </c>
      <c r="N50" s="147">
        <f ca="1">COUNTIFS('PMS-UI-Test Cases'!A43:A2923,L50,'PMS-UI-Test Cases'!C43:C2923,"&lt;&gt;"&amp;"",'PMS-UI-Test Cases'!I43:I2923,"PASS")</f>
        <v>32</v>
      </c>
      <c r="O50" s="148">
        <f ca="1">COUNTIFS('PMS-UI-Test Cases'!A48:A2258,L50,'PMS-UI-Test Cases'!C48:C2258,"&lt;&gt;"&amp;"",'PMS-UI-Test Cases'!I48:I2258,"Fail")</f>
        <v>0</v>
      </c>
      <c r="P50" s="149">
        <f t="shared" ca="1" si="0"/>
        <v>0</v>
      </c>
      <c r="Q50" s="124"/>
      <c r="S50" s="558" t="s">
        <v>19076</v>
      </c>
      <c r="T50" s="559">
        <v>12</v>
      </c>
      <c r="U50" s="147">
        <v>12</v>
      </c>
      <c r="V50" s="148">
        <v>0</v>
      </c>
      <c r="W50" s="149">
        <v>0</v>
      </c>
      <c r="AA50" s="2"/>
      <c r="AB50" s="200" t="s">
        <v>21206</v>
      </c>
      <c r="AC50" s="65"/>
    </row>
    <row r="51" spans="12:29" ht="14.25" customHeight="1" thickBot="1">
      <c r="L51" s="143" t="str">
        <f ca="1">IFERROR(__xludf.DUMMYFUNCTION("""COMPUTED_VALUE"""),"MOSIP-36963")</f>
        <v>MOSIP-36963</v>
      </c>
      <c r="M51" s="146">
        <f ca="1">COUNTIFS('PMS-UI-Test Cases'!A43:A2924,L51,'PMS-UI-Test Cases'!C43:C2924,"&lt;&gt;"&amp;"")</f>
        <v>19</v>
      </c>
      <c r="N51" s="147">
        <f ca="1">COUNTIFS('PMS-UI-Test Cases'!A44:A2924,L51,'PMS-UI-Test Cases'!C44:C2924,"&lt;&gt;"&amp;"",'PMS-UI-Test Cases'!I44:I2924,"PASS")</f>
        <v>19</v>
      </c>
      <c r="O51" s="148">
        <f ca="1">COUNTIFS('PMS-UI-Test Cases'!A49:A2259,L51,'PMS-UI-Test Cases'!C49:C2259,"&lt;&gt;"&amp;"",'PMS-UI-Test Cases'!I49:I2259,"Fail")</f>
        <v>0</v>
      </c>
      <c r="P51" s="149">
        <f t="shared" ca="1" si="0"/>
        <v>0</v>
      </c>
      <c r="Q51" s="124"/>
      <c r="S51" s="558" t="s">
        <v>19119</v>
      </c>
      <c r="T51" s="559">
        <v>30</v>
      </c>
      <c r="U51" s="147">
        <v>30</v>
      </c>
      <c r="V51" s="148">
        <v>0</v>
      </c>
      <c r="W51" s="149">
        <v>0</v>
      </c>
      <c r="AA51" s="2"/>
      <c r="AB51" s="200" t="s">
        <v>21207</v>
      </c>
      <c r="AC51" s="65"/>
    </row>
    <row r="52" spans="12:29" ht="14.25" customHeight="1" thickBot="1">
      <c r="L52" s="143" t="str">
        <f ca="1">IFERROR(__xludf.DUMMYFUNCTION("""COMPUTED_VALUE"""),"MOSIP-36106")</f>
        <v>MOSIP-36106</v>
      </c>
      <c r="M52" s="146">
        <f ca="1">COUNTIFS('PMS-UI-Test Cases'!A44:A2925,L52,'PMS-UI-Test Cases'!C44:C2925,"&lt;&gt;"&amp;"")</f>
        <v>40</v>
      </c>
      <c r="N52" s="147">
        <f ca="1">COUNTIFS('PMS-UI-Test Cases'!A45:A2925,L52,'PMS-UI-Test Cases'!C45:C2925,"&lt;&gt;"&amp;"",'PMS-UI-Test Cases'!I45:I2925,"PASS")</f>
        <v>40</v>
      </c>
      <c r="O52" s="148">
        <f ca="1">COUNTIFS('PMS-UI-Test Cases'!A50:A2260,L52,'PMS-UI-Test Cases'!C50:C2260,"&lt;&gt;"&amp;"",'PMS-UI-Test Cases'!I50:I2260,"Fail")</f>
        <v>0</v>
      </c>
      <c r="P52" s="149">
        <f t="shared" ca="1" si="0"/>
        <v>0</v>
      </c>
      <c r="Q52" s="124"/>
      <c r="S52" s="558" t="s">
        <v>19114</v>
      </c>
      <c r="T52" s="559">
        <v>11</v>
      </c>
      <c r="U52" s="147">
        <v>0</v>
      </c>
      <c r="V52" s="148">
        <v>0</v>
      </c>
      <c r="W52" s="149">
        <v>0</v>
      </c>
      <c r="AA52" s="2"/>
      <c r="AB52" s="200" t="s">
        <v>21208</v>
      </c>
      <c r="AC52" s="65"/>
    </row>
    <row r="53" spans="12:29" ht="14.25" customHeight="1" thickBot="1">
      <c r="L53" s="143" t="str">
        <f ca="1">IFERROR(__xludf.DUMMYFUNCTION("""COMPUTED_VALUE"""),"MOSIP-36322")</f>
        <v>MOSIP-36322</v>
      </c>
      <c r="M53" s="146">
        <f ca="1">COUNTIFS('PMS-UI-Test Cases'!A45:A2926,L53,'PMS-UI-Test Cases'!C45:C2926,"&lt;&gt;"&amp;"")</f>
        <v>20</v>
      </c>
      <c r="N53" s="147">
        <f ca="1">COUNTIFS('PMS-UI-Test Cases'!A46:A2926,L53,'PMS-UI-Test Cases'!C46:C2926,"&lt;&gt;"&amp;"",'PMS-UI-Test Cases'!I46:I2926,"PASS")</f>
        <v>20</v>
      </c>
      <c r="O53" s="148">
        <f ca="1">COUNTIFS('PMS-UI-Test Cases'!A51:A2261,L53,'PMS-UI-Test Cases'!C51:C2261,"&lt;&gt;"&amp;"",'PMS-UI-Test Cases'!I51:I2261,"Fail")</f>
        <v>0</v>
      </c>
      <c r="P53" s="149">
        <f t="shared" ca="1" si="0"/>
        <v>0</v>
      </c>
      <c r="Q53" s="124"/>
      <c r="S53" s="558" t="s">
        <v>19410</v>
      </c>
      <c r="T53" s="559">
        <v>24</v>
      </c>
      <c r="U53" s="147">
        <v>24</v>
      </c>
      <c r="V53" s="148">
        <v>0</v>
      </c>
      <c r="W53" s="149">
        <v>0</v>
      </c>
      <c r="AA53" s="2"/>
      <c r="AB53" s="200" t="s">
        <v>21209</v>
      </c>
      <c r="AC53" s="65"/>
    </row>
    <row r="54" spans="12:29" ht="14.25" customHeight="1" thickBot="1">
      <c r="L54" s="143" t="str">
        <f ca="1">IFERROR(__xludf.DUMMYFUNCTION("""COMPUTED_VALUE"""),"MOSIP-36333")</f>
        <v>MOSIP-36333</v>
      </c>
      <c r="M54" s="146">
        <f ca="1">COUNTIFS('PMS-UI-Test Cases'!A46:A2927,L54,'PMS-UI-Test Cases'!C46:C2927,"&lt;&gt;"&amp;"")</f>
        <v>37</v>
      </c>
      <c r="N54" s="147">
        <f ca="1">COUNTIFS('PMS-UI-Test Cases'!A47:A2927,L54,'PMS-UI-Test Cases'!C47:C2927,"&lt;&gt;"&amp;"",'PMS-UI-Test Cases'!I47:I2927,"PASS")</f>
        <v>36</v>
      </c>
      <c r="O54" s="148">
        <f ca="1">COUNTIFS('PMS-UI-Test Cases'!A52:A2262,L54,'PMS-UI-Test Cases'!C52:C2262,"&lt;&gt;"&amp;"",'PMS-UI-Test Cases'!I52:I2262,"Fail")</f>
        <v>1</v>
      </c>
      <c r="P54" s="149">
        <f t="shared" ca="1" si="0"/>
        <v>0</v>
      </c>
      <c r="Q54" s="124"/>
      <c r="S54" s="558" t="s">
        <v>19480</v>
      </c>
      <c r="T54" s="559">
        <v>61</v>
      </c>
      <c r="U54" s="147">
        <v>60</v>
      </c>
      <c r="V54" s="148">
        <v>0</v>
      </c>
      <c r="W54" s="149">
        <v>1</v>
      </c>
      <c r="AA54" s="2"/>
      <c r="AB54" s="200" t="s">
        <v>21210</v>
      </c>
      <c r="AC54" s="65"/>
    </row>
    <row r="55" spans="12:29" ht="14.25" customHeight="1" thickBot="1">
      <c r="L55" s="143" t="str">
        <f ca="1">IFERROR(__xludf.DUMMYFUNCTION("""COMPUTED_VALUE"""),"MOSIP-36490")</f>
        <v>MOSIP-36490</v>
      </c>
      <c r="M55" s="146">
        <f ca="1">COUNTIFS('PMS-UI-Test Cases'!A47:A2928,L55,'PMS-UI-Test Cases'!C47:C2928,"&lt;&gt;"&amp;"")</f>
        <v>27</v>
      </c>
      <c r="N55" s="147">
        <f ca="1">COUNTIFS('PMS-UI-Test Cases'!A48:A2928,L55,'PMS-UI-Test Cases'!C48:C2928,"&lt;&gt;"&amp;"",'PMS-UI-Test Cases'!I48:I2928,"PASS")</f>
        <v>27</v>
      </c>
      <c r="O55" s="148">
        <f ca="1">COUNTIFS('PMS-UI-Test Cases'!A53:A2263,L55,'PMS-UI-Test Cases'!C53:C2263,"&lt;&gt;"&amp;"",'PMS-UI-Test Cases'!I53:I2263,"Fail")</f>
        <v>0</v>
      </c>
      <c r="P55" s="149">
        <f t="shared" ca="1" si="0"/>
        <v>0</v>
      </c>
      <c r="Q55" s="124"/>
      <c r="S55" s="558" t="s">
        <v>19717</v>
      </c>
      <c r="T55" s="559">
        <v>14</v>
      </c>
      <c r="U55" s="147">
        <v>13</v>
      </c>
      <c r="V55" s="148">
        <v>0</v>
      </c>
      <c r="W55" s="149">
        <v>1</v>
      </c>
      <c r="AA55" s="2"/>
      <c r="AB55" s="200" t="s">
        <v>21211</v>
      </c>
      <c r="AC55" s="65"/>
    </row>
    <row r="56" spans="12:29" ht="14.25" customHeight="1" thickBot="1">
      <c r="L56" s="143" t="str">
        <f ca="1">IFERROR(__xludf.DUMMYFUNCTION("""COMPUTED_VALUE"""),"MOSIP-36888")</f>
        <v>MOSIP-36888</v>
      </c>
      <c r="M56" s="146">
        <v>71</v>
      </c>
      <c r="N56" s="147">
        <v>69</v>
      </c>
      <c r="O56" s="148">
        <f ca="1">COUNTIFS('PMS-UI-Test Cases'!A54:A2264,L56,'PMS-UI-Test Cases'!C54:C2264,"&lt;&gt;"&amp;"",'PMS-UI-Test Cases'!I54:I2264,"Fail")</f>
        <v>2</v>
      </c>
      <c r="P56" s="149">
        <v>0</v>
      </c>
      <c r="Q56" s="124"/>
      <c r="S56" s="558" t="s">
        <v>20579</v>
      </c>
      <c r="T56" s="559">
        <v>23</v>
      </c>
      <c r="U56" s="147">
        <v>23</v>
      </c>
      <c r="V56" s="148">
        <v>0</v>
      </c>
      <c r="W56" s="149">
        <v>0</v>
      </c>
      <c r="AA56" s="2"/>
      <c r="AB56" s="200" t="s">
        <v>21212</v>
      </c>
      <c r="AC56" s="65"/>
    </row>
    <row r="57" spans="12:29" ht="14.25" customHeight="1" thickBot="1">
      <c r="L57" s="143" t="str">
        <f ca="1">IFERROR(__xludf.DUMMYFUNCTION("""COMPUTED_VALUE"""),"MOSIP-36868")</f>
        <v>MOSIP-36868</v>
      </c>
      <c r="M57" s="146">
        <v>51</v>
      </c>
      <c r="N57" s="147">
        <v>49</v>
      </c>
      <c r="O57" s="148">
        <f ca="1">COUNTIFS('PMS-UI-Test Cases'!A55:A2265,L57,'PMS-UI-Test Cases'!C55:C2265,"&lt;&gt;"&amp;"",'PMS-UI-Test Cases'!I55:I2265,"Fail")</f>
        <v>0</v>
      </c>
      <c r="P57" s="149">
        <v>2</v>
      </c>
      <c r="Q57" s="124"/>
      <c r="S57" s="558" t="s">
        <v>20688</v>
      </c>
      <c r="T57" s="559">
        <v>37</v>
      </c>
      <c r="U57" s="147">
        <v>37</v>
      </c>
      <c r="V57" s="148">
        <v>0</v>
      </c>
      <c r="W57" s="149">
        <v>0</v>
      </c>
      <c r="AA57" s="2"/>
      <c r="AB57" s="200" t="s">
        <v>21213</v>
      </c>
      <c r="AC57" s="65"/>
    </row>
    <row r="58" spans="12:29" ht="14.25" customHeight="1" thickBot="1">
      <c r="L58" s="143" t="str">
        <f ca="1">IFERROR(__xludf.DUMMYFUNCTION("""COMPUTED_VALUE"""),"MOSIP-36973")</f>
        <v>MOSIP-36973</v>
      </c>
      <c r="M58" s="146">
        <f ca="1">COUNTIFS('PMS-UI-Test Cases'!A50:A2931,L58,'PMS-UI-Test Cases'!C50:C2931,"&lt;&gt;"&amp;"")</f>
        <v>29</v>
      </c>
      <c r="N58" s="147">
        <f ca="1">COUNTIFS('PMS-UI-Test Cases'!A51:A2931,L58,'PMS-UI-Test Cases'!C51:C2931,"&lt;&gt;"&amp;"",'PMS-UI-Test Cases'!I51:I2931,"PASS")</f>
        <v>29</v>
      </c>
      <c r="O58" s="148">
        <f ca="1">COUNTIFS('PMS-UI-Test Cases'!A56:A2266,L58,'PMS-UI-Test Cases'!C56:C2266,"&lt;&gt;"&amp;"",'PMS-UI-Test Cases'!I56:I2266,"Fail")</f>
        <v>0</v>
      </c>
      <c r="P58" s="149">
        <f t="shared" ca="1" si="0"/>
        <v>0</v>
      </c>
      <c r="Q58" s="124"/>
      <c r="AA58" s="2"/>
      <c r="AB58" s="200" t="s">
        <v>21214</v>
      </c>
      <c r="AC58" s="65"/>
    </row>
    <row r="59" spans="12:29" ht="14.25" customHeight="1" thickBot="1">
      <c r="L59" s="143" t="str">
        <f ca="1">IFERROR(__xludf.DUMMYFUNCTION("""COMPUTED_VALUE"""),"MOSIP-36756")</f>
        <v>MOSIP-36756</v>
      </c>
      <c r="M59" s="146">
        <v>10</v>
      </c>
      <c r="N59" s="147">
        <v>10</v>
      </c>
      <c r="O59" s="148">
        <f ca="1">COUNTIFS('PMS-UI-Test Cases'!A57:A2267,L59,'PMS-UI-Test Cases'!C57:C2267,"&lt;&gt;"&amp;"",'PMS-UI-Test Cases'!I57:I2267,"Fail")</f>
        <v>0</v>
      </c>
      <c r="P59" s="149">
        <f t="shared" ca="1" si="0"/>
        <v>0</v>
      </c>
      <c r="Q59" s="124"/>
      <c r="AA59" s="2"/>
      <c r="AB59" s="200" t="s">
        <v>21215</v>
      </c>
      <c r="AC59" s="65"/>
    </row>
    <row r="60" spans="12:29" ht="14.25" customHeight="1" thickBot="1">
      <c r="L60" s="143" t="str">
        <f ca="1">IFERROR(__xludf.DUMMYFUNCTION("""COMPUTED_VALUE"""),"MOSIP-37561")</f>
        <v>MOSIP-37561</v>
      </c>
      <c r="M60" s="146">
        <v>114</v>
      </c>
      <c r="N60" s="147">
        <v>110</v>
      </c>
      <c r="O60" s="148">
        <f ca="1">COUNTIFS('PMS-UI-Test Cases'!A58:A2268,L60,'PMS-UI-Test Cases'!C58:C2268,"&lt;&gt;"&amp;"",'PMS-UI-Test Cases'!I58:I2268,"Fail")</f>
        <v>3</v>
      </c>
      <c r="P60" s="149">
        <v>1</v>
      </c>
      <c r="Q60" s="124"/>
      <c r="AA60" s="2"/>
      <c r="AB60" s="200" t="s">
        <v>21216</v>
      </c>
      <c r="AC60" s="65"/>
    </row>
    <row r="61" spans="12:29" ht="14.25" customHeight="1" thickBot="1">
      <c r="L61" s="143" t="str">
        <f ca="1">IFERROR(__xludf.DUMMYFUNCTION("""COMPUTED_VALUE"""),"MOSIP-37679")</f>
        <v>MOSIP-37679</v>
      </c>
      <c r="M61" s="146">
        <f ca="1">COUNTIFS('PMS-UI-Test Cases'!A53:A2934,L61,'PMS-UI-Test Cases'!C53:C2934,"&lt;&gt;"&amp;"")</f>
        <v>26</v>
      </c>
      <c r="N61" s="147">
        <f ca="1">COUNTIFS('PMS-UI-Test Cases'!A54:A2934,L61,'PMS-UI-Test Cases'!C54:C2934,"&lt;&gt;"&amp;"",'PMS-UI-Test Cases'!I54:I2934,"PASS")</f>
        <v>26</v>
      </c>
      <c r="O61" s="148">
        <f ca="1">COUNTIFS('PMS-UI-Test Cases'!A59:A2269,L61,'PMS-UI-Test Cases'!C59:C2269,"&lt;&gt;"&amp;"",'PMS-UI-Test Cases'!I59:I2269,"Fail")</f>
        <v>0</v>
      </c>
      <c r="P61" s="149">
        <f t="shared" ca="1" si="0"/>
        <v>0</v>
      </c>
      <c r="Q61" s="124"/>
      <c r="AA61" s="2"/>
      <c r="AB61" s="200" t="s">
        <v>21268</v>
      </c>
      <c r="AC61" s="65"/>
    </row>
    <row r="62" spans="12:29" ht="14.25" customHeight="1" thickBot="1">
      <c r="L62" s="143" t="str">
        <f ca="1">IFERROR(__xludf.DUMMYFUNCTION("""COMPUTED_VALUE"""),"MOSIP-37689")</f>
        <v>MOSIP-37689</v>
      </c>
      <c r="M62" s="146">
        <v>63</v>
      </c>
      <c r="N62" s="147">
        <v>62</v>
      </c>
      <c r="O62" s="148">
        <f ca="1">COUNTIFS('PMS-UI-Test Cases'!A60:A2270,L62,'PMS-UI-Test Cases'!C60:C2270,"&lt;&gt;"&amp;"",'PMS-UI-Test Cases'!I60:I2270,"Fail")</f>
        <v>0</v>
      </c>
      <c r="P62" s="149">
        <f t="shared" ca="1" si="0"/>
        <v>1</v>
      </c>
      <c r="Q62" s="124"/>
      <c r="AA62" s="2"/>
      <c r="AB62" s="200" t="s">
        <v>21217</v>
      </c>
      <c r="AC62" s="65"/>
    </row>
    <row r="63" spans="12:29" ht="14.25" customHeight="1" thickBot="1">
      <c r="L63" s="143" t="str">
        <f ca="1">IFERROR(__xludf.DUMMYFUNCTION("""COMPUTED_VALUE"""),"MOSIP-37699")</f>
        <v>MOSIP-37699</v>
      </c>
      <c r="M63" s="146">
        <f ca="1">COUNTIFS('PMS-UI-Test Cases'!A55:A2936,L63,'PMS-UI-Test Cases'!C55:C2936,"&lt;&gt;"&amp;"")</f>
        <v>28</v>
      </c>
      <c r="N63" s="147">
        <f ca="1">COUNTIFS('PMS-UI-Test Cases'!A56:A2936,L63,'PMS-UI-Test Cases'!C56:C2936,"&lt;&gt;"&amp;"",'PMS-UI-Test Cases'!I56:I2936,"PASS")</f>
        <v>28</v>
      </c>
      <c r="O63" s="148">
        <f ca="1">COUNTIFS('PMS-UI-Test Cases'!A61:A2271,L63,'PMS-UI-Test Cases'!C61:C2271,"&lt;&gt;"&amp;"",'PMS-UI-Test Cases'!I61:I2271,"Fail")</f>
        <v>0</v>
      </c>
      <c r="P63" s="149">
        <f t="shared" ca="1" si="0"/>
        <v>0</v>
      </c>
      <c r="Q63" s="124"/>
      <c r="AA63" s="2"/>
      <c r="AB63" s="200" t="s">
        <v>21218</v>
      </c>
      <c r="AC63" s="65"/>
    </row>
    <row r="64" spans="12:29" ht="14.25" customHeight="1" thickBot="1">
      <c r="L64" s="143" t="str">
        <f ca="1">IFERROR(__xludf.DUMMYFUNCTION("""COMPUTED_VALUE"""),"MOSIP-37709")</f>
        <v>MOSIP-37709</v>
      </c>
      <c r="M64" s="146">
        <f ca="1">COUNTIFS('PMS-UI-Test Cases'!A56:A2937,L64,'PMS-UI-Test Cases'!C56:C2937,"&lt;&gt;"&amp;"")</f>
        <v>23</v>
      </c>
      <c r="N64" s="147">
        <f ca="1">COUNTIFS('PMS-UI-Test Cases'!A57:A2937,L64,'PMS-UI-Test Cases'!C57:C2937,"&lt;&gt;"&amp;"",'PMS-UI-Test Cases'!I57:I2937,"PASS")</f>
        <v>23</v>
      </c>
      <c r="O64" s="148">
        <f ca="1">COUNTIFS('PMS-UI-Test Cases'!A62:A2272,L64,'PMS-UI-Test Cases'!C62:C2272,"&lt;&gt;"&amp;"",'PMS-UI-Test Cases'!I62:I2272,"Fail")</f>
        <v>0</v>
      </c>
      <c r="P64" s="149">
        <f t="shared" ca="1" si="0"/>
        <v>0</v>
      </c>
      <c r="Q64" s="124"/>
      <c r="AA64" s="2"/>
      <c r="AB64" s="200" t="s">
        <v>21219</v>
      </c>
      <c r="AC64" s="65"/>
    </row>
    <row r="65" spans="12:29" ht="14.25" customHeight="1" thickBot="1">
      <c r="L65" s="143" t="str">
        <f ca="1">IFERROR(__xludf.DUMMYFUNCTION("""COMPUTED_VALUE"""),"MOSIP-37582")</f>
        <v>MOSIP-37582</v>
      </c>
      <c r="M65" s="146">
        <v>32</v>
      </c>
      <c r="N65" s="147">
        <v>31</v>
      </c>
      <c r="O65" s="148">
        <f ca="1">COUNTIFS('PMS-UI-Test Cases'!A63:A2273,L65,'PMS-UI-Test Cases'!C63:C2273,"&lt;&gt;"&amp;"",'PMS-UI-Test Cases'!I63:I2273,"Fail")</f>
        <v>0</v>
      </c>
      <c r="P65" s="149">
        <f t="shared" ca="1" si="0"/>
        <v>1</v>
      </c>
      <c r="Q65" s="124"/>
      <c r="AA65" s="2"/>
      <c r="AB65" s="200" t="s">
        <v>21220</v>
      </c>
      <c r="AC65" s="65"/>
    </row>
    <row r="66" spans="12:29" ht="14.25" customHeight="1" thickBot="1">
      <c r="L66" s="143" t="str">
        <f ca="1">IFERROR(__xludf.DUMMYFUNCTION("""COMPUTED_VALUE"""),"MOSIP-37572")</f>
        <v>MOSIP-37572</v>
      </c>
      <c r="M66" s="146">
        <v>36</v>
      </c>
      <c r="N66" s="147">
        <v>36</v>
      </c>
      <c r="O66" s="148">
        <f ca="1">COUNTIFS('PMS-UI-Test Cases'!A64:A2274,L66,'PMS-UI-Test Cases'!C64:C2274,"&lt;&gt;"&amp;"",'PMS-UI-Test Cases'!I64:I2274,"Fail")</f>
        <v>0</v>
      </c>
      <c r="P66" s="149">
        <v>0</v>
      </c>
      <c r="Q66" s="124"/>
      <c r="AA66" s="2"/>
      <c r="AB66" s="200" t="s">
        <v>21221</v>
      </c>
      <c r="AC66" s="65"/>
    </row>
    <row r="67" spans="12:29" ht="14.25" customHeight="1" thickBot="1">
      <c r="L67" s="143" t="str">
        <f ca="1">IFERROR(__xludf.DUMMYFUNCTION("""COMPUTED_VALUE"""),"MOSIP-37659")</f>
        <v>MOSIP-37659</v>
      </c>
      <c r="M67" s="146">
        <f ca="1">COUNTIFS('PMS-UI-Test Cases'!A59:A2940,L67,'PMS-UI-Test Cases'!C59:C2940,"&lt;&gt;"&amp;"")</f>
        <v>24</v>
      </c>
      <c r="N67" s="147">
        <f ca="1">COUNTIFS('PMS-UI-Test Cases'!A60:A2940,L67,'PMS-UI-Test Cases'!C60:C2940,"&lt;&gt;"&amp;"",'PMS-UI-Test Cases'!I60:I2940,"PASS")</f>
        <v>24</v>
      </c>
      <c r="O67" s="148">
        <f ca="1">COUNTIFS('PMS-UI-Test Cases'!A65:A2275,L67,'PMS-UI-Test Cases'!C65:C2275,"&lt;&gt;"&amp;"",'PMS-UI-Test Cases'!I65:I2275,"Fail")</f>
        <v>0</v>
      </c>
      <c r="P67" s="149">
        <f t="shared" ca="1" si="0"/>
        <v>0</v>
      </c>
      <c r="Q67" s="124"/>
      <c r="AA67" s="2"/>
      <c r="AB67" s="200" t="s">
        <v>21222</v>
      </c>
      <c r="AC67" s="65"/>
    </row>
    <row r="68" spans="12:29" ht="14.25" customHeight="1" thickBot="1">
      <c r="L68" s="143" t="str">
        <f ca="1">IFERROR(__xludf.DUMMYFUNCTION("""COMPUTED_VALUE"""),"MOSIP-38038")</f>
        <v>MOSIP-38038</v>
      </c>
      <c r="M68" s="146">
        <v>8</v>
      </c>
      <c r="N68" s="147">
        <v>8</v>
      </c>
      <c r="O68" s="148">
        <f ca="1">COUNTIFS('PMS-UI-Test Cases'!A66:A2276,L68,'PMS-UI-Test Cases'!C66:C2276,"&lt;&gt;"&amp;"",'PMS-UI-Test Cases'!I66:I2276,"Fail")</f>
        <v>0</v>
      </c>
      <c r="P68" s="149">
        <f t="shared" ref="P68:P131" ca="1" si="3">M68-N68-O68</f>
        <v>0</v>
      </c>
      <c r="Q68" s="124"/>
      <c r="AA68" s="2"/>
      <c r="AB68" s="200" t="s">
        <v>21223</v>
      </c>
      <c r="AC68" s="65"/>
    </row>
    <row r="69" spans="12:29" ht="14.25" customHeight="1" thickBot="1">
      <c r="L69" s="143" t="str">
        <f ca="1">IFERROR(__xludf.DUMMYFUNCTION("""COMPUTED_VALUE"""),"MOSIP-36928")</f>
        <v>MOSIP-36928</v>
      </c>
      <c r="M69" s="146">
        <f ca="1">COUNTIFS('PMS-UI-Test Cases'!A61:A2942,L69,'PMS-UI-Test Cases'!C61:C2942,"&lt;&gt;"&amp;"")</f>
        <v>37</v>
      </c>
      <c r="N69" s="147">
        <f ca="1">COUNTIFS('PMS-UI-Test Cases'!A62:A2942,L69,'PMS-UI-Test Cases'!C62:C2942,"&lt;&gt;"&amp;"",'PMS-UI-Test Cases'!I62:I2942,"PASS")</f>
        <v>37</v>
      </c>
      <c r="O69" s="148">
        <f ca="1">COUNTIFS('PMS-UI-Test Cases'!A67:A2277,L69,'PMS-UI-Test Cases'!C67:C2277,"&lt;&gt;"&amp;"",'PMS-UI-Test Cases'!I67:I2277,"Fail")</f>
        <v>0</v>
      </c>
      <c r="P69" s="149">
        <f t="shared" ca="1" si="3"/>
        <v>0</v>
      </c>
      <c r="Q69" s="124"/>
      <c r="AA69" s="2"/>
      <c r="AB69" s="200" t="s">
        <v>21224</v>
      </c>
      <c r="AC69" s="65"/>
    </row>
    <row r="70" spans="12:29" ht="14.25" customHeight="1" thickBot="1">
      <c r="L70" s="143" t="str">
        <f ca="1">IFERROR(__xludf.DUMMYFUNCTION("""COMPUTED_VALUE"""),"MOSIP-37033")</f>
        <v>MOSIP-37033</v>
      </c>
      <c r="M70" s="146">
        <f ca="1">COUNTIFS('PMS-UI-Test Cases'!A62:A2943,L70,'PMS-UI-Test Cases'!C62:C2943,"&lt;&gt;"&amp;"")</f>
        <v>37</v>
      </c>
      <c r="N70" s="147">
        <f ca="1">COUNTIFS('PMS-UI-Test Cases'!A63:A2943,L70,'PMS-UI-Test Cases'!C63:C2943,"&lt;&gt;"&amp;"",'PMS-UI-Test Cases'!I63:I2943,"PASS")</f>
        <v>37</v>
      </c>
      <c r="O70" s="148">
        <f ca="1">COUNTIFS('PMS-UI-Test Cases'!A68:A2278,L70,'PMS-UI-Test Cases'!C68:C2278,"&lt;&gt;"&amp;"",'PMS-UI-Test Cases'!I68:I2278,"Fail")</f>
        <v>0</v>
      </c>
      <c r="P70" s="149">
        <f t="shared" ca="1" si="3"/>
        <v>0</v>
      </c>
      <c r="Q70" s="124"/>
      <c r="AA70" s="2"/>
      <c r="AB70" s="200" t="s">
        <v>21225</v>
      </c>
      <c r="AC70" s="65"/>
    </row>
    <row r="71" spans="12:29" ht="14.25" customHeight="1" thickBot="1">
      <c r="L71" s="143" t="str">
        <f ca="1">IFERROR(__xludf.DUMMYFUNCTION("""COMPUTED_VALUE"""),"MOSIP-37592")</f>
        <v>MOSIP-37592</v>
      </c>
      <c r="M71" s="146">
        <f ca="1">COUNTIFS('PMS-UI-Test Cases'!A63:A2944,L71,'PMS-UI-Test Cases'!C63:C2944,"&lt;&gt;"&amp;"")</f>
        <v>28</v>
      </c>
      <c r="N71" s="147">
        <f ca="1">COUNTIFS('PMS-UI-Test Cases'!A64:A2944,L71,'PMS-UI-Test Cases'!C64:C2944,"&lt;&gt;"&amp;"",'PMS-UI-Test Cases'!I64:I2944,"PASS")</f>
        <v>28</v>
      </c>
      <c r="O71" s="148">
        <f ca="1">COUNTIFS('PMS-UI-Test Cases'!A69:A2279,L71,'PMS-UI-Test Cases'!C69:C2279,"&lt;&gt;"&amp;"",'PMS-UI-Test Cases'!I69:I2279,"Fail")</f>
        <v>0</v>
      </c>
      <c r="P71" s="149">
        <f t="shared" ca="1" si="3"/>
        <v>0</v>
      </c>
      <c r="Q71" s="124"/>
      <c r="AA71" s="2"/>
      <c r="AB71" s="200" t="s">
        <v>21226</v>
      </c>
      <c r="AC71" s="65"/>
    </row>
    <row r="72" spans="12:29" ht="14.25" customHeight="1" thickBot="1">
      <c r="L72" s="143" t="str">
        <f ca="1">IFERROR(__xludf.DUMMYFUNCTION("""COMPUTED_VALUE"""),"MOSIP-36878")</f>
        <v>MOSIP-36878</v>
      </c>
      <c r="M72" s="146">
        <f ca="1">COUNTIFS('PMS-UI-Test Cases'!A64:A2945,L72,'PMS-UI-Test Cases'!C64:C2945,"&lt;&gt;"&amp;"")</f>
        <v>86</v>
      </c>
      <c r="N72" s="147">
        <f ca="1">COUNTIFS('PMS-UI-Test Cases'!A65:A2945,L72,'PMS-UI-Test Cases'!C65:C2945,"&lt;&gt;"&amp;"",'PMS-UI-Test Cases'!I65:I2945,"PASS")</f>
        <v>86</v>
      </c>
      <c r="O72" s="148">
        <f ca="1">COUNTIFS('PMS-UI-Test Cases'!A70:A2280,L72,'PMS-UI-Test Cases'!C70:C2280,"&lt;&gt;"&amp;"",'PMS-UI-Test Cases'!I70:I2280,"Fail")</f>
        <v>0</v>
      </c>
      <c r="P72" s="149">
        <f t="shared" ca="1" si="3"/>
        <v>0</v>
      </c>
      <c r="Q72" s="124"/>
      <c r="AA72" s="2"/>
      <c r="AB72" s="200" t="s">
        <v>21227</v>
      </c>
      <c r="AC72" s="65"/>
    </row>
    <row r="73" spans="12:29" ht="14.25" customHeight="1" thickBot="1">
      <c r="L73" s="143" t="str">
        <f ca="1">IFERROR(__xludf.DUMMYFUNCTION("""COMPUTED_VALUE"""),"MOSIP-37365")</f>
        <v>MOSIP-37365</v>
      </c>
      <c r="M73" s="146">
        <f ca="1">COUNTIFS('PMS-UI-Test Cases'!A65:A2946,L73,'PMS-UI-Test Cases'!C65:C2946,"&lt;&gt;"&amp;"")</f>
        <v>26</v>
      </c>
      <c r="N73" s="147">
        <f ca="1">COUNTIFS('PMS-UI-Test Cases'!A66:A2946,L73,'PMS-UI-Test Cases'!C66:C2946,"&lt;&gt;"&amp;"",'PMS-UI-Test Cases'!I66:I2946,"PASS")</f>
        <v>26</v>
      </c>
      <c r="O73" s="148">
        <f ca="1">COUNTIFS('PMS-UI-Test Cases'!A71:A2281,L73,'PMS-UI-Test Cases'!C71:C2281,"&lt;&gt;"&amp;"",'PMS-UI-Test Cases'!I71:I2281,"Fail")</f>
        <v>0</v>
      </c>
      <c r="P73" s="149">
        <f t="shared" ca="1" si="3"/>
        <v>0</v>
      </c>
      <c r="Q73" s="124"/>
      <c r="AA73" s="2"/>
      <c r="AB73" s="200" t="s">
        <v>21228</v>
      </c>
      <c r="AC73" s="65"/>
    </row>
    <row r="74" spans="12:29" ht="14.25" customHeight="1" thickBot="1">
      <c r="L74" s="143" t="str">
        <f ca="1">IFERROR(__xludf.DUMMYFUNCTION("""COMPUTED_VALUE"""),"MOSIP-37375")</f>
        <v>MOSIP-37375</v>
      </c>
      <c r="M74" s="146">
        <f ca="1">COUNTIFS('PMS-UI-Test Cases'!A66:A2947,L74,'PMS-UI-Test Cases'!C66:C2947,"&lt;&gt;"&amp;"")</f>
        <v>23</v>
      </c>
      <c r="N74" s="147">
        <f ca="1">COUNTIFS('PMS-UI-Test Cases'!A67:A2947,L74,'PMS-UI-Test Cases'!C67:C2947,"&lt;&gt;"&amp;"",'PMS-UI-Test Cases'!I67:I2947,"PASS")</f>
        <v>23</v>
      </c>
      <c r="O74" s="148">
        <f ca="1">COUNTIFS('PMS-UI-Test Cases'!A72:A2282,L74,'PMS-UI-Test Cases'!C72:C2282,"&lt;&gt;"&amp;"",'PMS-UI-Test Cases'!I72:I2282,"Fail")</f>
        <v>0</v>
      </c>
      <c r="P74" s="149">
        <f t="shared" ca="1" si="3"/>
        <v>0</v>
      </c>
      <c r="Q74" s="124"/>
      <c r="AA74" s="2"/>
      <c r="AB74" s="200" t="s">
        <v>21229</v>
      </c>
      <c r="AC74" s="65"/>
    </row>
    <row r="75" spans="12:29" ht="14.25" customHeight="1" thickBot="1">
      <c r="L75" s="143" t="str">
        <f ca="1">IFERROR(__xludf.DUMMYFUNCTION("""COMPUTED_VALUE"""),"MOSIP-37414")</f>
        <v>MOSIP-37414</v>
      </c>
      <c r="M75" s="146">
        <f ca="1">COUNTIFS('PMS-UI-Test Cases'!A67:A2948,L75,'PMS-UI-Test Cases'!C67:C2948,"&lt;&gt;"&amp;"")</f>
        <v>64</v>
      </c>
      <c r="N75" s="147">
        <f ca="1">COUNTIFS('PMS-UI-Test Cases'!A68:A2948,L75,'PMS-UI-Test Cases'!C68:C2948,"&lt;&gt;"&amp;"",'PMS-UI-Test Cases'!I68:I2948,"PASS")</f>
        <v>64</v>
      </c>
      <c r="O75" s="148">
        <f ca="1">COUNTIFS('PMS-UI-Test Cases'!A73:A2283,L75,'PMS-UI-Test Cases'!C73:C2283,"&lt;&gt;"&amp;"",'PMS-UI-Test Cases'!I73:I2283,"Fail")</f>
        <v>0</v>
      </c>
      <c r="P75" s="149">
        <f t="shared" ca="1" si="3"/>
        <v>0</v>
      </c>
      <c r="Q75" s="124"/>
      <c r="AA75" s="2"/>
      <c r="AB75" s="200" t="s">
        <v>21230</v>
      </c>
      <c r="AC75" s="65"/>
    </row>
    <row r="76" spans="12:29" ht="14.25" customHeight="1" thickBot="1">
      <c r="L76" s="143" t="str">
        <f ca="1">IFERROR(__xludf.DUMMYFUNCTION("""COMPUTED_VALUE"""),"MOSIP-37424")</f>
        <v>MOSIP-37424</v>
      </c>
      <c r="M76" s="146">
        <f ca="1">COUNTIFS('PMS-UI-Test Cases'!A68:A2949,L76,'PMS-UI-Test Cases'!C68:C2949,"&lt;&gt;"&amp;"")</f>
        <v>63</v>
      </c>
      <c r="N76" s="147">
        <f ca="1">COUNTIFS('PMS-UI-Test Cases'!A69:A2949,L76,'PMS-UI-Test Cases'!C69:C2949,"&lt;&gt;"&amp;"",'PMS-UI-Test Cases'!I69:I2949,"PASS")</f>
        <v>63</v>
      </c>
      <c r="O76" s="148">
        <f ca="1">COUNTIFS('PMS-UI-Test Cases'!A74:A2284,L76,'PMS-UI-Test Cases'!C74:C2284,"&lt;&gt;"&amp;"",'PMS-UI-Test Cases'!I74:I2284,"Fail")</f>
        <v>0</v>
      </c>
      <c r="P76" s="149">
        <f t="shared" ca="1" si="3"/>
        <v>0</v>
      </c>
      <c r="Q76" s="124"/>
      <c r="AA76" s="2"/>
      <c r="AB76" s="200" t="s">
        <v>21231</v>
      </c>
      <c r="AC76" s="65"/>
    </row>
    <row r="77" spans="12:29" ht="14.25" customHeight="1" thickBot="1">
      <c r="L77" s="143" t="str">
        <f ca="1">IFERROR(__xludf.DUMMYFUNCTION("""COMPUTED_VALUE"""),"MOSIP-36918")</f>
        <v>MOSIP-36918</v>
      </c>
      <c r="M77" s="146">
        <v>40</v>
      </c>
      <c r="N77" s="147">
        <v>40</v>
      </c>
      <c r="O77" s="148">
        <f ca="1">COUNTIFS('PMS-UI-Test Cases'!A75:A2285,L77,'PMS-UI-Test Cases'!C75:C2285,"&lt;&gt;"&amp;"",'PMS-UI-Test Cases'!I75:I2285,"Fail")</f>
        <v>0</v>
      </c>
      <c r="P77" s="149">
        <f t="shared" ca="1" si="3"/>
        <v>0</v>
      </c>
      <c r="Q77" s="124"/>
      <c r="AA77" s="2"/>
      <c r="AB77" s="200" t="s">
        <v>21232</v>
      </c>
      <c r="AC77" s="65"/>
    </row>
    <row r="78" spans="12:29" ht="14.25" customHeight="1" thickBot="1">
      <c r="L78" s="143" t="str">
        <f ca="1">IFERROR(__xludf.DUMMYFUNCTION("""COMPUTED_VALUE"""),"MOSIP-37163")</f>
        <v>MOSIP-37163</v>
      </c>
      <c r="M78" s="146">
        <v>54</v>
      </c>
      <c r="N78" s="147">
        <v>53</v>
      </c>
      <c r="O78" s="148">
        <v>1</v>
      </c>
      <c r="P78" s="149">
        <f t="shared" si="3"/>
        <v>0</v>
      </c>
      <c r="Q78" s="124"/>
      <c r="AA78" s="2"/>
      <c r="AB78" s="200" t="s">
        <v>21233</v>
      </c>
    </row>
    <row r="79" spans="12:29" ht="14.25" customHeight="1" thickBot="1">
      <c r="L79" s="143" t="str">
        <f ca="1">IFERROR(__xludf.DUMMYFUNCTION("""COMPUTED_VALUE"""),"MOSIP-37173")</f>
        <v>MOSIP-37173</v>
      </c>
      <c r="M79" s="146">
        <v>50</v>
      </c>
      <c r="N79" s="147">
        <v>49</v>
      </c>
      <c r="O79" s="148">
        <v>1</v>
      </c>
      <c r="P79" s="149">
        <f t="shared" si="3"/>
        <v>0</v>
      </c>
      <c r="Q79" s="124"/>
      <c r="AA79" s="2"/>
      <c r="AB79" s="200" t="s">
        <v>21234</v>
      </c>
    </row>
    <row r="80" spans="12:29" ht="14.25" customHeight="1" thickBot="1">
      <c r="L80" s="143" t="str">
        <f ca="1">IFERROR(__xludf.DUMMYFUNCTION("""COMPUTED_VALUE"""),"MOSIP-37186")</f>
        <v>MOSIP-37186</v>
      </c>
      <c r="M80" s="146">
        <v>64</v>
      </c>
      <c r="N80" s="147">
        <v>63</v>
      </c>
      <c r="O80" s="148">
        <f ca="1">COUNTIFS('PMS-UI-Test Cases'!A78:A2288,L80,'PMS-UI-Test Cases'!C78:C2288,"&lt;&gt;"&amp;"",'PMS-UI-Test Cases'!I78:I2288,"Fail")</f>
        <v>0</v>
      </c>
      <c r="P80" s="149">
        <f t="shared" ca="1" si="3"/>
        <v>1</v>
      </c>
      <c r="Q80" s="124"/>
      <c r="AA80" s="2"/>
      <c r="AB80" s="200" t="s">
        <v>21235</v>
      </c>
    </row>
    <row r="81" spans="12:28" ht="14.25" customHeight="1" thickBot="1">
      <c r="L81" s="143" t="str">
        <f ca="1">IFERROR(__xludf.DUMMYFUNCTION("""COMPUTED_VALUE"""),"MOSIP-37409")</f>
        <v>MOSIP-37409</v>
      </c>
      <c r="M81" s="146">
        <v>18</v>
      </c>
      <c r="N81" s="147">
        <v>18</v>
      </c>
      <c r="O81" s="148">
        <f ca="1">COUNTIFS('PMS-UI-Test Cases'!A79:A2289,L81,'PMS-UI-Test Cases'!C79:C2289,"&lt;&gt;"&amp;"",'PMS-UI-Test Cases'!I79:I2289,"Fail")</f>
        <v>0</v>
      </c>
      <c r="P81" s="149">
        <f t="shared" ca="1" si="3"/>
        <v>0</v>
      </c>
      <c r="Q81" s="124"/>
      <c r="AA81" s="2"/>
      <c r="AB81" s="200" t="s">
        <v>21236</v>
      </c>
    </row>
    <row r="82" spans="12:28" ht="14.25" customHeight="1" thickBot="1">
      <c r="L82" s="143" t="str">
        <f ca="1">IFERROR(__xludf.DUMMYFUNCTION("""COMPUTED_VALUE"""),"MOSIP-37582")</f>
        <v>MOSIP-37582</v>
      </c>
      <c r="M82" s="146">
        <v>32</v>
      </c>
      <c r="N82" s="147">
        <v>32</v>
      </c>
      <c r="O82" s="148">
        <f ca="1">COUNTIFS('PMS-UI-Test Cases'!A80:A2290,L82,'PMS-UI-Test Cases'!C80:C2290,"&lt;&gt;"&amp;"",'PMS-UI-Test Cases'!I80:I2290,"Fail")</f>
        <v>0</v>
      </c>
      <c r="P82" s="149">
        <f t="shared" ca="1" si="3"/>
        <v>0</v>
      </c>
      <c r="Q82" s="124"/>
      <c r="AA82" s="2"/>
      <c r="AB82" s="200" t="s">
        <v>21237</v>
      </c>
    </row>
    <row r="83" spans="12:28" ht="14.25" customHeight="1" thickBot="1">
      <c r="L83" s="143" t="str">
        <f ca="1">IFERROR(__xludf.DUMMYFUNCTION("""COMPUTED_VALUE"""),"MOSIP-37163")</f>
        <v>MOSIP-37163</v>
      </c>
      <c r="M83" s="146">
        <v>55</v>
      </c>
      <c r="N83" s="147">
        <v>55</v>
      </c>
      <c r="O83" s="148">
        <f ca="1">COUNTIFS('PMS-UI-Test Cases'!A81:A2291,L83,'PMS-UI-Test Cases'!C81:C2291,"&lt;&gt;"&amp;"",'PMS-UI-Test Cases'!I81:I2291,"Fail")</f>
        <v>0</v>
      </c>
      <c r="P83" s="149">
        <f t="shared" ca="1" si="3"/>
        <v>0</v>
      </c>
      <c r="Q83" s="124"/>
      <c r="AA83" s="2"/>
      <c r="AB83" s="200" t="s">
        <v>21238</v>
      </c>
    </row>
    <row r="84" spans="12:28" ht="14.25" customHeight="1" thickBot="1">
      <c r="L84" s="143" t="str">
        <f ca="1">IFERROR(__xludf.DUMMYFUNCTION("""COMPUTED_VALUE"""),"MOSIP-37186")</f>
        <v>MOSIP-37186</v>
      </c>
      <c r="M84" s="146">
        <v>65</v>
      </c>
      <c r="N84" s="147">
        <v>65</v>
      </c>
      <c r="O84" s="148">
        <f ca="1">COUNTIFS('PMS-UI-Test Cases'!A82:A2292,L84,'PMS-UI-Test Cases'!C82:C2292,"&lt;&gt;"&amp;"",'PMS-UI-Test Cases'!I82:I2292,"Fail")</f>
        <v>0</v>
      </c>
      <c r="P84" s="149">
        <f t="shared" ca="1" si="3"/>
        <v>0</v>
      </c>
      <c r="Q84" s="124"/>
      <c r="AA84" s="2"/>
      <c r="AB84" s="200" t="s">
        <v>21239</v>
      </c>
    </row>
    <row r="85" spans="12:28" ht="14.25" customHeight="1" thickBot="1">
      <c r="L85" s="143" t="str">
        <f ca="1">IFERROR(__xludf.DUMMYFUNCTION("""COMPUTED_VALUE"""),"MOSIP-37561")</f>
        <v>MOSIP-37561</v>
      </c>
      <c r="M85" s="146">
        <v>114</v>
      </c>
      <c r="N85" s="147">
        <v>110</v>
      </c>
      <c r="O85" s="148">
        <f ca="1">COUNTIFS('PMS-UI-Test Cases'!A83:A2293,L85,'PMS-UI-Test Cases'!C83:C2293,"&lt;&gt;"&amp;"",'PMS-UI-Test Cases'!I83:I2293,"Fail")</f>
        <v>3</v>
      </c>
      <c r="P85" s="149">
        <v>1</v>
      </c>
      <c r="Q85" s="124"/>
      <c r="AA85" s="2"/>
      <c r="AB85" s="200" t="s">
        <v>21262</v>
      </c>
    </row>
    <row r="86" spans="12:28" ht="14.25" customHeight="1" thickBot="1">
      <c r="L86" s="143" t="str">
        <f ca="1">IFERROR(__xludf.DUMMYFUNCTION("""COMPUTED_VALUE"""),"MOSIP-37854")</f>
        <v>MOSIP-37854</v>
      </c>
      <c r="M86" s="146">
        <v>25</v>
      </c>
      <c r="N86" s="147">
        <v>25</v>
      </c>
      <c r="O86" s="148">
        <f ca="1">COUNTIFS('PMS-UI-Test Cases'!A84:A2294,L86,'PMS-UI-Test Cases'!C84:C2294,"&lt;&gt;"&amp;"",'PMS-UI-Test Cases'!I84:I2294,"Fail")</f>
        <v>0</v>
      </c>
      <c r="P86" s="149">
        <f t="shared" ca="1" si="3"/>
        <v>0</v>
      </c>
      <c r="Q86" s="124"/>
      <c r="AA86" s="2"/>
      <c r="AB86" s="200" t="s">
        <v>21240</v>
      </c>
    </row>
    <row r="87" spans="12:28" ht="14.25" customHeight="1" thickBot="1">
      <c r="L87" s="143" t="str">
        <f ca="1">IFERROR(__xludf.DUMMYFUNCTION("""COMPUTED_VALUE"""),"MOSIP-37297")</f>
        <v>MOSIP-37297</v>
      </c>
      <c r="M87" s="146">
        <v>66</v>
      </c>
      <c r="N87" s="147">
        <v>65</v>
      </c>
      <c r="O87" s="148">
        <f ca="1">COUNTIFS('PMS-UI-Test Cases'!A85:A2295,L87,'PMS-UI-Test Cases'!C85:C2295,"&lt;&gt;"&amp;"",'PMS-UI-Test Cases'!I85:I2295,"Fail")</f>
        <v>0</v>
      </c>
      <c r="P87" s="149">
        <f t="shared" ca="1" si="3"/>
        <v>1</v>
      </c>
      <c r="Q87" s="124"/>
      <c r="AA87" s="2"/>
      <c r="AB87" s="200" t="s">
        <v>21264</v>
      </c>
    </row>
    <row r="88" spans="12:28" ht="14.25" customHeight="1" thickBot="1">
      <c r="L88" s="143" t="str">
        <f ca="1">IFERROR(__xludf.DUMMYFUNCTION("""COMPUTED_VALUE"""),"MOSIP-37307")</f>
        <v>MOSIP-37307</v>
      </c>
      <c r="M88" s="146">
        <v>38</v>
      </c>
      <c r="N88" s="147">
        <v>38</v>
      </c>
      <c r="O88" s="148">
        <f ca="1">COUNTIFS('PMS-UI-Test Cases'!A86:A2296,L88,'PMS-UI-Test Cases'!C86:C2296,"&lt;&gt;"&amp;"",'PMS-UI-Test Cases'!I86:I2296,"Fail")</f>
        <v>0</v>
      </c>
      <c r="P88" s="149">
        <f t="shared" ca="1" si="3"/>
        <v>0</v>
      </c>
      <c r="Q88" s="124"/>
      <c r="AA88" s="2"/>
      <c r="AB88" s="200" t="s">
        <v>21254</v>
      </c>
    </row>
    <row r="89" spans="12:28" ht="14.25" customHeight="1" thickBot="1">
      <c r="L89" s="143" t="str">
        <f ca="1">IFERROR(__xludf.DUMMYFUNCTION("""COMPUTED_VALUE"""),"MOSIP-37317")</f>
        <v>MOSIP-37317</v>
      </c>
      <c r="M89" s="146">
        <v>34</v>
      </c>
      <c r="N89" s="147">
        <v>34</v>
      </c>
      <c r="O89" s="148">
        <f ca="1">COUNTIFS('PMS-UI-Test Cases'!A87:A2297,L89,'PMS-UI-Test Cases'!C87:C2297,"&lt;&gt;"&amp;"",'PMS-UI-Test Cases'!I87:I2297,"Fail")</f>
        <v>0</v>
      </c>
      <c r="P89" s="149">
        <f t="shared" ca="1" si="3"/>
        <v>0</v>
      </c>
      <c r="Q89" s="124"/>
      <c r="AA89" s="2"/>
      <c r="AB89" s="200" t="s">
        <v>21267</v>
      </c>
    </row>
    <row r="90" spans="12:28" ht="14.25" customHeight="1" thickBot="1">
      <c r="L90" s="143" t="str">
        <f ca="1">IFERROR(__xludf.DUMMYFUNCTION("""COMPUTED_VALUE"""),"MOSIP-37327")</f>
        <v>MOSIP-37327</v>
      </c>
      <c r="M90" s="146">
        <v>55</v>
      </c>
      <c r="N90" s="147">
        <v>54</v>
      </c>
      <c r="O90" s="148">
        <f ca="1">COUNTIFS('PMS-UI-Test Cases'!A88:A2298,L90,'PMS-UI-Test Cases'!C88:C2298,"&lt;&gt;"&amp;"",'PMS-UI-Test Cases'!I88:I2298,"Fail")</f>
        <v>0</v>
      </c>
      <c r="P90" s="149">
        <f t="shared" ca="1" si="3"/>
        <v>1</v>
      </c>
      <c r="Q90" s="124"/>
      <c r="AB90" s="200" t="s">
        <v>21255</v>
      </c>
    </row>
    <row r="91" spans="12:28" ht="14.25" customHeight="1" thickBot="1">
      <c r="L91" s="143" t="str">
        <f ca="1">IFERROR(__xludf.DUMMYFUNCTION("""COMPUTED_VALUE"""),"MOSIP-37337")</f>
        <v>MOSIP-37337</v>
      </c>
      <c r="M91" s="146">
        <v>31</v>
      </c>
      <c r="N91" s="147">
        <v>31</v>
      </c>
      <c r="O91" s="148">
        <f ca="1">COUNTIFS('PMS-UI-Test Cases'!A89:A2299,L91,'PMS-UI-Test Cases'!C89:C2299,"&lt;&gt;"&amp;"",'PMS-UI-Test Cases'!I89:I2299,"Fail")</f>
        <v>0</v>
      </c>
      <c r="P91" s="149">
        <f t="shared" ca="1" si="3"/>
        <v>0</v>
      </c>
      <c r="Q91" s="124"/>
      <c r="AB91" s="200" t="s">
        <v>21241</v>
      </c>
    </row>
    <row r="92" spans="12:28" ht="14.25" customHeight="1" thickBot="1">
      <c r="L92" s="143" t="str">
        <f ca="1">IFERROR(__xludf.DUMMYFUNCTION("""COMPUTED_VALUE"""),"MOSIP-37347")</f>
        <v>MOSIP-37347</v>
      </c>
      <c r="M92" s="146">
        <v>33</v>
      </c>
      <c r="N92" s="147">
        <v>32</v>
      </c>
      <c r="O92" s="148">
        <v>1</v>
      </c>
      <c r="P92" s="149">
        <f t="shared" si="3"/>
        <v>0</v>
      </c>
      <c r="Q92" s="124"/>
      <c r="AB92" s="200" t="s">
        <v>21265</v>
      </c>
    </row>
    <row r="93" spans="12:28" ht="14.25" customHeight="1" thickBot="1">
      <c r="L93" s="143" t="str">
        <f ca="1">IFERROR(__xludf.DUMMYFUNCTION("""COMPUTED_VALUE"""),"MOSIP-37719")</f>
        <v>MOSIP-37719</v>
      </c>
      <c r="M93" s="146">
        <v>58</v>
      </c>
      <c r="N93" s="147">
        <v>57</v>
      </c>
      <c r="O93" s="148">
        <f ca="1">COUNTIFS('PMS-UI-Test Cases'!A91:A2301,L93,'PMS-UI-Test Cases'!C91:C2301,"&lt;&gt;"&amp;"",'PMS-UI-Test Cases'!I91:I2301,"Fail")</f>
        <v>0</v>
      </c>
      <c r="P93" s="149">
        <f t="shared" ca="1" si="3"/>
        <v>1</v>
      </c>
      <c r="Q93" s="124"/>
      <c r="AB93" s="200" t="s">
        <v>21266</v>
      </c>
    </row>
    <row r="94" spans="12:28" ht="14.25" customHeight="1" thickBot="1">
      <c r="L94" s="143" t="str">
        <f ca="1">IFERROR(__xludf.DUMMYFUNCTION("""COMPUTED_VALUE"""),"MOSIP-37729")</f>
        <v>MOSIP-37729</v>
      </c>
      <c r="M94" s="146">
        <v>34</v>
      </c>
      <c r="N94" s="147">
        <v>34</v>
      </c>
      <c r="O94" s="148">
        <f ca="1">COUNTIFS('PMS-UI-Test Cases'!A92:A2302,L94,'PMS-UI-Test Cases'!C92:C2302,"&lt;&gt;"&amp;"",'PMS-UI-Test Cases'!I92:I2302,"Fail")</f>
        <v>0</v>
      </c>
      <c r="P94" s="149">
        <f t="shared" ca="1" si="3"/>
        <v>0</v>
      </c>
      <c r="Q94" s="124"/>
      <c r="AB94" s="200" t="s">
        <v>21242</v>
      </c>
    </row>
    <row r="95" spans="12:28" ht="14.25" customHeight="1" thickBot="1">
      <c r="L95" s="143" t="str">
        <f ca="1">IFERROR(__xludf.DUMMYFUNCTION("""COMPUTED_VALUE"""),"MOSIP-37739")</f>
        <v>MOSIP-37739</v>
      </c>
      <c r="M95" s="146">
        <v>41</v>
      </c>
      <c r="N95" s="147">
        <v>41</v>
      </c>
      <c r="O95" s="148">
        <f ca="1">COUNTIFS('PMS-UI-Test Cases'!A93:A2303,L95,'PMS-UI-Test Cases'!C93:C2303,"&lt;&gt;"&amp;"",'PMS-UI-Test Cases'!I93:I2303,"Fail")</f>
        <v>0</v>
      </c>
      <c r="P95" s="149">
        <f t="shared" ca="1" si="3"/>
        <v>0</v>
      </c>
      <c r="Q95" s="124"/>
      <c r="AB95" s="200" t="s">
        <v>21243</v>
      </c>
    </row>
    <row r="96" spans="12:28" ht="14.25" customHeight="1" thickBot="1">
      <c r="L96" s="143" t="str">
        <f ca="1">IFERROR(__xludf.DUMMYFUNCTION("""COMPUTED_VALUE"""),"MOSIP-37749")</f>
        <v>MOSIP-37749</v>
      </c>
      <c r="M96" s="146">
        <v>36</v>
      </c>
      <c r="N96" s="147">
        <v>36</v>
      </c>
      <c r="O96" s="148">
        <f ca="1">COUNTIFS('PMS-UI-Test Cases'!A94:A2304,L96,'PMS-UI-Test Cases'!C94:C2304,"&lt;&gt;"&amp;"",'PMS-UI-Test Cases'!I94:I2304,"Fail")</f>
        <v>0</v>
      </c>
      <c r="P96" s="149">
        <f t="shared" ca="1" si="3"/>
        <v>0</v>
      </c>
      <c r="Q96" s="124"/>
      <c r="AB96" s="200" t="s">
        <v>21244</v>
      </c>
    </row>
    <row r="97" spans="12:28" ht="14.25" customHeight="1" thickBot="1">
      <c r="L97" s="143" t="str">
        <f ca="1">IFERROR(__xludf.DUMMYFUNCTION("""COMPUTED_VALUE"""),"MOSIP-36898")</f>
        <v>MOSIP-36898</v>
      </c>
      <c r="M97" s="146">
        <v>40</v>
      </c>
      <c r="N97" s="147">
        <v>40</v>
      </c>
      <c r="O97" s="148">
        <f ca="1">COUNTIFS('PMS-UI-Test Cases'!A95:A2305,L97,'PMS-UI-Test Cases'!C95:C2305,"&lt;&gt;"&amp;"",'PMS-UI-Test Cases'!I95:I2305,"Fail")</f>
        <v>0</v>
      </c>
      <c r="P97" s="149">
        <f t="shared" ca="1" si="3"/>
        <v>0</v>
      </c>
      <c r="Q97" s="124"/>
      <c r="AB97" s="200" t="s">
        <v>21245</v>
      </c>
    </row>
    <row r="98" spans="12:28" ht="14.25" customHeight="1" thickBot="1">
      <c r="L98" s="143" t="str">
        <f ca="1">IFERROR(__xludf.DUMMYFUNCTION("""COMPUTED_VALUE"""),"MOSIP-36136")</f>
        <v>MOSIP-36136</v>
      </c>
      <c r="M98" s="146">
        <v>38</v>
      </c>
      <c r="N98" s="147">
        <v>37</v>
      </c>
      <c r="O98" s="148">
        <f ca="1">COUNTIFS('PMS-UI-Test Cases'!A96:A2306,L98,'PMS-UI-Test Cases'!C96:C2306,"&lt;&gt;"&amp;"",'PMS-UI-Test Cases'!I96:I2306,"Fail")</f>
        <v>0</v>
      </c>
      <c r="P98" s="149">
        <f t="shared" ca="1" si="3"/>
        <v>1</v>
      </c>
      <c r="Q98" s="124"/>
      <c r="AB98" s="200" t="s">
        <v>21246</v>
      </c>
    </row>
    <row r="99" spans="12:28" ht="14.25" customHeight="1" thickBot="1">
      <c r="L99" s="143" t="str">
        <f ca="1">IFERROR(__xludf.DUMMYFUNCTION("""COMPUTED_VALUE"""),"MOSIP-36126")</f>
        <v>MOSIP-36126</v>
      </c>
      <c r="M99" s="146">
        <v>26</v>
      </c>
      <c r="N99" s="147">
        <v>25</v>
      </c>
      <c r="O99" s="148">
        <f ca="1">COUNTIFS('PMS-UI-Test Cases'!A97:A2307,L99,'PMS-UI-Test Cases'!C97:C2307,"&lt;&gt;"&amp;"",'PMS-UI-Test Cases'!I97:I2307,"Fail")</f>
        <v>0</v>
      </c>
      <c r="P99" s="149">
        <v>0</v>
      </c>
      <c r="Q99" s="124"/>
      <c r="AB99" s="200" t="s">
        <v>21256</v>
      </c>
    </row>
    <row r="100" spans="12:28" ht="14.25" customHeight="1" thickBot="1">
      <c r="L100" s="143" t="str">
        <f ca="1">IFERROR(__xludf.DUMMYFUNCTION("""COMPUTED_VALUE"""),"MOSIP-38235")</f>
        <v>MOSIP-38235</v>
      </c>
      <c r="M100" s="146">
        <v>27</v>
      </c>
      <c r="N100" s="147">
        <v>27</v>
      </c>
      <c r="O100" s="148">
        <f ca="1">COUNTIFS('PMS-UI-Test Cases'!A98:A2308,L100,'PMS-UI-Test Cases'!C98:C2308,"&lt;&gt;"&amp;"",'PMS-UI-Test Cases'!I98:I2308,"Fail")</f>
        <v>0</v>
      </c>
      <c r="P100" s="149">
        <f t="shared" ca="1" si="3"/>
        <v>0</v>
      </c>
      <c r="Q100" s="124"/>
      <c r="AB100" s="200" t="s">
        <v>21247</v>
      </c>
    </row>
    <row r="101" spans="12:28" ht="14.25" customHeight="1" thickBot="1">
      <c r="L101" s="143" t="str">
        <f ca="1">IFERROR(__xludf.DUMMYFUNCTION("""COMPUTED_VALUE"""),"MOSIP-38225")</f>
        <v>MOSIP-38225</v>
      </c>
      <c r="M101" s="146">
        <v>44</v>
      </c>
      <c r="N101" s="147">
        <v>40</v>
      </c>
      <c r="O101" s="148">
        <v>3</v>
      </c>
      <c r="P101" s="149">
        <v>1</v>
      </c>
      <c r="Q101" s="124"/>
      <c r="AB101" s="200" t="s">
        <v>21248</v>
      </c>
    </row>
    <row r="102" spans="12:28" ht="14.25" customHeight="1" thickBot="1">
      <c r="L102" s="143" t="str">
        <f ca="1">IFERROR(__xludf.DUMMYFUNCTION("""COMPUTED_VALUE"""),"MOSIP-38250")</f>
        <v>MOSIP-38250</v>
      </c>
      <c r="M102" s="146">
        <v>45</v>
      </c>
      <c r="N102" s="147">
        <v>45</v>
      </c>
      <c r="O102" s="148">
        <f ca="1">COUNTIFS('PMS-UI-Test Cases'!A100:A2310,L102,'PMS-UI-Test Cases'!C100:C2310,"&lt;&gt;"&amp;"",'PMS-UI-Test Cases'!I100:I2310,"Fail")</f>
        <v>0</v>
      </c>
      <c r="P102" s="149">
        <f t="shared" ca="1" si="3"/>
        <v>0</v>
      </c>
      <c r="Q102" s="124"/>
      <c r="AB102" s="200" t="s">
        <v>21257</v>
      </c>
    </row>
    <row r="103" spans="12:28" ht="14.25" customHeight="1" thickBot="1">
      <c r="L103" s="143" t="str">
        <f ca="1">IFERROR(__xludf.DUMMYFUNCTION("""COMPUTED_VALUE"""),"MOSIP-38262")</f>
        <v>MOSIP-38262</v>
      </c>
      <c r="M103" s="146">
        <v>27</v>
      </c>
      <c r="N103" s="147">
        <v>26</v>
      </c>
      <c r="O103" s="148">
        <v>1</v>
      </c>
      <c r="P103" s="149">
        <f t="shared" si="3"/>
        <v>0</v>
      </c>
      <c r="Q103" s="124"/>
      <c r="AB103" s="200" t="s">
        <v>21249</v>
      </c>
    </row>
    <row r="104" spans="12:28" ht="14.25" customHeight="1" thickBot="1">
      <c r="L104" s="143" t="str">
        <f ca="1">IFERROR(__xludf.DUMMYFUNCTION("""COMPUTED_VALUE"""),"MOSIP-38476")</f>
        <v>MOSIP-38476</v>
      </c>
      <c r="M104" s="146">
        <v>13</v>
      </c>
      <c r="N104" s="147">
        <v>13</v>
      </c>
      <c r="O104" s="148">
        <f ca="1">COUNTIFS('PMS-UI-Test Cases'!A102:A2312,L104,'PMS-UI-Test Cases'!C102:C2312,"&lt;&gt;"&amp;"",'PMS-UI-Test Cases'!I102:I2312,"Fail")</f>
        <v>0</v>
      </c>
      <c r="P104" s="149">
        <f t="shared" ca="1" si="3"/>
        <v>0</v>
      </c>
      <c r="Q104" s="124"/>
      <c r="AB104" s="200" t="s">
        <v>21250</v>
      </c>
    </row>
    <row r="105" spans="12:28" ht="14.25" customHeight="1" thickBot="1">
      <c r="L105" s="143" t="str">
        <f ca="1">IFERROR(__xludf.DUMMYFUNCTION("""COMPUTED_VALUE"""),"MOSIP-38409")</f>
        <v>MOSIP-38409</v>
      </c>
      <c r="M105" s="146">
        <v>9</v>
      </c>
      <c r="N105" s="147">
        <v>9</v>
      </c>
      <c r="O105" s="148">
        <f ca="1">COUNTIFS('PMS-UI-Test Cases'!A103:A2313,L105,'PMS-UI-Test Cases'!C103:C2313,"&lt;&gt;"&amp;"",'PMS-UI-Test Cases'!I103:I2313,"Fail")</f>
        <v>0</v>
      </c>
      <c r="P105" s="149">
        <f t="shared" ca="1" si="3"/>
        <v>0</v>
      </c>
      <c r="Q105" s="124"/>
      <c r="AB105" s="200" t="s">
        <v>21251</v>
      </c>
    </row>
    <row r="106" spans="12:28" ht="14.25" customHeight="1" thickBot="1">
      <c r="L106" s="143" t="str">
        <f ca="1">IFERROR(__xludf.DUMMYFUNCTION("""COMPUTED_VALUE"""),"MOSIP-38021")</f>
        <v>MOSIP-38021</v>
      </c>
      <c r="M106" s="146">
        <v>64</v>
      </c>
      <c r="N106" s="147">
        <v>63</v>
      </c>
      <c r="O106" s="148">
        <v>1</v>
      </c>
      <c r="P106" s="149">
        <f t="shared" si="3"/>
        <v>0</v>
      </c>
      <c r="Q106" s="124"/>
      <c r="AB106" s="200" t="s">
        <v>21263</v>
      </c>
    </row>
    <row r="107" spans="12:28" ht="14.25" customHeight="1" thickBot="1">
      <c r="L107" s="143" t="str">
        <f ca="1">IFERROR(__xludf.DUMMYFUNCTION("""COMPUTED_VALUE"""),"MOSIP-37610")</f>
        <v>MOSIP-37610</v>
      </c>
      <c r="M107" s="146">
        <v>16</v>
      </c>
      <c r="N107" s="147">
        <v>16</v>
      </c>
      <c r="O107" s="148">
        <f ca="1">COUNTIFS('PMS-UI-Test Cases'!A105:A2315,L107,'PMS-UI-Test Cases'!C105:C2315,"&lt;&gt;"&amp;"",'PMS-UI-Test Cases'!I105:I2315,"Fail")</f>
        <v>0</v>
      </c>
      <c r="P107" s="149">
        <f t="shared" ca="1" si="3"/>
        <v>0</v>
      </c>
      <c r="Q107" s="124"/>
      <c r="AB107" s="200" t="s">
        <v>21258</v>
      </c>
    </row>
    <row r="108" spans="12:28" ht="14.25" customHeight="1" thickBot="1">
      <c r="L108" s="143" t="str">
        <f ca="1">IFERROR(__xludf.DUMMYFUNCTION("""COMPUTED_VALUE"""),"MOSIP-36908")</f>
        <v>MOSIP-36908</v>
      </c>
      <c r="M108" s="146">
        <v>71</v>
      </c>
      <c r="N108" s="147">
        <v>70</v>
      </c>
      <c r="O108" s="148">
        <f ca="1">COUNTIFS('PMS-UI-Test Cases'!A106:A2316,L108,'PMS-UI-Test Cases'!C106:C2316,"&lt;&gt;"&amp;"",'PMS-UI-Test Cases'!I106:I2316,"Fail")</f>
        <v>0</v>
      </c>
      <c r="P108" s="149">
        <f t="shared" ca="1" si="3"/>
        <v>1</v>
      </c>
      <c r="Q108" s="124"/>
      <c r="AB108" s="200" t="s">
        <v>21259</v>
      </c>
    </row>
    <row r="109" spans="12:28" ht="14.25" customHeight="1" thickBot="1">
      <c r="L109" s="143" t="str">
        <f ca="1">IFERROR(__xludf.DUMMYFUNCTION("""COMPUTED_VALUE"""),"MOSIP-38031")</f>
        <v>MOSIP-38031</v>
      </c>
      <c r="M109" s="146">
        <v>26</v>
      </c>
      <c r="N109" s="147">
        <v>26</v>
      </c>
      <c r="O109" s="148">
        <f ca="1">COUNTIFS('PMS-UI-Test Cases'!A107:A2317,L109,'PMS-UI-Test Cases'!C107:C2317,"&lt;&gt;"&amp;"",'PMS-UI-Test Cases'!I107:I2317,"Fail")</f>
        <v>0</v>
      </c>
      <c r="P109" s="149">
        <f t="shared" ca="1" si="3"/>
        <v>0</v>
      </c>
      <c r="Q109" s="124"/>
      <c r="AB109" s="200" t="s">
        <v>21260</v>
      </c>
    </row>
    <row r="110" spans="12:28" ht="14.25" customHeight="1">
      <c r="L110" s="143" t="str">
        <f ca="1">IFERROR(__xludf.DUMMYFUNCTION("""COMPUTED_VALUE"""),"MOSIP-37966")</f>
        <v>MOSIP-37966</v>
      </c>
      <c r="M110" s="146">
        <v>7</v>
      </c>
      <c r="N110" s="147">
        <v>7</v>
      </c>
      <c r="O110" s="148">
        <f ca="1">COUNTIFS('PMS-UI-Test Cases'!A108:A2318,L110,'PMS-UI-Test Cases'!C108:C2318,"&lt;&gt;"&amp;"",'PMS-UI-Test Cases'!I108:I2318,"Fail")</f>
        <v>0</v>
      </c>
      <c r="P110" s="149">
        <f t="shared" ca="1" si="3"/>
        <v>0</v>
      </c>
      <c r="Q110" s="124"/>
    </row>
    <row r="111" spans="12:28" ht="14.25" customHeight="1">
      <c r="L111" s="143" t="s">
        <v>12536</v>
      </c>
      <c r="M111" s="146">
        <v>23</v>
      </c>
      <c r="N111" s="147">
        <v>23</v>
      </c>
      <c r="O111" s="148">
        <f>COUNTIFS('PMS-UI-Test Cases'!A109:A2319,L111,'PMS-UI-Test Cases'!C109:C2319,"&lt;&gt;"&amp;"",'PMS-UI-Test Cases'!I109:I2319,"Fail")</f>
        <v>0</v>
      </c>
      <c r="P111" s="149">
        <f t="shared" si="3"/>
        <v>0</v>
      </c>
    </row>
    <row r="112" spans="12:28" ht="14.25" customHeight="1">
      <c r="L112" s="143" t="s">
        <v>14169</v>
      </c>
      <c r="M112" s="146">
        <v>7</v>
      </c>
      <c r="N112" s="147">
        <v>7</v>
      </c>
      <c r="O112" s="148">
        <f>COUNTIFS('PMS-UI-Test Cases'!A110:A2320,L112,'PMS-UI-Test Cases'!C110:C2320,"&lt;&gt;"&amp;"",'PMS-UI-Test Cases'!I110:I2320,"Fail")</f>
        <v>0</v>
      </c>
      <c r="P112" s="149">
        <f t="shared" si="3"/>
        <v>0</v>
      </c>
    </row>
    <row r="113" spans="12:16" ht="14.25" customHeight="1">
      <c r="L113" s="194" t="s">
        <v>12972</v>
      </c>
      <c r="M113" s="146">
        <v>18</v>
      </c>
      <c r="N113" s="147">
        <v>18</v>
      </c>
      <c r="O113" s="148">
        <f>COUNTIFS('PMS-UI-Test Cases'!A111:A2321,L113,'PMS-UI-Test Cases'!C111:C2321,"&lt;&gt;"&amp;"",'PMS-UI-Test Cases'!I111:I2321,"Fail")</f>
        <v>0</v>
      </c>
      <c r="P113" s="149">
        <f t="shared" si="3"/>
        <v>0</v>
      </c>
    </row>
    <row r="114" spans="12:16" ht="14.25" customHeight="1">
      <c r="L114" s="143" t="s">
        <v>14187</v>
      </c>
      <c r="M114" s="146">
        <v>16</v>
      </c>
      <c r="N114" s="147">
        <v>16</v>
      </c>
      <c r="O114" s="148">
        <f>COUNTIFS('PMS-UI-Test Cases'!A112:A2322,L114,'PMS-UI-Test Cases'!C112:C2322,"&lt;&gt;"&amp;"",'PMS-UI-Test Cases'!I112:I2322,"Fail")</f>
        <v>0</v>
      </c>
      <c r="P114" s="149">
        <f t="shared" si="3"/>
        <v>0</v>
      </c>
    </row>
    <row r="115" spans="12:16" ht="14.25" customHeight="1">
      <c r="L115" s="143" t="s">
        <v>14235</v>
      </c>
      <c r="M115" s="146">
        <v>21</v>
      </c>
      <c r="N115" s="147">
        <v>21</v>
      </c>
      <c r="O115" s="148">
        <f>COUNTIFS('PMS-UI-Test Cases'!A113:A2323,L115,'PMS-UI-Test Cases'!C113:C2323,"&lt;&gt;"&amp;"",'PMS-UI-Test Cases'!I113:I2323,"Fail")</f>
        <v>0</v>
      </c>
      <c r="P115" s="149">
        <f t="shared" si="3"/>
        <v>0</v>
      </c>
    </row>
    <row r="116" spans="12:16" ht="14.25" customHeight="1">
      <c r="L116" s="143" t="s">
        <v>14094</v>
      </c>
      <c r="M116" s="146">
        <v>7</v>
      </c>
      <c r="N116" s="147">
        <v>7</v>
      </c>
      <c r="O116" s="148">
        <f>COUNTIFS('PMS-UI-Test Cases'!A114:A2324,L116,'PMS-UI-Test Cases'!C114:C2324,"&lt;&gt;"&amp;"",'PMS-UI-Test Cases'!I114:I2324,"Fail")</f>
        <v>0</v>
      </c>
      <c r="P116" s="149">
        <f t="shared" si="3"/>
        <v>0</v>
      </c>
    </row>
    <row r="117" spans="12:16" ht="14.25" customHeight="1">
      <c r="L117" s="143" t="s">
        <v>14306</v>
      </c>
      <c r="M117" s="146">
        <v>8</v>
      </c>
      <c r="N117" s="147">
        <v>8</v>
      </c>
      <c r="O117" s="148">
        <f>COUNTIFS('PMS-UI-Test Cases'!A115:A2325,L117,'PMS-UI-Test Cases'!C115:C2325,"&lt;&gt;"&amp;"",'PMS-UI-Test Cases'!I115:I2325,"Fail")</f>
        <v>0</v>
      </c>
      <c r="P117" s="149">
        <f t="shared" si="3"/>
        <v>0</v>
      </c>
    </row>
    <row r="118" spans="12:16" ht="14.25" customHeight="1">
      <c r="L118" s="143" t="s">
        <v>13032</v>
      </c>
      <c r="M118" s="146">
        <v>15</v>
      </c>
      <c r="N118" s="147">
        <v>15</v>
      </c>
      <c r="O118" s="148">
        <f>COUNTIFS('PMS-UI-Test Cases'!A116:A2326,L118,'PMS-UI-Test Cases'!C116:C2326,"&lt;&gt;"&amp;"",'PMS-UI-Test Cases'!I116:I2326,"Fail")</f>
        <v>0</v>
      </c>
      <c r="P118" s="149">
        <f t="shared" si="3"/>
        <v>0</v>
      </c>
    </row>
    <row r="119" spans="12:16" ht="14.25" customHeight="1">
      <c r="L119" s="143" t="s">
        <v>14327</v>
      </c>
      <c r="M119" s="146">
        <v>13</v>
      </c>
      <c r="N119" s="147">
        <v>13</v>
      </c>
      <c r="O119" s="148">
        <f>COUNTIFS('PMS-UI-Test Cases'!A117:A2327,L119,'PMS-UI-Test Cases'!C117:C2327,"&lt;&gt;"&amp;"",'PMS-UI-Test Cases'!I117:I2327,"Fail")</f>
        <v>0</v>
      </c>
      <c r="P119" s="149">
        <f t="shared" si="3"/>
        <v>0</v>
      </c>
    </row>
    <row r="120" spans="12:16" ht="14.25" customHeight="1">
      <c r="L120" s="143" t="s">
        <v>13281</v>
      </c>
      <c r="M120" s="146">
        <v>78</v>
      </c>
      <c r="N120" s="147">
        <v>78</v>
      </c>
      <c r="O120" s="148">
        <f>COUNTIFS('PMS-UI-Test Cases'!A118:A2328,L120,'PMS-UI-Test Cases'!C118:C2328,"&lt;&gt;"&amp;"",'PMS-UI-Test Cases'!I118:I2328,"Fail")</f>
        <v>0</v>
      </c>
      <c r="P120" s="149">
        <f t="shared" si="3"/>
        <v>0</v>
      </c>
    </row>
    <row r="121" spans="12:16" ht="14.25" customHeight="1">
      <c r="L121" s="143" t="s">
        <v>14725</v>
      </c>
      <c r="M121" s="146">
        <v>36</v>
      </c>
      <c r="N121" s="147">
        <v>36</v>
      </c>
      <c r="O121" s="148">
        <f>COUNTIFS('PMS-UI-Test Cases'!A119:A2329,L121,'PMS-UI-Test Cases'!C119:C2329,"&lt;&gt;"&amp;"",'PMS-UI-Test Cases'!I119:I2329,"Fail")</f>
        <v>0</v>
      </c>
      <c r="P121" s="149">
        <f t="shared" si="3"/>
        <v>0</v>
      </c>
    </row>
    <row r="122" spans="12:16" ht="14.25" customHeight="1">
      <c r="L122" s="143" t="s">
        <v>14116</v>
      </c>
      <c r="M122" s="146">
        <v>33</v>
      </c>
      <c r="N122" s="147">
        <v>33</v>
      </c>
      <c r="O122" s="148">
        <v>1</v>
      </c>
      <c r="P122" s="149">
        <v>0</v>
      </c>
    </row>
    <row r="123" spans="12:16" ht="14.25" customHeight="1">
      <c r="L123" s="143" t="s">
        <v>12624</v>
      </c>
      <c r="M123" s="146">
        <v>17</v>
      </c>
      <c r="N123" s="147">
        <v>17</v>
      </c>
      <c r="O123" s="148">
        <f>COUNTIFS('PMS-UI-Test Cases'!A121:A2331,L123,'PMS-UI-Test Cases'!C121:C2331,"&lt;&gt;"&amp;"",'PMS-UI-Test Cases'!I121:I2331,"Fail")</f>
        <v>0</v>
      </c>
      <c r="P123" s="149">
        <f t="shared" si="3"/>
        <v>0</v>
      </c>
    </row>
    <row r="124" spans="12:16" ht="14.25" customHeight="1">
      <c r="L124" s="143" t="s">
        <v>14747</v>
      </c>
      <c r="M124" s="146">
        <v>36</v>
      </c>
      <c r="N124" s="147">
        <v>36</v>
      </c>
      <c r="O124" s="148">
        <f>COUNTIFS('PMS-UI-Test Cases'!A122:A2332,L124,'PMS-UI-Test Cases'!C122:C2332,"&lt;&gt;"&amp;"",'PMS-UI-Test Cases'!I122:I2332,"Fail")</f>
        <v>0</v>
      </c>
      <c r="P124" s="149">
        <f t="shared" si="3"/>
        <v>0</v>
      </c>
    </row>
    <row r="125" spans="12:16" ht="14.25" customHeight="1">
      <c r="L125" s="143" t="s">
        <v>13633</v>
      </c>
      <c r="M125" s="146">
        <v>60</v>
      </c>
      <c r="N125" s="147">
        <v>60</v>
      </c>
      <c r="O125" s="148">
        <f>COUNTIFS('PMS-UI-Test Cases'!A123:A2333,L125,'PMS-UI-Test Cases'!C123:C2333,"&lt;&gt;"&amp;"",'PMS-UI-Test Cases'!I123:I2333,"Fail")</f>
        <v>0</v>
      </c>
      <c r="P125" s="149">
        <f t="shared" si="3"/>
        <v>0</v>
      </c>
    </row>
    <row r="126" spans="12:16" ht="14.25" customHeight="1">
      <c r="L126" s="143" t="s">
        <v>13739</v>
      </c>
      <c r="M126" s="146">
        <v>65</v>
      </c>
      <c r="N126" s="147">
        <v>65</v>
      </c>
      <c r="O126" s="148">
        <f>COUNTIFS('PMS-UI-Test Cases'!A124:A2334,L126,'PMS-UI-Test Cases'!C124:C2334,"&lt;&gt;"&amp;"",'PMS-UI-Test Cases'!I124:I2334,"Fail")</f>
        <v>0</v>
      </c>
      <c r="P126" s="149">
        <f t="shared" si="3"/>
        <v>0</v>
      </c>
    </row>
    <row r="127" spans="12:16" ht="14.25" customHeight="1">
      <c r="L127" s="143" t="s">
        <v>12827</v>
      </c>
      <c r="M127" s="146">
        <v>16</v>
      </c>
      <c r="N127" s="147">
        <v>16</v>
      </c>
      <c r="O127" s="148">
        <f>COUNTIFS('PMS-UI-Test Cases'!A125:A2335,L127,'PMS-UI-Test Cases'!C125:C2335,"&lt;&gt;"&amp;"",'PMS-UI-Test Cases'!I125:I2335,"Fail")</f>
        <v>0</v>
      </c>
      <c r="P127" s="149">
        <f t="shared" si="3"/>
        <v>0</v>
      </c>
    </row>
    <row r="128" spans="12:16" ht="14.25" customHeight="1">
      <c r="L128" s="143" t="s">
        <v>13845</v>
      </c>
      <c r="M128" s="146">
        <v>65</v>
      </c>
      <c r="N128" s="147">
        <v>65</v>
      </c>
      <c r="O128" s="148">
        <f>COUNTIFS('PMS-UI-Test Cases'!A126:A2336,L128,'PMS-UI-Test Cases'!C126:C2336,"&lt;&gt;"&amp;"",'PMS-UI-Test Cases'!I126:I2336,"Fail")</f>
        <v>0</v>
      </c>
      <c r="P128" s="149">
        <f t="shared" si="3"/>
        <v>0</v>
      </c>
    </row>
    <row r="129" spans="12:16" ht="14.25" customHeight="1">
      <c r="L129" s="143" t="s">
        <v>13972</v>
      </c>
      <c r="M129" s="146">
        <v>77</v>
      </c>
      <c r="N129" s="147">
        <v>77</v>
      </c>
      <c r="O129" s="148">
        <f>COUNTIFS('PMS-UI-Test Cases'!A127:A2337,L129,'PMS-UI-Test Cases'!C127:C2337,"&lt;&gt;"&amp;"",'PMS-UI-Test Cases'!I127:I2337,"Fail")</f>
        <v>0</v>
      </c>
      <c r="P129" s="149">
        <f t="shared" si="3"/>
        <v>0</v>
      </c>
    </row>
    <row r="130" spans="12:16" ht="14.25" customHeight="1">
      <c r="L130" s="143" t="s">
        <v>12882</v>
      </c>
      <c r="M130" s="146">
        <v>29</v>
      </c>
      <c r="N130" s="147">
        <v>29</v>
      </c>
      <c r="O130" s="148">
        <f>COUNTIFS('PMS-UI-Test Cases'!A128:A2338,L130,'PMS-UI-Test Cases'!C128:C2338,"&lt;&gt;"&amp;"",'PMS-UI-Test Cases'!I128:I2338,"Fail")</f>
        <v>0</v>
      </c>
      <c r="P130" s="149">
        <f t="shared" si="3"/>
        <v>0</v>
      </c>
    </row>
    <row r="131" spans="12:16" ht="14.25" customHeight="1">
      <c r="L131" s="143" t="s">
        <v>14768</v>
      </c>
      <c r="M131" s="146">
        <v>12</v>
      </c>
      <c r="N131" s="147">
        <v>12</v>
      </c>
      <c r="O131" s="148">
        <f>COUNTIFS('PMS-UI-Test Cases'!A129:A2339,L131,'PMS-UI-Test Cases'!C129:C2339,"&lt;&gt;"&amp;"",'PMS-UI-Test Cases'!I129:I2339,"Fail")</f>
        <v>0</v>
      </c>
      <c r="P131" s="149">
        <f t="shared" si="3"/>
        <v>0</v>
      </c>
    </row>
    <row r="132" spans="12:16" ht="14.25" customHeight="1">
      <c r="L132" s="151" t="s">
        <v>14861</v>
      </c>
      <c r="M132" s="146">
        <v>3</v>
      </c>
      <c r="N132" s="147">
        <v>3</v>
      </c>
      <c r="O132" s="148">
        <v>0</v>
      </c>
      <c r="P132" s="149">
        <v>0</v>
      </c>
    </row>
    <row r="133" spans="12:16" ht="14.25" customHeight="1">
      <c r="L133" s="152" t="s">
        <v>15021</v>
      </c>
      <c r="M133" s="146">
        <v>58</v>
      </c>
      <c r="N133" s="147">
        <v>58</v>
      </c>
      <c r="O133" s="148">
        <v>0</v>
      </c>
      <c r="P133" s="149">
        <v>0</v>
      </c>
    </row>
    <row r="134" spans="12:16" ht="14.25" customHeight="1">
      <c r="L134" s="156" t="s">
        <v>15022</v>
      </c>
      <c r="M134" s="146">
        <v>34</v>
      </c>
      <c r="N134" s="147">
        <v>34</v>
      </c>
      <c r="O134" s="148">
        <v>0</v>
      </c>
      <c r="P134" s="149">
        <v>0</v>
      </c>
    </row>
    <row r="135" spans="12:16" ht="14.25" customHeight="1">
      <c r="L135" s="158" t="s">
        <v>15124</v>
      </c>
      <c r="M135" s="146">
        <v>39</v>
      </c>
      <c r="N135" s="147">
        <v>39</v>
      </c>
      <c r="O135" s="148">
        <v>0</v>
      </c>
      <c r="P135" s="149">
        <v>0</v>
      </c>
    </row>
    <row r="136" spans="12:16" ht="14.25" customHeight="1">
      <c r="L136" s="156" t="s">
        <v>15279</v>
      </c>
      <c r="M136" s="146">
        <v>22</v>
      </c>
      <c r="N136" s="147">
        <v>22</v>
      </c>
      <c r="O136" s="148">
        <v>0</v>
      </c>
      <c r="P136" s="149">
        <v>0</v>
      </c>
    </row>
    <row r="137" spans="12:16" ht="14.25" customHeight="1">
      <c r="L137" s="156" t="s">
        <v>15363</v>
      </c>
      <c r="M137" s="146">
        <v>44</v>
      </c>
      <c r="N137" s="147">
        <v>44</v>
      </c>
      <c r="O137" s="148">
        <v>0</v>
      </c>
      <c r="P137" s="149">
        <v>0</v>
      </c>
    </row>
    <row r="138" spans="12:16" ht="14.25" customHeight="1">
      <c r="L138" s="156" t="s">
        <v>15459</v>
      </c>
      <c r="M138" s="146">
        <v>62</v>
      </c>
      <c r="N138" s="147">
        <v>62</v>
      </c>
      <c r="O138" s="148">
        <v>0</v>
      </c>
      <c r="P138" s="149">
        <v>0</v>
      </c>
    </row>
    <row r="139" spans="12:16" ht="14.25" customHeight="1">
      <c r="L139" s="156" t="s">
        <v>15601</v>
      </c>
      <c r="M139" s="146">
        <v>27</v>
      </c>
      <c r="N139" s="147">
        <v>27</v>
      </c>
      <c r="O139" s="148">
        <v>0</v>
      </c>
      <c r="P139" s="149">
        <v>0</v>
      </c>
    </row>
    <row r="140" spans="12:16" ht="14.25" customHeight="1">
      <c r="L140" s="156" t="s">
        <v>15698</v>
      </c>
      <c r="M140" s="146">
        <v>19</v>
      </c>
      <c r="N140" s="147">
        <v>19</v>
      </c>
      <c r="O140" s="148">
        <v>0</v>
      </c>
      <c r="P140" s="149">
        <v>0</v>
      </c>
    </row>
    <row r="141" spans="12:16" ht="14.25" customHeight="1">
      <c r="L141" s="156" t="s">
        <v>15758</v>
      </c>
      <c r="M141" s="146">
        <v>68</v>
      </c>
      <c r="N141" s="147">
        <v>68</v>
      </c>
      <c r="O141" s="148">
        <v>0</v>
      </c>
      <c r="P141" s="149">
        <v>0</v>
      </c>
    </row>
    <row r="142" spans="12:16" ht="14.25" customHeight="1">
      <c r="L142" s="156" t="s">
        <v>15895</v>
      </c>
      <c r="M142" s="146">
        <v>26</v>
      </c>
      <c r="N142" s="147">
        <v>26</v>
      </c>
      <c r="O142" s="148">
        <v>0</v>
      </c>
      <c r="P142" s="149">
        <v>0</v>
      </c>
    </row>
    <row r="143" spans="12:16" ht="14.25" customHeight="1">
      <c r="L143" s="156" t="s">
        <v>16001</v>
      </c>
      <c r="M143" s="146">
        <v>79</v>
      </c>
      <c r="N143" s="147">
        <v>79</v>
      </c>
      <c r="O143" s="148">
        <v>0</v>
      </c>
      <c r="P143" s="149">
        <v>0</v>
      </c>
    </row>
    <row r="144" spans="12:16" ht="14.25" customHeight="1">
      <c r="L144" s="156" t="s">
        <v>16148</v>
      </c>
      <c r="M144" s="146">
        <v>19</v>
      </c>
      <c r="N144" s="147">
        <v>19</v>
      </c>
      <c r="O144" s="148">
        <v>0</v>
      </c>
      <c r="P144" s="149">
        <v>0</v>
      </c>
    </row>
    <row r="145" spans="12:16" ht="14.25" customHeight="1">
      <c r="L145" s="156" t="s">
        <v>16219</v>
      </c>
      <c r="M145" s="146">
        <v>54</v>
      </c>
      <c r="N145" s="147">
        <v>54</v>
      </c>
      <c r="O145" s="148">
        <v>0</v>
      </c>
      <c r="P145" s="149">
        <v>0</v>
      </c>
    </row>
    <row r="146" spans="12:16" ht="14.25" customHeight="1">
      <c r="L146" s="156" t="s">
        <v>16342</v>
      </c>
      <c r="M146" s="146">
        <v>21</v>
      </c>
      <c r="N146" s="147">
        <v>21</v>
      </c>
      <c r="O146" s="148">
        <v>0</v>
      </c>
      <c r="P146" s="149">
        <v>0</v>
      </c>
    </row>
    <row r="147" spans="12:16" ht="14.25" customHeight="1">
      <c r="L147" s="156" t="s">
        <v>16415</v>
      </c>
      <c r="M147" s="146">
        <v>50</v>
      </c>
      <c r="N147" s="147">
        <v>50</v>
      </c>
      <c r="O147" s="148">
        <v>0</v>
      </c>
      <c r="P147" s="149">
        <v>0</v>
      </c>
    </row>
    <row r="148" spans="12:16" ht="14.25" customHeight="1">
      <c r="L148" s="156" t="s">
        <v>16544</v>
      </c>
      <c r="M148" s="146">
        <v>14</v>
      </c>
      <c r="N148" s="147">
        <v>14</v>
      </c>
      <c r="O148" s="148">
        <v>0</v>
      </c>
      <c r="P148" s="149">
        <v>0</v>
      </c>
    </row>
    <row r="149" spans="12:16" ht="14.25" customHeight="1">
      <c r="L149" s="156" t="s">
        <v>16594</v>
      </c>
      <c r="M149" s="146">
        <v>35</v>
      </c>
      <c r="N149" s="147">
        <v>35</v>
      </c>
      <c r="O149" s="148">
        <v>0</v>
      </c>
      <c r="P149" s="149">
        <v>0</v>
      </c>
    </row>
    <row r="150" spans="12:16" ht="14.25" customHeight="1">
      <c r="L150" s="156" t="s">
        <v>16639</v>
      </c>
      <c r="M150" s="146">
        <v>23</v>
      </c>
      <c r="N150" s="147">
        <v>23</v>
      </c>
      <c r="O150" s="148">
        <v>0</v>
      </c>
      <c r="P150" s="149">
        <v>0</v>
      </c>
    </row>
    <row r="151" spans="12:16" ht="14.25" customHeight="1">
      <c r="L151" s="156" t="s">
        <v>16735</v>
      </c>
      <c r="M151" s="146">
        <v>17</v>
      </c>
      <c r="N151" s="147">
        <v>17</v>
      </c>
      <c r="O151" s="148">
        <v>0</v>
      </c>
      <c r="P151" s="149">
        <v>0</v>
      </c>
    </row>
    <row r="152" spans="12:16" ht="14.25" customHeight="1">
      <c r="L152" s="156" t="s">
        <v>16804</v>
      </c>
      <c r="M152" s="146">
        <v>17</v>
      </c>
      <c r="N152" s="147">
        <v>17</v>
      </c>
      <c r="O152" s="148">
        <v>0</v>
      </c>
      <c r="P152" s="149">
        <v>0</v>
      </c>
    </row>
    <row r="153" spans="12:16" ht="14.25" customHeight="1">
      <c r="L153" s="156" t="s">
        <v>16877</v>
      </c>
      <c r="M153" s="146">
        <v>14</v>
      </c>
      <c r="N153" s="147">
        <v>14</v>
      </c>
      <c r="O153" s="148">
        <v>0</v>
      </c>
      <c r="P153" s="149">
        <v>0</v>
      </c>
    </row>
    <row r="154" spans="12:16" ht="14.25" customHeight="1">
      <c r="L154" s="156" t="s">
        <v>16935</v>
      </c>
      <c r="M154" s="146">
        <v>10</v>
      </c>
      <c r="N154" s="147">
        <v>10</v>
      </c>
      <c r="O154" s="148">
        <v>0</v>
      </c>
      <c r="P154" s="149">
        <v>0</v>
      </c>
    </row>
    <row r="155" spans="12:16" ht="14.25" customHeight="1">
      <c r="L155" s="156" t="s">
        <v>16974</v>
      </c>
      <c r="M155" s="146">
        <v>14</v>
      </c>
      <c r="N155" s="147">
        <v>14</v>
      </c>
      <c r="O155" s="148">
        <v>0</v>
      </c>
      <c r="P155" s="149">
        <v>0</v>
      </c>
    </row>
    <row r="156" spans="12:16" ht="14.25" customHeight="1">
      <c r="L156" s="156" t="s">
        <v>17032</v>
      </c>
      <c r="M156" s="146">
        <v>11</v>
      </c>
      <c r="N156" s="147">
        <v>11</v>
      </c>
      <c r="O156" s="148">
        <v>0</v>
      </c>
      <c r="P156" s="149">
        <v>0</v>
      </c>
    </row>
    <row r="157" spans="12:16" ht="14.25" customHeight="1">
      <c r="L157" s="156" t="s">
        <v>17079</v>
      </c>
      <c r="M157" s="146">
        <v>56</v>
      </c>
      <c r="N157" s="147">
        <v>56</v>
      </c>
      <c r="O157" s="148">
        <v>0</v>
      </c>
      <c r="P157" s="149">
        <v>0</v>
      </c>
    </row>
    <row r="158" spans="12:16" ht="14.25" customHeight="1">
      <c r="L158" s="156" t="s">
        <v>17181</v>
      </c>
      <c r="M158" s="146">
        <v>61</v>
      </c>
      <c r="N158" s="147">
        <v>61</v>
      </c>
      <c r="O158" s="148">
        <v>0</v>
      </c>
      <c r="P158" s="149">
        <v>0</v>
      </c>
    </row>
    <row r="159" spans="12:16" ht="14.25" customHeight="1">
      <c r="L159" s="156" t="s">
        <v>17297</v>
      </c>
      <c r="M159" s="146">
        <v>25</v>
      </c>
      <c r="N159" s="147">
        <v>25</v>
      </c>
      <c r="O159" s="148">
        <v>0</v>
      </c>
      <c r="P159" s="149">
        <v>0</v>
      </c>
    </row>
    <row r="160" spans="12:16" ht="14.25" customHeight="1">
      <c r="L160" s="162" t="s">
        <v>17848</v>
      </c>
      <c r="M160" s="146">
        <v>35</v>
      </c>
      <c r="N160" s="147">
        <v>35</v>
      </c>
      <c r="O160" s="148">
        <v>0</v>
      </c>
      <c r="P160" s="149">
        <v>0</v>
      </c>
    </row>
    <row r="161" spans="12:16" ht="14.25" customHeight="1">
      <c r="L161" s="162" t="s">
        <v>17891</v>
      </c>
      <c r="M161" s="146">
        <v>12</v>
      </c>
      <c r="N161" s="147">
        <v>12</v>
      </c>
      <c r="O161" s="148">
        <v>0</v>
      </c>
      <c r="P161" s="149">
        <v>0</v>
      </c>
    </row>
    <row r="162" spans="12:16" ht="14.25" customHeight="1">
      <c r="L162" s="162" t="s">
        <v>17956</v>
      </c>
      <c r="M162" s="146">
        <v>78</v>
      </c>
      <c r="N162" s="147">
        <v>78</v>
      </c>
      <c r="O162" s="148">
        <v>0</v>
      </c>
      <c r="P162" s="149">
        <v>0</v>
      </c>
    </row>
    <row r="163" spans="12:16" ht="14.25" customHeight="1">
      <c r="L163" s="162" t="s">
        <v>18239</v>
      </c>
      <c r="M163" s="146">
        <v>39</v>
      </c>
      <c r="N163" s="147">
        <v>39</v>
      </c>
      <c r="O163" s="148">
        <v>0</v>
      </c>
      <c r="P163" s="149">
        <v>0</v>
      </c>
    </row>
    <row r="164" spans="12:16" ht="14.25" customHeight="1">
      <c r="L164" s="162" t="s">
        <v>18381</v>
      </c>
      <c r="M164" s="146">
        <v>43</v>
      </c>
      <c r="N164" s="147">
        <v>42</v>
      </c>
      <c r="O164" s="148">
        <v>0</v>
      </c>
      <c r="P164" s="149">
        <v>1</v>
      </c>
    </row>
    <row r="165" spans="12:16" ht="14.25" customHeight="1">
      <c r="L165" s="162" t="s">
        <v>18543</v>
      </c>
      <c r="M165" s="146">
        <v>94</v>
      </c>
      <c r="N165" s="147">
        <v>92</v>
      </c>
      <c r="O165" s="148">
        <v>1</v>
      </c>
      <c r="P165" s="149">
        <v>1</v>
      </c>
    </row>
    <row r="166" spans="12:16" ht="14.25" customHeight="1">
      <c r="L166" s="162" t="s">
        <v>18887</v>
      </c>
      <c r="M166" s="146">
        <v>61</v>
      </c>
      <c r="N166" s="147">
        <v>61</v>
      </c>
      <c r="O166" s="148">
        <v>0</v>
      </c>
      <c r="P166" s="149">
        <v>0</v>
      </c>
    </row>
    <row r="167" spans="12:16" ht="14.25" customHeight="1">
      <c r="L167" s="162" t="s">
        <v>19007</v>
      </c>
      <c r="M167" s="146">
        <v>18</v>
      </c>
      <c r="N167" s="147">
        <v>17</v>
      </c>
      <c r="O167" s="148">
        <v>1</v>
      </c>
      <c r="P167" s="149">
        <v>0</v>
      </c>
    </row>
    <row r="168" spans="12:16" ht="14.25" customHeight="1">
      <c r="L168" s="162" t="s">
        <v>19290</v>
      </c>
      <c r="M168" s="146">
        <v>9</v>
      </c>
      <c r="N168" s="147">
        <v>9</v>
      </c>
      <c r="O168" s="148">
        <v>0</v>
      </c>
      <c r="P168" s="149">
        <v>0</v>
      </c>
    </row>
    <row r="169" spans="12:16" ht="14.25" customHeight="1">
      <c r="L169" s="162" t="s">
        <v>19326</v>
      </c>
      <c r="M169" s="146">
        <v>13</v>
      </c>
      <c r="N169" s="147">
        <v>13</v>
      </c>
      <c r="O169" s="148">
        <v>0</v>
      </c>
      <c r="P169" s="149">
        <v>0</v>
      </c>
    </row>
    <row r="170" spans="12:16" ht="14.25" customHeight="1">
      <c r="L170" s="162" t="s">
        <v>19378</v>
      </c>
      <c r="M170" s="146">
        <v>8</v>
      </c>
      <c r="N170" s="147">
        <v>8</v>
      </c>
      <c r="O170" s="148">
        <v>0</v>
      </c>
      <c r="P170" s="149">
        <v>0</v>
      </c>
    </row>
    <row r="171" spans="12:16" ht="14.25" customHeight="1">
      <c r="L171" s="162" t="s">
        <v>19765</v>
      </c>
      <c r="M171" s="146">
        <v>38</v>
      </c>
      <c r="N171" s="147">
        <v>38</v>
      </c>
      <c r="O171" s="148">
        <v>0</v>
      </c>
      <c r="P171" s="149">
        <v>0</v>
      </c>
    </row>
    <row r="172" spans="12:16" ht="14.25" customHeight="1">
      <c r="L172" s="162" t="s">
        <v>19902</v>
      </c>
      <c r="M172" s="146">
        <v>45</v>
      </c>
      <c r="N172" s="147">
        <v>45</v>
      </c>
      <c r="O172" s="148">
        <v>0</v>
      </c>
      <c r="P172" s="149">
        <v>0</v>
      </c>
    </row>
    <row r="173" spans="12:16" ht="14.25" customHeight="1">
      <c r="L173" s="162" t="s">
        <v>20055</v>
      </c>
      <c r="M173" s="146">
        <v>88</v>
      </c>
      <c r="N173" s="147">
        <v>86</v>
      </c>
      <c r="O173" s="148">
        <v>0</v>
      </c>
      <c r="P173" s="149">
        <v>2</v>
      </c>
    </row>
    <row r="174" spans="12:16" ht="14.25" customHeight="1">
      <c r="L174" s="162" t="s">
        <v>20386</v>
      </c>
      <c r="M174" s="146">
        <v>51</v>
      </c>
      <c r="N174" s="147">
        <v>48</v>
      </c>
      <c r="O174" s="148">
        <v>0</v>
      </c>
      <c r="P174" s="149">
        <v>3</v>
      </c>
    </row>
    <row r="175" spans="12:16" ht="14.25" customHeight="1">
      <c r="L175" s="162" t="s">
        <v>20824</v>
      </c>
      <c r="M175" s="146">
        <v>8</v>
      </c>
      <c r="N175" s="147">
        <v>8</v>
      </c>
      <c r="O175" s="148">
        <v>0</v>
      </c>
      <c r="P175" s="149">
        <v>0</v>
      </c>
    </row>
    <row r="176" spans="12:16" ht="14.25" customHeight="1">
      <c r="L176" s="162" t="s">
        <v>20853</v>
      </c>
      <c r="M176" s="146">
        <v>22</v>
      </c>
      <c r="N176" s="147">
        <v>21</v>
      </c>
      <c r="O176" s="148">
        <v>1</v>
      </c>
      <c r="P176" s="149">
        <v>0</v>
      </c>
    </row>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4">
    <mergeCell ref="B8:B9"/>
    <mergeCell ref="D8:I8"/>
    <mergeCell ref="B20:I20"/>
    <mergeCell ref="B21:I21"/>
    <mergeCell ref="B19:I19"/>
    <mergeCell ref="S2:W2"/>
    <mergeCell ref="T3:W3"/>
    <mergeCell ref="D2:I2"/>
    <mergeCell ref="B2:B3"/>
    <mergeCell ref="L2:P2"/>
    <mergeCell ref="M3:P3"/>
    <mergeCell ref="B15:I15"/>
    <mergeCell ref="B16:I16"/>
    <mergeCell ref="B17:I17"/>
  </mergeCells>
  <conditionalFormatting sqref="Z29">
    <cfRule type="notContainsBlanks" dxfId="0" priority="1">
      <formula>LEN(TRIM(Z29))&gt;0</formula>
    </cfRule>
  </conditionalFormatting>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6565"/>
  <sheetViews>
    <sheetView zoomScale="96" zoomScaleNormal="96" workbookViewId="0">
      <pane ySplit="1" topLeftCell="A293" activePane="bottomLeft" state="frozen"/>
      <selection pane="bottomLeft" activeCell="C1" sqref="C1:C1048576"/>
    </sheetView>
  </sheetViews>
  <sheetFormatPr defaultColWidth="14.44140625" defaultRowHeight="40.200000000000003" customHeight="1"/>
  <cols>
    <col min="1" max="1" width="14.44140625" style="514" customWidth="1"/>
    <col min="2" max="3" width="19.33203125" style="514" customWidth="1"/>
    <col min="4" max="4" width="24.33203125" style="514" customWidth="1"/>
    <col min="5" max="5" width="26.33203125" style="514" customWidth="1"/>
    <col min="6" max="6" width="20.5546875" style="514" customWidth="1"/>
    <col min="7" max="7" width="34.33203125" style="514" customWidth="1"/>
    <col min="8" max="8" width="25.5546875" style="514" customWidth="1"/>
    <col min="9" max="9" width="14.44140625" style="515" customWidth="1"/>
    <col min="10" max="10" width="14.44140625" style="514" customWidth="1"/>
    <col min="11" max="11" width="17.33203125" style="514" customWidth="1"/>
    <col min="12" max="12" width="21.33203125" style="514" customWidth="1"/>
    <col min="13" max="25" width="14.44140625" style="514" customWidth="1"/>
    <col min="26" max="16384" width="14.44140625" style="514"/>
  </cols>
  <sheetData>
    <row r="1" spans="1:28" s="255" customFormat="1" ht="16.95" customHeight="1">
      <c r="A1" s="250" t="s">
        <v>52</v>
      </c>
      <c r="B1" s="250" t="s">
        <v>53</v>
      </c>
      <c r="C1" s="250" t="s">
        <v>54</v>
      </c>
      <c r="D1" s="250" t="s">
        <v>55</v>
      </c>
      <c r="E1" s="250" t="s">
        <v>56</v>
      </c>
      <c r="F1" s="250" t="s">
        <v>57</v>
      </c>
      <c r="G1" s="250" t="s">
        <v>58</v>
      </c>
      <c r="H1" s="250" t="s">
        <v>59</v>
      </c>
      <c r="I1" s="251" t="s">
        <v>60</v>
      </c>
      <c r="J1" s="252" t="s">
        <v>61</v>
      </c>
      <c r="K1" s="250" t="s">
        <v>62</v>
      </c>
      <c r="L1" s="250" t="s">
        <v>63</v>
      </c>
      <c r="M1" s="253"/>
      <c r="N1" s="253"/>
      <c r="O1" s="253"/>
      <c r="P1" s="253"/>
      <c r="Q1" s="253"/>
      <c r="R1" s="253"/>
      <c r="S1" s="253"/>
      <c r="T1" s="253"/>
      <c r="U1" s="253"/>
      <c r="V1" s="254"/>
      <c r="W1" s="254"/>
      <c r="X1" s="254"/>
      <c r="Y1" s="254"/>
    </row>
    <row r="2" spans="1:28" s="262" customFormat="1" ht="40.200000000000003" customHeight="1">
      <c r="A2" s="256" t="s">
        <v>64</v>
      </c>
      <c r="B2" s="257" t="s">
        <v>65</v>
      </c>
      <c r="C2" s="256" t="s">
        <v>66</v>
      </c>
      <c r="D2" s="256" t="s">
        <v>67</v>
      </c>
      <c r="E2" s="256" t="s">
        <v>68</v>
      </c>
      <c r="F2" s="256" t="s">
        <v>69</v>
      </c>
      <c r="G2" s="258" t="s">
        <v>70</v>
      </c>
      <c r="H2" s="256" t="s">
        <v>71</v>
      </c>
      <c r="I2" s="259" t="s">
        <v>9</v>
      </c>
      <c r="J2" s="256"/>
      <c r="K2" s="256"/>
      <c r="L2" s="260"/>
      <c r="M2" s="261"/>
      <c r="N2" s="261"/>
      <c r="O2" s="261"/>
      <c r="P2" s="261"/>
      <c r="Q2" s="261"/>
      <c r="R2" s="261"/>
      <c r="S2" s="261"/>
      <c r="T2" s="261"/>
      <c r="U2" s="261"/>
      <c r="V2" s="261"/>
      <c r="W2" s="261"/>
      <c r="X2" s="261"/>
      <c r="Y2" s="261"/>
      <c r="Z2" s="261"/>
      <c r="AA2" s="261"/>
      <c r="AB2" s="261"/>
    </row>
    <row r="3" spans="1:28" s="268" customFormat="1" ht="40.200000000000003" customHeight="1">
      <c r="A3" s="263" t="s">
        <v>64</v>
      </c>
      <c r="B3" s="257" t="s">
        <v>65</v>
      </c>
      <c r="C3" s="263" t="s">
        <v>72</v>
      </c>
      <c r="D3" s="263" t="s">
        <v>73</v>
      </c>
      <c r="E3" s="263" t="s">
        <v>68</v>
      </c>
      <c r="F3" s="263" t="s">
        <v>69</v>
      </c>
      <c r="G3" s="264" t="s">
        <v>70</v>
      </c>
      <c r="H3" s="263" t="s">
        <v>74</v>
      </c>
      <c r="I3" s="265" t="s">
        <v>9</v>
      </c>
      <c r="J3" s="263"/>
      <c r="K3" s="263"/>
      <c r="L3" s="266"/>
      <c r="M3" s="267"/>
      <c r="N3" s="267"/>
      <c r="O3" s="267"/>
      <c r="P3" s="267"/>
      <c r="Q3" s="267"/>
      <c r="R3" s="267"/>
      <c r="S3" s="267"/>
      <c r="T3" s="267"/>
      <c r="U3" s="267"/>
      <c r="V3" s="267"/>
      <c r="W3" s="267"/>
      <c r="X3" s="267"/>
      <c r="Y3" s="267"/>
      <c r="Z3" s="267"/>
      <c r="AA3" s="267"/>
      <c r="AB3" s="267"/>
    </row>
    <row r="4" spans="1:28" s="268" customFormat="1" ht="40.200000000000003" customHeight="1">
      <c r="A4" s="263" t="s">
        <v>64</v>
      </c>
      <c r="B4" s="257" t="s">
        <v>65</v>
      </c>
      <c r="C4" s="263" t="s">
        <v>75</v>
      </c>
      <c r="D4" s="263" t="s">
        <v>73</v>
      </c>
      <c r="E4" s="263" t="s">
        <v>76</v>
      </c>
      <c r="F4" s="263" t="s">
        <v>77</v>
      </c>
      <c r="G4" s="264" t="s">
        <v>70</v>
      </c>
      <c r="H4" s="263" t="s">
        <v>78</v>
      </c>
      <c r="I4" s="265" t="s">
        <v>9</v>
      </c>
      <c r="J4" s="263"/>
      <c r="K4" s="264"/>
      <c r="L4" s="266"/>
      <c r="M4" s="267"/>
      <c r="N4" s="267"/>
      <c r="O4" s="267"/>
      <c r="P4" s="267"/>
      <c r="Q4" s="267"/>
      <c r="R4" s="267"/>
      <c r="S4" s="267"/>
      <c r="T4" s="267"/>
      <c r="U4" s="267"/>
      <c r="V4" s="267"/>
      <c r="W4" s="267"/>
      <c r="X4" s="267"/>
      <c r="Y4" s="267"/>
      <c r="Z4" s="267"/>
      <c r="AA4" s="267"/>
      <c r="AB4" s="267"/>
    </row>
    <row r="5" spans="1:28" s="268" customFormat="1" ht="40.200000000000003" customHeight="1">
      <c r="A5" s="263" t="s">
        <v>64</v>
      </c>
      <c r="B5" s="257" t="s">
        <v>65</v>
      </c>
      <c r="C5" s="263" t="s">
        <v>79</v>
      </c>
      <c r="D5" s="263" t="s">
        <v>67</v>
      </c>
      <c r="E5" s="263" t="s">
        <v>68</v>
      </c>
      <c r="F5" s="263" t="s">
        <v>80</v>
      </c>
      <c r="G5" s="264" t="s">
        <v>70</v>
      </c>
      <c r="H5" s="263" t="s">
        <v>81</v>
      </c>
      <c r="I5" s="265" t="s">
        <v>9</v>
      </c>
      <c r="J5" s="269"/>
      <c r="K5" s="263"/>
      <c r="L5" s="266"/>
      <c r="M5" s="267"/>
      <c r="N5" s="267"/>
      <c r="O5" s="267"/>
      <c r="P5" s="267"/>
      <c r="Q5" s="267"/>
      <c r="R5" s="267"/>
      <c r="S5" s="267"/>
      <c r="T5" s="267"/>
      <c r="U5" s="267"/>
      <c r="V5" s="267"/>
      <c r="W5" s="267"/>
      <c r="X5" s="267"/>
      <c r="Y5" s="267"/>
      <c r="Z5" s="267"/>
      <c r="AA5" s="267"/>
      <c r="AB5" s="267"/>
    </row>
    <row r="6" spans="1:28" s="268" customFormat="1" ht="40.200000000000003" customHeight="1">
      <c r="A6" s="263" t="s">
        <v>64</v>
      </c>
      <c r="B6" s="257" t="s">
        <v>65</v>
      </c>
      <c r="C6" s="263" t="s">
        <v>82</v>
      </c>
      <c r="D6" s="263" t="s">
        <v>83</v>
      </c>
      <c r="E6" s="263" t="s">
        <v>84</v>
      </c>
      <c r="F6" s="263" t="s">
        <v>85</v>
      </c>
      <c r="G6" s="264" t="s">
        <v>70</v>
      </c>
      <c r="H6" s="263" t="s">
        <v>86</v>
      </c>
      <c r="I6" s="265" t="s">
        <v>9</v>
      </c>
      <c r="J6" s="269"/>
      <c r="K6" s="263"/>
      <c r="L6" s="266"/>
      <c r="M6" s="267"/>
      <c r="N6" s="267"/>
      <c r="O6" s="267"/>
      <c r="P6" s="267"/>
      <c r="Q6" s="267"/>
      <c r="R6" s="267"/>
      <c r="S6" s="267"/>
      <c r="T6" s="267"/>
      <c r="U6" s="267"/>
      <c r="V6" s="267"/>
      <c r="W6" s="267"/>
      <c r="X6" s="267"/>
      <c r="Y6" s="267"/>
      <c r="Z6" s="267"/>
      <c r="AA6" s="267"/>
      <c r="AB6" s="267"/>
    </row>
    <row r="7" spans="1:28" s="268" customFormat="1" ht="40.200000000000003" customHeight="1">
      <c r="A7" s="263" t="s">
        <v>64</v>
      </c>
      <c r="B7" s="257" t="s">
        <v>65</v>
      </c>
      <c r="C7" s="263" t="s">
        <v>87</v>
      </c>
      <c r="D7" s="263" t="s">
        <v>88</v>
      </c>
      <c r="E7" s="263" t="s">
        <v>89</v>
      </c>
      <c r="F7" s="263" t="s">
        <v>90</v>
      </c>
      <c r="G7" s="264" t="s">
        <v>70</v>
      </c>
      <c r="H7" s="263" t="s">
        <v>91</v>
      </c>
      <c r="I7" s="265" t="s">
        <v>9</v>
      </c>
      <c r="J7" s="269"/>
      <c r="K7" s="263"/>
      <c r="L7" s="266"/>
      <c r="M7" s="267"/>
      <c r="N7" s="267"/>
      <c r="O7" s="267"/>
      <c r="P7" s="267"/>
      <c r="Q7" s="267"/>
      <c r="R7" s="267"/>
      <c r="S7" s="267"/>
      <c r="T7" s="267"/>
      <c r="U7" s="267"/>
      <c r="V7" s="267"/>
      <c r="W7" s="267"/>
      <c r="X7" s="267"/>
      <c r="Y7" s="267"/>
      <c r="Z7" s="267"/>
      <c r="AA7" s="267"/>
      <c r="AB7" s="267"/>
    </row>
    <row r="8" spans="1:28" s="268" customFormat="1" ht="40.200000000000003" customHeight="1">
      <c r="A8" s="263" t="s">
        <v>64</v>
      </c>
      <c r="B8" s="257" t="s">
        <v>65</v>
      </c>
      <c r="C8" s="263" t="s">
        <v>92</v>
      </c>
      <c r="D8" s="263" t="s">
        <v>88</v>
      </c>
      <c r="E8" s="263" t="s">
        <v>89</v>
      </c>
      <c r="F8" s="263" t="s">
        <v>93</v>
      </c>
      <c r="G8" s="264" t="s">
        <v>70</v>
      </c>
      <c r="H8" s="263" t="s">
        <v>94</v>
      </c>
      <c r="I8" s="265" t="s">
        <v>9</v>
      </c>
      <c r="J8" s="269"/>
      <c r="K8" s="263"/>
      <c r="L8" s="266"/>
      <c r="M8" s="267"/>
      <c r="N8" s="267"/>
      <c r="O8" s="267"/>
      <c r="P8" s="267"/>
      <c r="Q8" s="267"/>
      <c r="R8" s="267"/>
      <c r="S8" s="267"/>
      <c r="T8" s="267"/>
      <c r="U8" s="267"/>
      <c r="V8" s="267"/>
      <c r="W8" s="267"/>
      <c r="X8" s="267"/>
      <c r="Y8" s="267"/>
      <c r="Z8" s="267"/>
      <c r="AA8" s="267"/>
      <c r="AB8" s="267"/>
    </row>
    <row r="9" spans="1:28" s="268" customFormat="1" ht="40.200000000000003" customHeight="1">
      <c r="A9" s="263" t="s">
        <v>64</v>
      </c>
      <c r="B9" s="257" t="s">
        <v>65</v>
      </c>
      <c r="C9" s="263" t="s">
        <v>95</v>
      </c>
      <c r="D9" s="263" t="s">
        <v>88</v>
      </c>
      <c r="E9" s="263" t="s">
        <v>89</v>
      </c>
      <c r="F9" s="263" t="s">
        <v>96</v>
      </c>
      <c r="G9" s="264" t="s">
        <v>70</v>
      </c>
      <c r="H9" s="263" t="s">
        <v>97</v>
      </c>
      <c r="I9" s="265" t="s">
        <v>9</v>
      </c>
      <c r="J9" s="269"/>
      <c r="K9" s="263"/>
      <c r="L9" s="266"/>
      <c r="M9" s="267"/>
      <c r="N9" s="267"/>
      <c r="O9" s="267"/>
      <c r="P9" s="267"/>
      <c r="Q9" s="267"/>
      <c r="R9" s="267"/>
      <c r="S9" s="267"/>
      <c r="T9" s="267"/>
      <c r="U9" s="267"/>
      <c r="V9" s="267"/>
      <c r="W9" s="267"/>
      <c r="X9" s="267"/>
      <c r="Y9" s="267"/>
      <c r="Z9" s="267"/>
      <c r="AA9" s="267"/>
      <c r="AB9" s="267"/>
    </row>
    <row r="10" spans="1:28" s="268" customFormat="1" ht="40.200000000000003" customHeight="1">
      <c r="A10" s="263" t="s">
        <v>98</v>
      </c>
      <c r="B10" s="257" t="s">
        <v>65</v>
      </c>
      <c r="C10" s="263" t="s">
        <v>99</v>
      </c>
      <c r="D10" s="263" t="s">
        <v>88</v>
      </c>
      <c r="E10" s="263" t="s">
        <v>89</v>
      </c>
      <c r="F10" s="263" t="s">
        <v>100</v>
      </c>
      <c r="G10" s="264" t="s">
        <v>70</v>
      </c>
      <c r="H10" s="263" t="s">
        <v>101</v>
      </c>
      <c r="I10" s="265" t="s">
        <v>9</v>
      </c>
      <c r="J10" s="269"/>
      <c r="K10" s="264"/>
      <c r="L10" s="266"/>
      <c r="M10" s="267"/>
      <c r="N10" s="267"/>
      <c r="O10" s="267"/>
      <c r="P10" s="267"/>
      <c r="Q10" s="267"/>
      <c r="R10" s="267"/>
      <c r="S10" s="267"/>
      <c r="T10" s="267"/>
      <c r="U10" s="267"/>
      <c r="V10" s="267"/>
      <c r="W10" s="267"/>
      <c r="X10" s="267"/>
      <c r="Y10" s="267"/>
      <c r="Z10" s="267"/>
      <c r="AA10" s="267"/>
      <c r="AB10" s="267"/>
    </row>
    <row r="11" spans="1:28" s="268" customFormat="1" ht="40.200000000000003" customHeight="1">
      <c r="A11" s="263" t="s">
        <v>64</v>
      </c>
      <c r="B11" s="257" t="s">
        <v>65</v>
      </c>
      <c r="C11" s="263" t="s">
        <v>102</v>
      </c>
      <c r="D11" s="263" t="s">
        <v>88</v>
      </c>
      <c r="E11" s="263" t="s">
        <v>89</v>
      </c>
      <c r="F11" s="263" t="s">
        <v>103</v>
      </c>
      <c r="G11" s="264" t="s">
        <v>70</v>
      </c>
      <c r="H11" s="263" t="s">
        <v>104</v>
      </c>
      <c r="I11" s="265" t="s">
        <v>9</v>
      </c>
      <c r="J11" s="269"/>
      <c r="K11" s="263"/>
      <c r="L11" s="266"/>
      <c r="M11" s="267"/>
      <c r="N11" s="267"/>
      <c r="O11" s="267"/>
      <c r="P11" s="267"/>
      <c r="Q11" s="267"/>
      <c r="R11" s="267"/>
      <c r="S11" s="267"/>
      <c r="T11" s="267"/>
      <c r="U11" s="267"/>
      <c r="V11" s="267"/>
      <c r="W11" s="267"/>
      <c r="X11" s="267"/>
      <c r="Y11" s="267"/>
      <c r="Z11" s="267"/>
      <c r="AA11" s="267"/>
      <c r="AB11" s="267"/>
    </row>
    <row r="12" spans="1:28" s="268" customFormat="1" ht="40.200000000000003" customHeight="1">
      <c r="A12" s="263" t="s">
        <v>64</v>
      </c>
      <c r="B12" s="257" t="s">
        <v>65</v>
      </c>
      <c r="C12" s="263" t="s">
        <v>105</v>
      </c>
      <c r="D12" s="263" t="s">
        <v>88</v>
      </c>
      <c r="E12" s="263" t="s">
        <v>84</v>
      </c>
      <c r="F12" s="263" t="s">
        <v>106</v>
      </c>
      <c r="G12" s="264" t="s">
        <v>70</v>
      </c>
      <c r="H12" s="263" t="s">
        <v>107</v>
      </c>
      <c r="I12" s="265" t="s">
        <v>9</v>
      </c>
      <c r="J12" s="269"/>
      <c r="K12" s="263"/>
      <c r="L12" s="266"/>
      <c r="M12" s="267"/>
      <c r="N12" s="267"/>
      <c r="O12" s="267"/>
      <c r="P12" s="267"/>
      <c r="Q12" s="267"/>
      <c r="R12" s="267"/>
      <c r="S12" s="267"/>
      <c r="T12" s="267"/>
      <c r="U12" s="267"/>
      <c r="V12" s="267"/>
      <c r="W12" s="267"/>
      <c r="X12" s="267"/>
      <c r="Y12" s="267"/>
      <c r="Z12" s="267"/>
      <c r="AA12" s="267"/>
      <c r="AB12" s="267"/>
    </row>
    <row r="13" spans="1:28" s="268" customFormat="1" ht="40.200000000000003" customHeight="1">
      <c r="A13" s="263" t="s">
        <v>64</v>
      </c>
      <c r="B13" s="257" t="s">
        <v>65</v>
      </c>
      <c r="C13" s="263" t="s">
        <v>108</v>
      </c>
      <c r="D13" s="263" t="s">
        <v>88</v>
      </c>
      <c r="E13" s="263" t="s">
        <v>109</v>
      </c>
      <c r="F13" s="263" t="s">
        <v>110</v>
      </c>
      <c r="G13" s="264" t="s">
        <v>70</v>
      </c>
      <c r="H13" s="263" t="s">
        <v>111</v>
      </c>
      <c r="I13" s="265" t="s">
        <v>9</v>
      </c>
      <c r="J13" s="269"/>
      <c r="K13" s="263"/>
      <c r="L13" s="266"/>
      <c r="M13" s="267"/>
      <c r="N13" s="267"/>
      <c r="O13" s="267"/>
      <c r="P13" s="267"/>
      <c r="Q13" s="267"/>
      <c r="R13" s="267"/>
      <c r="S13" s="267"/>
      <c r="T13" s="267"/>
      <c r="U13" s="267"/>
      <c r="V13" s="267"/>
      <c r="W13" s="267"/>
      <c r="X13" s="267"/>
      <c r="Y13" s="267"/>
      <c r="Z13" s="267"/>
      <c r="AA13" s="267"/>
      <c r="AB13" s="267"/>
    </row>
    <row r="14" spans="1:28" s="268" customFormat="1" ht="40.200000000000003" customHeight="1">
      <c r="A14" s="263" t="s">
        <v>64</v>
      </c>
      <c r="B14" s="257" t="s">
        <v>65</v>
      </c>
      <c r="C14" s="263" t="s">
        <v>112</v>
      </c>
      <c r="D14" s="263" t="s">
        <v>88</v>
      </c>
      <c r="E14" s="263" t="s">
        <v>113</v>
      </c>
      <c r="F14" s="263" t="s">
        <v>114</v>
      </c>
      <c r="G14" s="264" t="s">
        <v>70</v>
      </c>
      <c r="H14" s="263" t="s">
        <v>115</v>
      </c>
      <c r="I14" s="265" t="s">
        <v>9</v>
      </c>
      <c r="J14" s="269"/>
      <c r="K14" s="263"/>
      <c r="L14" s="267"/>
      <c r="M14" s="267"/>
      <c r="N14" s="267"/>
      <c r="O14" s="267"/>
      <c r="P14" s="267"/>
      <c r="Q14" s="267"/>
      <c r="R14" s="267"/>
      <c r="S14" s="267"/>
      <c r="T14" s="267"/>
      <c r="U14" s="267"/>
      <c r="V14" s="267"/>
      <c r="W14" s="267"/>
      <c r="X14" s="267"/>
      <c r="Y14" s="267"/>
      <c r="Z14" s="267"/>
      <c r="AA14" s="267"/>
      <c r="AB14" s="267"/>
    </row>
    <row r="15" spans="1:28" s="268" customFormat="1" ht="40.200000000000003" customHeight="1">
      <c r="A15" s="263" t="s">
        <v>64</v>
      </c>
      <c r="B15" s="257" t="s">
        <v>65</v>
      </c>
      <c r="C15" s="263" t="s">
        <v>117</v>
      </c>
      <c r="D15" s="263" t="s">
        <v>88</v>
      </c>
      <c r="E15" s="263" t="s">
        <v>84</v>
      </c>
      <c r="F15" s="263" t="s">
        <v>118</v>
      </c>
      <c r="G15" s="264" t="s">
        <v>70</v>
      </c>
      <c r="H15" s="263" t="s">
        <v>119</v>
      </c>
      <c r="I15" s="265" t="s">
        <v>9</v>
      </c>
      <c r="J15" s="269"/>
      <c r="K15" s="263"/>
      <c r="L15" s="266"/>
      <c r="M15" s="267"/>
      <c r="N15" s="267"/>
      <c r="O15" s="267"/>
      <c r="P15" s="267"/>
      <c r="Q15" s="267"/>
      <c r="R15" s="267"/>
      <c r="S15" s="267"/>
      <c r="T15" s="267"/>
      <c r="U15" s="267"/>
      <c r="V15" s="267"/>
      <c r="W15" s="267"/>
      <c r="X15" s="267"/>
      <c r="Y15" s="267"/>
      <c r="Z15" s="267"/>
      <c r="AA15" s="267"/>
      <c r="AB15" s="267"/>
    </row>
    <row r="16" spans="1:28" s="268" customFormat="1" ht="40.200000000000003" customHeight="1">
      <c r="A16" s="263" t="s">
        <v>64</v>
      </c>
      <c r="B16" s="257" t="s">
        <v>65</v>
      </c>
      <c r="C16" s="263" t="s">
        <v>120</v>
      </c>
      <c r="D16" s="263" t="s">
        <v>88</v>
      </c>
      <c r="E16" s="263" t="s">
        <v>121</v>
      </c>
      <c r="F16" s="263" t="s">
        <v>122</v>
      </c>
      <c r="G16" s="264" t="s">
        <v>70</v>
      </c>
      <c r="H16" s="263" t="s">
        <v>123</v>
      </c>
      <c r="I16" s="265" t="s">
        <v>9</v>
      </c>
      <c r="J16" s="269"/>
      <c r="K16" s="263"/>
      <c r="L16" s="267"/>
      <c r="M16" s="267"/>
      <c r="N16" s="267"/>
      <c r="O16" s="267"/>
      <c r="P16" s="267"/>
      <c r="Q16" s="267"/>
      <c r="R16" s="267"/>
      <c r="S16" s="267"/>
      <c r="T16" s="267"/>
      <c r="U16" s="267"/>
      <c r="V16" s="267"/>
      <c r="W16" s="267"/>
      <c r="X16" s="267"/>
      <c r="Y16" s="267"/>
      <c r="Z16" s="267"/>
      <c r="AA16" s="267"/>
      <c r="AB16" s="267"/>
    </row>
    <row r="17" spans="1:28" s="268" customFormat="1" ht="40.200000000000003" customHeight="1">
      <c r="A17" s="263" t="s">
        <v>64</v>
      </c>
      <c r="B17" s="257" t="s">
        <v>65</v>
      </c>
      <c r="C17" s="263" t="s">
        <v>124</v>
      </c>
      <c r="D17" s="263" t="s">
        <v>88</v>
      </c>
      <c r="E17" s="263" t="s">
        <v>89</v>
      </c>
      <c r="F17" s="263" t="s">
        <v>125</v>
      </c>
      <c r="G17" s="264" t="s">
        <v>70</v>
      </c>
      <c r="H17" s="263" t="s">
        <v>126</v>
      </c>
      <c r="I17" s="265" t="s">
        <v>9</v>
      </c>
      <c r="J17" s="270"/>
      <c r="K17" s="263"/>
      <c r="L17" s="266"/>
      <c r="M17" s="267"/>
      <c r="N17" s="267"/>
      <c r="O17" s="267"/>
      <c r="P17" s="267"/>
      <c r="Q17" s="267"/>
      <c r="R17" s="267"/>
      <c r="S17" s="267"/>
      <c r="T17" s="267"/>
      <c r="U17" s="267"/>
      <c r="V17" s="267"/>
      <c r="W17" s="267"/>
      <c r="X17" s="267"/>
      <c r="Y17" s="267"/>
      <c r="Z17" s="267"/>
      <c r="AA17" s="267"/>
      <c r="AB17" s="267"/>
    </row>
    <row r="18" spans="1:28" s="268" customFormat="1" ht="40.200000000000003" customHeight="1">
      <c r="A18" s="263" t="s">
        <v>64</v>
      </c>
      <c r="B18" s="257" t="s">
        <v>65</v>
      </c>
      <c r="C18" s="263" t="s">
        <v>127</v>
      </c>
      <c r="D18" s="263" t="s">
        <v>88</v>
      </c>
      <c r="E18" s="263" t="s">
        <v>128</v>
      </c>
      <c r="F18" s="263" t="s">
        <v>129</v>
      </c>
      <c r="G18" s="264" t="s">
        <v>70</v>
      </c>
      <c r="H18" s="263" t="s">
        <v>130</v>
      </c>
      <c r="I18" s="265" t="s">
        <v>9</v>
      </c>
      <c r="J18" s="263"/>
      <c r="K18" s="263"/>
      <c r="L18" s="267"/>
      <c r="M18" s="267"/>
      <c r="N18" s="267"/>
      <c r="O18" s="267"/>
      <c r="P18" s="267"/>
      <c r="Q18" s="267"/>
      <c r="R18" s="267"/>
      <c r="S18" s="267"/>
      <c r="T18" s="267"/>
      <c r="U18" s="267"/>
      <c r="V18" s="267"/>
      <c r="W18" s="267"/>
      <c r="X18" s="267"/>
      <c r="Y18" s="267"/>
      <c r="Z18" s="267"/>
      <c r="AA18" s="267"/>
      <c r="AB18" s="267"/>
    </row>
    <row r="19" spans="1:28" s="268" customFormat="1" ht="40.200000000000003" customHeight="1">
      <c r="A19" s="263" t="s">
        <v>64</v>
      </c>
      <c r="B19" s="257" t="s">
        <v>65</v>
      </c>
      <c r="C19" s="263" t="s">
        <v>131</v>
      </c>
      <c r="D19" s="263" t="s">
        <v>88</v>
      </c>
      <c r="E19" s="263" t="s">
        <v>121</v>
      </c>
      <c r="F19" s="263" t="s">
        <v>132</v>
      </c>
      <c r="G19" s="264" t="s">
        <v>133</v>
      </c>
      <c r="H19" s="263" t="s">
        <v>134</v>
      </c>
      <c r="I19" s="265" t="s">
        <v>9</v>
      </c>
      <c r="J19" s="263"/>
      <c r="K19" s="263"/>
      <c r="L19" s="267"/>
      <c r="M19" s="267"/>
      <c r="N19" s="267"/>
      <c r="O19" s="267"/>
      <c r="P19" s="267"/>
      <c r="Q19" s="267"/>
      <c r="R19" s="267"/>
      <c r="S19" s="267"/>
      <c r="T19" s="267"/>
      <c r="U19" s="267"/>
      <c r="V19" s="267"/>
      <c r="W19" s="267"/>
      <c r="X19" s="267"/>
      <c r="Y19" s="267"/>
      <c r="Z19" s="267"/>
      <c r="AA19" s="267"/>
      <c r="AB19" s="267"/>
    </row>
    <row r="20" spans="1:28" s="268" customFormat="1" ht="40.200000000000003" customHeight="1">
      <c r="A20" s="263" t="s">
        <v>64</v>
      </c>
      <c r="B20" s="257" t="s">
        <v>65</v>
      </c>
      <c r="C20" s="263" t="s">
        <v>135</v>
      </c>
      <c r="D20" s="263" t="s">
        <v>88</v>
      </c>
      <c r="E20" s="263" t="s">
        <v>121</v>
      </c>
      <c r="F20" s="263" t="s">
        <v>136</v>
      </c>
      <c r="G20" s="264" t="s">
        <v>133</v>
      </c>
      <c r="H20" s="263" t="s">
        <v>137</v>
      </c>
      <c r="I20" s="265" t="s">
        <v>9</v>
      </c>
      <c r="J20" s="263"/>
      <c r="K20" s="263"/>
      <c r="L20" s="267"/>
      <c r="M20" s="267"/>
      <c r="N20" s="267"/>
      <c r="O20" s="267"/>
      <c r="P20" s="267"/>
      <c r="Q20" s="267"/>
      <c r="R20" s="267"/>
      <c r="S20" s="267"/>
      <c r="T20" s="267"/>
      <c r="U20" s="267"/>
      <c r="V20" s="267"/>
      <c r="W20" s="267"/>
      <c r="X20" s="267"/>
      <c r="Y20" s="267"/>
      <c r="Z20" s="267"/>
      <c r="AA20" s="267"/>
      <c r="AB20" s="267"/>
    </row>
    <row r="21" spans="1:28" s="268" customFormat="1" ht="40.200000000000003" customHeight="1">
      <c r="A21" s="263" t="s">
        <v>64</v>
      </c>
      <c r="B21" s="257" t="s">
        <v>65</v>
      </c>
      <c r="C21" s="263" t="s">
        <v>138</v>
      </c>
      <c r="D21" s="263" t="s">
        <v>88</v>
      </c>
      <c r="E21" s="263" t="s">
        <v>121</v>
      </c>
      <c r="F21" s="263" t="s">
        <v>139</v>
      </c>
      <c r="G21" s="264" t="s">
        <v>133</v>
      </c>
      <c r="H21" s="263" t="s">
        <v>140</v>
      </c>
      <c r="I21" s="265" t="s">
        <v>9</v>
      </c>
      <c r="J21" s="263"/>
      <c r="K21" s="263"/>
      <c r="L21" s="267"/>
      <c r="M21" s="267"/>
      <c r="N21" s="267"/>
      <c r="O21" s="267"/>
      <c r="P21" s="267"/>
      <c r="Q21" s="267"/>
      <c r="R21" s="267"/>
      <c r="S21" s="267"/>
      <c r="T21" s="267"/>
      <c r="U21" s="267"/>
      <c r="V21" s="267"/>
      <c r="W21" s="267"/>
      <c r="X21" s="267"/>
      <c r="Y21" s="267"/>
      <c r="Z21" s="267"/>
      <c r="AA21" s="267"/>
      <c r="AB21" s="267"/>
    </row>
    <row r="22" spans="1:28" s="268" customFormat="1" ht="40.200000000000003" customHeight="1">
      <c r="A22" s="263" t="s">
        <v>64</v>
      </c>
      <c r="B22" s="257" t="s">
        <v>65</v>
      </c>
      <c r="C22" s="263" t="s">
        <v>141</v>
      </c>
      <c r="D22" s="263" t="s">
        <v>88</v>
      </c>
      <c r="E22" s="263" t="s">
        <v>121</v>
      </c>
      <c r="F22" s="263" t="s">
        <v>142</v>
      </c>
      <c r="G22" s="264" t="s">
        <v>143</v>
      </c>
      <c r="H22" s="263" t="s">
        <v>144</v>
      </c>
      <c r="I22" s="265" t="s">
        <v>9</v>
      </c>
      <c r="J22" s="263"/>
      <c r="K22" s="263"/>
      <c r="L22" s="267"/>
      <c r="M22" s="267"/>
      <c r="N22" s="267"/>
      <c r="O22" s="267"/>
      <c r="P22" s="267"/>
      <c r="Q22" s="267"/>
      <c r="R22" s="267"/>
      <c r="S22" s="267"/>
      <c r="T22" s="267"/>
      <c r="U22" s="267"/>
      <c r="V22" s="267"/>
      <c r="W22" s="267"/>
      <c r="X22" s="267"/>
      <c r="Y22" s="267"/>
      <c r="Z22" s="267"/>
      <c r="AA22" s="267"/>
      <c r="AB22" s="267"/>
    </row>
    <row r="23" spans="1:28" s="268" customFormat="1" ht="40.200000000000003" customHeight="1">
      <c r="A23" s="263" t="s">
        <v>64</v>
      </c>
      <c r="B23" s="257" t="s">
        <v>65</v>
      </c>
      <c r="C23" s="263" t="s">
        <v>145</v>
      </c>
      <c r="D23" s="263" t="s">
        <v>88</v>
      </c>
      <c r="E23" s="263" t="s">
        <v>121</v>
      </c>
      <c r="F23" s="263" t="s">
        <v>146</v>
      </c>
      <c r="G23" s="264" t="s">
        <v>143</v>
      </c>
      <c r="H23" s="263" t="s">
        <v>147</v>
      </c>
      <c r="I23" s="265" t="s">
        <v>9</v>
      </c>
      <c r="J23" s="263"/>
      <c r="K23" s="263"/>
      <c r="L23" s="267"/>
      <c r="M23" s="267"/>
      <c r="N23" s="267"/>
      <c r="O23" s="267"/>
      <c r="P23" s="267"/>
      <c r="Q23" s="267"/>
      <c r="R23" s="267"/>
      <c r="S23" s="267"/>
      <c r="T23" s="267"/>
      <c r="U23" s="267"/>
      <c r="V23" s="267"/>
      <c r="W23" s="267"/>
      <c r="X23" s="267"/>
      <c r="Y23" s="267"/>
      <c r="Z23" s="267"/>
      <c r="AA23" s="267"/>
      <c r="AB23" s="267"/>
    </row>
    <row r="24" spans="1:28" s="268" customFormat="1" ht="40.200000000000003" customHeight="1">
      <c r="A24" s="263" t="s">
        <v>148</v>
      </c>
      <c r="B24" s="271" t="s">
        <v>149</v>
      </c>
      <c r="C24" s="263" t="s">
        <v>150</v>
      </c>
      <c r="D24" s="267" t="s">
        <v>88</v>
      </c>
      <c r="E24" s="263" t="s">
        <v>121</v>
      </c>
      <c r="F24" s="263" t="s">
        <v>151</v>
      </c>
      <c r="G24" s="264" t="s">
        <v>152</v>
      </c>
      <c r="H24" s="263" t="s">
        <v>153</v>
      </c>
      <c r="I24" s="265" t="s">
        <v>9</v>
      </c>
      <c r="J24" s="272"/>
      <c r="K24" s="263"/>
      <c r="L24" s="267"/>
      <c r="M24" s="267"/>
      <c r="N24" s="267"/>
      <c r="O24" s="267"/>
      <c r="P24" s="267"/>
      <c r="Q24" s="267"/>
      <c r="R24" s="267"/>
      <c r="S24" s="267"/>
      <c r="T24" s="267"/>
      <c r="U24" s="267"/>
      <c r="V24" s="267"/>
      <c r="W24" s="267"/>
      <c r="X24" s="267"/>
      <c r="Y24" s="267"/>
      <c r="Z24" s="267"/>
      <c r="AA24" s="267"/>
      <c r="AB24" s="267"/>
    </row>
    <row r="25" spans="1:28" s="268" customFormat="1" ht="40.200000000000003" customHeight="1">
      <c r="A25" s="263" t="s">
        <v>148</v>
      </c>
      <c r="B25" s="271" t="s">
        <v>149</v>
      </c>
      <c r="C25" s="263" t="s">
        <v>154</v>
      </c>
      <c r="D25" s="267" t="s">
        <v>88</v>
      </c>
      <c r="E25" s="263" t="s">
        <v>121</v>
      </c>
      <c r="F25" s="263" t="s">
        <v>155</v>
      </c>
      <c r="G25" s="264" t="s">
        <v>152</v>
      </c>
      <c r="H25" s="263" t="s">
        <v>156</v>
      </c>
      <c r="I25" s="265" t="s">
        <v>9</v>
      </c>
      <c r="J25" s="272"/>
      <c r="K25" s="263"/>
      <c r="L25" s="267"/>
      <c r="M25" s="267"/>
      <c r="N25" s="267"/>
      <c r="O25" s="267"/>
      <c r="P25" s="267"/>
      <c r="Q25" s="267"/>
      <c r="R25" s="267"/>
      <c r="S25" s="267"/>
      <c r="T25" s="267"/>
      <c r="U25" s="267"/>
      <c r="V25" s="267"/>
      <c r="W25" s="267"/>
      <c r="X25" s="267"/>
      <c r="Y25" s="267"/>
      <c r="Z25" s="267"/>
      <c r="AA25" s="267"/>
      <c r="AB25" s="267"/>
    </row>
    <row r="26" spans="1:28" s="268" customFormat="1" ht="40.200000000000003" customHeight="1">
      <c r="A26" s="263" t="s">
        <v>148</v>
      </c>
      <c r="B26" s="271" t="s">
        <v>149</v>
      </c>
      <c r="C26" s="263" t="s">
        <v>157</v>
      </c>
      <c r="D26" s="267" t="s">
        <v>88</v>
      </c>
      <c r="E26" s="263" t="s">
        <v>121</v>
      </c>
      <c r="F26" s="263" t="s">
        <v>158</v>
      </c>
      <c r="G26" s="264" t="s">
        <v>159</v>
      </c>
      <c r="H26" s="263" t="s">
        <v>160</v>
      </c>
      <c r="I26" s="265" t="s">
        <v>9</v>
      </c>
      <c r="J26" s="272"/>
      <c r="K26" s="263"/>
      <c r="L26" s="267"/>
      <c r="M26" s="267"/>
      <c r="N26" s="267"/>
      <c r="O26" s="267"/>
      <c r="P26" s="267"/>
      <c r="Q26" s="267"/>
      <c r="R26" s="267"/>
      <c r="S26" s="267"/>
      <c r="T26" s="267"/>
      <c r="U26" s="267"/>
      <c r="V26" s="267"/>
      <c r="W26" s="267"/>
      <c r="X26" s="267"/>
      <c r="Y26" s="267"/>
      <c r="Z26" s="267"/>
      <c r="AA26" s="267"/>
      <c r="AB26" s="267"/>
    </row>
    <row r="27" spans="1:28" s="268" customFormat="1" ht="40.200000000000003" customHeight="1">
      <c r="A27" s="263" t="s">
        <v>148</v>
      </c>
      <c r="B27" s="271" t="s">
        <v>149</v>
      </c>
      <c r="C27" s="263" t="s">
        <v>161</v>
      </c>
      <c r="D27" s="267" t="s">
        <v>88</v>
      </c>
      <c r="E27" s="263" t="s">
        <v>121</v>
      </c>
      <c r="F27" s="263" t="s">
        <v>162</v>
      </c>
      <c r="G27" s="264" t="s">
        <v>159</v>
      </c>
      <c r="H27" s="263" t="s">
        <v>163</v>
      </c>
      <c r="I27" s="265" t="s">
        <v>9</v>
      </c>
      <c r="J27" s="272"/>
      <c r="K27" s="263"/>
      <c r="L27" s="267"/>
      <c r="M27" s="267"/>
      <c r="N27" s="267"/>
      <c r="O27" s="267"/>
      <c r="P27" s="267"/>
      <c r="Q27" s="267"/>
      <c r="R27" s="267"/>
      <c r="S27" s="267"/>
      <c r="T27" s="267"/>
      <c r="U27" s="267"/>
      <c r="V27" s="267"/>
      <c r="W27" s="267"/>
      <c r="X27" s="267"/>
      <c r="Y27" s="267"/>
      <c r="Z27" s="267"/>
      <c r="AA27" s="267"/>
      <c r="AB27" s="267"/>
    </row>
    <row r="28" spans="1:28" s="268" customFormat="1" ht="40.200000000000003" customHeight="1">
      <c r="A28" s="263" t="s">
        <v>148</v>
      </c>
      <c r="B28" s="271" t="s">
        <v>149</v>
      </c>
      <c r="C28" s="263" t="s">
        <v>164</v>
      </c>
      <c r="D28" s="267" t="s">
        <v>88</v>
      </c>
      <c r="E28" s="263" t="s">
        <v>121</v>
      </c>
      <c r="F28" s="263" t="s">
        <v>165</v>
      </c>
      <c r="G28" s="264" t="s">
        <v>159</v>
      </c>
      <c r="H28" s="263" t="s">
        <v>166</v>
      </c>
      <c r="I28" s="265" t="s">
        <v>9</v>
      </c>
      <c r="J28" s="272"/>
      <c r="K28" s="263"/>
      <c r="L28" s="267"/>
      <c r="M28" s="267"/>
      <c r="N28" s="267"/>
      <c r="O28" s="267"/>
      <c r="P28" s="267"/>
      <c r="Q28" s="267"/>
      <c r="R28" s="267"/>
      <c r="S28" s="267"/>
      <c r="T28" s="267"/>
      <c r="U28" s="267"/>
      <c r="V28" s="267"/>
      <c r="W28" s="267"/>
      <c r="X28" s="267"/>
      <c r="Y28" s="267"/>
      <c r="Z28" s="267"/>
      <c r="AA28" s="267"/>
      <c r="AB28" s="267"/>
    </row>
    <row r="29" spans="1:28" s="268" customFormat="1" ht="40.200000000000003" customHeight="1">
      <c r="A29" s="263" t="s">
        <v>148</v>
      </c>
      <c r="B29" s="271" t="s">
        <v>149</v>
      </c>
      <c r="C29" s="263" t="s">
        <v>167</v>
      </c>
      <c r="D29" s="267" t="s">
        <v>88</v>
      </c>
      <c r="E29" s="263" t="s">
        <v>121</v>
      </c>
      <c r="F29" s="263" t="s">
        <v>168</v>
      </c>
      <c r="G29" s="264" t="s">
        <v>159</v>
      </c>
      <c r="H29" s="263" t="s">
        <v>169</v>
      </c>
      <c r="I29" s="265" t="s">
        <v>9</v>
      </c>
      <c r="J29" s="272"/>
      <c r="K29" s="263"/>
      <c r="L29" s="267"/>
      <c r="M29" s="267"/>
      <c r="N29" s="267"/>
      <c r="O29" s="267"/>
      <c r="P29" s="267"/>
      <c r="Q29" s="267"/>
      <c r="R29" s="267"/>
      <c r="S29" s="267"/>
      <c r="T29" s="267"/>
      <c r="U29" s="267"/>
      <c r="V29" s="267"/>
      <c r="W29" s="267"/>
      <c r="X29" s="267"/>
      <c r="Y29" s="267"/>
      <c r="Z29" s="267"/>
      <c r="AA29" s="267"/>
      <c r="AB29" s="267"/>
    </row>
    <row r="30" spans="1:28" s="268" customFormat="1" ht="40.200000000000003" customHeight="1">
      <c r="A30" s="263" t="s">
        <v>148</v>
      </c>
      <c r="B30" s="271" t="s">
        <v>149</v>
      </c>
      <c r="C30" s="263" t="s">
        <v>170</v>
      </c>
      <c r="D30" s="267" t="s">
        <v>88</v>
      </c>
      <c r="E30" s="263" t="s">
        <v>121</v>
      </c>
      <c r="F30" s="263" t="s">
        <v>171</v>
      </c>
      <c r="G30" s="264" t="s">
        <v>159</v>
      </c>
      <c r="H30" s="263" t="s">
        <v>172</v>
      </c>
      <c r="I30" s="265" t="s">
        <v>9</v>
      </c>
      <c r="J30" s="272"/>
      <c r="K30" s="263"/>
      <c r="L30" s="267"/>
      <c r="M30" s="267"/>
      <c r="N30" s="267"/>
      <c r="O30" s="267"/>
      <c r="P30" s="267"/>
      <c r="Q30" s="267"/>
      <c r="R30" s="267"/>
      <c r="S30" s="267"/>
      <c r="T30" s="267"/>
      <c r="U30" s="267"/>
      <c r="V30" s="267"/>
      <c r="W30" s="267"/>
      <c r="X30" s="267"/>
      <c r="Y30" s="267"/>
      <c r="Z30" s="267"/>
      <c r="AA30" s="267"/>
      <c r="AB30" s="267"/>
    </row>
    <row r="31" spans="1:28" s="268" customFormat="1" ht="40.200000000000003" customHeight="1">
      <c r="A31" s="263" t="s">
        <v>148</v>
      </c>
      <c r="B31" s="271" t="s">
        <v>149</v>
      </c>
      <c r="C31" s="263" t="s">
        <v>173</v>
      </c>
      <c r="D31" s="267" t="s">
        <v>88</v>
      </c>
      <c r="E31" s="263" t="s">
        <v>121</v>
      </c>
      <c r="F31" s="263" t="s">
        <v>174</v>
      </c>
      <c r="G31" s="264" t="s">
        <v>159</v>
      </c>
      <c r="H31" s="263" t="s">
        <v>175</v>
      </c>
      <c r="I31" s="265" t="s">
        <v>9</v>
      </c>
      <c r="J31" s="272"/>
      <c r="K31" s="263"/>
      <c r="L31" s="267"/>
      <c r="M31" s="267"/>
      <c r="N31" s="267"/>
      <c r="O31" s="267"/>
      <c r="P31" s="267"/>
      <c r="Q31" s="267"/>
      <c r="R31" s="267"/>
      <c r="S31" s="267"/>
      <c r="T31" s="267"/>
      <c r="U31" s="267"/>
      <c r="V31" s="267"/>
      <c r="W31" s="267"/>
      <c r="X31" s="267"/>
      <c r="Y31" s="267"/>
      <c r="Z31" s="267"/>
      <c r="AA31" s="267"/>
      <c r="AB31" s="267"/>
    </row>
    <row r="32" spans="1:28" s="268" customFormat="1" ht="40.200000000000003" customHeight="1">
      <c r="A32" s="263" t="s">
        <v>148</v>
      </c>
      <c r="B32" s="271" t="s">
        <v>149</v>
      </c>
      <c r="C32" s="263" t="s">
        <v>176</v>
      </c>
      <c r="D32" s="267" t="s">
        <v>88</v>
      </c>
      <c r="E32" s="263" t="s">
        <v>121</v>
      </c>
      <c r="F32" s="263" t="s">
        <v>177</v>
      </c>
      <c r="G32" s="264" t="s">
        <v>159</v>
      </c>
      <c r="H32" s="263" t="s">
        <v>178</v>
      </c>
      <c r="I32" s="265" t="s">
        <v>9</v>
      </c>
      <c r="J32" s="272"/>
      <c r="K32" s="263"/>
      <c r="L32" s="267"/>
      <c r="M32" s="267"/>
      <c r="N32" s="267"/>
      <c r="O32" s="267"/>
      <c r="P32" s="267"/>
      <c r="Q32" s="267"/>
      <c r="R32" s="267"/>
      <c r="S32" s="267"/>
      <c r="T32" s="267"/>
      <c r="U32" s="267"/>
      <c r="V32" s="267"/>
      <c r="W32" s="267"/>
      <c r="X32" s="267"/>
      <c r="Y32" s="267"/>
      <c r="Z32" s="267"/>
      <c r="AA32" s="267"/>
      <c r="AB32" s="267"/>
    </row>
    <row r="33" spans="1:28" s="268" customFormat="1" ht="40.200000000000003" customHeight="1">
      <c r="A33" s="263" t="s">
        <v>148</v>
      </c>
      <c r="B33" s="271" t="s">
        <v>149</v>
      </c>
      <c r="C33" s="263" t="s">
        <v>179</v>
      </c>
      <c r="D33" s="267" t="s">
        <v>88</v>
      </c>
      <c r="E33" s="263" t="s">
        <v>121</v>
      </c>
      <c r="F33" s="263" t="s">
        <v>180</v>
      </c>
      <c r="G33" s="264" t="s">
        <v>159</v>
      </c>
      <c r="H33" s="263" t="s">
        <v>181</v>
      </c>
      <c r="I33" s="265" t="s">
        <v>9</v>
      </c>
      <c r="J33" s="272"/>
      <c r="K33" s="263"/>
      <c r="L33" s="267"/>
      <c r="M33" s="267"/>
      <c r="N33" s="267"/>
      <c r="O33" s="267"/>
      <c r="P33" s="267"/>
      <c r="Q33" s="267"/>
      <c r="R33" s="267"/>
      <c r="S33" s="267"/>
      <c r="T33" s="267"/>
      <c r="U33" s="267"/>
      <c r="V33" s="267"/>
      <c r="W33" s="267"/>
      <c r="X33" s="267"/>
      <c r="Y33" s="267"/>
      <c r="Z33" s="267"/>
      <c r="AA33" s="267"/>
      <c r="AB33" s="267"/>
    </row>
    <row r="34" spans="1:28" s="268" customFormat="1" ht="40.200000000000003" customHeight="1">
      <c r="A34" s="263" t="s">
        <v>148</v>
      </c>
      <c r="B34" s="271" t="s">
        <v>149</v>
      </c>
      <c r="C34" s="263" t="s">
        <v>182</v>
      </c>
      <c r="D34" s="267" t="s">
        <v>88</v>
      </c>
      <c r="E34" s="263" t="s">
        <v>121</v>
      </c>
      <c r="F34" s="263" t="s">
        <v>183</v>
      </c>
      <c r="G34" s="264" t="s">
        <v>159</v>
      </c>
      <c r="H34" s="263" t="s">
        <v>184</v>
      </c>
      <c r="I34" s="265" t="s">
        <v>9</v>
      </c>
      <c r="J34" s="272"/>
      <c r="K34" s="263"/>
      <c r="L34" s="267"/>
      <c r="M34" s="267"/>
      <c r="N34" s="267"/>
      <c r="O34" s="267"/>
      <c r="P34" s="267"/>
      <c r="Q34" s="267"/>
      <c r="R34" s="267"/>
      <c r="S34" s="267"/>
      <c r="T34" s="267"/>
      <c r="U34" s="267"/>
      <c r="V34" s="267"/>
      <c r="W34" s="267"/>
      <c r="X34" s="267"/>
      <c r="Y34" s="267"/>
      <c r="Z34" s="267"/>
      <c r="AA34" s="267"/>
      <c r="AB34" s="267"/>
    </row>
    <row r="35" spans="1:28" s="268" customFormat="1" ht="40.200000000000003" customHeight="1">
      <c r="A35" s="263" t="s">
        <v>148</v>
      </c>
      <c r="B35" s="271" t="s">
        <v>149</v>
      </c>
      <c r="C35" s="263" t="s">
        <v>185</v>
      </c>
      <c r="D35" s="267" t="s">
        <v>88</v>
      </c>
      <c r="E35" s="263" t="s">
        <v>121</v>
      </c>
      <c r="F35" s="263" t="s">
        <v>186</v>
      </c>
      <c r="G35" s="264" t="s">
        <v>187</v>
      </c>
      <c r="H35" s="263" t="s">
        <v>188</v>
      </c>
      <c r="I35" s="265" t="s">
        <v>9</v>
      </c>
      <c r="J35" s="272"/>
      <c r="K35" s="263"/>
      <c r="L35" s="267"/>
      <c r="M35" s="267"/>
      <c r="N35" s="267"/>
      <c r="O35" s="267"/>
      <c r="P35" s="267"/>
      <c r="Q35" s="267"/>
      <c r="R35" s="267"/>
      <c r="S35" s="267"/>
      <c r="T35" s="267"/>
      <c r="U35" s="267"/>
      <c r="V35" s="267"/>
      <c r="W35" s="267"/>
      <c r="X35" s="267"/>
      <c r="Y35" s="267"/>
      <c r="Z35" s="267"/>
      <c r="AA35" s="267"/>
      <c r="AB35" s="267"/>
    </row>
    <row r="36" spans="1:28" s="268" customFormat="1" ht="40.200000000000003" customHeight="1">
      <c r="A36" s="263" t="s">
        <v>148</v>
      </c>
      <c r="B36" s="271" t="s">
        <v>149</v>
      </c>
      <c r="C36" s="263" t="s">
        <v>189</v>
      </c>
      <c r="D36" s="267" t="s">
        <v>88</v>
      </c>
      <c r="E36" s="263" t="s">
        <v>121</v>
      </c>
      <c r="F36" s="263" t="s">
        <v>190</v>
      </c>
      <c r="G36" s="264" t="s">
        <v>159</v>
      </c>
      <c r="H36" s="263" t="s">
        <v>191</v>
      </c>
      <c r="I36" s="273" t="s">
        <v>9</v>
      </c>
      <c r="J36" s="274"/>
      <c r="K36" s="263"/>
      <c r="L36" s="267"/>
      <c r="M36" s="267"/>
      <c r="N36" s="267"/>
      <c r="O36" s="267"/>
      <c r="P36" s="267"/>
      <c r="Q36" s="267"/>
      <c r="R36" s="267"/>
      <c r="S36" s="267"/>
      <c r="T36" s="267"/>
      <c r="U36" s="267"/>
      <c r="V36" s="267"/>
      <c r="W36" s="267"/>
      <c r="X36" s="267"/>
      <c r="Y36" s="267"/>
      <c r="Z36" s="267"/>
      <c r="AA36" s="267"/>
      <c r="AB36" s="267"/>
    </row>
    <row r="37" spans="1:28" s="268" customFormat="1" ht="40.200000000000003" customHeight="1">
      <c r="A37" s="263" t="s">
        <v>148</v>
      </c>
      <c r="B37" s="271" t="s">
        <v>149</v>
      </c>
      <c r="C37" s="263" t="s">
        <v>192</v>
      </c>
      <c r="D37" s="267" t="s">
        <v>88</v>
      </c>
      <c r="E37" s="263" t="s">
        <v>121</v>
      </c>
      <c r="F37" s="263" t="s">
        <v>193</v>
      </c>
      <c r="G37" s="264" t="s">
        <v>159</v>
      </c>
      <c r="H37" s="263" t="s">
        <v>194</v>
      </c>
      <c r="I37" s="265" t="s">
        <v>9</v>
      </c>
      <c r="J37" s="272"/>
      <c r="K37" s="263"/>
      <c r="L37" s="267"/>
      <c r="M37" s="267"/>
      <c r="N37" s="267"/>
      <c r="O37" s="267"/>
      <c r="P37" s="267"/>
      <c r="Q37" s="267"/>
      <c r="R37" s="267"/>
      <c r="S37" s="267"/>
      <c r="T37" s="267"/>
      <c r="U37" s="267"/>
      <c r="V37" s="267"/>
      <c r="W37" s="267"/>
      <c r="X37" s="267"/>
      <c r="Y37" s="267"/>
      <c r="Z37" s="267"/>
      <c r="AA37" s="267"/>
      <c r="AB37" s="267"/>
    </row>
    <row r="38" spans="1:28" s="268" customFormat="1" ht="40.200000000000003" customHeight="1">
      <c r="A38" s="263" t="s">
        <v>148</v>
      </c>
      <c r="B38" s="271" t="s">
        <v>149</v>
      </c>
      <c r="C38" s="263" t="s">
        <v>195</v>
      </c>
      <c r="D38" s="267" t="s">
        <v>88</v>
      </c>
      <c r="E38" s="263" t="s">
        <v>121</v>
      </c>
      <c r="F38" s="263" t="s">
        <v>196</v>
      </c>
      <c r="G38" s="264" t="s">
        <v>159</v>
      </c>
      <c r="H38" s="263" t="s">
        <v>197</v>
      </c>
      <c r="I38" s="265" t="s">
        <v>9</v>
      </c>
      <c r="J38" s="272"/>
      <c r="K38" s="263"/>
      <c r="L38" s="267"/>
      <c r="M38" s="267"/>
      <c r="N38" s="267"/>
      <c r="O38" s="267"/>
      <c r="P38" s="267"/>
      <c r="Q38" s="267"/>
      <c r="R38" s="267"/>
      <c r="S38" s="267"/>
      <c r="T38" s="267"/>
      <c r="U38" s="267"/>
      <c r="V38" s="267"/>
      <c r="W38" s="267"/>
      <c r="X38" s="267"/>
      <c r="Y38" s="267"/>
      <c r="Z38" s="267"/>
      <c r="AA38" s="267"/>
      <c r="AB38" s="267"/>
    </row>
    <row r="39" spans="1:28" s="268" customFormat="1" ht="40.200000000000003" customHeight="1">
      <c r="A39" s="263" t="s">
        <v>148</v>
      </c>
      <c r="B39" s="271" t="s">
        <v>149</v>
      </c>
      <c r="C39" s="263" t="s">
        <v>198</v>
      </c>
      <c r="D39" s="267" t="s">
        <v>88</v>
      </c>
      <c r="E39" s="263" t="s">
        <v>121</v>
      </c>
      <c r="F39" s="263" t="s">
        <v>199</v>
      </c>
      <c r="G39" s="264" t="s">
        <v>159</v>
      </c>
      <c r="H39" s="263" t="s">
        <v>200</v>
      </c>
      <c r="I39" s="265" t="s">
        <v>9</v>
      </c>
      <c r="J39" s="272"/>
      <c r="K39" s="263"/>
      <c r="L39" s="267"/>
      <c r="M39" s="267"/>
      <c r="N39" s="267"/>
      <c r="O39" s="267"/>
      <c r="P39" s="267"/>
      <c r="Q39" s="267"/>
      <c r="R39" s="267"/>
      <c r="S39" s="267"/>
      <c r="T39" s="267"/>
      <c r="U39" s="267"/>
      <c r="V39" s="267"/>
      <c r="W39" s="267"/>
      <c r="X39" s="267"/>
      <c r="Y39" s="267"/>
      <c r="Z39" s="267"/>
      <c r="AA39" s="267"/>
      <c r="AB39" s="267"/>
    </row>
    <row r="40" spans="1:28" s="268" customFormat="1" ht="40.200000000000003" customHeight="1">
      <c r="A40" s="263" t="s">
        <v>148</v>
      </c>
      <c r="B40" s="271" t="s">
        <v>149</v>
      </c>
      <c r="C40" s="263" t="s">
        <v>201</v>
      </c>
      <c r="D40" s="267" t="s">
        <v>88</v>
      </c>
      <c r="E40" s="263" t="s">
        <v>121</v>
      </c>
      <c r="F40" s="263" t="s">
        <v>202</v>
      </c>
      <c r="G40" s="264" t="s">
        <v>159</v>
      </c>
      <c r="H40" s="263" t="s">
        <v>203</v>
      </c>
      <c r="I40" s="265" t="s">
        <v>9</v>
      </c>
      <c r="J40" s="272"/>
      <c r="K40" s="263"/>
      <c r="L40" s="267"/>
      <c r="M40" s="267"/>
      <c r="N40" s="267"/>
      <c r="O40" s="267"/>
      <c r="P40" s="267"/>
      <c r="Q40" s="267"/>
      <c r="R40" s="267"/>
      <c r="S40" s="267"/>
      <c r="T40" s="267"/>
      <c r="U40" s="267"/>
      <c r="V40" s="267"/>
      <c r="W40" s="267"/>
      <c r="X40" s="267"/>
      <c r="Y40" s="267"/>
      <c r="Z40" s="267"/>
      <c r="AA40" s="267"/>
      <c r="AB40" s="267"/>
    </row>
    <row r="41" spans="1:28" s="268" customFormat="1" ht="40.200000000000003" customHeight="1">
      <c r="A41" s="263" t="s">
        <v>148</v>
      </c>
      <c r="B41" s="271" t="s">
        <v>149</v>
      </c>
      <c r="C41" s="263" t="s">
        <v>204</v>
      </c>
      <c r="D41" s="267" t="s">
        <v>88</v>
      </c>
      <c r="E41" s="263" t="s">
        <v>121</v>
      </c>
      <c r="F41" s="263" t="s">
        <v>205</v>
      </c>
      <c r="G41" s="264" t="s">
        <v>159</v>
      </c>
      <c r="H41" s="263" t="s">
        <v>206</v>
      </c>
      <c r="I41" s="265" t="s">
        <v>9</v>
      </c>
      <c r="J41" s="272"/>
      <c r="K41" s="263"/>
      <c r="L41" s="266"/>
      <c r="M41" s="267"/>
      <c r="N41" s="267"/>
      <c r="O41" s="267"/>
      <c r="P41" s="267"/>
      <c r="Q41" s="267"/>
      <c r="R41" s="267"/>
      <c r="S41" s="267"/>
      <c r="T41" s="267"/>
      <c r="U41" s="267"/>
      <c r="V41" s="267"/>
      <c r="W41" s="267"/>
      <c r="X41" s="267"/>
      <c r="Y41" s="267"/>
      <c r="Z41" s="267"/>
      <c r="AA41" s="267"/>
      <c r="AB41" s="267"/>
    </row>
    <row r="42" spans="1:28" s="268" customFormat="1" ht="40.200000000000003" customHeight="1">
      <c r="A42" s="263" t="s">
        <v>207</v>
      </c>
      <c r="B42" s="271" t="s">
        <v>208</v>
      </c>
      <c r="C42" s="263" t="s">
        <v>209</v>
      </c>
      <c r="D42" s="263" t="s">
        <v>210</v>
      </c>
      <c r="E42" s="263" t="s">
        <v>211</v>
      </c>
      <c r="F42" s="263" t="s">
        <v>212</v>
      </c>
      <c r="G42" s="264" t="s">
        <v>213</v>
      </c>
      <c r="H42" s="263" t="s">
        <v>214</v>
      </c>
      <c r="I42" s="265" t="s">
        <v>9</v>
      </c>
      <c r="J42" s="263"/>
      <c r="K42" s="263"/>
      <c r="L42" s="266"/>
      <c r="M42" s="267"/>
      <c r="N42" s="267"/>
      <c r="O42" s="267"/>
      <c r="P42" s="267"/>
      <c r="Q42" s="267"/>
      <c r="R42" s="267"/>
      <c r="S42" s="267"/>
      <c r="T42" s="267"/>
      <c r="U42" s="267"/>
      <c r="V42" s="267"/>
      <c r="W42" s="267"/>
      <c r="X42" s="267"/>
      <c r="Y42" s="267"/>
      <c r="Z42" s="267"/>
      <c r="AA42" s="267"/>
      <c r="AB42" s="267"/>
    </row>
    <row r="43" spans="1:28" s="268" customFormat="1" ht="40.200000000000003" customHeight="1">
      <c r="A43" s="263" t="s">
        <v>207</v>
      </c>
      <c r="B43" s="271" t="s">
        <v>208</v>
      </c>
      <c r="C43" s="263" t="s">
        <v>215</v>
      </c>
      <c r="D43" s="263" t="s">
        <v>216</v>
      </c>
      <c r="E43" s="263" t="s">
        <v>211</v>
      </c>
      <c r="F43" s="263" t="s">
        <v>217</v>
      </c>
      <c r="G43" s="264" t="s">
        <v>218</v>
      </c>
      <c r="H43" s="263" t="s">
        <v>219</v>
      </c>
      <c r="I43" s="265" t="s">
        <v>9</v>
      </c>
      <c r="J43" s="263"/>
      <c r="K43" s="263"/>
      <c r="L43" s="266"/>
      <c r="M43" s="267"/>
      <c r="N43" s="267"/>
      <c r="O43" s="267"/>
      <c r="P43" s="267"/>
      <c r="Q43" s="267"/>
      <c r="R43" s="267"/>
      <c r="S43" s="267"/>
      <c r="T43" s="267"/>
      <c r="U43" s="267"/>
      <c r="V43" s="267"/>
      <c r="W43" s="267"/>
      <c r="X43" s="267"/>
      <c r="Y43" s="267"/>
      <c r="Z43" s="267"/>
      <c r="AA43" s="267"/>
      <c r="AB43" s="267"/>
    </row>
    <row r="44" spans="1:28" s="268" customFormat="1" ht="40.200000000000003" customHeight="1">
      <c r="A44" s="263" t="s">
        <v>207</v>
      </c>
      <c r="B44" s="271" t="s">
        <v>208</v>
      </c>
      <c r="C44" s="263" t="s">
        <v>220</v>
      </c>
      <c r="D44" s="263" t="s">
        <v>221</v>
      </c>
      <c r="E44" s="263" t="s">
        <v>222</v>
      </c>
      <c r="F44" s="263" t="s">
        <v>223</v>
      </c>
      <c r="G44" s="264" t="s">
        <v>224</v>
      </c>
      <c r="H44" s="263" t="s">
        <v>225</v>
      </c>
      <c r="I44" s="265" t="s">
        <v>9</v>
      </c>
      <c r="J44" s="263"/>
      <c r="K44" s="263"/>
      <c r="L44" s="267"/>
      <c r="M44" s="267"/>
      <c r="N44" s="267"/>
      <c r="O44" s="267"/>
      <c r="P44" s="267"/>
      <c r="Q44" s="267"/>
      <c r="R44" s="267"/>
      <c r="S44" s="267"/>
      <c r="T44" s="267"/>
      <c r="U44" s="267"/>
      <c r="V44" s="267"/>
      <c r="W44" s="267"/>
      <c r="X44" s="267"/>
      <c r="Y44" s="267"/>
      <c r="Z44" s="267"/>
      <c r="AA44" s="267"/>
      <c r="AB44" s="267"/>
    </row>
    <row r="45" spans="1:28" s="268" customFormat="1" ht="40.200000000000003" customHeight="1">
      <c r="A45" s="263" t="s">
        <v>207</v>
      </c>
      <c r="B45" s="271" t="s">
        <v>208</v>
      </c>
      <c r="C45" s="263" t="s">
        <v>226</v>
      </c>
      <c r="D45" s="263" t="s">
        <v>210</v>
      </c>
      <c r="E45" s="263" t="s">
        <v>211</v>
      </c>
      <c r="F45" s="263" t="s">
        <v>227</v>
      </c>
      <c r="G45" s="264" t="s">
        <v>228</v>
      </c>
      <c r="H45" s="263" t="s">
        <v>229</v>
      </c>
      <c r="I45" s="265" t="s">
        <v>9</v>
      </c>
      <c r="J45" s="263"/>
      <c r="K45" s="264"/>
      <c r="L45" s="266"/>
      <c r="M45" s="267"/>
      <c r="N45" s="267"/>
      <c r="O45" s="267"/>
      <c r="P45" s="267"/>
      <c r="Q45" s="267"/>
      <c r="R45" s="267"/>
      <c r="S45" s="267"/>
      <c r="T45" s="267"/>
      <c r="U45" s="267"/>
      <c r="V45" s="267"/>
      <c r="W45" s="267"/>
      <c r="X45" s="267"/>
      <c r="Y45" s="267"/>
      <c r="Z45" s="267"/>
      <c r="AA45" s="267"/>
      <c r="AB45" s="267"/>
    </row>
    <row r="46" spans="1:28" s="268" customFormat="1" ht="40.200000000000003" customHeight="1">
      <c r="A46" s="263" t="s">
        <v>207</v>
      </c>
      <c r="B46" s="271" t="s">
        <v>208</v>
      </c>
      <c r="C46" s="263" t="s">
        <v>230</v>
      </c>
      <c r="D46" s="263" t="s">
        <v>210</v>
      </c>
      <c r="E46" s="263" t="s">
        <v>211</v>
      </c>
      <c r="F46" s="263" t="s">
        <v>231</v>
      </c>
      <c r="G46" s="264" t="s">
        <v>232</v>
      </c>
      <c r="H46" s="263" t="s">
        <v>233</v>
      </c>
      <c r="I46" s="265" t="s">
        <v>9</v>
      </c>
      <c r="J46" s="263"/>
      <c r="K46" s="263"/>
      <c r="L46" s="266"/>
      <c r="M46" s="267"/>
      <c r="N46" s="267"/>
      <c r="O46" s="267"/>
      <c r="P46" s="267"/>
      <c r="Q46" s="267"/>
      <c r="R46" s="267"/>
      <c r="S46" s="267"/>
      <c r="T46" s="267"/>
      <c r="U46" s="267"/>
      <c r="V46" s="267"/>
      <c r="W46" s="267"/>
      <c r="X46" s="267"/>
      <c r="Y46" s="267"/>
      <c r="Z46" s="267"/>
      <c r="AA46" s="267"/>
      <c r="AB46" s="267"/>
    </row>
    <row r="47" spans="1:28" s="268" customFormat="1" ht="40.200000000000003" customHeight="1">
      <c r="A47" s="263" t="s">
        <v>207</v>
      </c>
      <c r="B47" s="271" t="s">
        <v>208</v>
      </c>
      <c r="C47" s="263" t="s">
        <v>234</v>
      </c>
      <c r="D47" s="263" t="s">
        <v>210</v>
      </c>
      <c r="E47" s="263" t="s">
        <v>211</v>
      </c>
      <c r="F47" s="263" t="s">
        <v>235</v>
      </c>
      <c r="G47" s="264" t="s">
        <v>236</v>
      </c>
      <c r="H47" s="275" t="s">
        <v>237</v>
      </c>
      <c r="I47" s="265" t="s">
        <v>9</v>
      </c>
      <c r="J47" s="263"/>
      <c r="K47" s="263"/>
      <c r="L47" s="266"/>
      <c r="M47" s="267"/>
      <c r="N47" s="267"/>
      <c r="O47" s="267"/>
      <c r="P47" s="267"/>
      <c r="Q47" s="267"/>
      <c r="R47" s="267"/>
      <c r="S47" s="267"/>
      <c r="T47" s="267"/>
      <c r="U47" s="267"/>
      <c r="V47" s="267"/>
      <c r="W47" s="267"/>
      <c r="X47" s="267"/>
      <c r="Y47" s="267"/>
      <c r="Z47" s="267"/>
      <c r="AA47" s="267"/>
      <c r="AB47" s="267"/>
    </row>
    <row r="48" spans="1:28" s="268" customFormat="1" ht="40.200000000000003" customHeight="1">
      <c r="A48" s="263" t="s">
        <v>207</v>
      </c>
      <c r="B48" s="271" t="s">
        <v>208</v>
      </c>
      <c r="C48" s="263" t="s">
        <v>238</v>
      </c>
      <c r="D48" s="263" t="s">
        <v>210</v>
      </c>
      <c r="E48" s="263" t="s">
        <v>239</v>
      </c>
      <c r="F48" s="263" t="s">
        <v>240</v>
      </c>
      <c r="G48" s="264" t="s">
        <v>241</v>
      </c>
      <c r="H48" s="263" t="s">
        <v>242</v>
      </c>
      <c r="I48" s="265" t="s">
        <v>9</v>
      </c>
      <c r="J48" s="263"/>
      <c r="K48" s="263"/>
      <c r="L48" s="266"/>
      <c r="M48" s="267"/>
      <c r="N48" s="267"/>
      <c r="O48" s="267"/>
      <c r="P48" s="267"/>
      <c r="Q48" s="267"/>
      <c r="R48" s="267"/>
      <c r="S48" s="267"/>
      <c r="T48" s="267"/>
      <c r="U48" s="267"/>
      <c r="V48" s="267"/>
      <c r="W48" s="267"/>
      <c r="X48" s="267"/>
      <c r="Y48" s="267"/>
      <c r="Z48" s="267"/>
      <c r="AA48" s="267"/>
      <c r="AB48" s="267"/>
    </row>
    <row r="49" spans="1:28" s="268" customFormat="1" ht="40.200000000000003" customHeight="1">
      <c r="A49" s="263" t="s">
        <v>207</v>
      </c>
      <c r="B49" s="271" t="s">
        <v>208</v>
      </c>
      <c r="C49" s="263" t="s">
        <v>243</v>
      </c>
      <c r="D49" s="263" t="s">
        <v>210</v>
      </c>
      <c r="E49" s="263" t="s">
        <v>244</v>
      </c>
      <c r="F49" s="263" t="s">
        <v>245</v>
      </c>
      <c r="G49" s="264" t="s">
        <v>246</v>
      </c>
      <c r="H49" s="263" t="s">
        <v>247</v>
      </c>
      <c r="I49" s="265" t="s">
        <v>9</v>
      </c>
      <c r="J49" s="263"/>
      <c r="K49" s="263"/>
      <c r="L49" s="266"/>
      <c r="M49" s="267"/>
      <c r="N49" s="267"/>
      <c r="O49" s="267"/>
      <c r="P49" s="267"/>
      <c r="Q49" s="267"/>
      <c r="R49" s="267"/>
      <c r="S49" s="267"/>
      <c r="T49" s="267"/>
      <c r="U49" s="267"/>
      <c r="V49" s="267"/>
      <c r="W49" s="267"/>
      <c r="X49" s="267"/>
      <c r="Y49" s="267"/>
      <c r="Z49" s="267"/>
      <c r="AA49" s="267"/>
      <c r="AB49" s="267"/>
    </row>
    <row r="50" spans="1:28" s="268" customFormat="1" ht="40.200000000000003" customHeight="1">
      <c r="A50" s="263" t="s">
        <v>207</v>
      </c>
      <c r="B50" s="271" t="s">
        <v>208</v>
      </c>
      <c r="C50" s="263" t="s">
        <v>248</v>
      </c>
      <c r="D50" s="263" t="s">
        <v>210</v>
      </c>
      <c r="E50" s="263" t="s">
        <v>222</v>
      </c>
      <c r="F50" s="263" t="s">
        <v>249</v>
      </c>
      <c r="G50" s="264" t="s">
        <v>250</v>
      </c>
      <c r="H50" s="263" t="s">
        <v>251</v>
      </c>
      <c r="I50" s="265" t="s">
        <v>9</v>
      </c>
      <c r="J50" s="263"/>
      <c r="K50" s="263"/>
      <c r="L50" s="266"/>
      <c r="M50" s="267"/>
      <c r="N50" s="267"/>
      <c r="O50" s="267"/>
      <c r="P50" s="267"/>
      <c r="Q50" s="267"/>
      <c r="R50" s="267"/>
      <c r="S50" s="267"/>
      <c r="T50" s="267"/>
      <c r="U50" s="267"/>
      <c r="V50" s="267"/>
      <c r="W50" s="267"/>
      <c r="X50" s="267"/>
      <c r="Y50" s="267"/>
      <c r="Z50" s="267"/>
      <c r="AA50" s="267"/>
      <c r="AB50" s="267"/>
    </row>
    <row r="51" spans="1:28" s="268" customFormat="1" ht="40.200000000000003" customHeight="1">
      <c r="A51" s="263" t="s">
        <v>207</v>
      </c>
      <c r="B51" s="271" t="s">
        <v>208</v>
      </c>
      <c r="C51" s="263" t="s">
        <v>252</v>
      </c>
      <c r="D51" s="263" t="s">
        <v>210</v>
      </c>
      <c r="E51" s="263" t="s">
        <v>253</v>
      </c>
      <c r="F51" s="263" t="s">
        <v>254</v>
      </c>
      <c r="G51" s="264" t="s">
        <v>255</v>
      </c>
      <c r="H51" s="263" t="s">
        <v>256</v>
      </c>
      <c r="I51" s="265" t="s">
        <v>9</v>
      </c>
      <c r="J51" s="263"/>
      <c r="K51" s="264"/>
      <c r="L51" s="266"/>
      <c r="M51" s="267"/>
      <c r="N51" s="267"/>
      <c r="O51" s="267"/>
      <c r="P51" s="267"/>
      <c r="Q51" s="267"/>
      <c r="R51" s="267"/>
      <c r="S51" s="267"/>
      <c r="T51" s="267"/>
      <c r="U51" s="267"/>
      <c r="V51" s="267"/>
      <c r="W51" s="267"/>
      <c r="X51" s="267"/>
      <c r="Y51" s="267"/>
      <c r="Z51" s="267"/>
      <c r="AA51" s="267"/>
      <c r="AB51" s="267"/>
    </row>
    <row r="52" spans="1:28" s="268" customFormat="1" ht="40.200000000000003" customHeight="1">
      <c r="A52" s="263" t="s">
        <v>207</v>
      </c>
      <c r="B52" s="271" t="s">
        <v>208</v>
      </c>
      <c r="C52" s="263" t="s">
        <v>257</v>
      </c>
      <c r="D52" s="263" t="s">
        <v>210</v>
      </c>
      <c r="E52" s="263" t="s">
        <v>253</v>
      </c>
      <c r="F52" s="263" t="s">
        <v>258</v>
      </c>
      <c r="G52" s="264" t="s">
        <v>255</v>
      </c>
      <c r="H52" s="263" t="s">
        <v>259</v>
      </c>
      <c r="I52" s="265" t="s">
        <v>9</v>
      </c>
      <c r="J52" s="263"/>
      <c r="K52" s="264"/>
      <c r="L52" s="266"/>
      <c r="M52" s="267"/>
      <c r="N52" s="267"/>
      <c r="O52" s="267"/>
      <c r="P52" s="267"/>
      <c r="Q52" s="267"/>
      <c r="R52" s="267"/>
      <c r="S52" s="267"/>
      <c r="T52" s="267"/>
      <c r="U52" s="267"/>
      <c r="V52" s="267"/>
      <c r="W52" s="267"/>
      <c r="X52" s="267"/>
      <c r="Y52" s="267"/>
      <c r="Z52" s="267"/>
      <c r="AA52" s="267"/>
      <c r="AB52" s="267"/>
    </row>
    <row r="53" spans="1:28" s="268" customFormat="1" ht="40.200000000000003" customHeight="1">
      <c r="A53" s="263" t="s">
        <v>207</v>
      </c>
      <c r="B53" s="271" t="s">
        <v>208</v>
      </c>
      <c r="C53" s="263" t="s">
        <v>260</v>
      </c>
      <c r="D53" s="263" t="s">
        <v>210</v>
      </c>
      <c r="E53" s="263" t="s">
        <v>253</v>
      </c>
      <c r="F53" s="263" t="s">
        <v>261</v>
      </c>
      <c r="G53" s="264" t="s">
        <v>262</v>
      </c>
      <c r="H53" s="263" t="s">
        <v>263</v>
      </c>
      <c r="I53" s="265" t="s">
        <v>9</v>
      </c>
      <c r="J53" s="263"/>
      <c r="K53" s="263"/>
      <c r="L53" s="266"/>
      <c r="M53" s="267"/>
      <c r="N53" s="267"/>
      <c r="O53" s="267"/>
      <c r="P53" s="267"/>
      <c r="Q53" s="267"/>
      <c r="R53" s="267"/>
      <c r="S53" s="267"/>
      <c r="T53" s="267"/>
      <c r="U53" s="267"/>
      <c r="V53" s="267"/>
      <c r="W53" s="267"/>
      <c r="X53" s="267"/>
      <c r="Y53" s="267"/>
      <c r="Z53" s="267"/>
      <c r="AA53" s="267"/>
      <c r="AB53" s="267"/>
    </row>
    <row r="54" spans="1:28" s="268" customFormat="1" ht="40.200000000000003" customHeight="1">
      <c r="A54" s="263" t="s">
        <v>207</v>
      </c>
      <c r="B54" s="271" t="s">
        <v>208</v>
      </c>
      <c r="C54" s="263" t="s">
        <v>264</v>
      </c>
      <c r="D54" s="263" t="s">
        <v>210</v>
      </c>
      <c r="E54" s="263" t="s">
        <v>253</v>
      </c>
      <c r="F54" s="263" t="s">
        <v>265</v>
      </c>
      <c r="G54" s="264" t="s">
        <v>266</v>
      </c>
      <c r="H54" s="263" t="s">
        <v>267</v>
      </c>
      <c r="I54" s="265" t="s">
        <v>9</v>
      </c>
      <c r="J54" s="263"/>
      <c r="K54" s="264"/>
      <c r="L54" s="266"/>
      <c r="M54" s="267"/>
      <c r="N54" s="267"/>
      <c r="O54" s="267"/>
      <c r="P54" s="267"/>
      <c r="Q54" s="267"/>
      <c r="R54" s="267"/>
      <c r="S54" s="267"/>
      <c r="T54" s="267"/>
      <c r="U54" s="267"/>
      <c r="V54" s="267"/>
      <c r="W54" s="267"/>
      <c r="X54" s="267"/>
      <c r="Y54" s="267"/>
      <c r="Z54" s="267"/>
      <c r="AA54" s="267"/>
      <c r="AB54" s="267"/>
    </row>
    <row r="55" spans="1:28" s="268" customFormat="1" ht="40.200000000000003" customHeight="1">
      <c r="A55" s="263" t="s">
        <v>207</v>
      </c>
      <c r="B55" s="271" t="s">
        <v>208</v>
      </c>
      <c r="C55" s="263" t="s">
        <v>268</v>
      </c>
      <c r="D55" s="263" t="s">
        <v>210</v>
      </c>
      <c r="E55" s="263" t="s">
        <v>253</v>
      </c>
      <c r="F55" s="263" t="s">
        <v>269</v>
      </c>
      <c r="G55" s="264" t="s">
        <v>270</v>
      </c>
      <c r="H55" s="263" t="s">
        <v>271</v>
      </c>
      <c r="I55" s="265" t="s">
        <v>9</v>
      </c>
      <c r="J55" s="276"/>
      <c r="K55" s="263"/>
      <c r="L55" s="266"/>
      <c r="M55" s="267"/>
      <c r="N55" s="267"/>
      <c r="O55" s="267"/>
      <c r="P55" s="267"/>
      <c r="Q55" s="267"/>
      <c r="R55" s="267"/>
      <c r="S55" s="267"/>
      <c r="T55" s="267"/>
      <c r="U55" s="267"/>
      <c r="V55" s="267"/>
      <c r="W55" s="267"/>
      <c r="X55" s="267"/>
      <c r="Y55" s="267"/>
      <c r="Z55" s="267"/>
      <c r="AA55" s="267"/>
      <c r="AB55" s="267"/>
    </row>
    <row r="56" spans="1:28" s="268" customFormat="1" ht="40.200000000000003" customHeight="1">
      <c r="A56" s="263" t="s">
        <v>207</v>
      </c>
      <c r="B56" s="271" t="s">
        <v>208</v>
      </c>
      <c r="C56" s="263" t="s">
        <v>272</v>
      </c>
      <c r="D56" s="263" t="s">
        <v>210</v>
      </c>
      <c r="E56" s="263" t="s">
        <v>239</v>
      </c>
      <c r="F56" s="263" t="s">
        <v>273</v>
      </c>
      <c r="G56" s="264" t="s">
        <v>274</v>
      </c>
      <c r="H56" s="263" t="s">
        <v>271</v>
      </c>
      <c r="I56" s="265" t="s">
        <v>9</v>
      </c>
      <c r="J56" s="276"/>
      <c r="K56" s="263"/>
      <c r="L56" s="266"/>
      <c r="M56" s="267"/>
      <c r="N56" s="267"/>
      <c r="O56" s="267"/>
      <c r="P56" s="267"/>
      <c r="Q56" s="267"/>
      <c r="R56" s="267"/>
      <c r="S56" s="267"/>
      <c r="T56" s="267"/>
      <c r="U56" s="267"/>
      <c r="V56" s="267"/>
      <c r="W56" s="267"/>
      <c r="X56" s="267"/>
      <c r="Y56" s="267"/>
      <c r="Z56" s="267"/>
      <c r="AA56" s="267"/>
      <c r="AB56" s="267"/>
    </row>
    <row r="57" spans="1:28" s="268" customFormat="1" ht="40.200000000000003" customHeight="1">
      <c r="A57" s="263" t="s">
        <v>207</v>
      </c>
      <c r="B57" s="271" t="s">
        <v>208</v>
      </c>
      <c r="C57" s="263" t="s">
        <v>275</v>
      </c>
      <c r="D57" s="263" t="s">
        <v>210</v>
      </c>
      <c r="E57" s="263" t="s">
        <v>253</v>
      </c>
      <c r="F57" s="263" t="s">
        <v>276</v>
      </c>
      <c r="G57" s="264" t="s">
        <v>277</v>
      </c>
      <c r="H57" s="263" t="s">
        <v>278</v>
      </c>
      <c r="I57" s="265" t="s">
        <v>9</v>
      </c>
      <c r="J57" s="263"/>
      <c r="K57" s="264"/>
      <c r="L57" s="266"/>
      <c r="M57" s="267"/>
      <c r="N57" s="267"/>
      <c r="O57" s="267"/>
      <c r="P57" s="267"/>
      <c r="Q57" s="267"/>
      <c r="R57" s="267"/>
      <c r="S57" s="267"/>
      <c r="T57" s="267"/>
      <c r="U57" s="267"/>
      <c r="V57" s="267"/>
      <c r="W57" s="267"/>
      <c r="X57" s="267"/>
      <c r="Y57" s="267"/>
      <c r="Z57" s="267"/>
      <c r="AA57" s="267"/>
      <c r="AB57" s="267"/>
    </row>
    <row r="58" spans="1:28" s="268" customFormat="1" ht="40.200000000000003" customHeight="1">
      <c r="A58" s="263" t="s">
        <v>207</v>
      </c>
      <c r="B58" s="271" t="s">
        <v>208</v>
      </c>
      <c r="C58" s="263" t="s">
        <v>279</v>
      </c>
      <c r="D58" s="263" t="s">
        <v>210</v>
      </c>
      <c r="E58" s="263" t="s">
        <v>253</v>
      </c>
      <c r="F58" s="263" t="s">
        <v>280</v>
      </c>
      <c r="G58" s="264" t="s">
        <v>281</v>
      </c>
      <c r="H58" s="266" t="s">
        <v>282</v>
      </c>
      <c r="I58" s="265" t="s">
        <v>9</v>
      </c>
      <c r="J58" s="263"/>
      <c r="K58" s="264"/>
      <c r="L58" s="266"/>
      <c r="M58" s="267"/>
      <c r="N58" s="267"/>
      <c r="O58" s="267"/>
      <c r="P58" s="267"/>
      <c r="Q58" s="267"/>
      <c r="R58" s="267"/>
      <c r="S58" s="267"/>
      <c r="T58" s="267"/>
      <c r="U58" s="267"/>
      <c r="V58" s="267"/>
      <c r="W58" s="267"/>
      <c r="X58" s="267"/>
      <c r="Y58" s="267"/>
      <c r="Z58" s="267"/>
      <c r="AA58" s="267"/>
      <c r="AB58" s="267"/>
    </row>
    <row r="59" spans="1:28" s="268" customFormat="1" ht="40.200000000000003" customHeight="1">
      <c r="A59" s="263" t="s">
        <v>207</v>
      </c>
      <c r="B59" s="271" t="s">
        <v>208</v>
      </c>
      <c r="C59" s="263" t="s">
        <v>283</v>
      </c>
      <c r="D59" s="263" t="s">
        <v>210</v>
      </c>
      <c r="E59" s="263" t="s">
        <v>253</v>
      </c>
      <c r="F59" s="263" t="s">
        <v>284</v>
      </c>
      <c r="G59" s="264" t="s">
        <v>281</v>
      </c>
      <c r="H59" s="266" t="s">
        <v>285</v>
      </c>
      <c r="I59" s="265" t="s">
        <v>9</v>
      </c>
      <c r="J59" s="263"/>
      <c r="K59" s="263"/>
      <c r="L59" s="266"/>
      <c r="M59" s="267"/>
      <c r="N59" s="267"/>
      <c r="O59" s="267"/>
      <c r="P59" s="267"/>
      <c r="Q59" s="267"/>
      <c r="R59" s="267"/>
      <c r="S59" s="267"/>
      <c r="T59" s="267"/>
      <c r="U59" s="267"/>
      <c r="V59" s="267"/>
      <c r="W59" s="267"/>
      <c r="X59" s="267"/>
      <c r="Y59" s="267"/>
      <c r="Z59" s="267"/>
      <c r="AA59" s="267"/>
      <c r="AB59" s="267"/>
    </row>
    <row r="60" spans="1:28" s="268" customFormat="1" ht="40.200000000000003" customHeight="1">
      <c r="A60" s="263" t="s">
        <v>207</v>
      </c>
      <c r="B60" s="271" t="s">
        <v>208</v>
      </c>
      <c r="C60" s="263" t="s">
        <v>286</v>
      </c>
      <c r="D60" s="263" t="s">
        <v>210</v>
      </c>
      <c r="E60" s="263" t="s">
        <v>253</v>
      </c>
      <c r="F60" s="263" t="s">
        <v>287</v>
      </c>
      <c r="G60" s="264" t="s">
        <v>288</v>
      </c>
      <c r="H60" s="263" t="s">
        <v>289</v>
      </c>
      <c r="I60" s="265" t="s">
        <v>9</v>
      </c>
      <c r="J60" s="263"/>
      <c r="K60" s="263"/>
      <c r="L60" s="266"/>
      <c r="M60" s="267"/>
      <c r="N60" s="267"/>
      <c r="O60" s="267"/>
      <c r="P60" s="267"/>
      <c r="Q60" s="267"/>
      <c r="R60" s="267"/>
      <c r="S60" s="267"/>
      <c r="T60" s="267"/>
      <c r="U60" s="267"/>
      <c r="V60" s="267"/>
      <c r="W60" s="267"/>
      <c r="X60" s="267"/>
      <c r="Y60" s="267"/>
      <c r="Z60" s="267"/>
      <c r="AA60" s="267"/>
      <c r="AB60" s="267"/>
    </row>
    <row r="61" spans="1:28" s="268" customFormat="1" ht="40.200000000000003" customHeight="1">
      <c r="A61" s="263" t="s">
        <v>207</v>
      </c>
      <c r="B61" s="271" t="s">
        <v>208</v>
      </c>
      <c r="C61" s="263" t="s">
        <v>290</v>
      </c>
      <c r="D61" s="263" t="s">
        <v>210</v>
      </c>
      <c r="E61" s="263" t="s">
        <v>291</v>
      </c>
      <c r="F61" s="267" t="s">
        <v>292</v>
      </c>
      <c r="G61" s="277" t="s">
        <v>293</v>
      </c>
      <c r="H61" s="267" t="s">
        <v>294</v>
      </c>
      <c r="I61" s="265" t="s">
        <v>9</v>
      </c>
      <c r="J61" s="263"/>
      <c r="K61" s="263"/>
      <c r="L61" s="267"/>
      <c r="M61" s="267"/>
      <c r="N61" s="267"/>
      <c r="O61" s="267"/>
      <c r="P61" s="267"/>
      <c r="Q61" s="267"/>
      <c r="R61" s="267"/>
      <c r="S61" s="267"/>
      <c r="T61" s="267"/>
      <c r="U61" s="267"/>
      <c r="V61" s="267"/>
      <c r="W61" s="267"/>
      <c r="X61" s="267"/>
      <c r="Y61" s="267"/>
      <c r="Z61" s="267"/>
      <c r="AA61" s="267"/>
      <c r="AB61" s="267"/>
    </row>
    <row r="62" spans="1:28" s="268" customFormat="1" ht="40.200000000000003" customHeight="1">
      <c r="A62" s="263" t="s">
        <v>207</v>
      </c>
      <c r="B62" s="271" t="s">
        <v>208</v>
      </c>
      <c r="C62" s="263" t="s">
        <v>295</v>
      </c>
      <c r="D62" s="263" t="s">
        <v>210</v>
      </c>
      <c r="E62" s="263" t="s">
        <v>296</v>
      </c>
      <c r="F62" s="267" t="s">
        <v>297</v>
      </c>
      <c r="G62" s="277" t="s">
        <v>298</v>
      </c>
      <c r="H62" s="267" t="s">
        <v>299</v>
      </c>
      <c r="I62" s="265" t="s">
        <v>9</v>
      </c>
      <c r="J62" s="267"/>
      <c r="K62" s="263"/>
      <c r="L62" s="267"/>
      <c r="M62" s="267"/>
      <c r="N62" s="267"/>
      <c r="O62" s="267"/>
      <c r="P62" s="267"/>
      <c r="Q62" s="267"/>
      <c r="R62" s="267"/>
      <c r="S62" s="267"/>
      <c r="T62" s="267"/>
      <c r="U62" s="267"/>
      <c r="V62" s="267"/>
      <c r="W62" s="267"/>
      <c r="X62" s="267"/>
      <c r="Y62" s="267"/>
      <c r="Z62" s="267"/>
      <c r="AA62" s="267"/>
      <c r="AB62" s="267"/>
    </row>
    <row r="63" spans="1:28" s="268" customFormat="1" ht="40.200000000000003" customHeight="1">
      <c r="A63" s="263" t="s">
        <v>207</v>
      </c>
      <c r="B63" s="271" t="s">
        <v>208</v>
      </c>
      <c r="C63" s="263" t="s">
        <v>300</v>
      </c>
      <c r="D63" s="263" t="s">
        <v>210</v>
      </c>
      <c r="E63" s="263" t="s">
        <v>291</v>
      </c>
      <c r="F63" s="267" t="s">
        <v>301</v>
      </c>
      <c r="G63" s="277" t="s">
        <v>302</v>
      </c>
      <c r="H63" s="267" t="s">
        <v>303</v>
      </c>
      <c r="I63" s="265" t="s">
        <v>9</v>
      </c>
      <c r="J63" s="267"/>
      <c r="K63" s="263"/>
      <c r="L63" s="267"/>
      <c r="M63" s="267"/>
      <c r="N63" s="267"/>
      <c r="O63" s="267"/>
      <c r="P63" s="267"/>
      <c r="Q63" s="267"/>
      <c r="R63" s="267"/>
      <c r="S63" s="267"/>
      <c r="T63" s="267"/>
      <c r="U63" s="267"/>
      <c r="V63" s="267"/>
      <c r="W63" s="267"/>
      <c r="X63" s="267"/>
      <c r="Y63" s="267"/>
      <c r="Z63" s="267"/>
      <c r="AA63" s="267"/>
      <c r="AB63" s="267"/>
    </row>
    <row r="64" spans="1:28" s="268" customFormat="1" ht="40.200000000000003" customHeight="1">
      <c r="A64" s="263" t="s">
        <v>207</v>
      </c>
      <c r="B64" s="271" t="s">
        <v>208</v>
      </c>
      <c r="C64" s="263" t="s">
        <v>304</v>
      </c>
      <c r="D64" s="263" t="s">
        <v>210</v>
      </c>
      <c r="E64" s="263" t="s">
        <v>291</v>
      </c>
      <c r="F64" s="267" t="s">
        <v>305</v>
      </c>
      <c r="G64" s="277" t="s">
        <v>306</v>
      </c>
      <c r="H64" s="267" t="s">
        <v>307</v>
      </c>
      <c r="I64" s="265" t="s">
        <v>9</v>
      </c>
      <c r="J64" s="267"/>
      <c r="K64" s="263"/>
      <c r="L64" s="267"/>
      <c r="M64" s="267"/>
      <c r="N64" s="267"/>
      <c r="O64" s="267"/>
      <c r="P64" s="267"/>
      <c r="Q64" s="267"/>
      <c r="R64" s="267"/>
      <c r="S64" s="267"/>
      <c r="T64" s="267"/>
      <c r="U64" s="267"/>
      <c r="V64" s="267"/>
      <c r="W64" s="267"/>
      <c r="X64" s="267"/>
      <c r="Y64" s="267"/>
      <c r="Z64" s="267"/>
      <c r="AA64" s="267"/>
      <c r="AB64" s="267"/>
    </row>
    <row r="65" spans="1:28" s="268" customFormat="1" ht="40.200000000000003" customHeight="1">
      <c r="A65" s="264" t="s">
        <v>207</v>
      </c>
      <c r="B65" s="271" t="s">
        <v>208</v>
      </c>
      <c r="C65" s="263" t="s">
        <v>308</v>
      </c>
      <c r="D65" s="264" t="s">
        <v>210</v>
      </c>
      <c r="E65" s="264" t="s">
        <v>296</v>
      </c>
      <c r="F65" s="277" t="s">
        <v>309</v>
      </c>
      <c r="G65" s="277" t="s">
        <v>310</v>
      </c>
      <c r="H65" s="277" t="s">
        <v>299</v>
      </c>
      <c r="I65" s="265" t="s">
        <v>9</v>
      </c>
      <c r="J65" s="277"/>
      <c r="K65" s="263"/>
      <c r="L65" s="277"/>
      <c r="M65" s="277"/>
      <c r="N65" s="277"/>
      <c r="O65" s="277"/>
      <c r="P65" s="277"/>
      <c r="Q65" s="277"/>
      <c r="R65" s="277"/>
      <c r="S65" s="277"/>
      <c r="T65" s="277"/>
      <c r="U65" s="277"/>
      <c r="V65" s="277"/>
      <c r="W65" s="277"/>
      <c r="X65" s="277"/>
      <c r="Y65" s="277"/>
      <c r="Z65" s="277"/>
      <c r="AA65" s="277"/>
      <c r="AB65" s="277"/>
    </row>
    <row r="66" spans="1:28" s="268" customFormat="1" ht="40.200000000000003" customHeight="1">
      <c r="A66" s="263" t="s">
        <v>207</v>
      </c>
      <c r="B66" s="271" t="s">
        <v>208</v>
      </c>
      <c r="C66" s="263" t="s">
        <v>311</v>
      </c>
      <c r="D66" s="263" t="s">
        <v>210</v>
      </c>
      <c r="E66" s="263" t="s">
        <v>296</v>
      </c>
      <c r="F66" s="263" t="s">
        <v>312</v>
      </c>
      <c r="G66" s="264" t="s">
        <v>313</v>
      </c>
      <c r="H66" s="263" t="s">
        <v>314</v>
      </c>
      <c r="I66" s="265" t="s">
        <v>9</v>
      </c>
      <c r="J66" s="263"/>
      <c r="K66" s="263"/>
      <c r="L66" s="267"/>
      <c r="M66" s="267"/>
      <c r="N66" s="267"/>
      <c r="O66" s="267"/>
      <c r="P66" s="267"/>
      <c r="Q66" s="267"/>
      <c r="R66" s="267"/>
      <c r="S66" s="267"/>
      <c r="T66" s="267"/>
      <c r="U66" s="267"/>
      <c r="V66" s="267"/>
      <c r="W66" s="267"/>
      <c r="X66" s="267"/>
      <c r="Y66" s="267"/>
      <c r="Z66" s="267"/>
      <c r="AA66" s="267"/>
      <c r="AB66" s="267"/>
    </row>
    <row r="67" spans="1:28" s="268" customFormat="1" ht="40.200000000000003" customHeight="1">
      <c r="A67" s="263" t="s">
        <v>207</v>
      </c>
      <c r="B67" s="271" t="s">
        <v>208</v>
      </c>
      <c r="C67" s="263" t="s">
        <v>315</v>
      </c>
      <c r="D67" s="263" t="s">
        <v>210</v>
      </c>
      <c r="E67" s="263" t="s">
        <v>296</v>
      </c>
      <c r="F67" s="263" t="s">
        <v>316</v>
      </c>
      <c r="G67" s="264" t="s">
        <v>313</v>
      </c>
      <c r="H67" s="263" t="s">
        <v>317</v>
      </c>
      <c r="I67" s="265" t="s">
        <v>9</v>
      </c>
      <c r="J67" s="263"/>
      <c r="K67" s="263"/>
      <c r="L67" s="267"/>
      <c r="M67" s="267"/>
      <c r="N67" s="267"/>
      <c r="O67" s="267"/>
      <c r="P67" s="267"/>
      <c r="Q67" s="267"/>
      <c r="R67" s="267"/>
      <c r="S67" s="267"/>
      <c r="T67" s="267"/>
      <c r="U67" s="267"/>
      <c r="V67" s="267"/>
      <c r="W67" s="267"/>
      <c r="X67" s="267"/>
      <c r="Y67" s="267"/>
      <c r="Z67" s="267"/>
      <c r="AA67" s="267"/>
      <c r="AB67" s="267"/>
    </row>
    <row r="68" spans="1:28" s="268" customFormat="1" ht="40.200000000000003" customHeight="1">
      <c r="A68" s="263" t="s">
        <v>207</v>
      </c>
      <c r="B68" s="271" t="s">
        <v>208</v>
      </c>
      <c r="C68" s="263" t="s">
        <v>318</v>
      </c>
      <c r="D68" s="263" t="s">
        <v>210</v>
      </c>
      <c r="E68" s="263" t="s">
        <v>296</v>
      </c>
      <c r="F68" s="263" t="s">
        <v>319</v>
      </c>
      <c r="G68" s="264" t="s">
        <v>320</v>
      </c>
      <c r="H68" s="263" t="s">
        <v>321</v>
      </c>
      <c r="I68" s="265" t="s">
        <v>9</v>
      </c>
      <c r="J68" s="263"/>
      <c r="K68" s="263"/>
      <c r="L68" s="267"/>
      <c r="M68" s="267"/>
      <c r="N68" s="267"/>
      <c r="O68" s="267"/>
      <c r="P68" s="267"/>
      <c r="Q68" s="267"/>
      <c r="R68" s="267"/>
      <c r="S68" s="267"/>
      <c r="T68" s="267"/>
      <c r="U68" s="267"/>
      <c r="V68" s="267"/>
      <c r="W68" s="267"/>
      <c r="X68" s="267"/>
      <c r="Y68" s="267"/>
      <c r="Z68" s="267"/>
      <c r="AA68" s="267"/>
      <c r="AB68" s="267"/>
    </row>
    <row r="69" spans="1:28" s="268" customFormat="1" ht="40.200000000000003" customHeight="1">
      <c r="A69" s="263" t="s">
        <v>207</v>
      </c>
      <c r="B69" s="271" t="s">
        <v>208</v>
      </c>
      <c r="C69" s="263" t="s">
        <v>322</v>
      </c>
      <c r="D69" s="263" t="s">
        <v>210</v>
      </c>
      <c r="E69" s="263" t="s">
        <v>296</v>
      </c>
      <c r="F69" s="263" t="s">
        <v>323</v>
      </c>
      <c r="G69" s="264" t="s">
        <v>313</v>
      </c>
      <c r="H69" s="263" t="s">
        <v>324</v>
      </c>
      <c r="I69" s="265" t="s">
        <v>9</v>
      </c>
      <c r="J69" s="267"/>
      <c r="K69" s="263"/>
      <c r="L69" s="267"/>
      <c r="M69" s="267"/>
      <c r="N69" s="267"/>
      <c r="O69" s="267"/>
      <c r="P69" s="267"/>
      <c r="Q69" s="267"/>
      <c r="R69" s="267"/>
      <c r="S69" s="267"/>
      <c r="T69" s="267"/>
      <c r="U69" s="267"/>
      <c r="V69" s="267"/>
      <c r="W69" s="267"/>
      <c r="X69" s="267"/>
      <c r="Y69" s="267"/>
      <c r="Z69" s="267"/>
      <c r="AA69" s="267"/>
      <c r="AB69" s="267"/>
    </row>
    <row r="70" spans="1:28" s="268" customFormat="1" ht="40.200000000000003" customHeight="1">
      <c r="A70" s="263" t="s">
        <v>325</v>
      </c>
      <c r="B70" s="271" t="s">
        <v>326</v>
      </c>
      <c r="C70" s="263" t="s">
        <v>327</v>
      </c>
      <c r="D70" s="271" t="s">
        <v>328</v>
      </c>
      <c r="E70" s="271" t="s">
        <v>329</v>
      </c>
      <c r="F70" s="263" t="s">
        <v>330</v>
      </c>
      <c r="G70" s="264" t="s">
        <v>331</v>
      </c>
      <c r="H70" s="263" t="s">
        <v>332</v>
      </c>
      <c r="I70" s="265" t="s">
        <v>9</v>
      </c>
      <c r="J70" s="267"/>
      <c r="K70" s="263"/>
      <c r="L70" s="266"/>
      <c r="M70" s="267"/>
      <c r="N70" s="267"/>
      <c r="O70" s="267"/>
      <c r="P70" s="267"/>
      <c r="Q70" s="267"/>
      <c r="R70" s="267"/>
      <c r="S70" s="267"/>
      <c r="T70" s="267"/>
      <c r="U70" s="267"/>
      <c r="V70" s="267"/>
      <c r="W70" s="267"/>
      <c r="X70" s="267"/>
      <c r="Y70" s="267"/>
      <c r="Z70" s="267"/>
      <c r="AA70" s="267"/>
      <c r="AB70" s="267"/>
    </row>
    <row r="71" spans="1:28" s="268" customFormat="1" ht="40.200000000000003" customHeight="1">
      <c r="A71" s="263" t="s">
        <v>325</v>
      </c>
      <c r="B71" s="271" t="s">
        <v>326</v>
      </c>
      <c r="C71" s="263" t="s">
        <v>333</v>
      </c>
      <c r="D71" s="271" t="s">
        <v>328</v>
      </c>
      <c r="E71" s="271" t="s">
        <v>329</v>
      </c>
      <c r="F71" s="263" t="s">
        <v>334</v>
      </c>
      <c r="G71" s="264" t="s">
        <v>331</v>
      </c>
      <c r="H71" s="263" t="s">
        <v>335</v>
      </c>
      <c r="I71" s="265" t="s">
        <v>9</v>
      </c>
      <c r="J71" s="267"/>
      <c r="K71" s="264"/>
      <c r="L71" s="266"/>
      <c r="M71" s="267"/>
      <c r="N71" s="267"/>
      <c r="O71" s="267"/>
      <c r="P71" s="267"/>
      <c r="Q71" s="267"/>
      <c r="R71" s="267"/>
      <c r="S71" s="267"/>
      <c r="T71" s="267"/>
      <c r="U71" s="267"/>
      <c r="V71" s="267"/>
      <c r="W71" s="267"/>
      <c r="X71" s="267"/>
      <c r="Y71" s="267"/>
      <c r="Z71" s="267"/>
      <c r="AA71" s="267"/>
      <c r="AB71" s="267"/>
    </row>
    <row r="72" spans="1:28" s="268" customFormat="1" ht="40.200000000000003" customHeight="1">
      <c r="A72" s="263" t="s">
        <v>325</v>
      </c>
      <c r="B72" s="271" t="s">
        <v>326</v>
      </c>
      <c r="C72" s="263" t="s">
        <v>336</v>
      </c>
      <c r="D72" s="271" t="s">
        <v>328</v>
      </c>
      <c r="E72" s="271" t="s">
        <v>329</v>
      </c>
      <c r="F72" s="263" t="s">
        <v>337</v>
      </c>
      <c r="G72" s="264" t="s">
        <v>331</v>
      </c>
      <c r="H72" s="275" t="s">
        <v>338</v>
      </c>
      <c r="I72" s="265" t="s">
        <v>9</v>
      </c>
      <c r="J72" s="267"/>
      <c r="K72" s="263"/>
      <c r="L72" s="266"/>
      <c r="M72" s="267"/>
      <c r="N72" s="267"/>
      <c r="O72" s="267"/>
      <c r="P72" s="267"/>
      <c r="Q72" s="267"/>
      <c r="R72" s="267"/>
      <c r="S72" s="267"/>
      <c r="T72" s="267"/>
      <c r="U72" s="267"/>
      <c r="V72" s="267"/>
      <c r="W72" s="267"/>
      <c r="X72" s="267"/>
      <c r="Y72" s="267"/>
      <c r="Z72" s="267"/>
      <c r="AA72" s="267"/>
      <c r="AB72" s="267"/>
    </row>
    <row r="73" spans="1:28" s="268" customFormat="1" ht="40.200000000000003" customHeight="1">
      <c r="A73" s="263" t="s">
        <v>325</v>
      </c>
      <c r="B73" s="271" t="s">
        <v>326</v>
      </c>
      <c r="C73" s="263" t="s">
        <v>339</v>
      </c>
      <c r="D73" s="271" t="s">
        <v>328</v>
      </c>
      <c r="E73" s="271" t="s">
        <v>329</v>
      </c>
      <c r="F73" s="263" t="s">
        <v>340</v>
      </c>
      <c r="G73" s="264" t="s">
        <v>331</v>
      </c>
      <c r="H73" s="263" t="s">
        <v>341</v>
      </c>
      <c r="I73" s="265" t="s">
        <v>9</v>
      </c>
      <c r="J73" s="267"/>
      <c r="K73" s="263"/>
      <c r="L73" s="266"/>
      <c r="M73" s="267"/>
      <c r="N73" s="267"/>
      <c r="O73" s="267"/>
      <c r="P73" s="267"/>
      <c r="Q73" s="267"/>
      <c r="R73" s="267"/>
      <c r="S73" s="267"/>
      <c r="T73" s="267"/>
      <c r="U73" s="267"/>
      <c r="V73" s="267"/>
      <c r="W73" s="267"/>
      <c r="X73" s="267"/>
      <c r="Y73" s="267"/>
      <c r="Z73" s="267"/>
      <c r="AA73" s="267"/>
      <c r="AB73" s="267"/>
    </row>
    <row r="74" spans="1:28" s="268" customFormat="1" ht="40.200000000000003" customHeight="1">
      <c r="A74" s="263" t="s">
        <v>325</v>
      </c>
      <c r="B74" s="271" t="s">
        <v>326</v>
      </c>
      <c r="C74" s="263" t="s">
        <v>342</v>
      </c>
      <c r="D74" s="271" t="s">
        <v>328</v>
      </c>
      <c r="E74" s="271" t="s">
        <v>329</v>
      </c>
      <c r="F74" s="263" t="s">
        <v>343</v>
      </c>
      <c r="G74" s="264" t="s">
        <v>344</v>
      </c>
      <c r="H74" s="263" t="s">
        <v>345</v>
      </c>
      <c r="I74" s="265" t="s">
        <v>9</v>
      </c>
      <c r="J74" s="267"/>
      <c r="K74" s="264"/>
      <c r="L74" s="266"/>
      <c r="M74" s="267"/>
      <c r="N74" s="267"/>
      <c r="O74" s="267"/>
      <c r="P74" s="267"/>
      <c r="Q74" s="267"/>
      <c r="R74" s="267"/>
      <c r="S74" s="267"/>
      <c r="T74" s="267"/>
      <c r="U74" s="267"/>
      <c r="V74" s="267"/>
      <c r="W74" s="267"/>
      <c r="X74" s="267"/>
      <c r="Y74" s="267"/>
      <c r="Z74" s="267"/>
      <c r="AA74" s="267"/>
      <c r="AB74" s="267"/>
    </row>
    <row r="75" spans="1:28" s="268" customFormat="1" ht="40.200000000000003" customHeight="1">
      <c r="A75" s="263" t="s">
        <v>325</v>
      </c>
      <c r="B75" s="271" t="s">
        <v>326</v>
      </c>
      <c r="C75" s="263" t="s">
        <v>346</v>
      </c>
      <c r="D75" s="271" t="s">
        <v>328</v>
      </c>
      <c r="E75" s="271" t="s">
        <v>329</v>
      </c>
      <c r="F75" s="263" t="s">
        <v>347</v>
      </c>
      <c r="G75" s="264" t="s">
        <v>348</v>
      </c>
      <c r="H75" s="263" t="s">
        <v>349</v>
      </c>
      <c r="I75" s="265" t="s">
        <v>9</v>
      </c>
      <c r="J75" s="267"/>
      <c r="K75" s="263"/>
      <c r="L75" s="266"/>
      <c r="M75" s="267"/>
      <c r="N75" s="267"/>
      <c r="O75" s="267"/>
      <c r="P75" s="267"/>
      <c r="Q75" s="267"/>
      <c r="R75" s="267"/>
      <c r="S75" s="267"/>
      <c r="T75" s="267"/>
      <c r="U75" s="267"/>
      <c r="V75" s="267"/>
      <c r="W75" s="267"/>
      <c r="X75" s="267"/>
      <c r="Y75" s="267"/>
      <c r="Z75" s="267"/>
      <c r="AA75" s="267"/>
      <c r="AB75" s="267"/>
    </row>
    <row r="76" spans="1:28" s="268" customFormat="1" ht="40.200000000000003" customHeight="1">
      <c r="A76" s="263" t="s">
        <v>325</v>
      </c>
      <c r="B76" s="271" t="s">
        <v>326</v>
      </c>
      <c r="C76" s="263" t="s">
        <v>350</v>
      </c>
      <c r="D76" s="271" t="s">
        <v>328</v>
      </c>
      <c r="E76" s="271" t="s">
        <v>329</v>
      </c>
      <c r="F76" s="263" t="s">
        <v>351</v>
      </c>
      <c r="G76" s="264" t="s">
        <v>352</v>
      </c>
      <c r="H76" s="263" t="s">
        <v>353</v>
      </c>
      <c r="I76" s="265" t="s">
        <v>9</v>
      </c>
      <c r="J76" s="267"/>
      <c r="K76" s="264"/>
      <c r="L76" s="267"/>
      <c r="M76" s="267"/>
      <c r="N76" s="267"/>
      <c r="O76" s="267"/>
      <c r="P76" s="267"/>
      <c r="Q76" s="267"/>
      <c r="R76" s="267"/>
      <c r="S76" s="267"/>
      <c r="T76" s="267"/>
      <c r="U76" s="267"/>
      <c r="V76" s="267"/>
      <c r="W76" s="267"/>
      <c r="X76" s="267"/>
      <c r="Y76" s="267"/>
      <c r="Z76" s="267"/>
      <c r="AA76" s="267"/>
      <c r="AB76" s="267"/>
    </row>
    <row r="77" spans="1:28" s="268" customFormat="1" ht="40.200000000000003" customHeight="1">
      <c r="A77" s="263" t="s">
        <v>325</v>
      </c>
      <c r="B77" s="271" t="s">
        <v>326</v>
      </c>
      <c r="C77" s="263" t="s">
        <v>354</v>
      </c>
      <c r="D77" s="271" t="s">
        <v>328</v>
      </c>
      <c r="E77" s="271" t="s">
        <v>329</v>
      </c>
      <c r="F77" s="263" t="s">
        <v>355</v>
      </c>
      <c r="G77" s="264" t="s">
        <v>356</v>
      </c>
      <c r="H77" s="263" t="s">
        <v>357</v>
      </c>
      <c r="I77" s="265" t="s">
        <v>9</v>
      </c>
      <c r="J77" s="267"/>
      <c r="K77" s="263"/>
      <c r="L77" s="266"/>
      <c r="M77" s="267"/>
      <c r="N77" s="267"/>
      <c r="O77" s="267"/>
      <c r="P77" s="267"/>
      <c r="Q77" s="267"/>
      <c r="R77" s="267"/>
      <c r="S77" s="267"/>
      <c r="T77" s="267"/>
      <c r="U77" s="267"/>
      <c r="V77" s="267"/>
      <c r="W77" s="267"/>
      <c r="X77" s="267"/>
      <c r="Y77" s="267"/>
      <c r="Z77" s="267"/>
      <c r="AA77" s="267"/>
      <c r="AB77" s="267"/>
    </row>
    <row r="78" spans="1:28" s="268" customFormat="1" ht="40.200000000000003" customHeight="1">
      <c r="A78" s="263" t="s">
        <v>325</v>
      </c>
      <c r="B78" s="271" t="s">
        <v>326</v>
      </c>
      <c r="C78" s="263" t="s">
        <v>358</v>
      </c>
      <c r="D78" s="271" t="s">
        <v>328</v>
      </c>
      <c r="E78" s="271" t="s">
        <v>329</v>
      </c>
      <c r="F78" s="263" t="s">
        <v>359</v>
      </c>
      <c r="G78" s="264" t="s">
        <v>331</v>
      </c>
      <c r="H78" s="278" t="s">
        <v>360</v>
      </c>
      <c r="I78" s="265" t="s">
        <v>9</v>
      </c>
      <c r="J78" s="267"/>
      <c r="K78" s="264"/>
      <c r="L78" s="267"/>
      <c r="M78" s="267"/>
      <c r="N78" s="267"/>
      <c r="O78" s="267"/>
      <c r="P78" s="267"/>
      <c r="Q78" s="267"/>
      <c r="R78" s="267"/>
      <c r="S78" s="267"/>
      <c r="T78" s="267"/>
      <c r="U78" s="267"/>
      <c r="V78" s="267"/>
      <c r="W78" s="267"/>
      <c r="X78" s="267"/>
      <c r="Y78" s="267"/>
      <c r="Z78" s="267"/>
      <c r="AA78" s="267"/>
      <c r="AB78" s="267"/>
    </row>
    <row r="79" spans="1:28" s="268" customFormat="1" ht="40.200000000000003" customHeight="1">
      <c r="A79" s="263" t="s">
        <v>325</v>
      </c>
      <c r="B79" s="271" t="s">
        <v>326</v>
      </c>
      <c r="C79" s="263" t="s">
        <v>361</v>
      </c>
      <c r="D79" s="271" t="s">
        <v>328</v>
      </c>
      <c r="E79" s="271" t="s">
        <v>329</v>
      </c>
      <c r="F79" s="263" t="s">
        <v>362</v>
      </c>
      <c r="G79" s="264" t="s">
        <v>363</v>
      </c>
      <c r="H79" s="275" t="s">
        <v>364</v>
      </c>
      <c r="I79" s="265" t="s">
        <v>9</v>
      </c>
      <c r="J79" s="267"/>
      <c r="K79" s="264"/>
      <c r="L79" s="267"/>
      <c r="M79" s="267"/>
      <c r="N79" s="267"/>
      <c r="O79" s="267"/>
      <c r="P79" s="267"/>
      <c r="Q79" s="267"/>
      <c r="R79" s="267"/>
      <c r="S79" s="267"/>
      <c r="T79" s="267"/>
      <c r="U79" s="267"/>
      <c r="V79" s="267"/>
      <c r="W79" s="267"/>
      <c r="X79" s="267"/>
      <c r="Y79" s="267"/>
      <c r="Z79" s="267"/>
      <c r="AA79" s="267"/>
      <c r="AB79" s="267"/>
    </row>
    <row r="80" spans="1:28" s="268" customFormat="1" ht="40.200000000000003" customHeight="1">
      <c r="A80" s="263" t="s">
        <v>325</v>
      </c>
      <c r="B80" s="271" t="s">
        <v>326</v>
      </c>
      <c r="C80" s="263" t="s">
        <v>365</v>
      </c>
      <c r="D80" s="271" t="s">
        <v>328</v>
      </c>
      <c r="E80" s="271" t="s">
        <v>329</v>
      </c>
      <c r="F80" s="263" t="s">
        <v>366</v>
      </c>
      <c r="G80" s="264" t="s">
        <v>367</v>
      </c>
      <c r="H80" s="279" t="s">
        <v>368</v>
      </c>
      <c r="I80" s="265" t="s">
        <v>9</v>
      </c>
      <c r="J80" s="267"/>
      <c r="K80" s="263"/>
      <c r="L80" s="266"/>
      <c r="M80" s="267"/>
      <c r="N80" s="267"/>
      <c r="O80" s="267"/>
      <c r="P80" s="267"/>
      <c r="Q80" s="267"/>
      <c r="R80" s="267"/>
      <c r="S80" s="267"/>
      <c r="T80" s="267"/>
      <c r="U80" s="267"/>
      <c r="V80" s="267"/>
      <c r="W80" s="267"/>
      <c r="X80" s="267"/>
      <c r="Y80" s="267"/>
      <c r="Z80" s="267"/>
      <c r="AA80" s="267"/>
      <c r="AB80" s="267"/>
    </row>
    <row r="81" spans="1:28" s="268" customFormat="1" ht="40.200000000000003" customHeight="1">
      <c r="A81" s="263" t="s">
        <v>325</v>
      </c>
      <c r="B81" s="271" t="s">
        <v>326</v>
      </c>
      <c r="C81" s="263" t="s">
        <v>369</v>
      </c>
      <c r="D81" s="271" t="s">
        <v>328</v>
      </c>
      <c r="E81" s="271" t="s">
        <v>329</v>
      </c>
      <c r="F81" s="263" t="s">
        <v>370</v>
      </c>
      <c r="G81" s="264" t="s">
        <v>371</v>
      </c>
      <c r="H81" s="279" t="s">
        <v>372</v>
      </c>
      <c r="I81" s="265" t="s">
        <v>9</v>
      </c>
      <c r="J81" s="267"/>
      <c r="K81" s="264"/>
      <c r="L81" s="266"/>
      <c r="M81" s="267"/>
      <c r="N81" s="267"/>
      <c r="O81" s="267"/>
      <c r="P81" s="267"/>
      <c r="Q81" s="267"/>
      <c r="R81" s="267"/>
      <c r="S81" s="267"/>
      <c r="T81" s="267"/>
      <c r="U81" s="267"/>
      <c r="V81" s="267"/>
      <c r="W81" s="267"/>
      <c r="X81" s="267"/>
      <c r="Y81" s="267"/>
      <c r="Z81" s="267"/>
      <c r="AA81" s="267"/>
      <c r="AB81" s="267"/>
    </row>
    <row r="82" spans="1:28" s="268" customFormat="1" ht="40.200000000000003" customHeight="1">
      <c r="A82" s="263" t="s">
        <v>325</v>
      </c>
      <c r="B82" s="271" t="s">
        <v>326</v>
      </c>
      <c r="C82" s="263" t="s">
        <v>373</v>
      </c>
      <c r="D82" s="271" t="s">
        <v>328</v>
      </c>
      <c r="E82" s="271" t="s">
        <v>329</v>
      </c>
      <c r="F82" s="275" t="s">
        <v>374</v>
      </c>
      <c r="G82" s="264" t="s">
        <v>331</v>
      </c>
      <c r="H82" s="263" t="s">
        <v>375</v>
      </c>
      <c r="I82" s="265" t="s">
        <v>9</v>
      </c>
      <c r="J82" s="267"/>
      <c r="K82" s="263"/>
      <c r="L82" s="266"/>
      <c r="M82" s="267"/>
      <c r="N82" s="267"/>
      <c r="O82" s="267"/>
      <c r="P82" s="267"/>
      <c r="Q82" s="267"/>
      <c r="R82" s="267"/>
      <c r="S82" s="267"/>
      <c r="T82" s="267"/>
      <c r="U82" s="267"/>
      <c r="V82" s="267"/>
      <c r="W82" s="267"/>
      <c r="X82" s="267"/>
      <c r="Y82" s="267"/>
      <c r="Z82" s="267"/>
      <c r="AA82" s="267"/>
      <c r="AB82" s="267"/>
    </row>
    <row r="83" spans="1:28" s="268" customFormat="1" ht="40.200000000000003" customHeight="1">
      <c r="A83" s="266" t="s">
        <v>325</v>
      </c>
      <c r="B83" s="271" t="s">
        <v>326</v>
      </c>
      <c r="C83" s="266" t="s">
        <v>376</v>
      </c>
      <c r="D83" s="271" t="s">
        <v>328</v>
      </c>
      <c r="E83" s="271" t="s">
        <v>329</v>
      </c>
      <c r="F83" s="266" t="s">
        <v>377</v>
      </c>
      <c r="G83" s="278" t="s">
        <v>331</v>
      </c>
      <c r="H83" s="266" t="s">
        <v>378</v>
      </c>
      <c r="I83" s="265" t="s">
        <v>9</v>
      </c>
      <c r="J83" s="267"/>
      <c r="K83" s="278"/>
      <c r="L83" s="266"/>
      <c r="M83" s="267"/>
      <c r="N83" s="267"/>
      <c r="O83" s="267"/>
      <c r="P83" s="267"/>
      <c r="Q83" s="267"/>
      <c r="R83" s="267"/>
      <c r="S83" s="267"/>
      <c r="T83" s="267"/>
      <c r="U83" s="267"/>
      <c r="V83" s="267"/>
      <c r="W83" s="267"/>
      <c r="X83" s="267"/>
      <c r="Y83" s="267"/>
      <c r="Z83" s="267"/>
      <c r="AA83" s="267"/>
      <c r="AB83" s="267"/>
    </row>
    <row r="84" spans="1:28" s="268" customFormat="1" ht="40.200000000000003" customHeight="1">
      <c r="A84" s="263" t="s">
        <v>325</v>
      </c>
      <c r="B84" s="271" t="s">
        <v>326</v>
      </c>
      <c r="C84" s="263" t="s">
        <v>379</v>
      </c>
      <c r="D84" s="271" t="s">
        <v>328</v>
      </c>
      <c r="E84" s="271" t="s">
        <v>329</v>
      </c>
      <c r="F84" s="263" t="s">
        <v>380</v>
      </c>
      <c r="G84" s="264" t="s">
        <v>331</v>
      </c>
      <c r="H84" s="263" t="s">
        <v>381</v>
      </c>
      <c r="I84" s="265" t="s">
        <v>9</v>
      </c>
      <c r="J84" s="267"/>
      <c r="K84" s="263"/>
      <c r="L84" s="266"/>
      <c r="M84" s="267"/>
      <c r="N84" s="267"/>
      <c r="O84" s="267"/>
      <c r="P84" s="267"/>
      <c r="Q84" s="267"/>
      <c r="R84" s="267"/>
      <c r="S84" s="267"/>
      <c r="T84" s="267"/>
      <c r="U84" s="267"/>
      <c r="V84" s="267"/>
      <c r="W84" s="267"/>
      <c r="X84" s="267"/>
      <c r="Y84" s="267"/>
      <c r="Z84" s="267"/>
      <c r="AA84" s="267"/>
      <c r="AB84" s="267"/>
    </row>
    <row r="85" spans="1:28" s="268" customFormat="1" ht="40.200000000000003" customHeight="1">
      <c r="A85" s="263" t="s">
        <v>325</v>
      </c>
      <c r="B85" s="271" t="s">
        <v>326</v>
      </c>
      <c r="C85" s="263" t="s">
        <v>382</v>
      </c>
      <c r="D85" s="271" t="s">
        <v>328</v>
      </c>
      <c r="E85" s="271" t="s">
        <v>329</v>
      </c>
      <c r="F85" s="263" t="s">
        <v>383</v>
      </c>
      <c r="G85" s="264" t="s">
        <v>384</v>
      </c>
      <c r="H85" s="264" t="s">
        <v>385</v>
      </c>
      <c r="I85" s="265" t="s">
        <v>9</v>
      </c>
      <c r="J85" s="267"/>
      <c r="K85" s="263"/>
      <c r="L85" s="267"/>
      <c r="M85" s="267"/>
      <c r="N85" s="267"/>
      <c r="O85" s="267"/>
      <c r="P85" s="267"/>
      <c r="Q85" s="267"/>
      <c r="R85" s="267"/>
      <c r="S85" s="267"/>
      <c r="T85" s="267"/>
      <c r="U85" s="267"/>
      <c r="V85" s="267"/>
      <c r="W85" s="267"/>
      <c r="X85" s="267"/>
      <c r="Y85" s="267"/>
      <c r="Z85" s="267"/>
      <c r="AA85" s="267"/>
      <c r="AB85" s="267"/>
    </row>
    <row r="86" spans="1:28" s="268" customFormat="1" ht="40.200000000000003" customHeight="1">
      <c r="A86" s="264" t="s">
        <v>325</v>
      </c>
      <c r="B86" s="271" t="s">
        <v>326</v>
      </c>
      <c r="C86" s="264" t="s">
        <v>386</v>
      </c>
      <c r="D86" s="271" t="s">
        <v>328</v>
      </c>
      <c r="E86" s="271" t="s">
        <v>329</v>
      </c>
      <c r="F86" s="264" t="s">
        <v>387</v>
      </c>
      <c r="G86" s="264" t="s">
        <v>388</v>
      </c>
      <c r="H86" s="264" t="s">
        <v>389</v>
      </c>
      <c r="I86" s="265" t="s">
        <v>9</v>
      </c>
      <c r="J86" s="277"/>
      <c r="K86" s="263"/>
      <c r="L86" s="277"/>
      <c r="M86" s="277"/>
      <c r="N86" s="277"/>
      <c r="O86" s="277"/>
      <c r="P86" s="277"/>
      <c r="Q86" s="277"/>
      <c r="R86" s="277"/>
      <c r="S86" s="277"/>
      <c r="T86" s="277"/>
      <c r="U86" s="277"/>
      <c r="V86" s="277"/>
      <c r="W86" s="277"/>
      <c r="X86" s="277"/>
      <c r="Y86" s="277"/>
      <c r="Z86" s="277"/>
      <c r="AA86" s="277"/>
      <c r="AB86" s="277"/>
    </row>
    <row r="87" spans="1:28" s="268" customFormat="1" ht="40.200000000000003" customHeight="1">
      <c r="A87" s="263" t="s">
        <v>325</v>
      </c>
      <c r="B87" s="271" t="s">
        <v>326</v>
      </c>
      <c r="C87" s="263" t="s">
        <v>390</v>
      </c>
      <c r="D87" s="271" t="s">
        <v>328</v>
      </c>
      <c r="E87" s="271" t="s">
        <v>329</v>
      </c>
      <c r="F87" s="263" t="s">
        <v>391</v>
      </c>
      <c r="G87" s="264" t="s">
        <v>392</v>
      </c>
      <c r="H87" s="263" t="s">
        <v>393</v>
      </c>
      <c r="I87" s="265" t="s">
        <v>9</v>
      </c>
      <c r="J87" s="267"/>
      <c r="K87" s="263"/>
      <c r="L87" s="266"/>
      <c r="M87" s="267"/>
      <c r="N87" s="267"/>
      <c r="O87" s="267"/>
      <c r="P87" s="267"/>
      <c r="Q87" s="267"/>
      <c r="R87" s="267"/>
      <c r="S87" s="267"/>
      <c r="T87" s="267"/>
      <c r="U87" s="267"/>
      <c r="V87" s="267"/>
      <c r="W87" s="267"/>
      <c r="X87" s="267"/>
      <c r="Y87" s="267"/>
      <c r="Z87" s="267"/>
      <c r="AA87" s="267"/>
      <c r="AB87" s="267"/>
    </row>
    <row r="88" spans="1:28" s="268" customFormat="1" ht="40.200000000000003" customHeight="1">
      <c r="A88" s="263" t="s">
        <v>325</v>
      </c>
      <c r="B88" s="271" t="s">
        <v>326</v>
      </c>
      <c r="C88" s="263" t="s">
        <v>394</v>
      </c>
      <c r="D88" s="271" t="s">
        <v>328</v>
      </c>
      <c r="E88" s="271" t="s">
        <v>329</v>
      </c>
      <c r="F88" s="263" t="s">
        <v>395</v>
      </c>
      <c r="G88" s="264" t="s">
        <v>396</v>
      </c>
      <c r="H88" s="263" t="s">
        <v>397</v>
      </c>
      <c r="I88" s="265" t="s">
        <v>9</v>
      </c>
      <c r="J88" s="267"/>
      <c r="K88" s="264"/>
      <c r="L88" s="266"/>
      <c r="M88" s="267"/>
      <c r="N88" s="267"/>
      <c r="O88" s="267"/>
      <c r="P88" s="267"/>
      <c r="Q88" s="267"/>
      <c r="R88" s="267"/>
      <c r="S88" s="267"/>
      <c r="T88" s="267"/>
      <c r="U88" s="267"/>
      <c r="V88" s="267"/>
      <c r="W88" s="267"/>
      <c r="X88" s="267"/>
      <c r="Y88" s="267"/>
      <c r="Z88" s="267"/>
      <c r="AA88" s="267"/>
      <c r="AB88" s="267"/>
    </row>
    <row r="89" spans="1:28" s="268" customFormat="1" ht="40.200000000000003" customHeight="1">
      <c r="A89" s="263" t="s">
        <v>325</v>
      </c>
      <c r="B89" s="271" t="s">
        <v>326</v>
      </c>
      <c r="C89" s="263" t="s">
        <v>398</v>
      </c>
      <c r="D89" s="271" t="s">
        <v>328</v>
      </c>
      <c r="E89" s="271" t="s">
        <v>329</v>
      </c>
      <c r="F89" s="263" t="s">
        <v>399</v>
      </c>
      <c r="G89" s="264" t="s">
        <v>396</v>
      </c>
      <c r="H89" s="263" t="s">
        <v>400</v>
      </c>
      <c r="I89" s="265" t="s">
        <v>9</v>
      </c>
      <c r="J89" s="267"/>
      <c r="K89" s="264"/>
      <c r="L89" s="266"/>
      <c r="M89" s="267"/>
      <c r="N89" s="267"/>
      <c r="O89" s="267"/>
      <c r="P89" s="267"/>
      <c r="Q89" s="267"/>
      <c r="R89" s="267"/>
      <c r="S89" s="267"/>
      <c r="T89" s="267"/>
      <c r="U89" s="267"/>
      <c r="V89" s="267"/>
      <c r="W89" s="267"/>
      <c r="X89" s="267"/>
      <c r="Y89" s="267"/>
      <c r="Z89" s="267"/>
      <c r="AA89" s="267"/>
      <c r="AB89" s="267"/>
    </row>
    <row r="90" spans="1:28" s="268" customFormat="1" ht="40.200000000000003" customHeight="1">
      <c r="A90" s="263" t="s">
        <v>325</v>
      </c>
      <c r="B90" s="271" t="s">
        <v>326</v>
      </c>
      <c r="C90" s="263" t="s">
        <v>401</v>
      </c>
      <c r="D90" s="271" t="s">
        <v>328</v>
      </c>
      <c r="E90" s="271" t="s">
        <v>329</v>
      </c>
      <c r="F90" s="263" t="s">
        <v>402</v>
      </c>
      <c r="G90" s="264" t="s">
        <v>403</v>
      </c>
      <c r="H90" s="263" t="s">
        <v>404</v>
      </c>
      <c r="I90" s="265" t="s">
        <v>9</v>
      </c>
      <c r="J90" s="267"/>
      <c r="K90" s="264"/>
      <c r="L90" s="266"/>
      <c r="M90" s="267"/>
      <c r="N90" s="267"/>
      <c r="O90" s="267"/>
      <c r="P90" s="267"/>
      <c r="Q90" s="267"/>
      <c r="R90" s="267"/>
      <c r="S90" s="267"/>
      <c r="T90" s="267"/>
      <c r="U90" s="267"/>
      <c r="V90" s="267"/>
      <c r="W90" s="267"/>
      <c r="X90" s="267"/>
      <c r="Y90" s="267"/>
      <c r="Z90" s="267"/>
      <c r="AA90" s="267"/>
      <c r="AB90" s="267"/>
    </row>
    <row r="91" spans="1:28" s="268" customFormat="1" ht="40.200000000000003" customHeight="1">
      <c r="A91" s="263" t="s">
        <v>325</v>
      </c>
      <c r="B91" s="271" t="s">
        <v>326</v>
      </c>
      <c r="C91" s="263" t="s">
        <v>405</v>
      </c>
      <c r="D91" s="271" t="s">
        <v>328</v>
      </c>
      <c r="E91" s="271" t="s">
        <v>329</v>
      </c>
      <c r="F91" s="263" t="s">
        <v>406</v>
      </c>
      <c r="G91" s="264" t="s">
        <v>407</v>
      </c>
      <c r="H91" s="263" t="s">
        <v>408</v>
      </c>
      <c r="I91" s="265" t="s">
        <v>9</v>
      </c>
      <c r="J91" s="267"/>
      <c r="K91" s="264"/>
      <c r="L91" s="266"/>
      <c r="M91" s="267"/>
      <c r="N91" s="267"/>
      <c r="O91" s="267"/>
      <c r="P91" s="267"/>
      <c r="Q91" s="267"/>
      <c r="R91" s="267"/>
      <c r="S91" s="267"/>
      <c r="T91" s="267"/>
      <c r="U91" s="267"/>
      <c r="V91" s="267"/>
      <c r="W91" s="267"/>
      <c r="X91" s="267"/>
      <c r="Y91" s="267"/>
      <c r="Z91" s="267"/>
      <c r="AA91" s="267"/>
      <c r="AB91" s="267"/>
    </row>
    <row r="92" spans="1:28" s="268" customFormat="1" ht="40.200000000000003" customHeight="1">
      <c r="A92" s="264" t="s">
        <v>325</v>
      </c>
      <c r="B92" s="271" t="s">
        <v>326</v>
      </c>
      <c r="C92" s="264" t="s">
        <v>409</v>
      </c>
      <c r="D92" s="271" t="s">
        <v>328</v>
      </c>
      <c r="E92" s="271" t="s">
        <v>329</v>
      </c>
      <c r="F92" s="264" t="s">
        <v>410</v>
      </c>
      <c r="G92" s="264" t="s">
        <v>411</v>
      </c>
      <c r="H92" s="264" t="s">
        <v>412</v>
      </c>
      <c r="I92" s="265" t="s">
        <v>9</v>
      </c>
      <c r="J92" s="277"/>
      <c r="K92" s="263"/>
      <c r="L92" s="277"/>
      <c r="M92" s="277"/>
      <c r="N92" s="277"/>
      <c r="O92" s="277"/>
      <c r="P92" s="277"/>
      <c r="Q92" s="277"/>
      <c r="R92" s="277"/>
      <c r="S92" s="277"/>
      <c r="T92" s="277"/>
      <c r="U92" s="277"/>
      <c r="V92" s="277"/>
      <c r="W92" s="277"/>
      <c r="X92" s="277"/>
      <c r="Y92" s="277"/>
      <c r="Z92" s="277"/>
      <c r="AA92" s="277"/>
      <c r="AB92" s="277"/>
    </row>
    <row r="93" spans="1:28" s="268" customFormat="1" ht="40.200000000000003" customHeight="1">
      <c r="A93" s="263" t="s">
        <v>325</v>
      </c>
      <c r="B93" s="271" t="s">
        <v>326</v>
      </c>
      <c r="C93" s="263" t="s">
        <v>413</v>
      </c>
      <c r="D93" s="271" t="s">
        <v>328</v>
      </c>
      <c r="E93" s="271" t="s">
        <v>329</v>
      </c>
      <c r="F93" s="263" t="s">
        <v>414</v>
      </c>
      <c r="G93" s="264" t="s">
        <v>415</v>
      </c>
      <c r="H93" s="264" t="s">
        <v>416</v>
      </c>
      <c r="I93" s="265" t="s">
        <v>9</v>
      </c>
      <c r="J93" s="267"/>
      <c r="K93" s="263"/>
      <c r="L93" s="267"/>
      <c r="M93" s="267"/>
      <c r="N93" s="267"/>
      <c r="O93" s="267"/>
      <c r="P93" s="267"/>
      <c r="Q93" s="267"/>
      <c r="R93" s="267"/>
      <c r="S93" s="267"/>
      <c r="T93" s="267"/>
      <c r="U93" s="267"/>
      <c r="V93" s="267"/>
      <c r="W93" s="267"/>
      <c r="X93" s="267"/>
      <c r="Y93" s="267"/>
      <c r="Z93" s="267"/>
      <c r="AA93" s="267"/>
      <c r="AB93" s="267"/>
    </row>
    <row r="94" spans="1:28" s="268" customFormat="1" ht="40.200000000000003" customHeight="1">
      <c r="A94" s="263" t="s">
        <v>325</v>
      </c>
      <c r="B94" s="271" t="s">
        <v>326</v>
      </c>
      <c r="C94" s="263" t="s">
        <v>417</v>
      </c>
      <c r="D94" s="271" t="s">
        <v>328</v>
      </c>
      <c r="E94" s="271" t="s">
        <v>329</v>
      </c>
      <c r="F94" s="263" t="s">
        <v>418</v>
      </c>
      <c r="G94" s="264" t="s">
        <v>419</v>
      </c>
      <c r="H94" s="263" t="s">
        <v>299</v>
      </c>
      <c r="I94" s="265" t="s">
        <v>9</v>
      </c>
      <c r="J94" s="267"/>
      <c r="K94" s="263"/>
      <c r="L94" s="267"/>
      <c r="M94" s="267"/>
      <c r="N94" s="267"/>
      <c r="O94" s="267"/>
      <c r="P94" s="267"/>
      <c r="Q94" s="267"/>
      <c r="R94" s="267"/>
      <c r="S94" s="267"/>
      <c r="T94" s="267"/>
      <c r="U94" s="267"/>
      <c r="V94" s="267"/>
      <c r="W94" s="267"/>
      <c r="X94" s="267"/>
      <c r="Y94" s="267"/>
      <c r="Z94" s="267"/>
      <c r="AA94" s="267"/>
      <c r="AB94" s="267"/>
    </row>
    <row r="95" spans="1:28" s="268" customFormat="1" ht="40.200000000000003" customHeight="1">
      <c r="A95" s="264" t="s">
        <v>325</v>
      </c>
      <c r="B95" s="271" t="s">
        <v>326</v>
      </c>
      <c r="C95" s="264" t="s">
        <v>420</v>
      </c>
      <c r="D95" s="271" t="s">
        <v>328</v>
      </c>
      <c r="E95" s="271" t="s">
        <v>329</v>
      </c>
      <c r="F95" s="264" t="s">
        <v>421</v>
      </c>
      <c r="G95" s="264" t="s">
        <v>422</v>
      </c>
      <c r="H95" s="264" t="s">
        <v>423</v>
      </c>
      <c r="I95" s="265" t="s">
        <v>9</v>
      </c>
      <c r="J95" s="277"/>
      <c r="K95" s="263"/>
      <c r="L95" s="277"/>
      <c r="M95" s="277"/>
      <c r="N95" s="277"/>
      <c r="O95" s="277"/>
      <c r="P95" s="277"/>
      <c r="Q95" s="277"/>
      <c r="R95" s="277"/>
      <c r="S95" s="277"/>
      <c r="T95" s="277"/>
      <c r="U95" s="277"/>
      <c r="V95" s="277"/>
      <c r="W95" s="277"/>
      <c r="X95" s="277"/>
      <c r="Y95" s="277"/>
      <c r="Z95" s="277"/>
      <c r="AA95" s="277"/>
      <c r="AB95" s="277"/>
    </row>
    <row r="96" spans="1:28" s="268" customFormat="1" ht="40.200000000000003" customHeight="1">
      <c r="A96" s="263" t="s">
        <v>325</v>
      </c>
      <c r="B96" s="271" t="s">
        <v>326</v>
      </c>
      <c r="C96" s="263" t="s">
        <v>424</v>
      </c>
      <c r="D96" s="271" t="s">
        <v>328</v>
      </c>
      <c r="E96" s="271" t="s">
        <v>329</v>
      </c>
      <c r="F96" s="263" t="s">
        <v>425</v>
      </c>
      <c r="G96" s="264" t="s">
        <v>426</v>
      </c>
      <c r="H96" s="263" t="s">
        <v>427</v>
      </c>
      <c r="I96" s="265" t="s">
        <v>9</v>
      </c>
      <c r="J96" s="267"/>
      <c r="K96" s="263"/>
      <c r="L96" s="267"/>
      <c r="M96" s="267"/>
      <c r="N96" s="267"/>
      <c r="O96" s="267"/>
      <c r="P96" s="267"/>
      <c r="Q96" s="267"/>
      <c r="R96" s="267"/>
      <c r="S96" s="267"/>
      <c r="T96" s="267"/>
      <c r="U96" s="267"/>
      <c r="V96" s="267"/>
      <c r="W96" s="267"/>
      <c r="X96" s="267"/>
      <c r="Y96" s="267"/>
      <c r="Z96" s="267"/>
      <c r="AA96" s="267"/>
      <c r="AB96" s="267"/>
    </row>
    <row r="97" spans="1:28" s="268" customFormat="1" ht="40.200000000000003" customHeight="1">
      <c r="A97" s="263" t="s">
        <v>325</v>
      </c>
      <c r="B97" s="271" t="s">
        <v>326</v>
      </c>
      <c r="C97" s="263" t="s">
        <v>428</v>
      </c>
      <c r="D97" s="271" t="s">
        <v>328</v>
      </c>
      <c r="E97" s="271" t="s">
        <v>329</v>
      </c>
      <c r="F97" s="263" t="s">
        <v>429</v>
      </c>
      <c r="G97" s="264" t="s">
        <v>422</v>
      </c>
      <c r="H97" s="263" t="s">
        <v>430</v>
      </c>
      <c r="I97" s="265" t="s">
        <v>9</v>
      </c>
      <c r="J97" s="267"/>
      <c r="K97" s="263"/>
      <c r="L97" s="267"/>
      <c r="M97" s="267"/>
      <c r="N97" s="267"/>
      <c r="O97" s="267"/>
      <c r="P97" s="267"/>
      <c r="Q97" s="267"/>
      <c r="R97" s="267"/>
      <c r="S97" s="267"/>
      <c r="T97" s="267"/>
      <c r="U97" s="267"/>
      <c r="V97" s="267"/>
      <c r="W97" s="267"/>
      <c r="X97" s="267"/>
      <c r="Y97" s="267"/>
      <c r="Z97" s="267"/>
      <c r="AA97" s="267"/>
      <c r="AB97" s="267"/>
    </row>
    <row r="98" spans="1:28" s="268" customFormat="1" ht="40.200000000000003" customHeight="1">
      <c r="A98" s="263" t="s">
        <v>325</v>
      </c>
      <c r="B98" s="271" t="s">
        <v>326</v>
      </c>
      <c r="C98" s="263" t="s">
        <v>431</v>
      </c>
      <c r="D98" s="271" t="s">
        <v>328</v>
      </c>
      <c r="E98" s="271" t="s">
        <v>329</v>
      </c>
      <c r="F98" s="263" t="s">
        <v>432</v>
      </c>
      <c r="G98" s="264" t="s">
        <v>426</v>
      </c>
      <c r="H98" s="263" t="s">
        <v>433</v>
      </c>
      <c r="I98" s="265" t="s">
        <v>9</v>
      </c>
      <c r="J98" s="267"/>
      <c r="K98" s="263"/>
      <c r="L98" s="267"/>
      <c r="M98" s="267"/>
      <c r="N98" s="267"/>
      <c r="O98" s="267"/>
      <c r="P98" s="267"/>
      <c r="Q98" s="267"/>
      <c r="R98" s="267"/>
      <c r="S98" s="267"/>
      <c r="T98" s="267"/>
      <c r="U98" s="267"/>
      <c r="V98" s="267"/>
      <c r="W98" s="267"/>
      <c r="X98" s="267"/>
      <c r="Y98" s="267"/>
      <c r="Z98" s="267"/>
      <c r="AA98" s="267"/>
      <c r="AB98" s="267"/>
    </row>
    <row r="99" spans="1:28" s="268" customFormat="1" ht="40.200000000000003" customHeight="1">
      <c r="A99" s="263" t="s">
        <v>325</v>
      </c>
      <c r="B99" s="271" t="s">
        <v>326</v>
      </c>
      <c r="C99" s="263" t="s">
        <v>434</v>
      </c>
      <c r="D99" s="271" t="s">
        <v>328</v>
      </c>
      <c r="E99" s="271" t="s">
        <v>329</v>
      </c>
      <c r="F99" s="277" t="s">
        <v>435</v>
      </c>
      <c r="G99" s="277" t="s">
        <v>436</v>
      </c>
      <c r="H99" s="277" t="s">
        <v>437</v>
      </c>
      <c r="I99" s="265" t="s">
        <v>9</v>
      </c>
      <c r="J99" s="267"/>
      <c r="K99" s="263"/>
      <c r="L99" s="267"/>
      <c r="M99" s="267"/>
      <c r="N99" s="267"/>
      <c r="O99" s="267"/>
      <c r="P99" s="267"/>
      <c r="Q99" s="267"/>
      <c r="R99" s="267"/>
      <c r="S99" s="267"/>
      <c r="T99" s="267"/>
      <c r="U99" s="267"/>
      <c r="V99" s="267"/>
      <c r="W99" s="267"/>
      <c r="X99" s="267"/>
      <c r="Y99" s="267"/>
      <c r="Z99" s="267"/>
      <c r="AA99" s="267"/>
      <c r="AB99" s="267"/>
    </row>
    <row r="100" spans="1:28" s="268" customFormat="1" ht="40.200000000000003" customHeight="1">
      <c r="A100" s="263" t="s">
        <v>325</v>
      </c>
      <c r="B100" s="271" t="s">
        <v>326</v>
      </c>
      <c r="C100" s="263" t="s">
        <v>439</v>
      </c>
      <c r="D100" s="271" t="s">
        <v>328</v>
      </c>
      <c r="E100" s="271" t="s">
        <v>329</v>
      </c>
      <c r="F100" s="277" t="s">
        <v>440</v>
      </c>
      <c r="G100" s="277" t="s">
        <v>441</v>
      </c>
      <c r="H100" s="277" t="s">
        <v>442</v>
      </c>
      <c r="I100" s="265" t="s">
        <v>9</v>
      </c>
      <c r="J100" s="267"/>
      <c r="K100" s="263"/>
      <c r="L100" s="267"/>
      <c r="M100" s="267" t="s">
        <v>443</v>
      </c>
      <c r="N100" s="267"/>
      <c r="O100" s="267"/>
      <c r="P100" s="267"/>
      <c r="Q100" s="267"/>
      <c r="R100" s="267"/>
      <c r="S100" s="267"/>
      <c r="T100" s="267"/>
      <c r="U100" s="267"/>
      <c r="V100" s="267"/>
      <c r="W100" s="267"/>
      <c r="X100" s="267"/>
      <c r="Y100" s="267"/>
      <c r="Z100" s="267"/>
      <c r="AA100" s="267"/>
      <c r="AB100" s="267"/>
    </row>
    <row r="101" spans="1:28" s="268" customFormat="1" ht="40.200000000000003" customHeight="1">
      <c r="A101" s="263" t="s">
        <v>325</v>
      </c>
      <c r="B101" s="271" t="s">
        <v>326</v>
      </c>
      <c r="C101" s="263" t="s">
        <v>444</v>
      </c>
      <c r="D101" s="271" t="s">
        <v>328</v>
      </c>
      <c r="E101" s="271" t="s">
        <v>329</v>
      </c>
      <c r="F101" s="277" t="s">
        <v>445</v>
      </c>
      <c r="G101" s="277" t="s">
        <v>446</v>
      </c>
      <c r="H101" s="277" t="s">
        <v>442</v>
      </c>
      <c r="I101" s="265" t="s">
        <v>9</v>
      </c>
      <c r="J101" s="267"/>
      <c r="K101" s="263"/>
      <c r="L101" s="267"/>
      <c r="M101" s="267"/>
      <c r="N101" s="267"/>
      <c r="O101" s="267"/>
      <c r="P101" s="267"/>
      <c r="Q101" s="267"/>
      <c r="R101" s="267"/>
      <c r="S101" s="267"/>
      <c r="T101" s="267"/>
      <c r="U101" s="267"/>
      <c r="V101" s="267"/>
      <c r="W101" s="267"/>
      <c r="X101" s="267"/>
      <c r="Y101" s="267"/>
      <c r="Z101" s="267"/>
      <c r="AA101" s="267"/>
      <c r="AB101" s="267"/>
    </row>
    <row r="102" spans="1:28" s="268" customFormat="1" ht="40.200000000000003" customHeight="1">
      <c r="A102" s="263" t="s">
        <v>325</v>
      </c>
      <c r="B102" s="271" t="s">
        <v>326</v>
      </c>
      <c r="C102" s="263" t="s">
        <v>447</v>
      </c>
      <c r="D102" s="271" t="s">
        <v>328</v>
      </c>
      <c r="E102" s="271" t="s">
        <v>329</v>
      </c>
      <c r="F102" s="277" t="s">
        <v>448</v>
      </c>
      <c r="G102" s="277" t="s">
        <v>449</v>
      </c>
      <c r="H102" s="277" t="s">
        <v>442</v>
      </c>
      <c r="I102" s="265" t="s">
        <v>9</v>
      </c>
      <c r="J102" s="267"/>
      <c r="K102" s="263"/>
      <c r="L102" s="267"/>
      <c r="M102" s="267"/>
      <c r="N102" s="267"/>
      <c r="O102" s="267"/>
      <c r="P102" s="267"/>
      <c r="Q102" s="267"/>
      <c r="R102" s="267"/>
      <c r="S102" s="267"/>
      <c r="T102" s="267"/>
      <c r="U102" s="267"/>
      <c r="V102" s="267"/>
      <c r="W102" s="267"/>
      <c r="X102" s="267"/>
      <c r="Y102" s="267"/>
      <c r="Z102" s="267"/>
      <c r="AA102" s="267"/>
      <c r="AB102" s="267"/>
    </row>
    <row r="103" spans="1:28" s="268" customFormat="1" ht="40.200000000000003" customHeight="1">
      <c r="A103" s="263" t="s">
        <v>325</v>
      </c>
      <c r="B103" s="271" t="s">
        <v>326</v>
      </c>
      <c r="C103" s="263" t="s">
        <v>450</v>
      </c>
      <c r="D103" s="271" t="s">
        <v>328</v>
      </c>
      <c r="E103" s="271" t="s">
        <v>329</v>
      </c>
      <c r="F103" s="267" t="s">
        <v>451</v>
      </c>
      <c r="G103" s="277" t="s">
        <v>452</v>
      </c>
      <c r="H103" s="277" t="s">
        <v>453</v>
      </c>
      <c r="I103" s="265" t="s">
        <v>9</v>
      </c>
      <c r="J103" s="263"/>
      <c r="K103" s="263"/>
      <c r="L103" s="267"/>
      <c r="M103" s="267"/>
      <c r="N103" s="267"/>
      <c r="O103" s="267"/>
      <c r="P103" s="267"/>
      <c r="Q103" s="267"/>
      <c r="R103" s="267"/>
      <c r="S103" s="267"/>
      <c r="T103" s="267"/>
      <c r="U103" s="267"/>
      <c r="V103" s="267"/>
      <c r="W103" s="267"/>
      <c r="X103" s="267"/>
      <c r="Y103" s="267"/>
      <c r="Z103" s="267"/>
      <c r="AA103" s="267"/>
      <c r="AB103" s="267"/>
    </row>
    <row r="104" spans="1:28" s="268" customFormat="1" ht="40.200000000000003" customHeight="1">
      <c r="A104" s="263" t="s">
        <v>325</v>
      </c>
      <c r="B104" s="271" t="s">
        <v>326</v>
      </c>
      <c r="C104" s="263" t="s">
        <v>454</v>
      </c>
      <c r="D104" s="271" t="s">
        <v>328</v>
      </c>
      <c r="E104" s="271" t="s">
        <v>329</v>
      </c>
      <c r="F104" s="267" t="s">
        <v>455</v>
      </c>
      <c r="G104" s="277" t="s">
        <v>456</v>
      </c>
      <c r="H104" s="267" t="s">
        <v>416</v>
      </c>
      <c r="I104" s="265" t="s">
        <v>9</v>
      </c>
      <c r="J104" s="267"/>
      <c r="K104" s="263"/>
      <c r="L104" s="267"/>
      <c r="M104" s="267"/>
      <c r="N104" s="267"/>
      <c r="O104" s="267"/>
      <c r="P104" s="267"/>
      <c r="Q104" s="267"/>
      <c r="R104" s="267"/>
      <c r="S104" s="267"/>
      <c r="T104" s="267"/>
      <c r="U104" s="267"/>
      <c r="V104" s="267"/>
      <c r="W104" s="267"/>
      <c r="X104" s="267"/>
      <c r="Y104" s="267"/>
      <c r="Z104" s="267"/>
      <c r="AA104" s="267"/>
      <c r="AB104" s="267"/>
    </row>
    <row r="105" spans="1:28" s="268" customFormat="1" ht="40.200000000000003" customHeight="1">
      <c r="A105" s="263" t="s">
        <v>325</v>
      </c>
      <c r="B105" s="271" t="s">
        <v>326</v>
      </c>
      <c r="C105" s="263" t="s">
        <v>457</v>
      </c>
      <c r="D105" s="271" t="s">
        <v>328</v>
      </c>
      <c r="E105" s="271" t="s">
        <v>329</v>
      </c>
      <c r="F105" s="267" t="s">
        <v>458</v>
      </c>
      <c r="G105" s="277" t="s">
        <v>459</v>
      </c>
      <c r="H105" s="267" t="s">
        <v>460</v>
      </c>
      <c r="I105" s="265" t="s">
        <v>9</v>
      </c>
      <c r="J105" s="267"/>
      <c r="K105" s="264"/>
      <c r="L105" s="266"/>
      <c r="M105" s="267"/>
      <c r="N105" s="267"/>
      <c r="O105" s="267"/>
      <c r="P105" s="267"/>
      <c r="Q105" s="267"/>
      <c r="R105" s="267"/>
      <c r="S105" s="267"/>
      <c r="T105" s="267"/>
      <c r="U105" s="267"/>
      <c r="V105" s="267"/>
      <c r="W105" s="267"/>
      <c r="X105" s="267"/>
      <c r="Y105" s="267"/>
      <c r="Z105" s="267"/>
      <c r="AA105" s="267"/>
      <c r="AB105" s="267"/>
    </row>
    <row r="106" spans="1:28" s="268" customFormat="1" ht="40.200000000000003" customHeight="1">
      <c r="A106" s="263" t="s">
        <v>325</v>
      </c>
      <c r="B106" s="271" t="s">
        <v>326</v>
      </c>
      <c r="C106" s="263" t="s">
        <v>461</v>
      </c>
      <c r="D106" s="271" t="s">
        <v>328</v>
      </c>
      <c r="E106" s="271" t="s">
        <v>329</v>
      </c>
      <c r="F106" s="267" t="s">
        <v>462</v>
      </c>
      <c r="G106" s="277" t="s">
        <v>463</v>
      </c>
      <c r="H106" s="267" t="s">
        <v>464</v>
      </c>
      <c r="I106" s="265" t="s">
        <v>9</v>
      </c>
      <c r="J106" s="267"/>
      <c r="K106" s="263"/>
      <c r="L106" s="266"/>
      <c r="M106" s="267"/>
      <c r="N106" s="267"/>
      <c r="O106" s="267"/>
      <c r="P106" s="267"/>
      <c r="Q106" s="267"/>
      <c r="R106" s="267"/>
      <c r="S106" s="267"/>
      <c r="T106" s="267"/>
      <c r="U106" s="267"/>
      <c r="V106" s="267"/>
      <c r="W106" s="267"/>
      <c r="X106" s="267"/>
      <c r="Y106" s="267"/>
      <c r="Z106" s="267"/>
      <c r="AA106" s="267"/>
      <c r="AB106" s="267"/>
    </row>
    <row r="107" spans="1:28" s="268" customFormat="1" ht="40.200000000000003" customHeight="1">
      <c r="A107" s="263" t="s">
        <v>325</v>
      </c>
      <c r="B107" s="271" t="s">
        <v>326</v>
      </c>
      <c r="C107" s="263" t="s">
        <v>465</v>
      </c>
      <c r="D107" s="271" t="s">
        <v>328</v>
      </c>
      <c r="E107" s="271" t="s">
        <v>329</v>
      </c>
      <c r="F107" s="267" t="s">
        <v>466</v>
      </c>
      <c r="G107" s="277" t="s">
        <v>467</v>
      </c>
      <c r="H107" s="277" t="s">
        <v>468</v>
      </c>
      <c r="I107" s="265" t="s">
        <v>9</v>
      </c>
      <c r="J107" s="267"/>
      <c r="K107" s="263"/>
      <c r="L107" s="267"/>
      <c r="M107" s="267"/>
      <c r="N107" s="267"/>
      <c r="O107" s="267"/>
      <c r="P107" s="267"/>
      <c r="Q107" s="267"/>
      <c r="R107" s="267"/>
      <c r="S107" s="267"/>
      <c r="T107" s="267"/>
      <c r="U107" s="267"/>
      <c r="V107" s="267"/>
      <c r="W107" s="267"/>
      <c r="X107" s="267"/>
      <c r="Y107" s="267"/>
      <c r="Z107" s="267"/>
      <c r="AA107" s="267"/>
      <c r="AB107" s="267"/>
    </row>
    <row r="108" spans="1:28" s="268" customFormat="1" ht="40.200000000000003" customHeight="1">
      <c r="A108" s="263" t="s">
        <v>325</v>
      </c>
      <c r="B108" s="271" t="s">
        <v>326</v>
      </c>
      <c r="C108" s="263" t="s">
        <v>469</v>
      </c>
      <c r="D108" s="271" t="s">
        <v>328</v>
      </c>
      <c r="E108" s="271" t="s">
        <v>329</v>
      </c>
      <c r="F108" s="267" t="s">
        <v>470</v>
      </c>
      <c r="G108" s="277" t="s">
        <v>471</v>
      </c>
      <c r="H108" s="267" t="s">
        <v>464</v>
      </c>
      <c r="I108" s="265" t="s">
        <v>9</v>
      </c>
      <c r="J108" s="267"/>
      <c r="K108" s="263"/>
      <c r="L108" s="266"/>
      <c r="M108" s="267"/>
      <c r="N108" s="267"/>
      <c r="O108" s="267"/>
      <c r="P108" s="267"/>
      <c r="Q108" s="267"/>
      <c r="R108" s="267"/>
      <c r="S108" s="267"/>
      <c r="T108" s="267"/>
      <c r="U108" s="267"/>
      <c r="V108" s="267"/>
      <c r="W108" s="267"/>
      <c r="X108" s="267"/>
      <c r="Y108" s="267"/>
      <c r="Z108" s="267"/>
      <c r="AA108" s="267"/>
      <c r="AB108" s="267"/>
    </row>
    <row r="109" spans="1:28" s="268" customFormat="1" ht="40.200000000000003" customHeight="1">
      <c r="A109" s="263" t="s">
        <v>325</v>
      </c>
      <c r="B109" s="271" t="s">
        <v>326</v>
      </c>
      <c r="C109" s="263" t="s">
        <v>472</v>
      </c>
      <c r="D109" s="271" t="s">
        <v>328</v>
      </c>
      <c r="E109" s="271" t="s">
        <v>329</v>
      </c>
      <c r="F109" s="267" t="s">
        <v>473</v>
      </c>
      <c r="G109" s="277" t="s">
        <v>474</v>
      </c>
      <c r="H109" s="277" t="s">
        <v>468</v>
      </c>
      <c r="I109" s="265" t="s">
        <v>9</v>
      </c>
      <c r="J109" s="267"/>
      <c r="K109" s="263"/>
      <c r="L109" s="267"/>
      <c r="M109" s="267"/>
      <c r="N109" s="267"/>
      <c r="O109" s="267"/>
      <c r="P109" s="267"/>
      <c r="Q109" s="267"/>
      <c r="R109" s="267"/>
      <c r="S109" s="267"/>
      <c r="T109" s="267"/>
      <c r="U109" s="267"/>
      <c r="V109" s="267"/>
      <c r="W109" s="267"/>
      <c r="X109" s="267"/>
      <c r="Y109" s="267"/>
      <c r="Z109" s="267"/>
      <c r="AA109" s="267"/>
      <c r="AB109" s="267"/>
    </row>
    <row r="110" spans="1:28" s="268" customFormat="1" ht="40.200000000000003" customHeight="1">
      <c r="A110" s="263" t="s">
        <v>325</v>
      </c>
      <c r="B110" s="271" t="s">
        <v>326</v>
      </c>
      <c r="C110" s="263" t="s">
        <v>475</v>
      </c>
      <c r="D110" s="271" t="s">
        <v>328</v>
      </c>
      <c r="E110" s="271" t="s">
        <v>329</v>
      </c>
      <c r="F110" s="267" t="s">
        <v>476</v>
      </c>
      <c r="G110" s="277" t="s">
        <v>477</v>
      </c>
      <c r="H110" s="267" t="s">
        <v>478</v>
      </c>
      <c r="I110" s="265" t="s">
        <v>9</v>
      </c>
      <c r="J110" s="267"/>
      <c r="K110" s="263"/>
      <c r="L110" s="266"/>
      <c r="M110" s="267"/>
      <c r="N110" s="267"/>
      <c r="O110" s="267"/>
      <c r="P110" s="267"/>
      <c r="Q110" s="267"/>
      <c r="R110" s="267"/>
      <c r="S110" s="267"/>
      <c r="T110" s="267"/>
      <c r="U110" s="267"/>
      <c r="V110" s="267"/>
      <c r="W110" s="267"/>
      <c r="X110" s="267"/>
      <c r="Y110" s="267"/>
      <c r="Z110" s="267"/>
      <c r="AA110" s="267"/>
      <c r="AB110" s="267"/>
    </row>
    <row r="111" spans="1:28" s="268" customFormat="1" ht="40.200000000000003" customHeight="1">
      <c r="A111" s="267" t="s">
        <v>479</v>
      </c>
      <c r="B111" s="267" t="s">
        <v>480</v>
      </c>
      <c r="C111" s="267" t="s">
        <v>481</v>
      </c>
      <c r="D111" s="267" t="s">
        <v>482</v>
      </c>
      <c r="E111" s="267" t="s">
        <v>483</v>
      </c>
      <c r="F111" s="267" t="s">
        <v>484</v>
      </c>
      <c r="G111" s="277" t="s">
        <v>477</v>
      </c>
      <c r="H111" s="267" t="s">
        <v>485</v>
      </c>
      <c r="I111" s="265" t="s">
        <v>9</v>
      </c>
      <c r="J111" s="267"/>
      <c r="K111" s="263"/>
      <c r="L111" s="266"/>
      <c r="M111" s="267"/>
      <c r="N111" s="267"/>
      <c r="O111" s="267"/>
      <c r="P111" s="267"/>
      <c r="Q111" s="267"/>
      <c r="R111" s="267"/>
      <c r="S111" s="267"/>
      <c r="T111" s="267"/>
      <c r="U111" s="267"/>
      <c r="V111" s="267"/>
      <c r="W111" s="267"/>
      <c r="X111" s="267"/>
      <c r="Y111" s="267"/>
      <c r="Z111" s="267"/>
      <c r="AA111" s="267"/>
      <c r="AB111" s="267"/>
    </row>
    <row r="112" spans="1:28" s="268" customFormat="1" ht="40.200000000000003" customHeight="1">
      <c r="A112" s="267" t="s">
        <v>479</v>
      </c>
      <c r="B112" s="267" t="s">
        <v>480</v>
      </c>
      <c r="C112" s="267" t="s">
        <v>486</v>
      </c>
      <c r="D112" s="267" t="s">
        <v>487</v>
      </c>
      <c r="E112" s="267" t="s">
        <v>483</v>
      </c>
      <c r="F112" s="267" t="s">
        <v>488</v>
      </c>
      <c r="G112" s="277" t="s">
        <v>489</v>
      </c>
      <c r="H112" s="267" t="s">
        <v>490</v>
      </c>
      <c r="I112" s="265" t="s">
        <v>9</v>
      </c>
      <c r="J112" s="267"/>
      <c r="K112" s="263"/>
      <c r="L112" s="266"/>
      <c r="M112" s="267"/>
      <c r="N112" s="267"/>
      <c r="O112" s="267"/>
      <c r="P112" s="267"/>
      <c r="Q112" s="267"/>
      <c r="R112" s="267"/>
      <c r="S112" s="267"/>
      <c r="T112" s="267"/>
      <c r="U112" s="267"/>
      <c r="V112" s="267"/>
      <c r="W112" s="267"/>
      <c r="X112" s="267"/>
      <c r="Y112" s="267"/>
      <c r="Z112" s="267"/>
      <c r="AA112" s="267"/>
      <c r="AB112" s="267"/>
    </row>
    <row r="113" spans="1:28" s="268" customFormat="1" ht="40.200000000000003" customHeight="1">
      <c r="A113" s="267" t="s">
        <v>479</v>
      </c>
      <c r="B113" s="267" t="s">
        <v>480</v>
      </c>
      <c r="C113" s="267" t="s">
        <v>491</v>
      </c>
      <c r="D113" s="267" t="s">
        <v>492</v>
      </c>
      <c r="E113" s="267" t="s">
        <v>483</v>
      </c>
      <c r="F113" s="267" t="s">
        <v>493</v>
      </c>
      <c r="G113" s="277" t="s">
        <v>494</v>
      </c>
      <c r="H113" s="277" t="s">
        <v>495</v>
      </c>
      <c r="I113" s="265" t="s">
        <v>9</v>
      </c>
      <c r="J113" s="267"/>
      <c r="K113" s="263"/>
      <c r="L113" s="266"/>
      <c r="M113" s="267"/>
      <c r="N113" s="267"/>
      <c r="O113" s="267"/>
      <c r="P113" s="267"/>
      <c r="Q113" s="267"/>
      <c r="R113" s="267"/>
      <c r="S113" s="267"/>
      <c r="T113" s="267"/>
      <c r="U113" s="267"/>
      <c r="V113" s="267"/>
      <c r="W113" s="267"/>
      <c r="X113" s="267"/>
      <c r="Y113" s="267"/>
      <c r="Z113" s="267"/>
      <c r="AA113" s="267"/>
      <c r="AB113" s="267"/>
    </row>
    <row r="114" spans="1:28" s="268" customFormat="1" ht="40.200000000000003" customHeight="1">
      <c r="A114" s="267" t="s">
        <v>479</v>
      </c>
      <c r="B114" s="267" t="s">
        <v>480</v>
      </c>
      <c r="C114" s="267" t="s">
        <v>496</v>
      </c>
      <c r="D114" s="267" t="s">
        <v>492</v>
      </c>
      <c r="E114" s="267" t="s">
        <v>483</v>
      </c>
      <c r="F114" s="267" t="s">
        <v>497</v>
      </c>
      <c r="G114" s="277" t="s">
        <v>477</v>
      </c>
      <c r="H114" s="267" t="s">
        <v>498</v>
      </c>
      <c r="I114" s="265" t="s">
        <v>9</v>
      </c>
      <c r="J114" s="267"/>
      <c r="K114" s="263"/>
      <c r="L114" s="266"/>
      <c r="M114" s="267"/>
      <c r="N114" s="267"/>
      <c r="O114" s="267"/>
      <c r="P114" s="267"/>
      <c r="Q114" s="267"/>
      <c r="R114" s="267"/>
      <c r="S114" s="267"/>
      <c r="T114" s="267"/>
      <c r="U114" s="267"/>
      <c r="V114" s="267"/>
      <c r="W114" s="267"/>
      <c r="X114" s="267"/>
      <c r="Y114" s="267"/>
      <c r="Z114" s="267"/>
      <c r="AA114" s="267"/>
      <c r="AB114" s="267"/>
    </row>
    <row r="115" spans="1:28" s="268" customFormat="1" ht="40.200000000000003" customHeight="1">
      <c r="A115" s="267" t="s">
        <v>479</v>
      </c>
      <c r="B115" s="267" t="s">
        <v>480</v>
      </c>
      <c r="C115" s="267" t="s">
        <v>499</v>
      </c>
      <c r="D115" s="267" t="s">
        <v>492</v>
      </c>
      <c r="E115" s="267" t="s">
        <v>483</v>
      </c>
      <c r="F115" s="267" t="s">
        <v>500</v>
      </c>
      <c r="G115" s="277" t="s">
        <v>501</v>
      </c>
      <c r="H115" s="277" t="s">
        <v>502</v>
      </c>
      <c r="I115" s="265" t="s">
        <v>9</v>
      </c>
      <c r="J115" s="267"/>
      <c r="K115" s="263"/>
      <c r="L115" s="266"/>
      <c r="M115" s="267"/>
      <c r="N115" s="267"/>
      <c r="O115" s="267"/>
      <c r="P115" s="267"/>
      <c r="Q115" s="267"/>
      <c r="R115" s="267"/>
      <c r="S115" s="267"/>
      <c r="T115" s="267"/>
      <c r="U115" s="267"/>
      <c r="V115" s="267"/>
      <c r="W115" s="267"/>
      <c r="X115" s="267"/>
      <c r="Y115" s="267"/>
      <c r="Z115" s="267"/>
      <c r="AA115" s="267"/>
      <c r="AB115" s="267"/>
    </row>
    <row r="116" spans="1:28" s="268" customFormat="1" ht="40.200000000000003" customHeight="1">
      <c r="A116" s="267" t="s">
        <v>479</v>
      </c>
      <c r="B116" s="267" t="s">
        <v>480</v>
      </c>
      <c r="C116" s="267" t="s">
        <v>503</v>
      </c>
      <c r="D116" s="267" t="s">
        <v>492</v>
      </c>
      <c r="E116" s="267" t="s">
        <v>483</v>
      </c>
      <c r="F116" s="267" t="s">
        <v>504</v>
      </c>
      <c r="G116" s="277" t="s">
        <v>505</v>
      </c>
      <c r="H116" s="267" t="s">
        <v>506</v>
      </c>
      <c r="I116" s="265" t="s">
        <v>9</v>
      </c>
      <c r="J116" s="267"/>
      <c r="K116" s="263"/>
      <c r="L116" s="266"/>
      <c r="M116" s="267"/>
      <c r="N116" s="267"/>
      <c r="O116" s="267"/>
      <c r="P116" s="267"/>
      <c r="Q116" s="267"/>
      <c r="R116" s="267"/>
      <c r="S116" s="267"/>
      <c r="T116" s="267"/>
      <c r="U116" s="267"/>
      <c r="V116" s="267"/>
      <c r="W116" s="267"/>
      <c r="X116" s="267"/>
      <c r="Y116" s="267"/>
      <c r="Z116" s="267"/>
      <c r="AA116" s="267"/>
      <c r="AB116" s="267"/>
    </row>
    <row r="117" spans="1:28" s="268" customFormat="1" ht="40.200000000000003" customHeight="1">
      <c r="A117" s="267" t="s">
        <v>479</v>
      </c>
      <c r="B117" s="267" t="s">
        <v>480</v>
      </c>
      <c r="C117" s="267" t="s">
        <v>507</v>
      </c>
      <c r="D117" s="267" t="s">
        <v>492</v>
      </c>
      <c r="E117" s="267" t="s">
        <v>483</v>
      </c>
      <c r="F117" s="267" t="s">
        <v>508</v>
      </c>
      <c r="G117" s="277" t="s">
        <v>477</v>
      </c>
      <c r="H117" s="267" t="s">
        <v>509</v>
      </c>
      <c r="I117" s="265" t="s">
        <v>9</v>
      </c>
      <c r="J117" s="267"/>
      <c r="K117" s="263"/>
      <c r="L117" s="266"/>
      <c r="M117" s="267"/>
      <c r="N117" s="267"/>
      <c r="O117" s="267"/>
      <c r="P117" s="267"/>
      <c r="Q117" s="267"/>
      <c r="R117" s="267"/>
      <c r="S117" s="267"/>
      <c r="T117" s="267"/>
      <c r="U117" s="267"/>
      <c r="V117" s="267"/>
      <c r="W117" s="267"/>
      <c r="X117" s="267"/>
      <c r="Y117" s="267"/>
      <c r="Z117" s="267"/>
      <c r="AA117" s="267"/>
      <c r="AB117" s="267"/>
    </row>
    <row r="118" spans="1:28" s="268" customFormat="1" ht="40.200000000000003" customHeight="1">
      <c r="A118" s="267" t="s">
        <v>479</v>
      </c>
      <c r="B118" s="267" t="s">
        <v>480</v>
      </c>
      <c r="C118" s="267" t="s">
        <v>510</v>
      </c>
      <c r="D118" s="267" t="s">
        <v>492</v>
      </c>
      <c r="E118" s="267" t="s">
        <v>483</v>
      </c>
      <c r="F118" s="267" t="s">
        <v>511</v>
      </c>
      <c r="G118" s="277" t="s">
        <v>512</v>
      </c>
      <c r="H118" s="267" t="s">
        <v>513</v>
      </c>
      <c r="I118" s="265" t="s">
        <v>9</v>
      </c>
      <c r="J118" s="267"/>
      <c r="K118" s="263"/>
      <c r="L118" s="266"/>
      <c r="M118" s="267"/>
      <c r="N118" s="267"/>
      <c r="O118" s="267"/>
      <c r="P118" s="267"/>
      <c r="Q118" s="267"/>
      <c r="R118" s="267"/>
      <c r="S118" s="267"/>
      <c r="T118" s="267"/>
      <c r="U118" s="267"/>
      <c r="V118" s="267"/>
      <c r="W118" s="267"/>
      <c r="X118" s="267"/>
      <c r="Y118" s="267"/>
      <c r="Z118" s="267"/>
      <c r="AA118" s="267"/>
      <c r="AB118" s="267"/>
    </row>
    <row r="119" spans="1:28" s="268" customFormat="1" ht="40.200000000000003" customHeight="1">
      <c r="A119" s="267" t="s">
        <v>479</v>
      </c>
      <c r="B119" s="267" t="s">
        <v>480</v>
      </c>
      <c r="C119" s="267" t="s">
        <v>514</v>
      </c>
      <c r="D119" s="267" t="s">
        <v>492</v>
      </c>
      <c r="E119" s="267" t="s">
        <v>483</v>
      </c>
      <c r="F119" s="267" t="s">
        <v>515</v>
      </c>
      <c r="G119" s="277" t="s">
        <v>516</v>
      </c>
      <c r="H119" s="267" t="s">
        <v>517</v>
      </c>
      <c r="I119" s="265" t="s">
        <v>9</v>
      </c>
      <c r="J119" s="267"/>
      <c r="K119" s="263"/>
      <c r="L119" s="266"/>
      <c r="M119" s="267"/>
      <c r="N119" s="267"/>
      <c r="O119" s="267"/>
      <c r="P119" s="267"/>
      <c r="Q119" s="267"/>
      <c r="R119" s="267"/>
      <c r="S119" s="267"/>
      <c r="T119" s="267"/>
      <c r="U119" s="267"/>
      <c r="V119" s="267"/>
      <c r="W119" s="267"/>
      <c r="X119" s="267"/>
      <c r="Y119" s="267"/>
      <c r="Z119" s="267"/>
      <c r="AA119" s="267"/>
      <c r="AB119" s="267"/>
    </row>
    <row r="120" spans="1:28" s="268" customFormat="1" ht="40.200000000000003" customHeight="1">
      <c r="A120" s="267" t="s">
        <v>479</v>
      </c>
      <c r="B120" s="267" t="s">
        <v>480</v>
      </c>
      <c r="C120" s="267" t="s">
        <v>518</v>
      </c>
      <c r="D120" s="267" t="s">
        <v>492</v>
      </c>
      <c r="E120" s="267" t="s">
        <v>483</v>
      </c>
      <c r="F120" s="267" t="s">
        <v>519</v>
      </c>
      <c r="G120" s="277" t="s">
        <v>520</v>
      </c>
      <c r="H120" s="267" t="s">
        <v>521</v>
      </c>
      <c r="I120" s="265" t="s">
        <v>9</v>
      </c>
      <c r="J120" s="267"/>
      <c r="K120" s="263"/>
      <c r="L120" s="266"/>
      <c r="M120" s="267"/>
      <c r="N120" s="267"/>
      <c r="O120" s="267"/>
      <c r="P120" s="267"/>
      <c r="Q120" s="267"/>
      <c r="R120" s="267"/>
      <c r="S120" s="267"/>
      <c r="T120" s="267"/>
      <c r="U120" s="267"/>
      <c r="V120" s="267"/>
      <c r="W120" s="267"/>
      <c r="X120" s="267"/>
      <c r="Y120" s="267"/>
      <c r="Z120" s="267"/>
      <c r="AA120" s="267"/>
      <c r="AB120" s="267"/>
    </row>
    <row r="121" spans="1:28" s="268" customFormat="1" ht="40.200000000000003" customHeight="1">
      <c r="A121" s="267" t="s">
        <v>479</v>
      </c>
      <c r="B121" s="267" t="s">
        <v>480</v>
      </c>
      <c r="C121" s="267" t="s">
        <v>522</v>
      </c>
      <c r="D121" s="267" t="s">
        <v>492</v>
      </c>
      <c r="E121" s="267" t="s">
        <v>483</v>
      </c>
      <c r="F121" s="267" t="s">
        <v>523</v>
      </c>
      <c r="G121" s="277" t="s">
        <v>524</v>
      </c>
      <c r="H121" s="267" t="s">
        <v>525</v>
      </c>
      <c r="I121" s="265" t="s">
        <v>9</v>
      </c>
      <c r="J121" s="267"/>
      <c r="K121" s="263"/>
      <c r="L121" s="267"/>
      <c r="M121" s="267"/>
      <c r="N121" s="267"/>
      <c r="O121" s="267"/>
      <c r="P121" s="267"/>
      <c r="Q121" s="267"/>
      <c r="R121" s="267"/>
      <c r="S121" s="267"/>
      <c r="T121" s="267"/>
      <c r="U121" s="267"/>
      <c r="V121" s="267"/>
      <c r="W121" s="267"/>
      <c r="X121" s="267"/>
      <c r="Y121" s="267"/>
      <c r="Z121" s="267"/>
      <c r="AA121" s="267"/>
      <c r="AB121" s="267"/>
    </row>
    <row r="122" spans="1:28" s="268" customFormat="1" ht="40.200000000000003" customHeight="1">
      <c r="A122" s="267" t="s">
        <v>479</v>
      </c>
      <c r="B122" s="267" t="s">
        <v>480</v>
      </c>
      <c r="C122" s="267" t="s">
        <v>526</v>
      </c>
      <c r="D122" s="267" t="s">
        <v>492</v>
      </c>
      <c r="E122" s="267" t="s">
        <v>483</v>
      </c>
      <c r="F122" s="267" t="s">
        <v>527</v>
      </c>
      <c r="G122" s="277" t="s">
        <v>477</v>
      </c>
      <c r="H122" s="267" t="s">
        <v>528</v>
      </c>
      <c r="I122" s="265" t="s">
        <v>9</v>
      </c>
      <c r="J122" s="267"/>
      <c r="K122" s="263"/>
      <c r="L122" s="266"/>
      <c r="M122" s="267"/>
      <c r="N122" s="267"/>
      <c r="O122" s="267"/>
      <c r="P122" s="267"/>
      <c r="Q122" s="267"/>
      <c r="R122" s="267"/>
      <c r="S122" s="267"/>
      <c r="T122" s="267"/>
      <c r="U122" s="267"/>
      <c r="V122" s="267"/>
      <c r="W122" s="267"/>
      <c r="X122" s="267"/>
      <c r="Y122" s="267"/>
      <c r="Z122" s="267"/>
      <c r="AA122" s="267"/>
      <c r="AB122" s="267"/>
    </row>
    <row r="123" spans="1:28" s="268" customFormat="1" ht="40.200000000000003" customHeight="1">
      <c r="A123" s="267" t="s">
        <v>479</v>
      </c>
      <c r="B123" s="267" t="s">
        <v>480</v>
      </c>
      <c r="C123" s="267" t="s">
        <v>529</v>
      </c>
      <c r="D123" s="267" t="s">
        <v>492</v>
      </c>
      <c r="E123" s="267" t="s">
        <v>483</v>
      </c>
      <c r="F123" s="267" t="s">
        <v>530</v>
      </c>
      <c r="G123" s="277" t="s">
        <v>531</v>
      </c>
      <c r="H123" s="267" t="s">
        <v>532</v>
      </c>
      <c r="I123" s="265" t="s">
        <v>9</v>
      </c>
      <c r="J123" s="267"/>
      <c r="K123" s="263"/>
      <c r="L123" s="266"/>
      <c r="M123" s="267"/>
      <c r="N123" s="267"/>
      <c r="O123" s="267"/>
      <c r="P123" s="267"/>
      <c r="Q123" s="267"/>
      <c r="R123" s="267"/>
      <c r="S123" s="267"/>
      <c r="T123" s="267"/>
      <c r="U123" s="267"/>
      <c r="V123" s="267"/>
      <c r="W123" s="267"/>
      <c r="X123" s="267"/>
      <c r="Y123" s="267"/>
      <c r="Z123" s="267"/>
      <c r="AA123" s="267"/>
      <c r="AB123" s="267"/>
    </row>
    <row r="124" spans="1:28" s="268" customFormat="1" ht="40.200000000000003" customHeight="1">
      <c r="A124" s="267" t="s">
        <v>479</v>
      </c>
      <c r="B124" s="267" t="s">
        <v>480</v>
      </c>
      <c r="C124" s="267" t="s">
        <v>533</v>
      </c>
      <c r="D124" s="267" t="s">
        <v>492</v>
      </c>
      <c r="E124" s="267" t="s">
        <v>483</v>
      </c>
      <c r="F124" s="267" t="s">
        <v>534</v>
      </c>
      <c r="G124" s="277" t="s">
        <v>535</v>
      </c>
      <c r="H124" s="267" t="s">
        <v>536</v>
      </c>
      <c r="I124" s="265" t="s">
        <v>9</v>
      </c>
      <c r="J124" s="267"/>
      <c r="K124" s="263"/>
      <c r="L124" s="267"/>
      <c r="M124" s="267"/>
      <c r="N124" s="267"/>
      <c r="O124" s="267"/>
      <c r="P124" s="267"/>
      <c r="Q124" s="267"/>
      <c r="R124" s="267"/>
      <c r="S124" s="267"/>
      <c r="T124" s="267"/>
      <c r="U124" s="267"/>
      <c r="V124" s="267"/>
      <c r="W124" s="267"/>
      <c r="X124" s="267"/>
      <c r="Y124" s="267"/>
      <c r="Z124" s="267"/>
      <c r="AA124" s="267"/>
      <c r="AB124" s="267"/>
    </row>
    <row r="125" spans="1:28" s="268" customFormat="1" ht="40.200000000000003" customHeight="1">
      <c r="A125" s="267" t="s">
        <v>479</v>
      </c>
      <c r="B125" s="267" t="s">
        <v>480</v>
      </c>
      <c r="C125" s="267" t="s">
        <v>537</v>
      </c>
      <c r="D125" s="267" t="s">
        <v>492</v>
      </c>
      <c r="E125" s="267" t="s">
        <v>483</v>
      </c>
      <c r="F125" s="267" t="s">
        <v>538</v>
      </c>
      <c r="G125" s="277" t="s">
        <v>539</v>
      </c>
      <c r="H125" s="267" t="s">
        <v>540</v>
      </c>
      <c r="I125" s="265" t="s">
        <v>9</v>
      </c>
      <c r="J125" s="267"/>
      <c r="K125" s="263"/>
      <c r="L125" s="266"/>
      <c r="M125" s="267"/>
      <c r="N125" s="267"/>
      <c r="O125" s="267"/>
      <c r="P125" s="267"/>
      <c r="Q125" s="267"/>
      <c r="R125" s="267"/>
      <c r="S125" s="267"/>
      <c r="T125" s="267"/>
      <c r="U125" s="267"/>
      <c r="V125" s="267"/>
      <c r="W125" s="267"/>
      <c r="X125" s="267"/>
      <c r="Y125" s="267"/>
      <c r="Z125" s="267"/>
      <c r="AA125" s="267"/>
      <c r="AB125" s="267"/>
    </row>
    <row r="126" spans="1:28" s="268" customFormat="1" ht="40.200000000000003" customHeight="1">
      <c r="A126" s="267" t="s">
        <v>479</v>
      </c>
      <c r="B126" s="267" t="s">
        <v>480</v>
      </c>
      <c r="C126" s="267" t="s">
        <v>541</v>
      </c>
      <c r="D126" s="267" t="s">
        <v>542</v>
      </c>
      <c r="E126" s="267" t="s">
        <v>483</v>
      </c>
      <c r="F126" s="267" t="s">
        <v>543</v>
      </c>
      <c r="G126" s="277" t="s">
        <v>477</v>
      </c>
      <c r="H126" s="267" t="s">
        <v>544</v>
      </c>
      <c r="I126" s="265" t="s">
        <v>9</v>
      </c>
      <c r="J126" s="267"/>
      <c r="K126" s="263"/>
      <c r="L126" s="266"/>
      <c r="M126" s="267"/>
      <c r="N126" s="267"/>
      <c r="O126" s="267"/>
      <c r="P126" s="267"/>
      <c r="Q126" s="267"/>
      <c r="R126" s="267"/>
      <c r="S126" s="267"/>
      <c r="T126" s="267"/>
      <c r="U126" s="267"/>
      <c r="V126" s="267"/>
      <c r="W126" s="267"/>
      <c r="X126" s="267"/>
      <c r="Y126" s="267"/>
      <c r="Z126" s="267"/>
      <c r="AA126" s="267"/>
      <c r="AB126" s="267"/>
    </row>
    <row r="127" spans="1:28" s="268" customFormat="1" ht="40.200000000000003" customHeight="1">
      <c r="A127" s="267" t="s">
        <v>479</v>
      </c>
      <c r="B127" s="267" t="s">
        <v>480</v>
      </c>
      <c r="C127" s="267" t="s">
        <v>545</v>
      </c>
      <c r="D127" s="267" t="s">
        <v>546</v>
      </c>
      <c r="E127" s="267" t="s">
        <v>483</v>
      </c>
      <c r="F127" s="267" t="s">
        <v>547</v>
      </c>
      <c r="G127" s="277" t="s">
        <v>548</v>
      </c>
      <c r="H127" s="267" t="s">
        <v>549</v>
      </c>
      <c r="I127" s="265" t="s">
        <v>9</v>
      </c>
      <c r="J127" s="267"/>
      <c r="K127" s="263"/>
      <c r="L127" s="266"/>
      <c r="M127" s="267"/>
      <c r="N127" s="267"/>
      <c r="O127" s="267"/>
      <c r="P127" s="267"/>
      <c r="Q127" s="267"/>
      <c r="R127" s="267"/>
      <c r="S127" s="267"/>
      <c r="T127" s="267"/>
      <c r="U127" s="267"/>
      <c r="V127" s="267"/>
      <c r="W127" s="267"/>
      <c r="X127" s="267"/>
      <c r="Y127" s="267"/>
      <c r="Z127" s="267"/>
      <c r="AA127" s="267"/>
      <c r="AB127" s="267"/>
    </row>
    <row r="128" spans="1:28" s="268" customFormat="1" ht="40.200000000000003" customHeight="1">
      <c r="A128" s="267" t="s">
        <v>479</v>
      </c>
      <c r="B128" s="267" t="s">
        <v>480</v>
      </c>
      <c r="C128" s="267" t="s">
        <v>550</v>
      </c>
      <c r="D128" s="267" t="s">
        <v>492</v>
      </c>
      <c r="E128" s="267" t="s">
        <v>483</v>
      </c>
      <c r="F128" s="267" t="s">
        <v>551</v>
      </c>
      <c r="G128" s="277" t="s">
        <v>477</v>
      </c>
      <c r="H128" s="267" t="s">
        <v>552</v>
      </c>
      <c r="I128" s="265" t="s">
        <v>9</v>
      </c>
      <c r="J128" s="267"/>
      <c r="K128" s="263"/>
      <c r="L128" s="266"/>
      <c r="M128" s="267"/>
      <c r="N128" s="267"/>
      <c r="O128" s="267"/>
      <c r="P128" s="267"/>
      <c r="Q128" s="267"/>
      <c r="R128" s="267"/>
      <c r="S128" s="267"/>
      <c r="T128" s="267"/>
      <c r="U128" s="267"/>
      <c r="V128" s="267"/>
      <c r="W128" s="267"/>
      <c r="X128" s="267"/>
      <c r="Y128" s="267"/>
      <c r="Z128" s="267"/>
      <c r="AA128" s="267"/>
      <c r="AB128" s="267"/>
    </row>
    <row r="129" spans="1:28" s="268" customFormat="1" ht="40.200000000000003" customHeight="1">
      <c r="A129" s="267" t="s">
        <v>479</v>
      </c>
      <c r="B129" s="267" t="s">
        <v>480</v>
      </c>
      <c r="C129" s="267" t="s">
        <v>553</v>
      </c>
      <c r="D129" s="267" t="s">
        <v>492</v>
      </c>
      <c r="E129" s="267" t="s">
        <v>483</v>
      </c>
      <c r="F129" s="267" t="s">
        <v>554</v>
      </c>
      <c r="G129" s="277" t="s">
        <v>555</v>
      </c>
      <c r="H129" s="267" t="s">
        <v>556</v>
      </c>
      <c r="I129" s="265" t="s">
        <v>9</v>
      </c>
      <c r="J129" s="267"/>
      <c r="K129" s="263"/>
      <c r="L129" s="267"/>
      <c r="M129" s="267"/>
      <c r="N129" s="267"/>
      <c r="O129" s="267"/>
      <c r="P129" s="267"/>
      <c r="Q129" s="267"/>
      <c r="R129" s="267"/>
      <c r="S129" s="267"/>
      <c r="T129" s="267"/>
      <c r="U129" s="267"/>
      <c r="V129" s="267"/>
      <c r="W129" s="267"/>
      <c r="X129" s="267"/>
      <c r="Y129" s="267"/>
      <c r="Z129" s="267"/>
      <c r="AA129" s="267"/>
      <c r="AB129" s="267"/>
    </row>
    <row r="130" spans="1:28" s="268" customFormat="1" ht="40.200000000000003" customHeight="1">
      <c r="A130" s="267" t="s">
        <v>479</v>
      </c>
      <c r="B130" s="267" t="s">
        <v>480</v>
      </c>
      <c r="C130" s="267" t="s">
        <v>557</v>
      </c>
      <c r="D130" s="267" t="s">
        <v>492</v>
      </c>
      <c r="E130" s="267" t="s">
        <v>483</v>
      </c>
      <c r="F130" s="267" t="s">
        <v>558</v>
      </c>
      <c r="G130" s="277" t="s">
        <v>559</v>
      </c>
      <c r="H130" s="267" t="s">
        <v>560</v>
      </c>
      <c r="I130" s="265" t="s">
        <v>9</v>
      </c>
      <c r="J130" s="267"/>
      <c r="K130" s="263"/>
      <c r="L130" s="266"/>
      <c r="M130" s="267"/>
      <c r="N130" s="267"/>
      <c r="O130" s="267"/>
      <c r="P130" s="267"/>
      <c r="Q130" s="267"/>
      <c r="R130" s="267"/>
      <c r="S130" s="267"/>
      <c r="T130" s="267"/>
      <c r="U130" s="267"/>
      <c r="V130" s="267"/>
      <c r="W130" s="267"/>
      <c r="X130" s="267"/>
      <c r="Y130" s="267"/>
      <c r="Z130" s="267"/>
      <c r="AA130" s="267"/>
      <c r="AB130" s="267"/>
    </row>
    <row r="131" spans="1:28" s="268" customFormat="1" ht="40.200000000000003" customHeight="1">
      <c r="A131" s="267" t="s">
        <v>479</v>
      </c>
      <c r="B131" s="267" t="s">
        <v>480</v>
      </c>
      <c r="C131" s="267" t="s">
        <v>561</v>
      </c>
      <c r="D131" s="267" t="s">
        <v>492</v>
      </c>
      <c r="E131" s="267" t="s">
        <v>483</v>
      </c>
      <c r="F131" s="267" t="s">
        <v>562</v>
      </c>
      <c r="G131" s="277" t="s">
        <v>563</v>
      </c>
      <c r="H131" s="267" t="s">
        <v>564</v>
      </c>
      <c r="I131" s="265" t="s">
        <v>9</v>
      </c>
      <c r="J131" s="267"/>
      <c r="K131" s="263"/>
      <c r="L131" s="266"/>
      <c r="M131" s="267"/>
      <c r="N131" s="267"/>
      <c r="O131" s="267"/>
      <c r="P131" s="267"/>
      <c r="Q131" s="267"/>
      <c r="R131" s="267"/>
      <c r="S131" s="267"/>
      <c r="T131" s="267"/>
      <c r="U131" s="267"/>
      <c r="V131" s="267"/>
      <c r="W131" s="267"/>
      <c r="X131" s="267"/>
      <c r="Y131" s="267"/>
      <c r="Z131" s="267"/>
      <c r="AA131" s="267"/>
      <c r="AB131" s="267"/>
    </row>
    <row r="132" spans="1:28" s="268" customFormat="1" ht="40.200000000000003" customHeight="1">
      <c r="A132" s="267" t="s">
        <v>479</v>
      </c>
      <c r="B132" s="267" t="s">
        <v>480</v>
      </c>
      <c r="C132" s="267" t="s">
        <v>565</v>
      </c>
      <c r="D132" s="267" t="s">
        <v>492</v>
      </c>
      <c r="E132" s="267" t="s">
        <v>483</v>
      </c>
      <c r="F132" s="267" t="s">
        <v>566</v>
      </c>
      <c r="G132" s="277" t="s">
        <v>559</v>
      </c>
      <c r="H132" s="267" t="s">
        <v>567</v>
      </c>
      <c r="I132" s="265" t="s">
        <v>9</v>
      </c>
      <c r="J132" s="267"/>
      <c r="K132" s="263"/>
      <c r="L132" s="266"/>
      <c r="M132" s="267"/>
      <c r="N132" s="267"/>
      <c r="O132" s="267"/>
      <c r="P132" s="267"/>
      <c r="Q132" s="267"/>
      <c r="R132" s="267"/>
      <c r="S132" s="267"/>
      <c r="T132" s="267"/>
      <c r="U132" s="267"/>
      <c r="V132" s="267"/>
      <c r="W132" s="267"/>
      <c r="X132" s="267"/>
      <c r="Y132" s="267"/>
      <c r="Z132" s="267"/>
      <c r="AA132" s="267"/>
      <c r="AB132" s="267"/>
    </row>
    <row r="133" spans="1:28" s="268" customFormat="1" ht="40.200000000000003" customHeight="1">
      <c r="A133" s="267" t="s">
        <v>479</v>
      </c>
      <c r="B133" s="267" t="s">
        <v>480</v>
      </c>
      <c r="C133" s="267" t="s">
        <v>568</v>
      </c>
      <c r="D133" s="267" t="s">
        <v>492</v>
      </c>
      <c r="E133" s="267" t="s">
        <v>483</v>
      </c>
      <c r="F133" s="267" t="s">
        <v>569</v>
      </c>
      <c r="G133" s="277" t="s">
        <v>570</v>
      </c>
      <c r="H133" s="267" t="s">
        <v>571</v>
      </c>
      <c r="I133" s="265" t="s">
        <v>9</v>
      </c>
      <c r="J133" s="267"/>
      <c r="K133" s="263"/>
      <c r="L133" s="266"/>
      <c r="M133" s="267"/>
      <c r="N133" s="267"/>
      <c r="O133" s="267"/>
      <c r="P133" s="267"/>
      <c r="Q133" s="267"/>
      <c r="R133" s="267"/>
      <c r="S133" s="267"/>
      <c r="T133" s="267"/>
      <c r="U133" s="267"/>
      <c r="V133" s="267"/>
      <c r="W133" s="267"/>
      <c r="X133" s="267"/>
      <c r="Y133" s="267"/>
      <c r="Z133" s="267"/>
      <c r="AA133" s="267"/>
      <c r="AB133" s="267"/>
    </row>
    <row r="134" spans="1:28" s="268" customFormat="1" ht="40.200000000000003" customHeight="1">
      <c r="A134" s="267" t="s">
        <v>479</v>
      </c>
      <c r="B134" s="267" t="s">
        <v>480</v>
      </c>
      <c r="C134" s="267" t="s">
        <v>572</v>
      </c>
      <c r="D134" s="267" t="s">
        <v>492</v>
      </c>
      <c r="E134" s="267" t="s">
        <v>483</v>
      </c>
      <c r="F134" s="267" t="s">
        <v>573</v>
      </c>
      <c r="G134" s="277" t="s">
        <v>574</v>
      </c>
      <c r="H134" s="267" t="s">
        <v>575</v>
      </c>
      <c r="I134" s="265" t="s">
        <v>9</v>
      </c>
      <c r="J134" s="267"/>
      <c r="K134" s="263"/>
      <c r="L134" s="267"/>
      <c r="M134" s="267"/>
      <c r="N134" s="267"/>
      <c r="O134" s="267"/>
      <c r="P134" s="267"/>
      <c r="Q134" s="267"/>
      <c r="R134" s="267"/>
      <c r="S134" s="267"/>
      <c r="T134" s="267"/>
      <c r="U134" s="267"/>
      <c r="V134" s="267"/>
      <c r="W134" s="267"/>
      <c r="X134" s="267"/>
      <c r="Y134" s="267"/>
      <c r="Z134" s="267"/>
      <c r="AA134" s="267"/>
      <c r="AB134" s="267"/>
    </row>
    <row r="135" spans="1:28" s="268" customFormat="1" ht="40.200000000000003" customHeight="1">
      <c r="A135" s="267" t="s">
        <v>479</v>
      </c>
      <c r="B135" s="267" t="s">
        <v>480</v>
      </c>
      <c r="C135" s="267" t="s">
        <v>576</v>
      </c>
      <c r="D135" s="267" t="s">
        <v>492</v>
      </c>
      <c r="E135" s="267" t="s">
        <v>483</v>
      </c>
      <c r="F135" s="267" t="s">
        <v>577</v>
      </c>
      <c r="G135" s="277" t="s">
        <v>477</v>
      </c>
      <c r="H135" s="267" t="s">
        <v>578</v>
      </c>
      <c r="I135" s="265" t="s">
        <v>9</v>
      </c>
      <c r="J135" s="267"/>
      <c r="K135" s="263"/>
      <c r="L135" s="267"/>
      <c r="M135" s="267"/>
      <c r="N135" s="267"/>
      <c r="O135" s="267"/>
      <c r="P135" s="267"/>
      <c r="Q135" s="267"/>
      <c r="R135" s="267"/>
      <c r="S135" s="267"/>
      <c r="T135" s="267"/>
      <c r="U135" s="267"/>
      <c r="V135" s="267"/>
      <c r="W135" s="267"/>
      <c r="X135" s="267"/>
      <c r="Y135" s="267"/>
      <c r="Z135" s="267"/>
      <c r="AA135" s="267"/>
      <c r="AB135" s="267"/>
    </row>
    <row r="136" spans="1:28" s="268" customFormat="1" ht="40.200000000000003" customHeight="1">
      <c r="A136" s="267" t="s">
        <v>479</v>
      </c>
      <c r="B136" s="267" t="s">
        <v>480</v>
      </c>
      <c r="C136" s="267" t="s">
        <v>579</v>
      </c>
      <c r="D136" s="267" t="s">
        <v>492</v>
      </c>
      <c r="E136" s="267" t="s">
        <v>483</v>
      </c>
      <c r="F136" s="267" t="s">
        <v>429</v>
      </c>
      <c r="G136" s="277" t="s">
        <v>580</v>
      </c>
      <c r="H136" s="267" t="s">
        <v>581</v>
      </c>
      <c r="I136" s="265" t="s">
        <v>9</v>
      </c>
      <c r="J136" s="267"/>
      <c r="K136" s="263"/>
      <c r="L136" s="267"/>
      <c r="M136" s="267"/>
      <c r="N136" s="267"/>
      <c r="O136" s="267"/>
      <c r="P136" s="267"/>
      <c r="Q136" s="267"/>
      <c r="R136" s="267"/>
      <c r="S136" s="267"/>
      <c r="T136" s="267"/>
      <c r="U136" s="267"/>
      <c r="V136" s="267"/>
      <c r="W136" s="267"/>
      <c r="X136" s="267"/>
      <c r="Y136" s="267"/>
      <c r="Z136" s="267"/>
      <c r="AA136" s="267"/>
      <c r="AB136" s="267"/>
    </row>
    <row r="137" spans="1:28" s="268" customFormat="1" ht="40.200000000000003" customHeight="1">
      <c r="A137" s="267" t="s">
        <v>479</v>
      </c>
      <c r="B137" s="267" t="s">
        <v>480</v>
      </c>
      <c r="C137" s="267" t="s">
        <v>582</v>
      </c>
      <c r="D137" s="267" t="s">
        <v>492</v>
      </c>
      <c r="E137" s="267" t="s">
        <v>483</v>
      </c>
      <c r="F137" s="267" t="s">
        <v>432</v>
      </c>
      <c r="G137" s="277" t="s">
        <v>583</v>
      </c>
      <c r="H137" s="267" t="s">
        <v>584</v>
      </c>
      <c r="I137" s="265" t="s">
        <v>9</v>
      </c>
      <c r="J137" s="267"/>
      <c r="K137" s="263"/>
      <c r="L137" s="267"/>
      <c r="M137" s="267"/>
      <c r="N137" s="267"/>
      <c r="O137" s="267"/>
      <c r="P137" s="267"/>
      <c r="Q137" s="267"/>
      <c r="R137" s="267"/>
      <c r="S137" s="267"/>
      <c r="T137" s="267"/>
      <c r="U137" s="267"/>
      <c r="V137" s="267"/>
      <c r="W137" s="267"/>
      <c r="X137" s="267"/>
      <c r="Y137" s="267"/>
      <c r="Z137" s="267"/>
      <c r="AA137" s="267"/>
      <c r="AB137" s="267"/>
    </row>
    <row r="138" spans="1:28" s="268" customFormat="1" ht="40.200000000000003" customHeight="1">
      <c r="A138" s="267" t="s">
        <v>479</v>
      </c>
      <c r="B138" s="267" t="s">
        <v>480</v>
      </c>
      <c r="C138" s="267" t="s">
        <v>585</v>
      </c>
      <c r="D138" s="267" t="s">
        <v>492</v>
      </c>
      <c r="E138" s="267" t="s">
        <v>483</v>
      </c>
      <c r="F138" s="267" t="s">
        <v>418</v>
      </c>
      <c r="G138" s="277" t="s">
        <v>586</v>
      </c>
      <c r="H138" s="267" t="s">
        <v>299</v>
      </c>
      <c r="I138" s="265" t="s">
        <v>9</v>
      </c>
      <c r="J138" s="267"/>
      <c r="K138" s="263"/>
      <c r="L138" s="267"/>
      <c r="M138" s="267"/>
      <c r="N138" s="267"/>
      <c r="O138" s="267"/>
      <c r="P138" s="267"/>
      <c r="Q138" s="267"/>
      <c r="R138" s="267"/>
      <c r="S138" s="267"/>
      <c r="T138" s="267"/>
      <c r="U138" s="267"/>
      <c r="V138" s="267"/>
      <c r="W138" s="267"/>
      <c r="X138" s="267"/>
      <c r="Y138" s="267"/>
      <c r="Z138" s="267"/>
      <c r="AA138" s="267"/>
      <c r="AB138" s="267"/>
    </row>
    <row r="139" spans="1:28" s="268" customFormat="1" ht="40.200000000000003" customHeight="1">
      <c r="A139" s="267" t="s">
        <v>479</v>
      </c>
      <c r="B139" s="267" t="s">
        <v>480</v>
      </c>
      <c r="C139" s="267" t="s">
        <v>587</v>
      </c>
      <c r="D139" s="267" t="s">
        <v>492</v>
      </c>
      <c r="E139" s="267" t="s">
        <v>483</v>
      </c>
      <c r="F139" s="267" t="s">
        <v>588</v>
      </c>
      <c r="G139" s="277" t="s">
        <v>586</v>
      </c>
      <c r="H139" s="267" t="s">
        <v>589</v>
      </c>
      <c r="I139" s="265" t="s">
        <v>9</v>
      </c>
      <c r="J139" s="267"/>
      <c r="K139" s="263"/>
      <c r="L139" s="267"/>
      <c r="M139" s="267"/>
      <c r="N139" s="267"/>
      <c r="O139" s="267"/>
      <c r="P139" s="267"/>
      <c r="Q139" s="267"/>
      <c r="R139" s="267"/>
      <c r="S139" s="267"/>
      <c r="T139" s="267"/>
      <c r="U139" s="267"/>
      <c r="V139" s="267"/>
      <c r="W139" s="267"/>
      <c r="X139" s="267"/>
      <c r="Y139" s="267"/>
      <c r="Z139" s="267"/>
      <c r="AA139" s="267"/>
      <c r="AB139" s="267"/>
    </row>
    <row r="140" spans="1:28" s="268" customFormat="1" ht="40.200000000000003" customHeight="1">
      <c r="A140" s="267" t="s">
        <v>479</v>
      </c>
      <c r="B140" s="267" t="s">
        <v>480</v>
      </c>
      <c r="C140" s="267" t="s">
        <v>590</v>
      </c>
      <c r="D140" s="267" t="s">
        <v>492</v>
      </c>
      <c r="E140" s="267" t="s">
        <v>483</v>
      </c>
      <c r="F140" s="267" t="s">
        <v>591</v>
      </c>
      <c r="G140" s="277" t="s">
        <v>586</v>
      </c>
      <c r="H140" s="267" t="s">
        <v>299</v>
      </c>
      <c r="I140" s="265" t="s">
        <v>9</v>
      </c>
      <c r="J140" s="267"/>
      <c r="K140" s="263"/>
      <c r="L140" s="267"/>
      <c r="M140" s="267"/>
      <c r="N140" s="267"/>
      <c r="O140" s="267"/>
      <c r="P140" s="267"/>
      <c r="Q140" s="267"/>
      <c r="R140" s="267"/>
      <c r="S140" s="267"/>
      <c r="T140" s="267"/>
      <c r="U140" s="267"/>
      <c r="V140" s="267"/>
      <c r="W140" s="267"/>
      <c r="X140" s="267"/>
      <c r="Y140" s="267"/>
      <c r="Z140" s="267"/>
      <c r="AA140" s="267"/>
      <c r="AB140" s="267"/>
    </row>
    <row r="141" spans="1:28" s="268" customFormat="1" ht="40.200000000000003" customHeight="1">
      <c r="A141" s="267" t="s">
        <v>479</v>
      </c>
      <c r="B141" s="267" t="s">
        <v>480</v>
      </c>
      <c r="C141" s="267" t="s">
        <v>592</v>
      </c>
      <c r="D141" s="267" t="s">
        <v>546</v>
      </c>
      <c r="E141" s="267" t="s">
        <v>483</v>
      </c>
      <c r="F141" s="267" t="s">
        <v>593</v>
      </c>
      <c r="G141" s="277" t="s">
        <v>594</v>
      </c>
      <c r="H141" s="267" t="s">
        <v>595</v>
      </c>
      <c r="I141" s="265" t="s">
        <v>9</v>
      </c>
      <c r="J141" s="267"/>
      <c r="K141" s="263"/>
      <c r="L141" s="267"/>
      <c r="M141" s="267"/>
      <c r="N141" s="267"/>
      <c r="O141" s="267"/>
      <c r="P141" s="267"/>
      <c r="Q141" s="267"/>
      <c r="R141" s="267"/>
      <c r="S141" s="267"/>
      <c r="T141" s="267"/>
      <c r="U141" s="267"/>
      <c r="V141" s="267"/>
      <c r="W141" s="267"/>
      <c r="X141" s="267"/>
      <c r="Y141" s="267"/>
      <c r="Z141" s="267"/>
      <c r="AA141" s="267"/>
      <c r="AB141" s="267"/>
    </row>
    <row r="142" spans="1:28" s="268" customFormat="1" ht="40.200000000000003" customHeight="1">
      <c r="A142" s="267" t="s">
        <v>479</v>
      </c>
      <c r="B142" s="267" t="s">
        <v>480</v>
      </c>
      <c r="C142" s="267" t="s">
        <v>596</v>
      </c>
      <c r="D142" s="267" t="s">
        <v>546</v>
      </c>
      <c r="E142" s="267" t="s">
        <v>483</v>
      </c>
      <c r="F142" s="267" t="s">
        <v>597</v>
      </c>
      <c r="G142" s="277" t="s">
        <v>598</v>
      </c>
      <c r="H142" s="267" t="s">
        <v>599</v>
      </c>
      <c r="I142" s="265" t="s">
        <v>9</v>
      </c>
      <c r="J142" s="267"/>
      <c r="K142" s="263"/>
      <c r="L142" s="267"/>
      <c r="M142" s="267"/>
      <c r="N142" s="267"/>
      <c r="O142" s="267"/>
      <c r="P142" s="267"/>
      <c r="Q142" s="267"/>
      <c r="R142" s="267"/>
      <c r="S142" s="267"/>
      <c r="T142" s="267"/>
      <c r="U142" s="267"/>
      <c r="V142" s="267"/>
      <c r="W142" s="267"/>
      <c r="X142" s="267"/>
      <c r="Y142" s="267"/>
      <c r="Z142" s="267"/>
      <c r="AA142" s="267"/>
      <c r="AB142" s="267"/>
    </row>
    <row r="143" spans="1:28" s="268" customFormat="1" ht="40.200000000000003" customHeight="1">
      <c r="A143" s="267" t="s">
        <v>479</v>
      </c>
      <c r="B143" s="267" t="s">
        <v>480</v>
      </c>
      <c r="C143" s="267" t="s">
        <v>600</v>
      </c>
      <c r="D143" s="267" t="s">
        <v>546</v>
      </c>
      <c r="E143" s="267" t="s">
        <v>483</v>
      </c>
      <c r="F143" s="267" t="s">
        <v>601</v>
      </c>
      <c r="G143" s="277" t="s">
        <v>602</v>
      </c>
      <c r="H143" s="267" t="s">
        <v>603</v>
      </c>
      <c r="I143" s="265" t="s">
        <v>9</v>
      </c>
      <c r="J143" s="267"/>
      <c r="K143" s="263"/>
      <c r="L143" s="267"/>
      <c r="M143" s="267"/>
      <c r="N143" s="267"/>
      <c r="O143" s="267"/>
      <c r="P143" s="267"/>
      <c r="Q143" s="267"/>
      <c r="R143" s="267"/>
      <c r="S143" s="267"/>
      <c r="T143" s="267"/>
      <c r="U143" s="267"/>
      <c r="V143" s="267"/>
      <c r="W143" s="267"/>
      <c r="X143" s="267"/>
      <c r="Y143" s="267"/>
      <c r="Z143" s="267"/>
      <c r="AA143" s="267"/>
      <c r="AB143" s="267"/>
    </row>
    <row r="144" spans="1:28" s="268" customFormat="1" ht="40.200000000000003" customHeight="1">
      <c r="A144" s="267" t="s">
        <v>479</v>
      </c>
      <c r="B144" s="267" t="s">
        <v>480</v>
      </c>
      <c r="C144" s="267" t="s">
        <v>604</v>
      </c>
      <c r="D144" s="267" t="s">
        <v>605</v>
      </c>
      <c r="E144" s="267" t="s">
        <v>483</v>
      </c>
      <c r="F144" s="267" t="s">
        <v>606</v>
      </c>
      <c r="G144" s="277" t="s">
        <v>607</v>
      </c>
      <c r="H144" s="267" t="s">
        <v>608</v>
      </c>
      <c r="I144" s="265" t="s">
        <v>9</v>
      </c>
      <c r="J144" s="267"/>
      <c r="K144" s="263"/>
      <c r="L144" s="267"/>
      <c r="M144" s="267"/>
      <c r="N144" s="267"/>
      <c r="O144" s="267"/>
      <c r="P144" s="267"/>
      <c r="Q144" s="267"/>
      <c r="R144" s="267"/>
      <c r="S144" s="267"/>
      <c r="T144" s="267"/>
      <c r="U144" s="267"/>
      <c r="V144" s="267"/>
      <c r="W144" s="267"/>
      <c r="X144" s="267"/>
      <c r="Y144" s="267"/>
      <c r="Z144" s="267"/>
      <c r="AA144" s="267"/>
      <c r="AB144" s="267"/>
    </row>
    <row r="145" spans="1:28" s="268" customFormat="1" ht="40.200000000000003" customHeight="1">
      <c r="A145" s="267" t="s">
        <v>479</v>
      </c>
      <c r="B145" s="267" t="s">
        <v>480</v>
      </c>
      <c r="C145" s="267" t="s">
        <v>609</v>
      </c>
      <c r="D145" s="267" t="s">
        <v>605</v>
      </c>
      <c r="E145" s="267" t="s">
        <v>483</v>
      </c>
      <c r="F145" s="267" t="s">
        <v>610</v>
      </c>
      <c r="G145" s="277" t="s">
        <v>611</v>
      </c>
      <c r="H145" s="267" t="s">
        <v>608</v>
      </c>
      <c r="I145" s="265" t="s">
        <v>9</v>
      </c>
      <c r="J145" s="267"/>
      <c r="K145" s="263"/>
      <c r="L145" s="267"/>
      <c r="M145" s="267"/>
      <c r="N145" s="267"/>
      <c r="O145" s="267"/>
      <c r="P145" s="267"/>
      <c r="Q145" s="267"/>
      <c r="R145" s="267"/>
      <c r="S145" s="267"/>
      <c r="T145" s="267"/>
      <c r="U145" s="267"/>
      <c r="V145" s="267"/>
      <c r="W145" s="267"/>
      <c r="X145" s="267"/>
      <c r="Y145" s="267"/>
      <c r="Z145" s="267"/>
      <c r="AA145" s="267"/>
      <c r="AB145" s="267"/>
    </row>
    <row r="146" spans="1:28" s="268" customFormat="1" ht="40.200000000000003" customHeight="1">
      <c r="A146" s="267" t="s">
        <v>479</v>
      </c>
      <c r="B146" s="267" t="s">
        <v>480</v>
      </c>
      <c r="C146" s="267" t="s">
        <v>612</v>
      </c>
      <c r="D146" s="267" t="s">
        <v>605</v>
      </c>
      <c r="E146" s="267" t="s">
        <v>483</v>
      </c>
      <c r="F146" s="267" t="s">
        <v>613</v>
      </c>
      <c r="G146" s="277" t="s">
        <v>614</v>
      </c>
      <c r="H146" s="267" t="s">
        <v>608</v>
      </c>
      <c r="I146" s="265" t="s">
        <v>9</v>
      </c>
      <c r="J146" s="267"/>
      <c r="K146" s="263"/>
      <c r="L146" s="267"/>
      <c r="M146" s="267"/>
      <c r="N146" s="267"/>
      <c r="O146" s="267"/>
      <c r="P146" s="267"/>
      <c r="Q146" s="267"/>
      <c r="R146" s="267"/>
      <c r="S146" s="267"/>
      <c r="T146" s="267"/>
      <c r="U146" s="267"/>
      <c r="V146" s="267"/>
      <c r="W146" s="267"/>
      <c r="X146" s="267"/>
      <c r="Y146" s="267"/>
      <c r="Z146" s="267"/>
      <c r="AA146" s="267"/>
      <c r="AB146" s="267"/>
    </row>
    <row r="147" spans="1:28" s="268" customFormat="1" ht="40.200000000000003" customHeight="1">
      <c r="A147" s="267" t="s">
        <v>479</v>
      </c>
      <c r="B147" s="267" t="s">
        <v>480</v>
      </c>
      <c r="C147" s="267" t="s">
        <v>615</v>
      </c>
      <c r="D147" s="267" t="s">
        <v>605</v>
      </c>
      <c r="E147" s="267" t="s">
        <v>483</v>
      </c>
      <c r="F147" s="267" t="s">
        <v>616</v>
      </c>
      <c r="G147" s="277" t="s">
        <v>617</v>
      </c>
      <c r="H147" s="267" t="s">
        <v>618</v>
      </c>
      <c r="I147" s="265" t="s">
        <v>9</v>
      </c>
      <c r="J147" s="267"/>
      <c r="K147" s="263"/>
      <c r="L147" s="267"/>
      <c r="M147" s="267"/>
      <c r="N147" s="267"/>
      <c r="O147" s="267"/>
      <c r="P147" s="267"/>
      <c r="Q147" s="267"/>
      <c r="R147" s="267"/>
      <c r="S147" s="267"/>
      <c r="T147" s="267"/>
      <c r="U147" s="267"/>
      <c r="V147" s="267"/>
      <c r="W147" s="267"/>
      <c r="X147" s="267"/>
      <c r="Y147" s="267"/>
      <c r="Z147" s="267"/>
      <c r="AA147" s="267"/>
      <c r="AB147" s="267"/>
    </row>
    <row r="148" spans="1:28" s="268" customFormat="1" ht="40.200000000000003" customHeight="1">
      <c r="A148" s="267" t="s">
        <v>619</v>
      </c>
      <c r="B148" s="280" t="s">
        <v>620</v>
      </c>
      <c r="C148" s="267" t="s">
        <v>621</v>
      </c>
      <c r="D148" s="267" t="s">
        <v>622</v>
      </c>
      <c r="E148" s="267" t="s">
        <v>623</v>
      </c>
      <c r="F148" s="267" t="s">
        <v>624</v>
      </c>
      <c r="G148" s="277" t="s">
        <v>625</v>
      </c>
      <c r="H148" s="267" t="s">
        <v>626</v>
      </c>
      <c r="I148" s="265" t="s">
        <v>9</v>
      </c>
      <c r="J148" s="267"/>
      <c r="K148" s="263"/>
      <c r="L148" s="266"/>
      <c r="M148" s="267"/>
      <c r="N148" s="267"/>
      <c r="O148" s="267"/>
      <c r="P148" s="267"/>
      <c r="Q148" s="267"/>
      <c r="R148" s="267"/>
      <c r="S148" s="267"/>
      <c r="T148" s="267"/>
      <c r="U148" s="267"/>
      <c r="V148" s="267"/>
      <c r="W148" s="267"/>
      <c r="X148" s="267"/>
      <c r="Y148" s="267"/>
      <c r="Z148" s="267"/>
      <c r="AA148" s="267"/>
      <c r="AB148" s="267"/>
    </row>
    <row r="149" spans="1:28" s="268" customFormat="1" ht="40.200000000000003" customHeight="1">
      <c r="A149" s="267" t="s">
        <v>619</v>
      </c>
      <c r="B149" s="280" t="s">
        <v>620</v>
      </c>
      <c r="C149" s="267" t="s">
        <v>627</v>
      </c>
      <c r="D149" s="267" t="s">
        <v>628</v>
      </c>
      <c r="E149" s="267" t="s">
        <v>623</v>
      </c>
      <c r="F149" s="267" t="s">
        <v>629</v>
      </c>
      <c r="G149" s="277" t="s">
        <v>630</v>
      </c>
      <c r="H149" s="267" t="s">
        <v>490</v>
      </c>
      <c r="I149" s="265" t="s">
        <v>9</v>
      </c>
      <c r="J149" s="267"/>
      <c r="K149" s="263"/>
      <c r="L149" s="267"/>
      <c r="M149" s="267"/>
      <c r="N149" s="267"/>
      <c r="O149" s="267"/>
      <c r="P149" s="267"/>
      <c r="Q149" s="267"/>
      <c r="R149" s="267"/>
      <c r="S149" s="267"/>
      <c r="T149" s="267"/>
      <c r="U149" s="267"/>
      <c r="V149" s="267"/>
      <c r="W149" s="267"/>
      <c r="X149" s="267"/>
      <c r="Y149" s="267"/>
      <c r="Z149" s="267"/>
      <c r="AA149" s="267"/>
      <c r="AB149" s="267"/>
    </row>
    <row r="150" spans="1:28" s="268" customFormat="1" ht="40.200000000000003" customHeight="1">
      <c r="A150" s="267" t="s">
        <v>619</v>
      </c>
      <c r="B150" s="280" t="s">
        <v>620</v>
      </c>
      <c r="C150" s="267" t="s">
        <v>631</v>
      </c>
      <c r="D150" s="267" t="s">
        <v>492</v>
      </c>
      <c r="E150" s="267" t="s">
        <v>623</v>
      </c>
      <c r="F150" s="267" t="s">
        <v>632</v>
      </c>
      <c r="G150" s="277" t="s">
        <v>633</v>
      </c>
      <c r="H150" s="267" t="s">
        <v>634</v>
      </c>
      <c r="I150" s="265" t="s">
        <v>9</v>
      </c>
      <c r="J150" s="267"/>
      <c r="K150" s="263"/>
      <c r="L150" s="266"/>
      <c r="M150" s="267"/>
      <c r="N150" s="267"/>
      <c r="O150" s="267"/>
      <c r="P150" s="267"/>
      <c r="Q150" s="267"/>
      <c r="R150" s="267"/>
      <c r="S150" s="267"/>
      <c r="T150" s="267"/>
      <c r="U150" s="267"/>
      <c r="V150" s="267"/>
      <c r="W150" s="267"/>
      <c r="X150" s="267"/>
      <c r="Y150" s="267"/>
      <c r="Z150" s="267"/>
      <c r="AA150" s="267"/>
      <c r="AB150" s="267"/>
    </row>
    <row r="151" spans="1:28" s="268" customFormat="1" ht="40.200000000000003" customHeight="1">
      <c r="A151" s="267" t="s">
        <v>619</v>
      </c>
      <c r="B151" s="280" t="s">
        <v>620</v>
      </c>
      <c r="C151" s="267" t="s">
        <v>635</v>
      </c>
      <c r="D151" s="267" t="s">
        <v>492</v>
      </c>
      <c r="E151" s="267" t="s">
        <v>623</v>
      </c>
      <c r="F151" s="267" t="s">
        <v>636</v>
      </c>
      <c r="G151" s="277" t="s">
        <v>633</v>
      </c>
      <c r="H151" s="267" t="s">
        <v>637</v>
      </c>
      <c r="I151" s="265" t="s">
        <v>9</v>
      </c>
      <c r="J151" s="267"/>
      <c r="K151" s="263"/>
      <c r="L151" s="267"/>
      <c r="M151" s="267"/>
      <c r="N151" s="267"/>
      <c r="O151" s="267"/>
      <c r="P151" s="267"/>
      <c r="Q151" s="267"/>
      <c r="R151" s="267"/>
      <c r="S151" s="267"/>
      <c r="T151" s="267"/>
      <c r="U151" s="267"/>
      <c r="V151" s="267"/>
      <c r="W151" s="267"/>
      <c r="X151" s="267"/>
      <c r="Y151" s="267"/>
      <c r="Z151" s="267"/>
      <c r="AA151" s="267"/>
      <c r="AB151" s="267"/>
    </row>
    <row r="152" spans="1:28" s="268" customFormat="1" ht="40.200000000000003" customHeight="1">
      <c r="A152" s="267" t="s">
        <v>619</v>
      </c>
      <c r="B152" s="280" t="s">
        <v>620</v>
      </c>
      <c r="C152" s="267" t="s">
        <v>638</v>
      </c>
      <c r="D152" s="267" t="s">
        <v>492</v>
      </c>
      <c r="E152" s="267" t="s">
        <v>623</v>
      </c>
      <c r="F152" s="267" t="s">
        <v>639</v>
      </c>
      <c r="G152" s="277" t="s">
        <v>633</v>
      </c>
      <c r="H152" s="267" t="s">
        <v>640</v>
      </c>
      <c r="I152" s="265" t="s">
        <v>9</v>
      </c>
      <c r="J152" s="267"/>
      <c r="K152" s="263"/>
      <c r="L152" s="267"/>
      <c r="M152" s="267"/>
      <c r="N152" s="267"/>
      <c r="O152" s="267"/>
      <c r="P152" s="267"/>
      <c r="Q152" s="267"/>
      <c r="R152" s="267"/>
      <c r="S152" s="267"/>
      <c r="T152" s="267"/>
      <c r="U152" s="267"/>
      <c r="V152" s="267"/>
      <c r="W152" s="267"/>
      <c r="X152" s="267"/>
      <c r="Y152" s="267"/>
      <c r="Z152" s="267"/>
      <c r="AA152" s="267"/>
      <c r="AB152" s="267"/>
    </row>
    <row r="153" spans="1:28" s="268" customFormat="1" ht="40.200000000000003" customHeight="1">
      <c r="A153" s="267" t="s">
        <v>619</v>
      </c>
      <c r="B153" s="280" t="s">
        <v>620</v>
      </c>
      <c r="C153" s="267" t="s">
        <v>641</v>
      </c>
      <c r="D153" s="267" t="s">
        <v>492</v>
      </c>
      <c r="E153" s="267" t="s">
        <v>623</v>
      </c>
      <c r="F153" s="267" t="s">
        <v>642</v>
      </c>
      <c r="G153" s="277" t="s">
        <v>643</v>
      </c>
      <c r="H153" s="267" t="s">
        <v>644</v>
      </c>
      <c r="I153" s="265" t="s">
        <v>9</v>
      </c>
      <c r="J153" s="263"/>
      <c r="K153" s="263"/>
      <c r="L153" s="267"/>
      <c r="M153" s="267"/>
      <c r="N153" s="267"/>
      <c r="O153" s="267"/>
      <c r="P153" s="267"/>
      <c r="Q153" s="267"/>
      <c r="R153" s="267"/>
      <c r="S153" s="267"/>
      <c r="T153" s="267"/>
      <c r="U153" s="267"/>
      <c r="V153" s="267"/>
      <c r="W153" s="267"/>
      <c r="X153" s="267"/>
      <c r="Y153" s="267"/>
      <c r="Z153" s="267"/>
      <c r="AA153" s="267"/>
      <c r="AB153" s="267"/>
    </row>
    <row r="154" spans="1:28" s="268" customFormat="1" ht="40.200000000000003" customHeight="1">
      <c r="A154" s="267" t="s">
        <v>619</v>
      </c>
      <c r="B154" s="280" t="s">
        <v>620</v>
      </c>
      <c r="C154" s="267" t="s">
        <v>646</v>
      </c>
      <c r="D154" s="267" t="s">
        <v>492</v>
      </c>
      <c r="E154" s="267" t="s">
        <v>623</v>
      </c>
      <c r="F154" s="267" t="s">
        <v>647</v>
      </c>
      <c r="G154" s="277" t="s">
        <v>643</v>
      </c>
      <c r="H154" s="267" t="s">
        <v>648</v>
      </c>
      <c r="I154" s="265" t="s">
        <v>9</v>
      </c>
      <c r="J154" s="267"/>
      <c r="K154" s="263"/>
      <c r="L154" s="267"/>
      <c r="M154" s="267"/>
      <c r="N154" s="267"/>
      <c r="O154" s="267"/>
      <c r="P154" s="267"/>
      <c r="Q154" s="267"/>
      <c r="R154" s="267"/>
      <c r="S154" s="267"/>
      <c r="T154" s="267"/>
      <c r="U154" s="267"/>
      <c r="V154" s="267"/>
      <c r="W154" s="267"/>
      <c r="X154" s="267"/>
      <c r="Y154" s="267"/>
      <c r="Z154" s="267"/>
      <c r="AA154" s="267"/>
      <c r="AB154" s="267"/>
    </row>
    <row r="155" spans="1:28" s="268" customFormat="1" ht="40.200000000000003" customHeight="1">
      <c r="A155" s="267" t="s">
        <v>619</v>
      </c>
      <c r="B155" s="280" t="s">
        <v>620</v>
      </c>
      <c r="C155" s="267" t="s">
        <v>649</v>
      </c>
      <c r="D155" s="267" t="s">
        <v>492</v>
      </c>
      <c r="E155" s="267" t="s">
        <v>623</v>
      </c>
      <c r="F155" s="267" t="s">
        <v>650</v>
      </c>
      <c r="G155" s="277" t="s">
        <v>651</v>
      </c>
      <c r="H155" s="267" t="s">
        <v>652</v>
      </c>
      <c r="I155" s="265" t="s">
        <v>9</v>
      </c>
      <c r="J155" s="263"/>
      <c r="K155" s="263"/>
      <c r="L155" s="267"/>
      <c r="M155" s="267"/>
      <c r="N155" s="267"/>
      <c r="O155" s="267"/>
      <c r="P155" s="267"/>
      <c r="Q155" s="267"/>
      <c r="R155" s="267"/>
      <c r="S155" s="267"/>
      <c r="T155" s="267"/>
      <c r="U155" s="267"/>
      <c r="V155" s="267"/>
      <c r="W155" s="267"/>
      <c r="X155" s="267"/>
      <c r="Y155" s="267"/>
      <c r="Z155" s="267"/>
      <c r="AA155" s="267"/>
      <c r="AB155" s="267"/>
    </row>
    <row r="156" spans="1:28" s="268" customFormat="1" ht="40.200000000000003" customHeight="1">
      <c r="A156" s="267" t="s">
        <v>619</v>
      </c>
      <c r="B156" s="280" t="s">
        <v>620</v>
      </c>
      <c r="C156" s="267" t="s">
        <v>653</v>
      </c>
      <c r="D156" s="267" t="s">
        <v>492</v>
      </c>
      <c r="E156" s="267" t="s">
        <v>623</v>
      </c>
      <c r="F156" s="267" t="s">
        <v>654</v>
      </c>
      <c r="G156" s="277" t="s">
        <v>655</v>
      </c>
      <c r="H156" s="267" t="s">
        <v>656</v>
      </c>
      <c r="I156" s="265" t="s">
        <v>9</v>
      </c>
      <c r="J156" s="263"/>
      <c r="K156" s="263"/>
      <c r="L156" s="267"/>
      <c r="M156" s="267"/>
      <c r="N156" s="267"/>
      <c r="O156" s="267"/>
      <c r="P156" s="267"/>
      <c r="Q156" s="267"/>
      <c r="R156" s="267"/>
      <c r="S156" s="267"/>
      <c r="T156" s="267"/>
      <c r="U156" s="267"/>
      <c r="V156" s="267"/>
      <c r="W156" s="267"/>
      <c r="X156" s="267"/>
      <c r="Y156" s="267"/>
      <c r="Z156" s="267"/>
      <c r="AA156" s="267"/>
      <c r="AB156" s="267"/>
    </row>
    <row r="157" spans="1:28" s="268" customFormat="1" ht="40.200000000000003" customHeight="1">
      <c r="A157" s="267" t="s">
        <v>619</v>
      </c>
      <c r="B157" s="280" t="s">
        <v>620</v>
      </c>
      <c r="C157" s="267" t="s">
        <v>657</v>
      </c>
      <c r="D157" s="267" t="s">
        <v>492</v>
      </c>
      <c r="E157" s="267" t="s">
        <v>623</v>
      </c>
      <c r="F157" s="267" t="s">
        <v>658</v>
      </c>
      <c r="G157" s="277" t="s">
        <v>659</v>
      </c>
      <c r="H157" s="267" t="s">
        <v>660</v>
      </c>
      <c r="I157" s="265" t="s">
        <v>9</v>
      </c>
      <c r="J157" s="263"/>
      <c r="K157" s="263"/>
      <c r="L157" s="267"/>
      <c r="M157" s="267"/>
      <c r="N157" s="267"/>
      <c r="O157" s="267"/>
      <c r="P157" s="267"/>
      <c r="Q157" s="267"/>
      <c r="R157" s="267"/>
      <c r="S157" s="267"/>
      <c r="T157" s="267"/>
      <c r="U157" s="267"/>
      <c r="V157" s="267"/>
      <c r="W157" s="267"/>
      <c r="X157" s="267"/>
      <c r="Y157" s="267"/>
      <c r="Z157" s="267"/>
      <c r="AA157" s="267"/>
      <c r="AB157" s="267"/>
    </row>
    <row r="158" spans="1:28" s="268" customFormat="1" ht="40.200000000000003" customHeight="1">
      <c r="A158" s="267" t="s">
        <v>619</v>
      </c>
      <c r="B158" s="280" t="s">
        <v>620</v>
      </c>
      <c r="C158" s="267" t="s">
        <v>661</v>
      </c>
      <c r="D158" s="267" t="s">
        <v>492</v>
      </c>
      <c r="E158" s="267" t="s">
        <v>623</v>
      </c>
      <c r="F158" s="267" t="s">
        <v>662</v>
      </c>
      <c r="G158" s="277" t="s">
        <v>659</v>
      </c>
      <c r="H158" s="267" t="s">
        <v>663</v>
      </c>
      <c r="I158" s="265" t="s">
        <v>9</v>
      </c>
      <c r="J158" s="263"/>
      <c r="K158" s="263"/>
      <c r="L158" s="266"/>
      <c r="M158" s="267"/>
      <c r="N158" s="267"/>
      <c r="O158" s="267"/>
      <c r="P158" s="267"/>
      <c r="Q158" s="267"/>
      <c r="R158" s="267"/>
      <c r="S158" s="267"/>
      <c r="T158" s="267"/>
      <c r="U158" s="267"/>
      <c r="V158" s="267"/>
      <c r="W158" s="267"/>
      <c r="X158" s="267"/>
      <c r="Y158" s="267"/>
      <c r="Z158" s="267"/>
      <c r="AA158" s="267"/>
      <c r="AB158" s="267"/>
    </row>
    <row r="159" spans="1:28" s="268" customFormat="1" ht="40.200000000000003" customHeight="1">
      <c r="A159" s="267" t="s">
        <v>619</v>
      </c>
      <c r="B159" s="280" t="s">
        <v>620</v>
      </c>
      <c r="C159" s="267" t="s">
        <v>664</v>
      </c>
      <c r="D159" s="267" t="s">
        <v>492</v>
      </c>
      <c r="E159" s="267" t="s">
        <v>623</v>
      </c>
      <c r="F159" s="267" t="s">
        <v>665</v>
      </c>
      <c r="G159" s="277" t="s">
        <v>659</v>
      </c>
      <c r="H159" s="267" t="s">
        <v>666</v>
      </c>
      <c r="I159" s="265" t="s">
        <v>9</v>
      </c>
      <c r="J159" s="267"/>
      <c r="K159" s="263"/>
      <c r="L159" s="267"/>
      <c r="M159" s="267"/>
      <c r="N159" s="267"/>
      <c r="O159" s="267"/>
      <c r="P159" s="267"/>
      <c r="Q159" s="267"/>
      <c r="R159" s="267"/>
      <c r="S159" s="267"/>
      <c r="T159" s="267"/>
      <c r="U159" s="267"/>
      <c r="V159" s="267"/>
      <c r="W159" s="267"/>
      <c r="X159" s="267"/>
      <c r="Y159" s="267"/>
      <c r="Z159" s="267"/>
      <c r="AA159" s="267"/>
      <c r="AB159" s="267"/>
    </row>
    <row r="160" spans="1:28" s="268" customFormat="1" ht="40.200000000000003" customHeight="1">
      <c r="A160" s="267" t="s">
        <v>619</v>
      </c>
      <c r="B160" s="280" t="s">
        <v>620</v>
      </c>
      <c r="C160" s="267" t="s">
        <v>667</v>
      </c>
      <c r="D160" s="267" t="s">
        <v>492</v>
      </c>
      <c r="E160" s="267" t="s">
        <v>623</v>
      </c>
      <c r="F160" s="267" t="s">
        <v>668</v>
      </c>
      <c r="G160" s="277" t="s">
        <v>659</v>
      </c>
      <c r="H160" s="267" t="s">
        <v>666</v>
      </c>
      <c r="I160" s="265" t="s">
        <v>9</v>
      </c>
      <c r="J160" s="263"/>
      <c r="K160" s="263"/>
      <c r="L160" s="267"/>
      <c r="M160" s="267"/>
      <c r="N160" s="267"/>
      <c r="O160" s="267"/>
      <c r="P160" s="267"/>
      <c r="Q160" s="267"/>
      <c r="R160" s="267"/>
      <c r="S160" s="267"/>
      <c r="T160" s="267"/>
      <c r="U160" s="267"/>
      <c r="V160" s="267"/>
      <c r="W160" s="267"/>
      <c r="X160" s="267"/>
      <c r="Y160" s="267"/>
      <c r="Z160" s="267"/>
      <c r="AA160" s="267"/>
      <c r="AB160" s="267"/>
    </row>
    <row r="161" spans="1:28" s="268" customFormat="1" ht="40.200000000000003" customHeight="1">
      <c r="A161" s="267" t="s">
        <v>619</v>
      </c>
      <c r="B161" s="280" t="s">
        <v>620</v>
      </c>
      <c r="C161" s="267" t="s">
        <v>669</v>
      </c>
      <c r="D161" s="267" t="s">
        <v>492</v>
      </c>
      <c r="E161" s="267" t="s">
        <v>623</v>
      </c>
      <c r="F161" s="267" t="s">
        <v>670</v>
      </c>
      <c r="G161" s="277" t="s">
        <v>659</v>
      </c>
      <c r="H161" s="267" t="s">
        <v>671</v>
      </c>
      <c r="I161" s="265" t="s">
        <v>9</v>
      </c>
      <c r="J161" s="267"/>
      <c r="K161" s="263"/>
      <c r="L161" s="267"/>
      <c r="M161" s="267"/>
      <c r="N161" s="267"/>
      <c r="O161" s="267"/>
      <c r="P161" s="267"/>
      <c r="Q161" s="267"/>
      <c r="R161" s="267"/>
      <c r="S161" s="267"/>
      <c r="T161" s="267"/>
      <c r="U161" s="267"/>
      <c r="V161" s="267"/>
      <c r="W161" s="267"/>
      <c r="X161" s="267"/>
      <c r="Y161" s="267"/>
      <c r="Z161" s="267"/>
      <c r="AA161" s="267"/>
      <c r="AB161" s="267"/>
    </row>
    <row r="162" spans="1:28" s="268" customFormat="1" ht="40.200000000000003" customHeight="1">
      <c r="A162" s="267" t="s">
        <v>619</v>
      </c>
      <c r="B162" s="280" t="s">
        <v>620</v>
      </c>
      <c r="C162" s="267" t="s">
        <v>672</v>
      </c>
      <c r="D162" s="267" t="s">
        <v>492</v>
      </c>
      <c r="E162" s="267" t="s">
        <v>623</v>
      </c>
      <c r="F162" s="267" t="s">
        <v>673</v>
      </c>
      <c r="G162" s="277" t="s">
        <v>659</v>
      </c>
      <c r="H162" s="267" t="s">
        <v>674</v>
      </c>
      <c r="I162" s="265" t="s">
        <v>9</v>
      </c>
      <c r="J162" s="263"/>
      <c r="K162" s="263"/>
      <c r="L162" s="267"/>
      <c r="M162" s="267"/>
      <c r="N162" s="267"/>
      <c r="O162" s="267"/>
      <c r="P162" s="267"/>
      <c r="Q162" s="267"/>
      <c r="R162" s="267"/>
      <c r="S162" s="267"/>
      <c r="T162" s="267"/>
      <c r="U162" s="267"/>
      <c r="V162" s="267"/>
      <c r="W162" s="267"/>
      <c r="X162" s="267"/>
      <c r="Y162" s="267"/>
      <c r="Z162" s="267"/>
      <c r="AA162" s="267"/>
      <c r="AB162" s="267"/>
    </row>
    <row r="163" spans="1:28" s="268" customFormat="1" ht="40.200000000000003" customHeight="1">
      <c r="A163" s="267" t="s">
        <v>619</v>
      </c>
      <c r="B163" s="280" t="s">
        <v>620</v>
      </c>
      <c r="C163" s="267" t="s">
        <v>675</v>
      </c>
      <c r="D163" s="267" t="s">
        <v>492</v>
      </c>
      <c r="E163" s="267" t="s">
        <v>623</v>
      </c>
      <c r="F163" s="267" t="s">
        <v>676</v>
      </c>
      <c r="G163" s="277" t="s">
        <v>659</v>
      </c>
      <c r="H163" s="267" t="s">
        <v>677</v>
      </c>
      <c r="I163" s="265" t="s">
        <v>9</v>
      </c>
      <c r="J163" s="263"/>
      <c r="K163" s="263"/>
      <c r="L163" s="267"/>
      <c r="M163" s="267"/>
      <c r="N163" s="267"/>
      <c r="O163" s="267"/>
      <c r="P163" s="267"/>
      <c r="Q163" s="267"/>
      <c r="R163" s="267"/>
      <c r="S163" s="267"/>
      <c r="T163" s="267"/>
      <c r="U163" s="267"/>
      <c r="V163" s="267"/>
      <c r="W163" s="267"/>
      <c r="X163" s="267"/>
      <c r="Y163" s="267"/>
      <c r="Z163" s="267"/>
      <c r="AA163" s="267"/>
      <c r="AB163" s="267"/>
    </row>
    <row r="164" spans="1:28" s="268" customFormat="1" ht="40.200000000000003" customHeight="1">
      <c r="A164" s="267" t="s">
        <v>619</v>
      </c>
      <c r="B164" s="280" t="s">
        <v>620</v>
      </c>
      <c r="C164" s="267" t="s">
        <v>678</v>
      </c>
      <c r="D164" s="267" t="s">
        <v>492</v>
      </c>
      <c r="E164" s="267" t="s">
        <v>623</v>
      </c>
      <c r="F164" s="267" t="s">
        <v>679</v>
      </c>
      <c r="G164" s="277" t="s">
        <v>659</v>
      </c>
      <c r="H164" s="267" t="s">
        <v>680</v>
      </c>
      <c r="I164" s="265" t="s">
        <v>9</v>
      </c>
      <c r="J164" s="263"/>
      <c r="K164" s="263"/>
      <c r="L164" s="267"/>
      <c r="M164" s="267"/>
      <c r="N164" s="267"/>
      <c r="O164" s="267"/>
      <c r="P164" s="267"/>
      <c r="Q164" s="267"/>
      <c r="R164" s="267"/>
      <c r="S164" s="267"/>
      <c r="T164" s="267"/>
      <c r="U164" s="267"/>
      <c r="V164" s="267"/>
      <c r="W164" s="267"/>
      <c r="X164" s="267"/>
      <c r="Y164" s="267"/>
      <c r="Z164" s="267"/>
      <c r="AA164" s="267"/>
      <c r="AB164" s="267"/>
    </row>
    <row r="165" spans="1:28" s="268" customFormat="1" ht="40.200000000000003" customHeight="1">
      <c r="A165" s="267" t="s">
        <v>619</v>
      </c>
      <c r="B165" s="280" t="s">
        <v>620</v>
      </c>
      <c r="C165" s="267" t="s">
        <v>681</v>
      </c>
      <c r="D165" s="267" t="s">
        <v>492</v>
      </c>
      <c r="E165" s="267" t="s">
        <v>623</v>
      </c>
      <c r="F165" s="267" t="s">
        <v>682</v>
      </c>
      <c r="G165" s="277" t="s">
        <v>683</v>
      </c>
      <c r="H165" s="267" t="s">
        <v>684</v>
      </c>
      <c r="I165" s="265" t="s">
        <v>9</v>
      </c>
      <c r="J165" s="263"/>
      <c r="K165" s="263"/>
      <c r="L165" s="267"/>
      <c r="M165" s="267"/>
      <c r="N165" s="267"/>
      <c r="O165" s="267"/>
      <c r="P165" s="267"/>
      <c r="Q165" s="267"/>
      <c r="R165" s="267"/>
      <c r="S165" s="267"/>
      <c r="T165" s="267"/>
      <c r="U165" s="267"/>
      <c r="V165" s="267"/>
      <c r="W165" s="267"/>
      <c r="X165" s="267"/>
      <c r="Y165" s="267"/>
      <c r="Z165" s="267"/>
      <c r="AA165" s="267"/>
      <c r="AB165" s="267"/>
    </row>
    <row r="166" spans="1:28" s="268" customFormat="1" ht="40.200000000000003" customHeight="1">
      <c r="A166" s="267" t="s">
        <v>619</v>
      </c>
      <c r="B166" s="280" t="s">
        <v>620</v>
      </c>
      <c r="C166" s="267" t="s">
        <v>685</v>
      </c>
      <c r="D166" s="267" t="s">
        <v>492</v>
      </c>
      <c r="E166" s="267" t="s">
        <v>623</v>
      </c>
      <c r="F166" s="267" t="s">
        <v>686</v>
      </c>
      <c r="G166" s="277" t="s">
        <v>683</v>
      </c>
      <c r="H166" s="267" t="s">
        <v>687</v>
      </c>
      <c r="I166" s="265" t="s">
        <v>9</v>
      </c>
      <c r="J166" s="263"/>
      <c r="K166" s="263"/>
      <c r="L166" s="267"/>
      <c r="M166" s="267"/>
      <c r="N166" s="267"/>
      <c r="O166" s="267"/>
      <c r="P166" s="267"/>
      <c r="Q166" s="267"/>
      <c r="R166" s="267"/>
      <c r="S166" s="267"/>
      <c r="T166" s="267"/>
      <c r="U166" s="267"/>
      <c r="V166" s="267"/>
      <c r="W166" s="267"/>
      <c r="X166" s="267"/>
      <c r="Y166" s="267"/>
      <c r="Z166" s="267"/>
      <c r="AA166" s="267"/>
      <c r="AB166" s="267"/>
    </row>
    <row r="167" spans="1:28" s="268" customFormat="1" ht="40.200000000000003" customHeight="1">
      <c r="A167" s="267" t="s">
        <v>619</v>
      </c>
      <c r="B167" s="280" t="s">
        <v>620</v>
      </c>
      <c r="C167" s="267" t="s">
        <v>688</v>
      </c>
      <c r="D167" s="267" t="s">
        <v>492</v>
      </c>
      <c r="E167" s="267" t="s">
        <v>623</v>
      </c>
      <c r="F167" s="267" t="s">
        <v>689</v>
      </c>
      <c r="G167" s="277" t="s">
        <v>683</v>
      </c>
      <c r="H167" s="267" t="s">
        <v>690</v>
      </c>
      <c r="I167" s="265" t="s">
        <v>9</v>
      </c>
      <c r="J167" s="263"/>
      <c r="K167" s="263"/>
      <c r="L167" s="267"/>
      <c r="M167" s="267"/>
      <c r="N167" s="267"/>
      <c r="O167" s="267"/>
      <c r="P167" s="267"/>
      <c r="Q167" s="267"/>
      <c r="R167" s="267"/>
      <c r="S167" s="267"/>
      <c r="T167" s="267"/>
      <c r="U167" s="267"/>
      <c r="V167" s="267"/>
      <c r="W167" s="267"/>
      <c r="X167" s="267"/>
      <c r="Y167" s="267"/>
      <c r="Z167" s="267"/>
      <c r="AA167" s="267"/>
      <c r="AB167" s="267"/>
    </row>
    <row r="168" spans="1:28" s="268" customFormat="1" ht="40.200000000000003" customHeight="1">
      <c r="A168" s="267" t="s">
        <v>619</v>
      </c>
      <c r="B168" s="280" t="s">
        <v>620</v>
      </c>
      <c r="C168" s="267" t="s">
        <v>691</v>
      </c>
      <c r="D168" s="267" t="s">
        <v>492</v>
      </c>
      <c r="E168" s="267" t="s">
        <v>623</v>
      </c>
      <c r="F168" s="267" t="s">
        <v>692</v>
      </c>
      <c r="G168" s="277" t="s">
        <v>683</v>
      </c>
      <c r="H168" s="267" t="s">
        <v>693</v>
      </c>
      <c r="I168" s="265" t="s">
        <v>9</v>
      </c>
      <c r="J168" s="263"/>
      <c r="K168" s="263"/>
      <c r="L168" s="267"/>
      <c r="M168" s="267"/>
      <c r="N168" s="267"/>
      <c r="O168" s="267"/>
      <c r="P168" s="267"/>
      <c r="Q168" s="267"/>
      <c r="R168" s="267"/>
      <c r="S168" s="267"/>
      <c r="T168" s="267"/>
      <c r="U168" s="267"/>
      <c r="V168" s="267"/>
      <c r="W168" s="267"/>
      <c r="X168" s="267"/>
      <c r="Y168" s="267"/>
      <c r="Z168" s="267"/>
      <c r="AA168" s="267"/>
      <c r="AB168" s="267"/>
    </row>
    <row r="169" spans="1:28" s="268" customFormat="1" ht="40.200000000000003" customHeight="1">
      <c r="A169" s="267" t="s">
        <v>619</v>
      </c>
      <c r="B169" s="280" t="s">
        <v>620</v>
      </c>
      <c r="C169" s="267" t="s">
        <v>694</v>
      </c>
      <c r="D169" s="267" t="s">
        <v>492</v>
      </c>
      <c r="E169" s="267" t="s">
        <v>623</v>
      </c>
      <c r="F169" s="267" t="s">
        <v>695</v>
      </c>
      <c r="G169" s="277" t="s">
        <v>683</v>
      </c>
      <c r="H169" s="267" t="s">
        <v>696</v>
      </c>
      <c r="I169" s="265" t="s">
        <v>9</v>
      </c>
      <c r="J169" s="263"/>
      <c r="K169" s="263"/>
      <c r="L169" s="267"/>
      <c r="M169" s="267"/>
      <c r="N169" s="267"/>
      <c r="O169" s="267"/>
      <c r="P169" s="267"/>
      <c r="Q169" s="267"/>
      <c r="R169" s="267"/>
      <c r="S169" s="267"/>
      <c r="T169" s="267"/>
      <c r="U169" s="267"/>
      <c r="V169" s="267"/>
      <c r="W169" s="267"/>
      <c r="X169" s="267"/>
      <c r="Y169" s="267"/>
      <c r="Z169" s="267"/>
      <c r="AA169" s="267"/>
      <c r="AB169" s="267"/>
    </row>
    <row r="170" spans="1:28" s="268" customFormat="1" ht="40.200000000000003" customHeight="1">
      <c r="A170" s="267" t="s">
        <v>619</v>
      </c>
      <c r="B170" s="280" t="s">
        <v>620</v>
      </c>
      <c r="C170" s="267" t="s">
        <v>697</v>
      </c>
      <c r="D170" s="267" t="s">
        <v>492</v>
      </c>
      <c r="E170" s="267" t="s">
        <v>623</v>
      </c>
      <c r="F170" s="267" t="s">
        <v>698</v>
      </c>
      <c r="G170" s="277" t="s">
        <v>699</v>
      </c>
      <c r="H170" s="267" t="s">
        <v>700</v>
      </c>
      <c r="I170" s="265" t="s">
        <v>9</v>
      </c>
      <c r="J170" s="263"/>
      <c r="K170" s="263"/>
      <c r="L170" s="267"/>
      <c r="M170" s="267"/>
      <c r="N170" s="267"/>
      <c r="O170" s="267"/>
      <c r="P170" s="267"/>
      <c r="Q170" s="267"/>
      <c r="R170" s="267"/>
      <c r="S170" s="267"/>
      <c r="T170" s="267"/>
      <c r="U170" s="267"/>
      <c r="V170" s="267"/>
      <c r="W170" s="267"/>
      <c r="X170" s="267"/>
      <c r="Y170" s="267"/>
      <c r="Z170" s="267"/>
      <c r="AA170" s="267"/>
      <c r="AB170" s="267"/>
    </row>
    <row r="171" spans="1:28" s="268" customFormat="1" ht="40.200000000000003" customHeight="1">
      <c r="A171" s="267" t="s">
        <v>619</v>
      </c>
      <c r="B171" s="280" t="s">
        <v>620</v>
      </c>
      <c r="C171" s="267" t="s">
        <v>701</v>
      </c>
      <c r="D171" s="267" t="s">
        <v>492</v>
      </c>
      <c r="E171" s="267" t="s">
        <v>623</v>
      </c>
      <c r="F171" s="267" t="s">
        <v>702</v>
      </c>
      <c r="G171" s="277" t="s">
        <v>703</v>
      </c>
      <c r="H171" s="267" t="s">
        <v>704</v>
      </c>
      <c r="I171" s="265" t="s">
        <v>9</v>
      </c>
      <c r="J171" s="263"/>
      <c r="K171" s="264"/>
      <c r="L171" s="267"/>
      <c r="M171" s="267"/>
      <c r="N171" s="267"/>
      <c r="O171" s="267"/>
      <c r="P171" s="267"/>
      <c r="Q171" s="267"/>
      <c r="R171" s="267"/>
      <c r="S171" s="267"/>
      <c r="T171" s="267"/>
      <c r="U171" s="267"/>
      <c r="V171" s="267"/>
      <c r="W171" s="267"/>
      <c r="X171" s="267"/>
      <c r="Y171" s="267"/>
      <c r="Z171" s="267"/>
      <c r="AA171" s="267"/>
      <c r="AB171" s="267"/>
    </row>
    <row r="172" spans="1:28" s="268" customFormat="1" ht="40.200000000000003" customHeight="1">
      <c r="A172" s="267" t="s">
        <v>619</v>
      </c>
      <c r="B172" s="280" t="s">
        <v>620</v>
      </c>
      <c r="C172" s="267" t="s">
        <v>705</v>
      </c>
      <c r="D172" s="267" t="s">
        <v>492</v>
      </c>
      <c r="E172" s="267" t="s">
        <v>623</v>
      </c>
      <c r="F172" s="267" t="s">
        <v>702</v>
      </c>
      <c r="G172" s="277" t="s">
        <v>706</v>
      </c>
      <c r="H172" s="267" t="s">
        <v>707</v>
      </c>
      <c r="I172" s="265" t="s">
        <v>9</v>
      </c>
      <c r="J172" s="267"/>
      <c r="K172" s="264"/>
      <c r="L172" s="267"/>
      <c r="M172" s="267"/>
      <c r="N172" s="267"/>
      <c r="O172" s="267"/>
      <c r="P172" s="267"/>
      <c r="Q172" s="267"/>
      <c r="R172" s="267"/>
      <c r="S172" s="267"/>
      <c r="T172" s="267"/>
      <c r="U172" s="267"/>
      <c r="V172" s="267"/>
      <c r="W172" s="267"/>
      <c r="X172" s="267"/>
      <c r="Y172" s="267"/>
      <c r="Z172" s="267"/>
      <c r="AA172" s="267"/>
      <c r="AB172" s="267"/>
    </row>
    <row r="173" spans="1:28" s="268" customFormat="1" ht="40.200000000000003" customHeight="1">
      <c r="A173" s="267" t="s">
        <v>619</v>
      </c>
      <c r="B173" s="280" t="s">
        <v>620</v>
      </c>
      <c r="C173" s="267" t="s">
        <v>708</v>
      </c>
      <c r="D173" s="267" t="s">
        <v>492</v>
      </c>
      <c r="E173" s="267" t="s">
        <v>623</v>
      </c>
      <c r="F173" s="267" t="s">
        <v>709</v>
      </c>
      <c r="G173" s="277" t="s">
        <v>683</v>
      </c>
      <c r="H173" s="267" t="s">
        <v>710</v>
      </c>
      <c r="I173" s="265" t="s">
        <v>9</v>
      </c>
      <c r="J173" s="263"/>
      <c r="K173" s="263"/>
      <c r="L173" s="267"/>
      <c r="M173" s="267"/>
      <c r="N173" s="267"/>
      <c r="O173" s="267"/>
      <c r="P173" s="267"/>
      <c r="Q173" s="267"/>
      <c r="R173" s="267"/>
      <c r="S173" s="267"/>
      <c r="T173" s="267"/>
      <c r="U173" s="267"/>
      <c r="V173" s="267"/>
      <c r="W173" s="267"/>
      <c r="X173" s="267"/>
      <c r="Y173" s="267"/>
      <c r="Z173" s="267"/>
      <c r="AA173" s="267"/>
      <c r="AB173" s="267"/>
    </row>
    <row r="174" spans="1:28" s="268" customFormat="1" ht="40.200000000000003" customHeight="1">
      <c r="A174" s="267" t="s">
        <v>619</v>
      </c>
      <c r="B174" s="280" t="s">
        <v>620</v>
      </c>
      <c r="C174" s="267" t="s">
        <v>711</v>
      </c>
      <c r="D174" s="267" t="s">
        <v>492</v>
      </c>
      <c r="E174" s="267" t="s">
        <v>623</v>
      </c>
      <c r="F174" s="267" t="s">
        <v>712</v>
      </c>
      <c r="G174" s="277" t="s">
        <v>683</v>
      </c>
      <c r="H174" s="267" t="s">
        <v>713</v>
      </c>
      <c r="I174" s="265" t="s">
        <v>9</v>
      </c>
      <c r="J174" s="263"/>
      <c r="K174" s="263"/>
      <c r="L174" s="266"/>
      <c r="M174" s="267"/>
      <c r="N174" s="267"/>
      <c r="O174" s="267"/>
      <c r="P174" s="267"/>
      <c r="Q174" s="267"/>
      <c r="R174" s="267"/>
      <c r="S174" s="267"/>
      <c r="T174" s="267"/>
      <c r="U174" s="267"/>
      <c r="V174" s="267"/>
      <c r="W174" s="267"/>
      <c r="X174" s="267"/>
      <c r="Y174" s="267"/>
      <c r="Z174" s="267"/>
      <c r="AA174" s="267"/>
      <c r="AB174" s="267"/>
    </row>
    <row r="175" spans="1:28" s="268" customFormat="1" ht="40.200000000000003" customHeight="1">
      <c r="A175" s="267" t="s">
        <v>619</v>
      </c>
      <c r="B175" s="280" t="s">
        <v>620</v>
      </c>
      <c r="C175" s="267" t="s">
        <v>714</v>
      </c>
      <c r="D175" s="267" t="s">
        <v>492</v>
      </c>
      <c r="E175" s="267" t="s">
        <v>623</v>
      </c>
      <c r="F175" s="267" t="s">
        <v>715</v>
      </c>
      <c r="G175" s="277" t="s">
        <v>683</v>
      </c>
      <c r="H175" s="267" t="s">
        <v>716</v>
      </c>
      <c r="I175" s="265" t="s">
        <v>9</v>
      </c>
      <c r="J175" s="263"/>
      <c r="K175" s="263"/>
      <c r="L175" s="266"/>
      <c r="M175" s="267"/>
      <c r="N175" s="267"/>
      <c r="O175" s="267"/>
      <c r="P175" s="267"/>
      <c r="Q175" s="267"/>
      <c r="R175" s="267"/>
      <c r="S175" s="267"/>
      <c r="T175" s="267"/>
      <c r="U175" s="267"/>
      <c r="V175" s="267"/>
      <c r="W175" s="267"/>
      <c r="X175" s="267"/>
      <c r="Y175" s="267"/>
      <c r="Z175" s="267"/>
      <c r="AA175" s="267"/>
      <c r="AB175" s="267"/>
    </row>
    <row r="176" spans="1:28" s="268" customFormat="1" ht="40.200000000000003" customHeight="1">
      <c r="A176" s="267" t="s">
        <v>619</v>
      </c>
      <c r="B176" s="280" t="s">
        <v>620</v>
      </c>
      <c r="C176" s="267" t="s">
        <v>717</v>
      </c>
      <c r="D176" s="267" t="s">
        <v>492</v>
      </c>
      <c r="E176" s="267" t="s">
        <v>623</v>
      </c>
      <c r="F176" s="267" t="s">
        <v>715</v>
      </c>
      <c r="G176" s="277" t="s">
        <v>718</v>
      </c>
      <c r="H176" s="267" t="s">
        <v>719</v>
      </c>
      <c r="I176" s="265" t="s">
        <v>9</v>
      </c>
      <c r="J176" s="267"/>
      <c r="K176" s="263"/>
      <c r="L176" s="267"/>
      <c r="M176" s="267"/>
      <c r="N176" s="267"/>
      <c r="O176" s="267"/>
      <c r="P176" s="267"/>
      <c r="Q176" s="267"/>
      <c r="R176" s="267"/>
      <c r="S176" s="267"/>
      <c r="T176" s="267"/>
      <c r="U176" s="267"/>
      <c r="V176" s="267"/>
      <c r="W176" s="267"/>
      <c r="X176" s="267"/>
      <c r="Y176" s="267"/>
      <c r="Z176" s="267"/>
      <c r="AA176" s="267"/>
      <c r="AB176" s="267"/>
    </row>
    <row r="177" spans="1:28" s="268" customFormat="1" ht="40.200000000000003" customHeight="1">
      <c r="A177" s="267" t="s">
        <v>619</v>
      </c>
      <c r="B177" s="280" t="s">
        <v>620</v>
      </c>
      <c r="C177" s="267" t="s">
        <v>720</v>
      </c>
      <c r="D177" s="267" t="s">
        <v>492</v>
      </c>
      <c r="E177" s="267" t="s">
        <v>623</v>
      </c>
      <c r="F177" s="267" t="s">
        <v>721</v>
      </c>
      <c r="G177" s="277" t="s">
        <v>718</v>
      </c>
      <c r="H177" s="267" t="s">
        <v>722</v>
      </c>
      <c r="I177" s="265" t="s">
        <v>9</v>
      </c>
      <c r="J177" s="267"/>
      <c r="K177" s="263"/>
      <c r="L177" s="267"/>
      <c r="M177" s="267"/>
      <c r="N177" s="267"/>
      <c r="O177" s="267"/>
      <c r="P177" s="267"/>
      <c r="Q177" s="267"/>
      <c r="R177" s="267"/>
      <c r="S177" s="267"/>
      <c r="T177" s="267"/>
      <c r="U177" s="267"/>
      <c r="V177" s="267"/>
      <c r="W177" s="267"/>
      <c r="X177" s="267"/>
      <c r="Y177" s="267"/>
      <c r="Z177" s="267"/>
      <c r="AA177" s="267"/>
      <c r="AB177" s="267"/>
    </row>
    <row r="178" spans="1:28" s="268" customFormat="1" ht="40.200000000000003" customHeight="1">
      <c r="A178" s="267" t="s">
        <v>619</v>
      </c>
      <c r="B178" s="280" t="s">
        <v>620</v>
      </c>
      <c r="C178" s="267" t="s">
        <v>723</v>
      </c>
      <c r="D178" s="267" t="s">
        <v>605</v>
      </c>
      <c r="E178" s="267" t="s">
        <v>623</v>
      </c>
      <c r="F178" s="267" t="s">
        <v>606</v>
      </c>
      <c r="G178" s="277" t="s">
        <v>607</v>
      </c>
      <c r="H178" s="267" t="s">
        <v>608</v>
      </c>
      <c r="I178" s="265" t="s">
        <v>9</v>
      </c>
      <c r="J178" s="267"/>
      <c r="K178" s="263"/>
      <c r="L178" s="267"/>
      <c r="M178" s="267"/>
      <c r="N178" s="267"/>
      <c r="O178" s="267"/>
      <c r="P178" s="267"/>
      <c r="Q178" s="267"/>
      <c r="R178" s="267"/>
      <c r="S178" s="267"/>
      <c r="T178" s="267"/>
      <c r="U178" s="267"/>
      <c r="V178" s="267"/>
      <c r="W178" s="267"/>
      <c r="X178" s="267"/>
      <c r="Y178" s="267"/>
      <c r="Z178" s="267"/>
      <c r="AA178" s="267"/>
      <c r="AB178" s="267"/>
    </row>
    <row r="179" spans="1:28" s="268" customFormat="1" ht="40.200000000000003" customHeight="1">
      <c r="A179" s="267" t="s">
        <v>619</v>
      </c>
      <c r="B179" s="280" t="s">
        <v>620</v>
      </c>
      <c r="C179" s="267" t="s">
        <v>724</v>
      </c>
      <c r="D179" s="267" t="s">
        <v>605</v>
      </c>
      <c r="E179" s="267" t="s">
        <v>623</v>
      </c>
      <c r="F179" s="267" t="s">
        <v>610</v>
      </c>
      <c r="G179" s="277" t="s">
        <v>611</v>
      </c>
      <c r="H179" s="267" t="s">
        <v>608</v>
      </c>
      <c r="I179" s="265" t="s">
        <v>9</v>
      </c>
      <c r="J179" s="267"/>
      <c r="K179" s="263"/>
      <c r="L179" s="267"/>
      <c r="M179" s="267"/>
      <c r="N179" s="267"/>
      <c r="O179" s="267"/>
      <c r="P179" s="267"/>
      <c r="Q179" s="267"/>
      <c r="R179" s="267"/>
      <c r="S179" s="267"/>
      <c r="T179" s="267"/>
      <c r="U179" s="267"/>
      <c r="V179" s="267"/>
      <c r="W179" s="267"/>
      <c r="X179" s="267"/>
      <c r="Y179" s="267"/>
      <c r="Z179" s="267"/>
      <c r="AA179" s="267"/>
      <c r="AB179" s="267"/>
    </row>
    <row r="180" spans="1:28" s="268" customFormat="1" ht="40.200000000000003" customHeight="1">
      <c r="A180" s="267" t="s">
        <v>619</v>
      </c>
      <c r="B180" s="280" t="s">
        <v>620</v>
      </c>
      <c r="C180" s="267" t="s">
        <v>725</v>
      </c>
      <c r="D180" s="267" t="s">
        <v>605</v>
      </c>
      <c r="E180" s="267" t="s">
        <v>623</v>
      </c>
      <c r="F180" s="267" t="s">
        <v>613</v>
      </c>
      <c r="G180" s="277" t="s">
        <v>614</v>
      </c>
      <c r="H180" s="267" t="s">
        <v>608</v>
      </c>
      <c r="I180" s="265" t="s">
        <v>9</v>
      </c>
      <c r="J180" s="267"/>
      <c r="K180" s="263"/>
      <c r="L180" s="267"/>
      <c r="M180" s="267"/>
      <c r="N180" s="267"/>
      <c r="O180" s="267"/>
      <c r="P180" s="267"/>
      <c r="Q180" s="267"/>
      <c r="R180" s="267"/>
      <c r="S180" s="267"/>
      <c r="T180" s="267"/>
      <c r="U180" s="267"/>
      <c r="V180" s="267"/>
      <c r="W180" s="267"/>
      <c r="X180" s="267"/>
      <c r="Y180" s="267"/>
      <c r="Z180" s="267"/>
      <c r="AA180" s="267"/>
      <c r="AB180" s="267"/>
    </row>
    <row r="181" spans="1:28" s="268" customFormat="1" ht="40.200000000000003" customHeight="1">
      <c r="A181" s="267" t="s">
        <v>619</v>
      </c>
      <c r="B181" s="280" t="s">
        <v>620</v>
      </c>
      <c r="C181" s="267" t="s">
        <v>726</v>
      </c>
      <c r="D181" s="267" t="s">
        <v>605</v>
      </c>
      <c r="E181" s="267" t="s">
        <v>623</v>
      </c>
      <c r="F181" s="267" t="s">
        <v>616</v>
      </c>
      <c r="G181" s="277" t="s">
        <v>617</v>
      </c>
      <c r="H181" s="267" t="s">
        <v>618</v>
      </c>
      <c r="I181" s="265" t="s">
        <v>9</v>
      </c>
      <c r="J181" s="267"/>
      <c r="K181" s="263"/>
      <c r="L181" s="267"/>
      <c r="M181" s="267"/>
      <c r="N181" s="267"/>
      <c r="O181" s="267"/>
      <c r="P181" s="267"/>
      <c r="Q181" s="267"/>
      <c r="R181" s="267"/>
      <c r="S181" s="267"/>
      <c r="T181" s="267"/>
      <c r="U181" s="267"/>
      <c r="V181" s="267"/>
      <c r="W181" s="267"/>
      <c r="X181" s="267"/>
      <c r="Y181" s="267"/>
      <c r="Z181" s="267"/>
      <c r="AA181" s="267"/>
      <c r="AB181" s="267"/>
    </row>
    <row r="182" spans="1:28" s="268" customFormat="1" ht="40.200000000000003" customHeight="1">
      <c r="A182" s="267" t="s">
        <v>619</v>
      </c>
      <c r="B182" s="280" t="s">
        <v>620</v>
      </c>
      <c r="C182" s="267" t="s">
        <v>727</v>
      </c>
      <c r="D182" s="267" t="s">
        <v>605</v>
      </c>
      <c r="E182" s="267" t="s">
        <v>623</v>
      </c>
      <c r="F182" s="267" t="s">
        <v>728</v>
      </c>
      <c r="G182" s="277" t="s">
        <v>718</v>
      </c>
      <c r="H182" s="267" t="s">
        <v>729</v>
      </c>
      <c r="I182" s="265" t="s">
        <v>9</v>
      </c>
      <c r="J182" s="267"/>
      <c r="K182" s="263"/>
      <c r="L182" s="267"/>
      <c r="M182" s="267"/>
      <c r="N182" s="267"/>
      <c r="O182" s="267"/>
      <c r="P182" s="267"/>
      <c r="Q182" s="267"/>
      <c r="R182" s="267"/>
      <c r="S182" s="267"/>
      <c r="T182" s="267"/>
      <c r="U182" s="267"/>
      <c r="V182" s="267"/>
      <c r="W182" s="267"/>
      <c r="X182" s="267"/>
      <c r="Y182" s="267"/>
      <c r="Z182" s="267"/>
      <c r="AA182" s="267"/>
      <c r="AB182" s="267"/>
    </row>
    <row r="183" spans="1:28" s="268" customFormat="1" ht="40.200000000000003" customHeight="1">
      <c r="A183" s="267" t="s">
        <v>730</v>
      </c>
      <c r="B183" s="267" t="s">
        <v>731</v>
      </c>
      <c r="C183" s="267" t="s">
        <v>732</v>
      </c>
      <c r="D183" s="267" t="s">
        <v>733</v>
      </c>
      <c r="E183" s="267" t="s">
        <v>734</v>
      </c>
      <c r="F183" s="267" t="s">
        <v>735</v>
      </c>
      <c r="G183" s="277" t="s">
        <v>736</v>
      </c>
      <c r="H183" s="267" t="s">
        <v>737</v>
      </c>
      <c r="I183" s="265" t="s">
        <v>9</v>
      </c>
      <c r="J183" s="263"/>
      <c r="K183" s="263"/>
      <c r="L183" s="267" t="s">
        <v>645</v>
      </c>
      <c r="M183" s="267" t="s">
        <v>645</v>
      </c>
      <c r="N183" s="267" t="s">
        <v>645</v>
      </c>
      <c r="O183" s="267" t="s">
        <v>645</v>
      </c>
      <c r="P183" s="267"/>
      <c r="Q183" s="267"/>
      <c r="R183" s="267"/>
      <c r="S183" s="267"/>
      <c r="T183" s="267"/>
      <c r="U183" s="267"/>
      <c r="V183" s="267"/>
      <c r="W183" s="267"/>
      <c r="X183" s="267"/>
      <c r="Y183" s="267"/>
      <c r="Z183" s="267"/>
      <c r="AA183" s="267"/>
      <c r="AB183" s="267"/>
    </row>
    <row r="184" spans="1:28" s="268" customFormat="1" ht="40.200000000000003" customHeight="1">
      <c r="A184" s="267" t="s">
        <v>730</v>
      </c>
      <c r="B184" s="267" t="s">
        <v>738</v>
      </c>
      <c r="C184" s="267" t="s">
        <v>739</v>
      </c>
      <c r="D184" s="267" t="s">
        <v>740</v>
      </c>
      <c r="E184" s="267" t="s">
        <v>734</v>
      </c>
      <c r="F184" s="267" t="s">
        <v>741</v>
      </c>
      <c r="G184" s="277" t="s">
        <v>742</v>
      </c>
      <c r="H184" s="267" t="s">
        <v>743</v>
      </c>
      <c r="I184" s="265" t="s">
        <v>9</v>
      </c>
      <c r="J184" s="263"/>
      <c r="K184" s="263"/>
      <c r="L184" s="267" t="s">
        <v>645</v>
      </c>
      <c r="M184" s="267" t="s">
        <v>645</v>
      </c>
      <c r="N184" s="267" t="s">
        <v>645</v>
      </c>
      <c r="O184" s="267" t="s">
        <v>645</v>
      </c>
      <c r="P184" s="267"/>
      <c r="Q184" s="267"/>
      <c r="R184" s="267"/>
      <c r="S184" s="267"/>
      <c r="T184" s="267"/>
      <c r="U184" s="267"/>
      <c r="V184" s="267"/>
      <c r="W184" s="267"/>
      <c r="X184" s="267"/>
      <c r="Y184" s="267"/>
      <c r="Z184" s="267"/>
      <c r="AA184" s="267"/>
      <c r="AB184" s="267"/>
    </row>
    <row r="185" spans="1:28" s="268" customFormat="1" ht="40.200000000000003" customHeight="1">
      <c r="A185" s="267" t="s">
        <v>730</v>
      </c>
      <c r="B185" s="267" t="s">
        <v>738</v>
      </c>
      <c r="C185" s="267" t="s">
        <v>744</v>
      </c>
      <c r="D185" s="267" t="s">
        <v>745</v>
      </c>
      <c r="E185" s="267" t="s">
        <v>734</v>
      </c>
      <c r="F185" s="267" t="s">
        <v>746</v>
      </c>
      <c r="G185" s="277" t="s">
        <v>747</v>
      </c>
      <c r="H185" s="267" t="s">
        <v>748</v>
      </c>
      <c r="I185" s="265" t="s">
        <v>9</v>
      </c>
      <c r="J185" s="263"/>
      <c r="K185" s="263"/>
      <c r="L185" s="267" t="s">
        <v>645</v>
      </c>
      <c r="M185" s="267" t="s">
        <v>645</v>
      </c>
      <c r="N185" s="267" t="s">
        <v>645</v>
      </c>
      <c r="O185" s="267" t="s">
        <v>645</v>
      </c>
      <c r="P185" s="267"/>
      <c r="Q185" s="267"/>
      <c r="R185" s="267"/>
      <c r="S185" s="267"/>
      <c r="T185" s="267"/>
      <c r="U185" s="267"/>
      <c r="V185" s="267"/>
      <c r="W185" s="267"/>
      <c r="X185" s="267"/>
      <c r="Y185" s="267"/>
      <c r="Z185" s="267"/>
      <c r="AA185" s="267"/>
      <c r="AB185" s="267"/>
    </row>
    <row r="186" spans="1:28" s="268" customFormat="1" ht="40.200000000000003" customHeight="1">
      <c r="A186" s="267" t="s">
        <v>730</v>
      </c>
      <c r="B186" s="267" t="s">
        <v>738</v>
      </c>
      <c r="C186" s="267" t="s">
        <v>749</v>
      </c>
      <c r="D186" s="267" t="s">
        <v>750</v>
      </c>
      <c r="E186" s="267" t="s">
        <v>734</v>
      </c>
      <c r="F186" s="267" t="s">
        <v>751</v>
      </c>
      <c r="G186" s="277" t="s">
        <v>752</v>
      </c>
      <c r="H186" s="267" t="s">
        <v>753</v>
      </c>
      <c r="I186" s="265" t="s">
        <v>9</v>
      </c>
      <c r="J186" s="263"/>
      <c r="K186" s="263"/>
      <c r="L186" s="267" t="s">
        <v>645</v>
      </c>
      <c r="M186" s="267" t="s">
        <v>645</v>
      </c>
      <c r="N186" s="267" t="s">
        <v>645</v>
      </c>
      <c r="O186" s="267" t="s">
        <v>645</v>
      </c>
      <c r="P186" s="267"/>
      <c r="Q186" s="267"/>
      <c r="R186" s="267"/>
      <c r="S186" s="267"/>
      <c r="T186" s="267"/>
      <c r="U186" s="267"/>
      <c r="V186" s="267"/>
      <c r="W186" s="267"/>
      <c r="X186" s="267"/>
      <c r="Y186" s="267"/>
      <c r="Z186" s="267"/>
      <c r="AA186" s="267"/>
      <c r="AB186" s="267"/>
    </row>
    <row r="187" spans="1:28" s="268" customFormat="1" ht="40.200000000000003" customHeight="1">
      <c r="A187" s="267" t="s">
        <v>730</v>
      </c>
      <c r="B187" s="267" t="s">
        <v>738</v>
      </c>
      <c r="C187" s="267" t="s">
        <v>754</v>
      </c>
      <c r="D187" s="267" t="s">
        <v>750</v>
      </c>
      <c r="E187" s="267" t="s">
        <v>734</v>
      </c>
      <c r="F187" s="267" t="s">
        <v>755</v>
      </c>
      <c r="G187" s="277" t="s">
        <v>756</v>
      </c>
      <c r="H187" s="267" t="s">
        <v>757</v>
      </c>
      <c r="I187" s="265" t="s">
        <v>9</v>
      </c>
      <c r="J187" s="263"/>
      <c r="K187" s="263"/>
      <c r="L187" s="267" t="s">
        <v>645</v>
      </c>
      <c r="M187" s="267" t="s">
        <v>645</v>
      </c>
      <c r="N187" s="267" t="s">
        <v>645</v>
      </c>
      <c r="O187" s="267" t="s">
        <v>645</v>
      </c>
      <c r="P187" s="267"/>
      <c r="Q187" s="267"/>
      <c r="R187" s="267"/>
      <c r="S187" s="267"/>
      <c r="T187" s="267"/>
      <c r="U187" s="267"/>
      <c r="V187" s="267"/>
      <c r="W187" s="267"/>
      <c r="X187" s="267"/>
      <c r="Y187" s="267"/>
      <c r="Z187" s="267"/>
      <c r="AA187" s="267"/>
      <c r="AB187" s="267"/>
    </row>
    <row r="188" spans="1:28" s="268" customFormat="1" ht="40.200000000000003" customHeight="1">
      <c r="A188" s="267" t="s">
        <v>730</v>
      </c>
      <c r="B188" s="267" t="s">
        <v>738</v>
      </c>
      <c r="C188" s="267" t="s">
        <v>758</v>
      </c>
      <c r="D188" s="267" t="s">
        <v>759</v>
      </c>
      <c r="E188" s="267" t="s">
        <v>734</v>
      </c>
      <c r="F188" s="267" t="s">
        <v>760</v>
      </c>
      <c r="G188" s="277" t="s">
        <v>752</v>
      </c>
      <c r="H188" s="267" t="s">
        <v>761</v>
      </c>
      <c r="I188" s="265" t="s">
        <v>9</v>
      </c>
      <c r="J188" s="267"/>
      <c r="K188" s="263"/>
      <c r="L188" s="267"/>
      <c r="M188" s="267"/>
      <c r="N188" s="267"/>
      <c r="O188" s="267"/>
      <c r="P188" s="267"/>
      <c r="Q188" s="267"/>
      <c r="R188" s="267"/>
      <c r="S188" s="267"/>
      <c r="T188" s="267"/>
      <c r="U188" s="267"/>
      <c r="V188" s="267"/>
      <c r="W188" s="267"/>
      <c r="X188" s="267"/>
      <c r="Y188" s="267"/>
      <c r="Z188" s="267"/>
      <c r="AA188" s="267"/>
      <c r="AB188" s="267"/>
    </row>
    <row r="189" spans="1:28" s="268" customFormat="1" ht="40.200000000000003" customHeight="1">
      <c r="A189" s="267" t="s">
        <v>730</v>
      </c>
      <c r="B189" s="267" t="s">
        <v>738</v>
      </c>
      <c r="C189" s="267" t="s">
        <v>762</v>
      </c>
      <c r="D189" s="267" t="s">
        <v>745</v>
      </c>
      <c r="E189" s="267" t="s">
        <v>734</v>
      </c>
      <c r="F189" s="267" t="s">
        <v>763</v>
      </c>
      <c r="G189" s="277" t="s">
        <v>752</v>
      </c>
      <c r="H189" s="267" t="s">
        <v>764</v>
      </c>
      <c r="I189" s="265" t="s">
        <v>9</v>
      </c>
      <c r="J189" s="267"/>
      <c r="K189" s="263"/>
      <c r="L189" s="267"/>
      <c r="M189" s="267"/>
      <c r="N189" s="267"/>
      <c r="O189" s="267"/>
      <c r="P189" s="267"/>
      <c r="Q189" s="267"/>
      <c r="R189" s="267"/>
      <c r="S189" s="267"/>
      <c r="T189" s="267"/>
      <c r="U189" s="267"/>
      <c r="V189" s="267"/>
      <c r="W189" s="267"/>
      <c r="X189" s="267"/>
      <c r="Y189" s="267"/>
      <c r="Z189" s="267"/>
      <c r="AA189" s="267"/>
      <c r="AB189" s="267"/>
    </row>
    <row r="190" spans="1:28" s="268" customFormat="1" ht="40.200000000000003" customHeight="1">
      <c r="A190" s="267" t="s">
        <v>730</v>
      </c>
      <c r="B190" s="267" t="s">
        <v>738</v>
      </c>
      <c r="C190" s="267" t="s">
        <v>765</v>
      </c>
      <c r="D190" s="267" t="s">
        <v>750</v>
      </c>
      <c r="E190" s="267" t="s">
        <v>734</v>
      </c>
      <c r="F190" s="267" t="s">
        <v>766</v>
      </c>
      <c r="G190" s="277" t="s">
        <v>767</v>
      </c>
      <c r="H190" s="267" t="s">
        <v>768</v>
      </c>
      <c r="I190" s="265" t="s">
        <v>9</v>
      </c>
      <c r="J190" s="267"/>
      <c r="K190" s="263"/>
      <c r="L190" s="267" t="s">
        <v>645</v>
      </c>
      <c r="M190" s="267" t="s">
        <v>645</v>
      </c>
      <c r="N190" s="267" t="s">
        <v>645</v>
      </c>
      <c r="O190" s="267" t="s">
        <v>645</v>
      </c>
      <c r="P190" s="267"/>
      <c r="Q190" s="267"/>
      <c r="R190" s="267"/>
      <c r="S190" s="267"/>
      <c r="T190" s="267"/>
      <c r="U190" s="267"/>
      <c r="V190" s="267"/>
      <c r="W190" s="267"/>
      <c r="X190" s="267"/>
      <c r="Y190" s="267"/>
      <c r="Z190" s="267"/>
      <c r="AA190" s="267"/>
      <c r="AB190" s="267"/>
    </row>
    <row r="191" spans="1:28" s="268" customFormat="1" ht="40.200000000000003" customHeight="1">
      <c r="A191" s="267" t="s">
        <v>730</v>
      </c>
      <c r="B191" s="267" t="s">
        <v>738</v>
      </c>
      <c r="C191" s="267" t="s">
        <v>769</v>
      </c>
      <c r="D191" s="267" t="s">
        <v>750</v>
      </c>
      <c r="E191" s="267" t="s">
        <v>734</v>
      </c>
      <c r="F191" s="267" t="s">
        <v>770</v>
      </c>
      <c r="G191" s="277" t="s">
        <v>767</v>
      </c>
      <c r="H191" s="267" t="s">
        <v>771</v>
      </c>
      <c r="I191" s="265" t="s">
        <v>9</v>
      </c>
      <c r="J191" s="263"/>
      <c r="K191" s="263"/>
      <c r="L191" s="267" t="s">
        <v>645</v>
      </c>
      <c r="M191" s="267" t="s">
        <v>645</v>
      </c>
      <c r="N191" s="267" t="s">
        <v>645</v>
      </c>
      <c r="O191" s="267" t="s">
        <v>645</v>
      </c>
      <c r="P191" s="267"/>
      <c r="Q191" s="267"/>
      <c r="R191" s="267"/>
      <c r="S191" s="267"/>
      <c r="T191" s="267"/>
      <c r="U191" s="267"/>
      <c r="V191" s="267"/>
      <c r="W191" s="267"/>
      <c r="X191" s="267"/>
      <c r="Y191" s="267"/>
      <c r="Z191" s="267"/>
      <c r="AA191" s="267"/>
      <c r="AB191" s="267"/>
    </row>
    <row r="192" spans="1:28" s="268" customFormat="1" ht="40.200000000000003" customHeight="1">
      <c r="A192" s="267" t="s">
        <v>730</v>
      </c>
      <c r="B192" s="267" t="s">
        <v>738</v>
      </c>
      <c r="C192" s="267" t="s">
        <v>772</v>
      </c>
      <c r="D192" s="267" t="s">
        <v>750</v>
      </c>
      <c r="E192" s="267" t="s">
        <v>734</v>
      </c>
      <c r="F192" s="267" t="s">
        <v>773</v>
      </c>
      <c r="G192" s="277" t="s">
        <v>774</v>
      </c>
      <c r="H192" s="267" t="s">
        <v>775</v>
      </c>
      <c r="I192" s="265" t="s">
        <v>9</v>
      </c>
      <c r="J192" s="263"/>
      <c r="K192" s="263"/>
      <c r="L192" s="267" t="s">
        <v>645</v>
      </c>
      <c r="M192" s="267" t="s">
        <v>645</v>
      </c>
      <c r="N192" s="267" t="s">
        <v>645</v>
      </c>
      <c r="O192" s="267" t="s">
        <v>645</v>
      </c>
      <c r="P192" s="267"/>
      <c r="Q192" s="267"/>
      <c r="R192" s="267"/>
      <c r="S192" s="267"/>
      <c r="T192" s="267"/>
      <c r="U192" s="267"/>
      <c r="V192" s="267"/>
      <c r="W192" s="267"/>
      <c r="X192" s="267"/>
      <c r="Y192" s="267"/>
      <c r="Z192" s="267"/>
      <c r="AA192" s="267"/>
      <c r="AB192" s="267"/>
    </row>
    <row r="193" spans="1:28" s="268" customFormat="1" ht="40.200000000000003" customHeight="1">
      <c r="A193" s="267" t="s">
        <v>730</v>
      </c>
      <c r="B193" s="267" t="s">
        <v>738</v>
      </c>
      <c r="C193" s="267" t="s">
        <v>776</v>
      </c>
      <c r="D193" s="267" t="s">
        <v>777</v>
      </c>
      <c r="E193" s="267" t="s">
        <v>734</v>
      </c>
      <c r="F193" s="267" t="s">
        <v>778</v>
      </c>
      <c r="G193" s="277" t="s">
        <v>779</v>
      </c>
      <c r="H193" s="267" t="s">
        <v>780</v>
      </c>
      <c r="I193" s="265" t="s">
        <v>9</v>
      </c>
      <c r="J193" s="263"/>
      <c r="K193" s="263"/>
      <c r="L193" s="266"/>
      <c r="M193" s="267" t="s">
        <v>645</v>
      </c>
      <c r="N193" s="267" t="s">
        <v>645</v>
      </c>
      <c r="O193" s="267" t="s">
        <v>645</v>
      </c>
      <c r="P193" s="267"/>
      <c r="Q193" s="267"/>
      <c r="R193" s="267"/>
      <c r="S193" s="267"/>
      <c r="T193" s="267"/>
      <c r="U193" s="267"/>
      <c r="V193" s="267"/>
      <c r="W193" s="267"/>
      <c r="X193" s="267"/>
      <c r="Y193" s="267"/>
      <c r="Z193" s="267"/>
      <c r="AA193" s="267"/>
      <c r="AB193" s="267"/>
    </row>
    <row r="194" spans="1:28" s="268" customFormat="1" ht="40.200000000000003" customHeight="1">
      <c r="A194" s="267" t="s">
        <v>730</v>
      </c>
      <c r="B194" s="267" t="s">
        <v>738</v>
      </c>
      <c r="C194" s="267" t="s">
        <v>781</v>
      </c>
      <c r="D194" s="267" t="s">
        <v>777</v>
      </c>
      <c r="E194" s="267" t="s">
        <v>734</v>
      </c>
      <c r="F194" s="267" t="s">
        <v>782</v>
      </c>
      <c r="G194" s="277" t="s">
        <v>783</v>
      </c>
      <c r="H194" s="267" t="s">
        <v>784</v>
      </c>
      <c r="I194" s="265" t="s">
        <v>9</v>
      </c>
      <c r="J194" s="263"/>
      <c r="K194" s="264"/>
      <c r="L194" s="266"/>
      <c r="M194" s="267" t="s">
        <v>645</v>
      </c>
      <c r="N194" s="267" t="s">
        <v>645</v>
      </c>
      <c r="O194" s="267" t="s">
        <v>645</v>
      </c>
      <c r="P194" s="267"/>
      <c r="Q194" s="267"/>
      <c r="R194" s="267"/>
      <c r="S194" s="267"/>
      <c r="T194" s="267"/>
      <c r="U194" s="267"/>
      <c r="V194" s="267"/>
      <c r="W194" s="267"/>
      <c r="X194" s="267"/>
      <c r="Y194" s="267"/>
      <c r="Z194" s="267"/>
      <c r="AA194" s="267"/>
      <c r="AB194" s="267"/>
    </row>
    <row r="195" spans="1:28" s="268" customFormat="1" ht="40.200000000000003" customHeight="1">
      <c r="A195" s="267" t="s">
        <v>730</v>
      </c>
      <c r="B195" s="267" t="s">
        <v>738</v>
      </c>
      <c r="C195" s="267" t="s">
        <v>785</v>
      </c>
      <c r="D195" s="267" t="s">
        <v>777</v>
      </c>
      <c r="E195" s="267" t="s">
        <v>734</v>
      </c>
      <c r="F195" s="267" t="s">
        <v>786</v>
      </c>
      <c r="G195" s="277" t="s">
        <v>783</v>
      </c>
      <c r="H195" s="267" t="s">
        <v>787</v>
      </c>
      <c r="I195" s="265" t="s">
        <v>9</v>
      </c>
      <c r="J195" s="263"/>
      <c r="K195" s="263"/>
      <c r="L195" s="266"/>
      <c r="M195" s="267" t="s">
        <v>645</v>
      </c>
      <c r="N195" s="267" t="s">
        <v>645</v>
      </c>
      <c r="O195" s="267" t="s">
        <v>645</v>
      </c>
      <c r="P195" s="267"/>
      <c r="Q195" s="267"/>
      <c r="R195" s="267"/>
      <c r="S195" s="267"/>
      <c r="T195" s="267"/>
      <c r="U195" s="267"/>
      <c r="V195" s="267"/>
      <c r="W195" s="267"/>
      <c r="X195" s="267"/>
      <c r="Y195" s="267"/>
      <c r="Z195" s="267"/>
      <c r="AA195" s="267"/>
      <c r="AB195" s="267"/>
    </row>
    <row r="196" spans="1:28" s="268" customFormat="1" ht="40.200000000000003" customHeight="1">
      <c r="A196" s="267" t="s">
        <v>730</v>
      </c>
      <c r="B196" s="267" t="s">
        <v>738</v>
      </c>
      <c r="C196" s="267" t="s">
        <v>788</v>
      </c>
      <c r="D196" s="267" t="s">
        <v>777</v>
      </c>
      <c r="E196" s="267" t="s">
        <v>734</v>
      </c>
      <c r="F196" s="267" t="s">
        <v>789</v>
      </c>
      <c r="G196" s="277" t="s">
        <v>783</v>
      </c>
      <c r="H196" s="267" t="s">
        <v>790</v>
      </c>
      <c r="I196" s="265" t="s">
        <v>9</v>
      </c>
      <c r="J196" s="263"/>
      <c r="K196" s="264"/>
      <c r="L196" s="266"/>
      <c r="M196" s="267" t="s">
        <v>645</v>
      </c>
      <c r="N196" s="267" t="s">
        <v>645</v>
      </c>
      <c r="O196" s="267" t="s">
        <v>645</v>
      </c>
      <c r="P196" s="267"/>
      <c r="Q196" s="267"/>
      <c r="R196" s="267"/>
      <c r="S196" s="267"/>
      <c r="T196" s="267"/>
      <c r="U196" s="267"/>
      <c r="V196" s="267"/>
      <c r="W196" s="267"/>
      <c r="X196" s="267"/>
      <c r="Y196" s="267"/>
      <c r="Z196" s="267"/>
      <c r="AA196" s="267"/>
      <c r="AB196" s="267"/>
    </row>
    <row r="197" spans="1:28" s="268" customFormat="1" ht="40.200000000000003" customHeight="1">
      <c r="A197" s="267" t="s">
        <v>730</v>
      </c>
      <c r="B197" s="267" t="s">
        <v>738</v>
      </c>
      <c r="C197" s="267" t="s">
        <v>791</v>
      </c>
      <c r="D197" s="267" t="s">
        <v>777</v>
      </c>
      <c r="E197" s="267" t="s">
        <v>734</v>
      </c>
      <c r="F197" s="267" t="s">
        <v>792</v>
      </c>
      <c r="G197" s="277" t="s">
        <v>793</v>
      </c>
      <c r="H197" s="267" t="s">
        <v>794</v>
      </c>
      <c r="I197" s="265" t="s">
        <v>9</v>
      </c>
      <c r="J197" s="263"/>
      <c r="K197" s="264"/>
      <c r="L197" s="266"/>
      <c r="M197" s="267" t="s">
        <v>645</v>
      </c>
      <c r="N197" s="267" t="s">
        <v>645</v>
      </c>
      <c r="O197" s="267" t="s">
        <v>645</v>
      </c>
      <c r="P197" s="267"/>
      <c r="Q197" s="267"/>
      <c r="R197" s="267"/>
      <c r="S197" s="267"/>
      <c r="T197" s="267"/>
      <c r="U197" s="267"/>
      <c r="V197" s="267"/>
      <c r="W197" s="267"/>
      <c r="X197" s="267"/>
      <c r="Y197" s="267"/>
      <c r="Z197" s="267"/>
      <c r="AA197" s="267"/>
      <c r="AB197" s="267"/>
    </row>
    <row r="198" spans="1:28" s="268" customFormat="1" ht="40.200000000000003" customHeight="1">
      <c r="A198" s="267" t="s">
        <v>730</v>
      </c>
      <c r="B198" s="267" t="s">
        <v>738</v>
      </c>
      <c r="C198" s="267" t="s">
        <v>795</v>
      </c>
      <c r="D198" s="267" t="s">
        <v>645</v>
      </c>
      <c r="E198" s="267" t="s">
        <v>734</v>
      </c>
      <c r="F198" s="267" t="s">
        <v>796</v>
      </c>
      <c r="G198" s="277" t="s">
        <v>797</v>
      </c>
      <c r="H198" s="267" t="s">
        <v>798</v>
      </c>
      <c r="I198" s="265" t="s">
        <v>9</v>
      </c>
      <c r="J198" s="263"/>
      <c r="K198" s="263"/>
      <c r="L198" s="266"/>
      <c r="M198" s="267" t="s">
        <v>645</v>
      </c>
      <c r="N198" s="267" t="s">
        <v>645</v>
      </c>
      <c r="O198" s="267" t="s">
        <v>645</v>
      </c>
      <c r="P198" s="267"/>
      <c r="Q198" s="267"/>
      <c r="R198" s="267"/>
      <c r="S198" s="267"/>
      <c r="T198" s="267"/>
      <c r="U198" s="267"/>
      <c r="V198" s="267"/>
      <c r="W198" s="267"/>
      <c r="X198" s="267"/>
      <c r="Y198" s="267"/>
      <c r="Z198" s="267"/>
      <c r="AA198" s="267"/>
      <c r="AB198" s="267"/>
    </row>
    <row r="199" spans="1:28" s="268" customFormat="1" ht="40.200000000000003" customHeight="1">
      <c r="A199" s="267" t="s">
        <v>730</v>
      </c>
      <c r="B199" s="267" t="s">
        <v>738</v>
      </c>
      <c r="C199" s="267" t="s">
        <v>799</v>
      </c>
      <c r="D199" s="267" t="s">
        <v>777</v>
      </c>
      <c r="E199" s="267" t="s">
        <v>734</v>
      </c>
      <c r="F199" s="267" t="s">
        <v>800</v>
      </c>
      <c r="G199" s="277" t="s">
        <v>801</v>
      </c>
      <c r="H199" s="267" t="s">
        <v>802</v>
      </c>
      <c r="I199" s="265" t="s">
        <v>9</v>
      </c>
      <c r="J199" s="263"/>
      <c r="K199" s="263"/>
      <c r="L199" s="266"/>
      <c r="M199" s="267" t="s">
        <v>645</v>
      </c>
      <c r="N199" s="267" t="s">
        <v>645</v>
      </c>
      <c r="O199" s="267" t="s">
        <v>645</v>
      </c>
      <c r="P199" s="267"/>
      <c r="Q199" s="267"/>
      <c r="R199" s="267"/>
      <c r="S199" s="267"/>
      <c r="T199" s="267"/>
      <c r="U199" s="267"/>
      <c r="V199" s="267"/>
      <c r="W199" s="267"/>
      <c r="X199" s="267"/>
      <c r="Y199" s="267"/>
      <c r="Z199" s="267"/>
      <c r="AA199" s="267"/>
      <c r="AB199" s="267"/>
    </row>
    <row r="200" spans="1:28" s="268" customFormat="1" ht="40.200000000000003" customHeight="1">
      <c r="A200" s="267" t="s">
        <v>730</v>
      </c>
      <c r="B200" s="267" t="s">
        <v>738</v>
      </c>
      <c r="C200" s="267" t="s">
        <v>803</v>
      </c>
      <c r="D200" s="267" t="s">
        <v>777</v>
      </c>
      <c r="E200" s="267" t="s">
        <v>734</v>
      </c>
      <c r="F200" s="267" t="s">
        <v>804</v>
      </c>
      <c r="G200" s="277" t="s">
        <v>805</v>
      </c>
      <c r="H200" s="267" t="s">
        <v>806</v>
      </c>
      <c r="I200" s="265" t="s">
        <v>9</v>
      </c>
      <c r="J200" s="263"/>
      <c r="K200" s="263"/>
      <c r="L200" s="266"/>
      <c r="M200" s="267" t="s">
        <v>645</v>
      </c>
      <c r="N200" s="267" t="s">
        <v>645</v>
      </c>
      <c r="O200" s="267" t="s">
        <v>645</v>
      </c>
      <c r="P200" s="267"/>
      <c r="Q200" s="267"/>
      <c r="R200" s="267"/>
      <c r="S200" s="267"/>
      <c r="T200" s="267"/>
      <c r="U200" s="267"/>
      <c r="V200" s="267"/>
      <c r="W200" s="267"/>
      <c r="X200" s="267"/>
      <c r="Y200" s="267"/>
      <c r="Z200" s="267"/>
      <c r="AA200" s="267"/>
      <c r="AB200" s="267"/>
    </row>
    <row r="201" spans="1:28" s="268" customFormat="1" ht="40.200000000000003" customHeight="1">
      <c r="A201" s="267" t="s">
        <v>730</v>
      </c>
      <c r="B201" s="267" t="s">
        <v>738</v>
      </c>
      <c r="C201" s="267" t="s">
        <v>807</v>
      </c>
      <c r="D201" s="267" t="s">
        <v>777</v>
      </c>
      <c r="E201" s="267" t="s">
        <v>734</v>
      </c>
      <c r="F201" s="267" t="s">
        <v>808</v>
      </c>
      <c r="G201" s="277" t="s">
        <v>805</v>
      </c>
      <c r="H201" s="267" t="s">
        <v>809</v>
      </c>
      <c r="I201" s="265" t="s">
        <v>9</v>
      </c>
      <c r="J201" s="263"/>
      <c r="K201" s="263"/>
      <c r="L201" s="266"/>
      <c r="M201" s="267" t="s">
        <v>645</v>
      </c>
      <c r="N201" s="267" t="s">
        <v>645</v>
      </c>
      <c r="O201" s="267" t="s">
        <v>645</v>
      </c>
      <c r="P201" s="267"/>
      <c r="Q201" s="267"/>
      <c r="R201" s="267"/>
      <c r="S201" s="267"/>
      <c r="T201" s="267"/>
      <c r="U201" s="267"/>
      <c r="V201" s="267"/>
      <c r="W201" s="267"/>
      <c r="X201" s="267"/>
      <c r="Y201" s="267"/>
      <c r="Z201" s="267"/>
      <c r="AA201" s="267"/>
      <c r="AB201" s="267"/>
    </row>
    <row r="202" spans="1:28" s="268" customFormat="1" ht="40.200000000000003" customHeight="1">
      <c r="A202" s="267" t="s">
        <v>730</v>
      </c>
      <c r="B202" s="267" t="s">
        <v>738</v>
      </c>
      <c r="C202" s="267" t="s">
        <v>810</v>
      </c>
      <c r="D202" s="267" t="s">
        <v>777</v>
      </c>
      <c r="E202" s="267" t="s">
        <v>734</v>
      </c>
      <c r="F202" s="267" t="s">
        <v>811</v>
      </c>
      <c r="G202" s="277" t="s">
        <v>812</v>
      </c>
      <c r="H202" s="267" t="s">
        <v>813</v>
      </c>
      <c r="I202" s="265" t="s">
        <v>9</v>
      </c>
      <c r="J202" s="263"/>
      <c r="K202" s="264"/>
      <c r="L202" s="266"/>
      <c r="M202" s="267" t="s">
        <v>645</v>
      </c>
      <c r="N202" s="267" t="s">
        <v>645</v>
      </c>
      <c r="O202" s="267" t="s">
        <v>645</v>
      </c>
      <c r="P202" s="267"/>
      <c r="Q202" s="267"/>
      <c r="R202" s="267"/>
      <c r="S202" s="267"/>
      <c r="T202" s="267"/>
      <c r="U202" s="267"/>
      <c r="V202" s="267"/>
      <c r="W202" s="267"/>
      <c r="X202" s="267"/>
      <c r="Y202" s="267"/>
      <c r="Z202" s="267"/>
      <c r="AA202" s="267"/>
      <c r="AB202" s="267"/>
    </row>
    <row r="203" spans="1:28" s="268" customFormat="1" ht="40.200000000000003" customHeight="1">
      <c r="A203" s="267" t="s">
        <v>730</v>
      </c>
      <c r="B203" s="267" t="s">
        <v>738</v>
      </c>
      <c r="C203" s="267" t="s">
        <v>814</v>
      </c>
      <c r="D203" s="267" t="s">
        <v>777</v>
      </c>
      <c r="E203" s="267" t="s">
        <v>734</v>
      </c>
      <c r="F203" s="267" t="s">
        <v>815</v>
      </c>
      <c r="G203" s="277" t="s">
        <v>816</v>
      </c>
      <c r="H203" s="267" t="s">
        <v>817</v>
      </c>
      <c r="I203" s="265" t="s">
        <v>9</v>
      </c>
      <c r="J203" s="263"/>
      <c r="K203" s="263"/>
      <c r="L203" s="266"/>
      <c r="M203" s="267" t="s">
        <v>645</v>
      </c>
      <c r="N203" s="267" t="s">
        <v>645</v>
      </c>
      <c r="O203" s="267" t="s">
        <v>645</v>
      </c>
      <c r="P203" s="267"/>
      <c r="Q203" s="267"/>
      <c r="R203" s="267"/>
      <c r="S203" s="267"/>
      <c r="T203" s="267"/>
      <c r="U203" s="267"/>
      <c r="V203" s="267"/>
      <c r="W203" s="267"/>
      <c r="X203" s="267"/>
      <c r="Y203" s="267"/>
      <c r="Z203" s="267"/>
      <c r="AA203" s="267"/>
      <c r="AB203" s="267"/>
    </row>
    <row r="204" spans="1:28" s="268" customFormat="1" ht="40.200000000000003" customHeight="1">
      <c r="A204" s="267" t="s">
        <v>730</v>
      </c>
      <c r="B204" s="267" t="s">
        <v>738</v>
      </c>
      <c r="C204" s="267" t="s">
        <v>818</v>
      </c>
      <c r="D204" s="267" t="s">
        <v>777</v>
      </c>
      <c r="E204" s="267" t="s">
        <v>734</v>
      </c>
      <c r="F204" s="267" t="s">
        <v>819</v>
      </c>
      <c r="G204" s="277" t="s">
        <v>820</v>
      </c>
      <c r="H204" s="267" t="s">
        <v>821</v>
      </c>
      <c r="I204" s="265" t="s">
        <v>9</v>
      </c>
      <c r="J204" s="263"/>
      <c r="K204" s="264"/>
      <c r="L204" s="266"/>
      <c r="M204" s="267" t="s">
        <v>645</v>
      </c>
      <c r="N204" s="267" t="s">
        <v>645</v>
      </c>
      <c r="O204" s="267" t="s">
        <v>645</v>
      </c>
      <c r="P204" s="267"/>
      <c r="Q204" s="267"/>
      <c r="R204" s="267"/>
      <c r="S204" s="267"/>
      <c r="T204" s="267"/>
      <c r="U204" s="267"/>
      <c r="V204" s="267"/>
      <c r="W204" s="267"/>
      <c r="X204" s="267"/>
      <c r="Y204" s="267"/>
      <c r="Z204" s="267"/>
      <c r="AA204" s="267"/>
      <c r="AB204" s="267"/>
    </row>
    <row r="205" spans="1:28" s="268" customFormat="1" ht="40.200000000000003" customHeight="1">
      <c r="A205" s="267" t="s">
        <v>730</v>
      </c>
      <c r="B205" s="267" t="s">
        <v>738</v>
      </c>
      <c r="C205" s="267" t="s">
        <v>822</v>
      </c>
      <c r="D205" s="267" t="s">
        <v>777</v>
      </c>
      <c r="E205" s="267" t="s">
        <v>734</v>
      </c>
      <c r="F205" s="267" t="s">
        <v>823</v>
      </c>
      <c r="G205" s="277" t="s">
        <v>824</v>
      </c>
      <c r="H205" s="267" t="s">
        <v>825</v>
      </c>
      <c r="I205" s="265" t="s">
        <v>9</v>
      </c>
      <c r="J205" s="263"/>
      <c r="K205" s="264"/>
      <c r="L205" s="266"/>
      <c r="M205" s="267" t="s">
        <v>645</v>
      </c>
      <c r="N205" s="267" t="s">
        <v>645</v>
      </c>
      <c r="O205" s="267" t="s">
        <v>645</v>
      </c>
      <c r="P205" s="267"/>
      <c r="Q205" s="267"/>
      <c r="R205" s="267"/>
      <c r="S205" s="267"/>
      <c r="T205" s="267"/>
      <c r="U205" s="267"/>
      <c r="V205" s="267"/>
      <c r="W205" s="267"/>
      <c r="X205" s="267"/>
      <c r="Y205" s="267"/>
      <c r="Z205" s="267"/>
      <c r="AA205" s="267"/>
      <c r="AB205" s="267"/>
    </row>
    <row r="206" spans="1:28" s="268" customFormat="1" ht="40.200000000000003" customHeight="1">
      <c r="A206" s="267" t="s">
        <v>730</v>
      </c>
      <c r="B206" s="267" t="s">
        <v>738</v>
      </c>
      <c r="C206" s="267" t="s">
        <v>826</v>
      </c>
      <c r="D206" s="267" t="s">
        <v>645</v>
      </c>
      <c r="E206" s="267" t="s">
        <v>734</v>
      </c>
      <c r="F206" s="267" t="s">
        <v>827</v>
      </c>
      <c r="G206" s="277" t="s">
        <v>747</v>
      </c>
      <c r="H206" s="267" t="s">
        <v>828</v>
      </c>
      <c r="I206" s="265" t="s">
        <v>9</v>
      </c>
      <c r="J206" s="263"/>
      <c r="K206" s="263"/>
      <c r="L206" s="267" t="s">
        <v>645</v>
      </c>
      <c r="M206" s="267" t="s">
        <v>645</v>
      </c>
      <c r="N206" s="267" t="s">
        <v>645</v>
      </c>
      <c r="O206" s="267" t="s">
        <v>645</v>
      </c>
      <c r="P206" s="267"/>
      <c r="Q206" s="267"/>
      <c r="R206" s="267"/>
      <c r="S206" s="267"/>
      <c r="T206" s="267"/>
      <c r="U206" s="267"/>
      <c r="V206" s="267"/>
      <c r="W206" s="267"/>
      <c r="X206" s="267"/>
      <c r="Y206" s="267"/>
      <c r="Z206" s="267"/>
      <c r="AA206" s="267"/>
      <c r="AB206" s="267"/>
    </row>
    <row r="207" spans="1:28" s="268" customFormat="1" ht="40.200000000000003" customHeight="1">
      <c r="A207" s="267" t="s">
        <v>730</v>
      </c>
      <c r="B207" s="267" t="s">
        <v>738</v>
      </c>
      <c r="C207" s="267" t="s">
        <v>829</v>
      </c>
      <c r="D207" s="267" t="s">
        <v>777</v>
      </c>
      <c r="E207" s="267" t="s">
        <v>734</v>
      </c>
      <c r="F207" s="267" t="s">
        <v>830</v>
      </c>
      <c r="G207" s="277" t="s">
        <v>831</v>
      </c>
      <c r="H207" s="267" t="s">
        <v>832</v>
      </c>
      <c r="I207" s="265" t="s">
        <v>9</v>
      </c>
      <c r="J207" s="263"/>
      <c r="K207" s="263"/>
      <c r="L207" s="267" t="s">
        <v>645</v>
      </c>
      <c r="M207" s="267" t="s">
        <v>645</v>
      </c>
      <c r="N207" s="267" t="s">
        <v>645</v>
      </c>
      <c r="O207" s="267" t="s">
        <v>645</v>
      </c>
      <c r="P207" s="267"/>
      <c r="Q207" s="267"/>
      <c r="R207" s="267"/>
      <c r="S207" s="267"/>
      <c r="T207" s="267"/>
      <c r="U207" s="267"/>
      <c r="V207" s="267"/>
      <c r="W207" s="267"/>
      <c r="X207" s="267"/>
      <c r="Y207" s="267"/>
      <c r="Z207" s="267"/>
      <c r="AA207" s="267"/>
      <c r="AB207" s="267"/>
    </row>
    <row r="208" spans="1:28" s="268" customFormat="1" ht="40.200000000000003" customHeight="1">
      <c r="A208" s="267" t="s">
        <v>730</v>
      </c>
      <c r="B208" s="267" t="s">
        <v>738</v>
      </c>
      <c r="C208" s="267" t="s">
        <v>833</v>
      </c>
      <c r="D208" s="267" t="s">
        <v>777</v>
      </c>
      <c r="E208" s="267" t="s">
        <v>734</v>
      </c>
      <c r="F208" s="267" t="s">
        <v>834</v>
      </c>
      <c r="G208" s="277" t="s">
        <v>835</v>
      </c>
      <c r="H208" s="267" t="s">
        <v>836</v>
      </c>
      <c r="I208" s="265" t="s">
        <v>9</v>
      </c>
      <c r="J208" s="263"/>
      <c r="K208" s="264"/>
      <c r="L208" s="266"/>
      <c r="M208" s="267" t="s">
        <v>645</v>
      </c>
      <c r="N208" s="267" t="s">
        <v>645</v>
      </c>
      <c r="O208" s="267" t="s">
        <v>645</v>
      </c>
      <c r="P208" s="267"/>
      <c r="Q208" s="267"/>
      <c r="R208" s="267"/>
      <c r="S208" s="267"/>
      <c r="T208" s="267"/>
      <c r="U208" s="267"/>
      <c r="V208" s="267"/>
      <c r="W208" s="267"/>
      <c r="X208" s="267"/>
      <c r="Y208" s="267"/>
      <c r="Z208" s="267"/>
      <c r="AA208" s="267"/>
      <c r="AB208" s="267"/>
    </row>
    <row r="209" spans="1:28" s="268" customFormat="1" ht="40.200000000000003" customHeight="1">
      <c r="A209" s="267" t="s">
        <v>730</v>
      </c>
      <c r="B209" s="267" t="s">
        <v>738</v>
      </c>
      <c r="C209" s="267" t="s">
        <v>837</v>
      </c>
      <c r="D209" s="267" t="s">
        <v>777</v>
      </c>
      <c r="E209" s="267" t="s">
        <v>734</v>
      </c>
      <c r="F209" s="267" t="s">
        <v>838</v>
      </c>
      <c r="G209" s="277" t="s">
        <v>839</v>
      </c>
      <c r="H209" s="267" t="s">
        <v>840</v>
      </c>
      <c r="I209" s="265" t="s">
        <v>9</v>
      </c>
      <c r="J209" s="263"/>
      <c r="K209" s="263"/>
      <c r="L209" s="267" t="s">
        <v>645</v>
      </c>
      <c r="M209" s="267" t="s">
        <v>645</v>
      </c>
      <c r="N209" s="267" t="s">
        <v>645</v>
      </c>
      <c r="O209" s="267" t="s">
        <v>645</v>
      </c>
      <c r="P209" s="267"/>
      <c r="Q209" s="267"/>
      <c r="R209" s="267"/>
      <c r="S209" s="267"/>
      <c r="T209" s="267"/>
      <c r="U209" s="267"/>
      <c r="V209" s="267"/>
      <c r="W209" s="267"/>
      <c r="X209" s="267"/>
      <c r="Y209" s="267"/>
      <c r="Z209" s="267"/>
      <c r="AA209" s="267"/>
      <c r="AB209" s="267"/>
    </row>
    <row r="210" spans="1:28" s="268" customFormat="1" ht="40.200000000000003" customHeight="1">
      <c r="A210" s="267" t="s">
        <v>730</v>
      </c>
      <c r="B210" s="267" t="s">
        <v>738</v>
      </c>
      <c r="C210" s="267" t="s">
        <v>841</v>
      </c>
      <c r="D210" s="267" t="s">
        <v>777</v>
      </c>
      <c r="E210" s="267" t="s">
        <v>734</v>
      </c>
      <c r="F210" s="267" t="s">
        <v>842</v>
      </c>
      <c r="G210" s="277" t="s">
        <v>843</v>
      </c>
      <c r="H210" s="267" t="s">
        <v>844</v>
      </c>
      <c r="I210" s="265" t="s">
        <v>9</v>
      </c>
      <c r="J210" s="267"/>
      <c r="K210" s="263"/>
      <c r="L210" s="267" t="s">
        <v>645</v>
      </c>
      <c r="M210" s="267" t="s">
        <v>645</v>
      </c>
      <c r="N210" s="267" t="s">
        <v>645</v>
      </c>
      <c r="O210" s="267" t="s">
        <v>645</v>
      </c>
      <c r="P210" s="267"/>
      <c r="Q210" s="267"/>
      <c r="R210" s="267"/>
      <c r="S210" s="267"/>
      <c r="T210" s="267"/>
      <c r="U210" s="267"/>
      <c r="V210" s="267"/>
      <c r="W210" s="267"/>
      <c r="X210" s="267"/>
      <c r="Y210" s="267"/>
      <c r="Z210" s="267"/>
      <c r="AA210" s="267"/>
      <c r="AB210" s="267"/>
    </row>
    <row r="211" spans="1:28" s="268" customFormat="1" ht="40.200000000000003" customHeight="1">
      <c r="A211" s="267" t="s">
        <v>730</v>
      </c>
      <c r="B211" s="267" t="s">
        <v>738</v>
      </c>
      <c r="C211" s="267" t="s">
        <v>845</v>
      </c>
      <c r="D211" s="267" t="s">
        <v>846</v>
      </c>
      <c r="E211" s="267" t="s">
        <v>734</v>
      </c>
      <c r="F211" s="267" t="s">
        <v>847</v>
      </c>
      <c r="G211" s="277" t="s">
        <v>848</v>
      </c>
      <c r="H211" s="267" t="s">
        <v>849</v>
      </c>
      <c r="I211" s="265" t="s">
        <v>9</v>
      </c>
      <c r="J211" s="267"/>
      <c r="K211" s="264"/>
      <c r="L211" s="266"/>
      <c r="M211" s="267"/>
      <c r="N211" s="267"/>
      <c r="O211" s="267"/>
      <c r="P211" s="267"/>
      <c r="Q211" s="267"/>
      <c r="R211" s="267"/>
      <c r="S211" s="267"/>
      <c r="T211" s="267"/>
      <c r="U211" s="267"/>
      <c r="V211" s="267"/>
      <c r="W211" s="267"/>
      <c r="X211" s="267"/>
      <c r="Y211" s="267"/>
      <c r="Z211" s="267"/>
      <c r="AA211" s="267"/>
      <c r="AB211" s="267"/>
    </row>
    <row r="212" spans="1:28" s="268" customFormat="1" ht="40.200000000000003" customHeight="1">
      <c r="A212" s="267" t="s">
        <v>730</v>
      </c>
      <c r="B212" s="267" t="s">
        <v>738</v>
      </c>
      <c r="C212" s="267" t="s">
        <v>850</v>
      </c>
      <c r="D212" s="267" t="s">
        <v>851</v>
      </c>
      <c r="E212" s="267" t="s">
        <v>734</v>
      </c>
      <c r="F212" s="267" t="s">
        <v>852</v>
      </c>
      <c r="G212" s="277" t="s">
        <v>853</v>
      </c>
      <c r="H212" s="267" t="s">
        <v>854</v>
      </c>
      <c r="I212" s="265" t="s">
        <v>9</v>
      </c>
      <c r="J212" s="267"/>
      <c r="K212" s="264"/>
      <c r="L212" s="266"/>
      <c r="M212" s="267"/>
      <c r="N212" s="267"/>
      <c r="O212" s="267"/>
      <c r="P212" s="267"/>
      <c r="Q212" s="267"/>
      <c r="R212" s="267"/>
      <c r="S212" s="267"/>
      <c r="T212" s="267"/>
      <c r="U212" s="267"/>
      <c r="V212" s="267"/>
      <c r="W212" s="267"/>
      <c r="X212" s="267"/>
      <c r="Y212" s="267"/>
      <c r="Z212" s="267"/>
      <c r="AA212" s="267"/>
      <c r="AB212" s="267"/>
    </row>
    <row r="213" spans="1:28" s="268" customFormat="1" ht="40.200000000000003" customHeight="1">
      <c r="A213" s="267" t="s">
        <v>730</v>
      </c>
      <c r="B213" s="267" t="s">
        <v>738</v>
      </c>
      <c r="C213" s="267" t="s">
        <v>855</v>
      </c>
      <c r="D213" s="267" t="s">
        <v>856</v>
      </c>
      <c r="E213" s="267" t="s">
        <v>734</v>
      </c>
      <c r="F213" s="267" t="s">
        <v>857</v>
      </c>
      <c r="G213" s="277" t="s">
        <v>858</v>
      </c>
      <c r="H213" s="267" t="s">
        <v>859</v>
      </c>
      <c r="I213" s="265" t="s">
        <v>9</v>
      </c>
      <c r="J213" s="267"/>
      <c r="K213" s="263"/>
      <c r="L213" s="266"/>
      <c r="M213" s="267"/>
      <c r="N213" s="267"/>
      <c r="O213" s="267"/>
      <c r="P213" s="267"/>
      <c r="Q213" s="267"/>
      <c r="R213" s="267"/>
      <c r="S213" s="267"/>
      <c r="T213" s="267"/>
      <c r="U213" s="267"/>
      <c r="V213" s="267"/>
      <c r="W213" s="267"/>
      <c r="X213" s="267"/>
      <c r="Y213" s="267"/>
      <c r="Z213" s="267"/>
      <c r="AA213" s="267"/>
      <c r="AB213" s="267"/>
    </row>
    <row r="214" spans="1:28" s="268" customFormat="1" ht="40.200000000000003" customHeight="1">
      <c r="A214" s="267" t="s">
        <v>730</v>
      </c>
      <c r="B214" s="267" t="s">
        <v>738</v>
      </c>
      <c r="C214" s="267" t="s">
        <v>860</v>
      </c>
      <c r="D214" s="267" t="s">
        <v>777</v>
      </c>
      <c r="E214" s="267" t="s">
        <v>734</v>
      </c>
      <c r="F214" s="267" t="s">
        <v>861</v>
      </c>
      <c r="G214" s="277" t="s">
        <v>862</v>
      </c>
      <c r="H214" s="267" t="s">
        <v>863</v>
      </c>
      <c r="I214" s="265" t="s">
        <v>9</v>
      </c>
      <c r="J214" s="263"/>
      <c r="K214" s="263"/>
      <c r="L214" s="266"/>
      <c r="M214" s="267" t="s">
        <v>645</v>
      </c>
      <c r="N214" s="267" t="s">
        <v>645</v>
      </c>
      <c r="O214" s="267" t="s">
        <v>645</v>
      </c>
      <c r="P214" s="267"/>
      <c r="Q214" s="267"/>
      <c r="R214" s="267"/>
      <c r="S214" s="267"/>
      <c r="T214" s="267"/>
      <c r="U214" s="267"/>
      <c r="V214" s="267"/>
      <c r="W214" s="267"/>
      <c r="X214" s="267"/>
      <c r="Y214" s="267"/>
      <c r="Z214" s="267"/>
      <c r="AA214" s="267"/>
      <c r="AB214" s="267"/>
    </row>
    <row r="215" spans="1:28" s="268" customFormat="1" ht="40.200000000000003" customHeight="1">
      <c r="A215" s="267" t="s">
        <v>730</v>
      </c>
      <c r="B215" s="267" t="s">
        <v>738</v>
      </c>
      <c r="C215" s="267" t="s">
        <v>864</v>
      </c>
      <c r="D215" s="267" t="s">
        <v>777</v>
      </c>
      <c r="E215" s="267" t="s">
        <v>734</v>
      </c>
      <c r="F215" s="267" t="s">
        <v>865</v>
      </c>
      <c r="G215" s="277" t="s">
        <v>862</v>
      </c>
      <c r="H215" s="267" t="s">
        <v>866</v>
      </c>
      <c r="I215" s="265" t="s">
        <v>9</v>
      </c>
      <c r="J215" s="263"/>
      <c r="K215" s="263"/>
      <c r="L215" s="266"/>
      <c r="M215" s="267" t="s">
        <v>645</v>
      </c>
      <c r="N215" s="267" t="s">
        <v>645</v>
      </c>
      <c r="O215" s="267" t="s">
        <v>645</v>
      </c>
      <c r="P215" s="267"/>
      <c r="Q215" s="267"/>
      <c r="R215" s="267"/>
      <c r="S215" s="267"/>
      <c r="T215" s="267"/>
      <c r="U215" s="267"/>
      <c r="V215" s="267"/>
      <c r="W215" s="267"/>
      <c r="X215" s="267"/>
      <c r="Y215" s="267"/>
      <c r="Z215" s="267"/>
      <c r="AA215" s="267"/>
      <c r="AB215" s="267"/>
    </row>
    <row r="216" spans="1:28" s="268" customFormat="1" ht="40.200000000000003" customHeight="1">
      <c r="A216" s="267" t="s">
        <v>730</v>
      </c>
      <c r="B216" s="267" t="s">
        <v>738</v>
      </c>
      <c r="C216" s="267" t="s">
        <v>867</v>
      </c>
      <c r="D216" s="267" t="s">
        <v>777</v>
      </c>
      <c r="E216" s="267" t="s">
        <v>734</v>
      </c>
      <c r="F216" s="267" t="s">
        <v>868</v>
      </c>
      <c r="G216" s="277" t="s">
        <v>869</v>
      </c>
      <c r="H216" s="267" t="s">
        <v>870</v>
      </c>
      <c r="I216" s="265" t="s">
        <v>9</v>
      </c>
      <c r="J216" s="267"/>
      <c r="K216" s="263"/>
      <c r="L216" s="267" t="s">
        <v>645</v>
      </c>
      <c r="M216" s="267" t="s">
        <v>645</v>
      </c>
      <c r="N216" s="267" t="s">
        <v>645</v>
      </c>
      <c r="O216" s="267" t="s">
        <v>645</v>
      </c>
      <c r="P216" s="267"/>
      <c r="Q216" s="267"/>
      <c r="R216" s="267"/>
      <c r="S216" s="267"/>
      <c r="T216" s="267"/>
      <c r="U216" s="267"/>
      <c r="V216" s="267"/>
      <c r="W216" s="267"/>
      <c r="X216" s="267"/>
      <c r="Y216" s="267"/>
      <c r="Z216" s="267"/>
      <c r="AA216" s="267"/>
      <c r="AB216" s="267"/>
    </row>
    <row r="217" spans="1:28" s="268" customFormat="1" ht="40.200000000000003" customHeight="1">
      <c r="A217" s="267" t="s">
        <v>730</v>
      </c>
      <c r="B217" s="267" t="s">
        <v>738</v>
      </c>
      <c r="C217" s="267" t="s">
        <v>871</v>
      </c>
      <c r="D217" s="267" t="s">
        <v>777</v>
      </c>
      <c r="E217" s="267" t="s">
        <v>734</v>
      </c>
      <c r="F217" s="267" t="s">
        <v>872</v>
      </c>
      <c r="G217" s="277" t="s">
        <v>873</v>
      </c>
      <c r="H217" s="267" t="s">
        <v>874</v>
      </c>
      <c r="I217" s="265" t="s">
        <v>9</v>
      </c>
      <c r="J217" s="263"/>
      <c r="K217" s="263"/>
      <c r="L217" s="267" t="s">
        <v>645</v>
      </c>
      <c r="M217" s="267" t="s">
        <v>645</v>
      </c>
      <c r="N217" s="267" t="s">
        <v>645</v>
      </c>
      <c r="O217" s="267" t="s">
        <v>645</v>
      </c>
      <c r="P217" s="267"/>
      <c r="Q217" s="267"/>
      <c r="R217" s="267"/>
      <c r="S217" s="267"/>
      <c r="T217" s="267"/>
      <c r="U217" s="267"/>
      <c r="V217" s="267"/>
      <c r="W217" s="267"/>
      <c r="X217" s="267"/>
      <c r="Y217" s="267"/>
      <c r="Z217" s="267"/>
      <c r="AA217" s="267"/>
      <c r="AB217" s="267"/>
    </row>
    <row r="218" spans="1:28" s="268" customFormat="1" ht="40.200000000000003" customHeight="1">
      <c r="A218" s="267" t="s">
        <v>730</v>
      </c>
      <c r="B218" s="267" t="s">
        <v>738</v>
      </c>
      <c r="C218" s="267" t="s">
        <v>875</v>
      </c>
      <c r="D218" s="267" t="s">
        <v>777</v>
      </c>
      <c r="E218" s="267" t="s">
        <v>734</v>
      </c>
      <c r="F218" s="267" t="s">
        <v>876</v>
      </c>
      <c r="G218" s="277" t="s">
        <v>877</v>
      </c>
      <c r="H218" s="267" t="s">
        <v>878</v>
      </c>
      <c r="I218" s="265" t="s">
        <v>9</v>
      </c>
      <c r="J218" s="263"/>
      <c r="K218" s="263"/>
      <c r="L218" s="266"/>
      <c r="M218" s="267" t="s">
        <v>645</v>
      </c>
      <c r="N218" s="267" t="s">
        <v>645</v>
      </c>
      <c r="O218" s="267" t="s">
        <v>645</v>
      </c>
      <c r="P218" s="267"/>
      <c r="Q218" s="267"/>
      <c r="R218" s="267"/>
      <c r="S218" s="267"/>
      <c r="T218" s="267"/>
      <c r="U218" s="267"/>
      <c r="V218" s="267"/>
      <c r="W218" s="267"/>
      <c r="X218" s="267"/>
      <c r="Y218" s="267"/>
      <c r="Z218" s="267"/>
      <c r="AA218" s="267"/>
      <c r="AB218" s="267"/>
    </row>
    <row r="219" spans="1:28" s="268" customFormat="1" ht="40.200000000000003" customHeight="1">
      <c r="A219" s="267" t="s">
        <v>730</v>
      </c>
      <c r="B219" s="267" t="s">
        <v>738</v>
      </c>
      <c r="C219" s="267" t="s">
        <v>879</v>
      </c>
      <c r="D219" s="267" t="s">
        <v>645</v>
      </c>
      <c r="E219" s="267" t="s">
        <v>734</v>
      </c>
      <c r="F219" s="267" t="s">
        <v>880</v>
      </c>
      <c r="G219" s="277" t="s">
        <v>881</v>
      </c>
      <c r="H219" s="267" t="s">
        <v>882</v>
      </c>
      <c r="I219" s="265" t="s">
        <v>9</v>
      </c>
      <c r="J219" s="263"/>
      <c r="K219" s="263"/>
      <c r="L219" s="266"/>
      <c r="M219" s="267" t="s">
        <v>645</v>
      </c>
      <c r="N219" s="267" t="s">
        <v>645</v>
      </c>
      <c r="O219" s="267" t="s">
        <v>645</v>
      </c>
      <c r="P219" s="267"/>
      <c r="Q219" s="267"/>
      <c r="R219" s="267"/>
      <c r="S219" s="267"/>
      <c r="T219" s="267"/>
      <c r="U219" s="267"/>
      <c r="V219" s="267"/>
      <c r="W219" s="267"/>
      <c r="X219" s="267"/>
      <c r="Y219" s="267"/>
      <c r="Z219" s="267"/>
      <c r="AA219" s="267"/>
      <c r="AB219" s="267"/>
    </row>
    <row r="220" spans="1:28" s="268" customFormat="1" ht="40.200000000000003" customHeight="1">
      <c r="A220" s="267" t="s">
        <v>730</v>
      </c>
      <c r="B220" s="267" t="s">
        <v>738</v>
      </c>
      <c r="C220" s="267" t="s">
        <v>883</v>
      </c>
      <c r="D220" s="267" t="s">
        <v>645</v>
      </c>
      <c r="E220" s="267" t="s">
        <v>734</v>
      </c>
      <c r="F220" s="267" t="s">
        <v>884</v>
      </c>
      <c r="G220" s="277" t="s">
        <v>747</v>
      </c>
      <c r="H220" s="267" t="s">
        <v>885</v>
      </c>
      <c r="I220" s="265" t="s">
        <v>9</v>
      </c>
      <c r="J220" s="263"/>
      <c r="K220" s="263"/>
      <c r="L220" s="267" t="s">
        <v>645</v>
      </c>
      <c r="M220" s="267" t="s">
        <v>645</v>
      </c>
      <c r="N220" s="267" t="s">
        <v>645</v>
      </c>
      <c r="O220" s="267" t="s">
        <v>645</v>
      </c>
      <c r="P220" s="267"/>
      <c r="Q220" s="267"/>
      <c r="R220" s="267"/>
      <c r="S220" s="267"/>
      <c r="T220" s="267"/>
      <c r="U220" s="267"/>
      <c r="V220" s="267"/>
      <c r="W220" s="267"/>
      <c r="X220" s="267"/>
      <c r="Y220" s="267"/>
      <c r="Z220" s="267"/>
      <c r="AA220" s="267"/>
      <c r="AB220" s="267"/>
    </row>
    <row r="221" spans="1:28" s="268" customFormat="1" ht="40.200000000000003" customHeight="1">
      <c r="A221" s="267" t="s">
        <v>730</v>
      </c>
      <c r="B221" s="267" t="s">
        <v>738</v>
      </c>
      <c r="C221" s="267" t="s">
        <v>886</v>
      </c>
      <c r="D221" s="267" t="s">
        <v>777</v>
      </c>
      <c r="E221" s="267" t="s">
        <v>734</v>
      </c>
      <c r="F221" s="267" t="s">
        <v>122</v>
      </c>
      <c r="G221" s="277" t="s">
        <v>887</v>
      </c>
      <c r="H221" s="267" t="s">
        <v>888</v>
      </c>
      <c r="I221" s="265" t="s">
        <v>9</v>
      </c>
      <c r="J221" s="263"/>
      <c r="K221" s="263"/>
      <c r="L221" s="267" t="s">
        <v>645</v>
      </c>
      <c r="M221" s="267" t="s">
        <v>645</v>
      </c>
      <c r="N221" s="267" t="s">
        <v>645</v>
      </c>
      <c r="O221" s="267" t="s">
        <v>645</v>
      </c>
      <c r="P221" s="267"/>
      <c r="Q221" s="267"/>
      <c r="R221" s="267"/>
      <c r="S221" s="267"/>
      <c r="T221" s="267"/>
      <c r="U221" s="267"/>
      <c r="V221" s="267"/>
      <c r="W221" s="267"/>
      <c r="X221" s="267"/>
      <c r="Y221" s="267"/>
      <c r="Z221" s="267"/>
      <c r="AA221" s="267"/>
      <c r="AB221" s="267"/>
    </row>
    <row r="222" spans="1:28" s="268" customFormat="1" ht="40.200000000000003" customHeight="1">
      <c r="A222" s="267" t="s">
        <v>730</v>
      </c>
      <c r="B222" s="267" t="s">
        <v>738</v>
      </c>
      <c r="C222" s="267" t="s">
        <v>889</v>
      </c>
      <c r="D222" s="267" t="s">
        <v>777</v>
      </c>
      <c r="E222" s="267" t="s">
        <v>734</v>
      </c>
      <c r="F222" s="267" t="s">
        <v>890</v>
      </c>
      <c r="G222" s="277" t="s">
        <v>891</v>
      </c>
      <c r="H222" s="267" t="s">
        <v>892</v>
      </c>
      <c r="I222" s="265" t="s">
        <v>9</v>
      </c>
      <c r="J222" s="263"/>
      <c r="K222" s="263"/>
      <c r="L222" s="267" t="s">
        <v>645</v>
      </c>
      <c r="M222" s="267" t="s">
        <v>645</v>
      </c>
      <c r="N222" s="267" t="s">
        <v>645</v>
      </c>
      <c r="O222" s="267" t="s">
        <v>645</v>
      </c>
      <c r="P222" s="267"/>
      <c r="Q222" s="267"/>
      <c r="R222" s="267"/>
      <c r="S222" s="267"/>
      <c r="T222" s="267"/>
      <c r="U222" s="267"/>
      <c r="V222" s="267"/>
      <c r="W222" s="267"/>
      <c r="X222" s="267"/>
      <c r="Y222" s="267"/>
      <c r="Z222" s="267"/>
      <c r="AA222" s="267"/>
      <c r="AB222" s="267"/>
    </row>
    <row r="223" spans="1:28" s="268" customFormat="1" ht="40.200000000000003" customHeight="1">
      <c r="A223" s="267" t="s">
        <v>730</v>
      </c>
      <c r="B223" s="267" t="s">
        <v>738</v>
      </c>
      <c r="C223" s="267" t="s">
        <v>893</v>
      </c>
      <c r="D223" s="267" t="s">
        <v>777</v>
      </c>
      <c r="E223" s="267" t="s">
        <v>734</v>
      </c>
      <c r="F223" s="267" t="s">
        <v>894</v>
      </c>
      <c r="G223" s="277" t="s">
        <v>747</v>
      </c>
      <c r="H223" s="267" t="s">
        <v>895</v>
      </c>
      <c r="I223" s="265" t="s">
        <v>9</v>
      </c>
      <c r="J223" s="267"/>
      <c r="K223" s="263"/>
      <c r="L223" s="267"/>
      <c r="M223" s="267"/>
      <c r="N223" s="267"/>
      <c r="O223" s="267"/>
      <c r="P223" s="267"/>
      <c r="Q223" s="267"/>
      <c r="R223" s="267"/>
      <c r="S223" s="267"/>
      <c r="T223" s="267"/>
      <c r="U223" s="267"/>
      <c r="V223" s="267"/>
      <c r="W223" s="267"/>
      <c r="X223" s="267"/>
      <c r="Y223" s="267"/>
      <c r="Z223" s="267"/>
      <c r="AA223" s="267"/>
      <c r="AB223" s="267"/>
    </row>
    <row r="224" spans="1:28" s="268" customFormat="1" ht="40.200000000000003" customHeight="1">
      <c r="A224" s="267" t="s">
        <v>730</v>
      </c>
      <c r="B224" s="267" t="s">
        <v>738</v>
      </c>
      <c r="C224" s="267" t="s">
        <v>896</v>
      </c>
      <c r="D224" s="267" t="s">
        <v>777</v>
      </c>
      <c r="E224" s="267" t="s">
        <v>734</v>
      </c>
      <c r="F224" s="267" t="s">
        <v>897</v>
      </c>
      <c r="G224" s="277" t="s">
        <v>898</v>
      </c>
      <c r="H224" s="267" t="s">
        <v>899</v>
      </c>
      <c r="I224" s="265" t="s">
        <v>9</v>
      </c>
      <c r="J224" s="267"/>
      <c r="K224" s="263"/>
      <c r="L224" s="267"/>
      <c r="M224" s="267"/>
      <c r="N224" s="267"/>
      <c r="O224" s="267"/>
      <c r="P224" s="267"/>
      <c r="Q224" s="267"/>
      <c r="R224" s="267"/>
      <c r="S224" s="267"/>
      <c r="T224" s="267"/>
      <c r="U224" s="267"/>
      <c r="V224" s="267"/>
      <c r="W224" s="267"/>
      <c r="X224" s="267"/>
      <c r="Y224" s="267"/>
      <c r="Z224" s="267"/>
      <c r="AA224" s="267"/>
      <c r="AB224" s="267"/>
    </row>
    <row r="225" spans="1:28" s="268" customFormat="1" ht="40.200000000000003" customHeight="1">
      <c r="A225" s="267" t="s">
        <v>730</v>
      </c>
      <c r="B225" s="267" t="s">
        <v>738</v>
      </c>
      <c r="C225" s="267" t="s">
        <v>900</v>
      </c>
      <c r="D225" s="267" t="s">
        <v>777</v>
      </c>
      <c r="E225" s="267" t="s">
        <v>734</v>
      </c>
      <c r="F225" s="267" t="s">
        <v>901</v>
      </c>
      <c r="G225" s="277" t="s">
        <v>293</v>
      </c>
      <c r="H225" s="267" t="s">
        <v>294</v>
      </c>
      <c r="I225" s="265" t="s">
        <v>9</v>
      </c>
      <c r="J225" s="267"/>
      <c r="K225" s="263"/>
      <c r="L225" s="267"/>
      <c r="M225" s="267"/>
      <c r="N225" s="267"/>
      <c r="O225" s="267"/>
      <c r="P225" s="267"/>
      <c r="Q225" s="267"/>
      <c r="R225" s="267"/>
      <c r="S225" s="267"/>
      <c r="T225" s="267"/>
      <c r="U225" s="267"/>
      <c r="V225" s="267"/>
      <c r="W225" s="267"/>
      <c r="X225" s="267"/>
      <c r="Y225" s="267"/>
      <c r="Z225" s="267"/>
      <c r="AA225" s="267"/>
      <c r="AB225" s="267"/>
    </row>
    <row r="226" spans="1:28" s="268" customFormat="1" ht="40.200000000000003" customHeight="1">
      <c r="A226" s="267" t="s">
        <v>730</v>
      </c>
      <c r="B226" s="267" t="s">
        <v>738</v>
      </c>
      <c r="C226" s="267" t="s">
        <v>902</v>
      </c>
      <c r="D226" s="267" t="s">
        <v>777</v>
      </c>
      <c r="E226" s="267" t="s">
        <v>734</v>
      </c>
      <c r="F226" s="267" t="s">
        <v>418</v>
      </c>
      <c r="G226" s="277" t="s">
        <v>298</v>
      </c>
      <c r="H226" s="267" t="s">
        <v>299</v>
      </c>
      <c r="I226" s="265" t="s">
        <v>9</v>
      </c>
      <c r="J226" s="267"/>
      <c r="K226" s="263"/>
      <c r="L226" s="267"/>
      <c r="M226" s="267"/>
      <c r="N226" s="267"/>
      <c r="O226" s="267"/>
      <c r="P226" s="267"/>
      <c r="Q226" s="267"/>
      <c r="R226" s="267"/>
      <c r="S226" s="267"/>
      <c r="T226" s="267"/>
      <c r="U226" s="267"/>
      <c r="V226" s="267"/>
      <c r="W226" s="267"/>
      <c r="X226" s="267"/>
      <c r="Y226" s="267"/>
      <c r="Z226" s="267"/>
      <c r="AA226" s="267"/>
      <c r="AB226" s="267"/>
    </row>
    <row r="227" spans="1:28" s="268" customFormat="1" ht="40.200000000000003" customHeight="1">
      <c r="A227" s="267" t="s">
        <v>730</v>
      </c>
      <c r="B227" s="267" t="s">
        <v>738</v>
      </c>
      <c r="C227" s="267" t="s">
        <v>903</v>
      </c>
      <c r="D227" s="267" t="s">
        <v>777</v>
      </c>
      <c r="E227" s="267" t="s">
        <v>734</v>
      </c>
      <c r="F227" s="267" t="s">
        <v>591</v>
      </c>
      <c r="G227" s="277" t="s">
        <v>302</v>
      </c>
      <c r="H227" s="267" t="s">
        <v>303</v>
      </c>
      <c r="I227" s="265" t="s">
        <v>9</v>
      </c>
      <c r="J227" s="267"/>
      <c r="K227" s="263"/>
      <c r="L227" s="267"/>
      <c r="M227" s="267"/>
      <c r="N227" s="267"/>
      <c r="O227" s="267"/>
      <c r="P227" s="267"/>
      <c r="Q227" s="267"/>
      <c r="R227" s="267"/>
      <c r="S227" s="267"/>
      <c r="T227" s="267"/>
      <c r="U227" s="267"/>
      <c r="V227" s="267"/>
      <c r="W227" s="267"/>
      <c r="X227" s="267"/>
      <c r="Y227" s="267"/>
      <c r="Z227" s="267"/>
      <c r="AA227" s="267"/>
      <c r="AB227" s="267"/>
    </row>
    <row r="228" spans="1:28" s="268" customFormat="1" ht="40.200000000000003" customHeight="1">
      <c r="A228" s="267" t="s">
        <v>730</v>
      </c>
      <c r="B228" s="267" t="s">
        <v>738</v>
      </c>
      <c r="C228" s="267" t="s">
        <v>904</v>
      </c>
      <c r="D228" s="267" t="s">
        <v>777</v>
      </c>
      <c r="E228" s="267" t="s">
        <v>734</v>
      </c>
      <c r="F228" s="267" t="s">
        <v>905</v>
      </c>
      <c r="G228" s="277" t="s">
        <v>306</v>
      </c>
      <c r="H228" s="267" t="s">
        <v>307</v>
      </c>
      <c r="I228" s="265" t="s">
        <v>9</v>
      </c>
      <c r="J228" s="267"/>
      <c r="K228" s="263"/>
      <c r="L228" s="267"/>
      <c r="M228" s="267"/>
      <c r="N228" s="267"/>
      <c r="O228" s="267"/>
      <c r="P228" s="267"/>
      <c r="Q228" s="267"/>
      <c r="R228" s="267"/>
      <c r="S228" s="267"/>
      <c r="T228" s="267"/>
      <c r="U228" s="267"/>
      <c r="V228" s="267"/>
      <c r="W228" s="267"/>
      <c r="X228" s="267"/>
      <c r="Y228" s="267"/>
      <c r="Z228" s="267"/>
      <c r="AA228" s="267"/>
      <c r="AB228" s="267"/>
    </row>
    <row r="229" spans="1:28" s="268" customFormat="1" ht="40.200000000000003" customHeight="1">
      <c r="A229" s="267" t="s">
        <v>730</v>
      </c>
      <c r="B229" s="267" t="s">
        <v>738</v>
      </c>
      <c r="C229" s="267" t="s">
        <v>906</v>
      </c>
      <c r="D229" s="267" t="s">
        <v>777</v>
      </c>
      <c r="E229" s="267" t="s">
        <v>734</v>
      </c>
      <c r="F229" s="267" t="s">
        <v>309</v>
      </c>
      <c r="G229" s="277" t="s">
        <v>310</v>
      </c>
      <c r="H229" s="267" t="s">
        <v>907</v>
      </c>
      <c r="I229" s="265" t="s">
        <v>9</v>
      </c>
      <c r="J229" s="267"/>
      <c r="K229" s="263"/>
      <c r="L229" s="267"/>
      <c r="M229" s="267"/>
      <c r="N229" s="267"/>
      <c r="O229" s="267"/>
      <c r="P229" s="267"/>
      <c r="Q229" s="267"/>
      <c r="R229" s="267"/>
      <c r="S229" s="267"/>
      <c r="T229" s="267"/>
      <c r="U229" s="267"/>
      <c r="V229" s="267"/>
      <c r="W229" s="267"/>
      <c r="X229" s="267"/>
      <c r="Y229" s="267"/>
      <c r="Z229" s="267"/>
      <c r="AA229" s="267"/>
      <c r="AB229" s="267"/>
    </row>
    <row r="230" spans="1:28" s="268" customFormat="1" ht="40.200000000000003" customHeight="1">
      <c r="A230" s="267" t="s">
        <v>730</v>
      </c>
      <c r="B230" s="267" t="s">
        <v>738</v>
      </c>
      <c r="C230" s="267" t="s">
        <v>908</v>
      </c>
      <c r="D230" s="267" t="s">
        <v>777</v>
      </c>
      <c r="E230" s="267" t="s">
        <v>734</v>
      </c>
      <c r="F230" s="267" t="s">
        <v>909</v>
      </c>
      <c r="G230" s="277" t="s">
        <v>910</v>
      </c>
      <c r="H230" s="267" t="s">
        <v>911</v>
      </c>
      <c r="I230" s="265" t="s">
        <v>9</v>
      </c>
      <c r="J230" s="267"/>
      <c r="K230" s="263"/>
      <c r="L230" s="267"/>
      <c r="M230" s="267"/>
      <c r="N230" s="267"/>
      <c r="O230" s="267"/>
      <c r="P230" s="267"/>
      <c r="Q230" s="267"/>
      <c r="R230" s="267"/>
      <c r="S230" s="267"/>
      <c r="T230" s="267"/>
      <c r="U230" s="267"/>
      <c r="V230" s="267"/>
      <c r="W230" s="267"/>
      <c r="X230" s="267"/>
      <c r="Y230" s="267"/>
      <c r="Z230" s="267"/>
      <c r="AA230" s="267"/>
      <c r="AB230" s="267"/>
    </row>
    <row r="231" spans="1:28" s="268" customFormat="1" ht="40.200000000000003" customHeight="1">
      <c r="A231" s="263" t="s">
        <v>912</v>
      </c>
      <c r="B231" s="280" t="s">
        <v>913</v>
      </c>
      <c r="C231" s="263" t="s">
        <v>621</v>
      </c>
      <c r="D231" s="263" t="s">
        <v>492</v>
      </c>
      <c r="E231" s="263" t="s">
        <v>914</v>
      </c>
      <c r="F231" s="263" t="s">
        <v>915</v>
      </c>
      <c r="G231" s="264" t="s">
        <v>916</v>
      </c>
      <c r="H231" s="263" t="s">
        <v>917</v>
      </c>
      <c r="I231" s="265" t="s">
        <v>9</v>
      </c>
      <c r="J231" s="263"/>
      <c r="K231" s="263"/>
      <c r="L231" s="266"/>
      <c r="M231" s="267"/>
      <c r="N231" s="267"/>
      <c r="O231" s="267"/>
      <c r="P231" s="267"/>
      <c r="Q231" s="267"/>
      <c r="R231" s="267"/>
      <c r="S231" s="267"/>
      <c r="T231" s="267"/>
      <c r="U231" s="267"/>
      <c r="V231" s="267"/>
      <c r="W231" s="267"/>
      <c r="X231" s="267"/>
      <c r="Y231" s="267"/>
      <c r="Z231" s="267"/>
      <c r="AA231" s="267"/>
      <c r="AB231" s="267"/>
    </row>
    <row r="232" spans="1:28" s="268" customFormat="1" ht="40.200000000000003" customHeight="1">
      <c r="A232" s="263" t="s">
        <v>912</v>
      </c>
      <c r="B232" s="280" t="s">
        <v>913</v>
      </c>
      <c r="C232" s="263" t="s">
        <v>627</v>
      </c>
      <c r="D232" s="263" t="s">
        <v>492</v>
      </c>
      <c r="E232" s="263" t="s">
        <v>914</v>
      </c>
      <c r="F232" s="263" t="s">
        <v>918</v>
      </c>
      <c r="G232" s="264" t="s">
        <v>916</v>
      </c>
      <c r="H232" s="263" t="s">
        <v>919</v>
      </c>
      <c r="I232" s="265" t="s">
        <v>9</v>
      </c>
      <c r="J232" s="263"/>
      <c r="K232" s="263"/>
      <c r="L232" s="267"/>
      <c r="M232" s="267"/>
      <c r="N232" s="267"/>
      <c r="O232" s="267"/>
      <c r="P232" s="267"/>
      <c r="Q232" s="267"/>
      <c r="R232" s="267"/>
      <c r="S232" s="267"/>
      <c r="T232" s="267"/>
      <c r="U232" s="267"/>
      <c r="V232" s="267"/>
      <c r="W232" s="267"/>
      <c r="X232" s="267"/>
      <c r="Y232" s="267"/>
      <c r="Z232" s="267"/>
      <c r="AA232" s="267"/>
      <c r="AB232" s="267"/>
    </row>
    <row r="233" spans="1:28" s="268" customFormat="1" ht="40.200000000000003" customHeight="1">
      <c r="A233" s="263" t="s">
        <v>912</v>
      </c>
      <c r="B233" s="280" t="s">
        <v>913</v>
      </c>
      <c r="C233" s="263" t="s">
        <v>631</v>
      </c>
      <c r="D233" s="263" t="s">
        <v>492</v>
      </c>
      <c r="E233" s="263" t="s">
        <v>914</v>
      </c>
      <c r="F233" s="263" t="s">
        <v>920</v>
      </c>
      <c r="G233" s="264" t="s">
        <v>916</v>
      </c>
      <c r="H233" s="263" t="s">
        <v>921</v>
      </c>
      <c r="I233" s="265" t="s">
        <v>9</v>
      </c>
      <c r="J233" s="263"/>
      <c r="K233" s="263"/>
      <c r="L233" s="267"/>
      <c r="M233" s="267"/>
      <c r="N233" s="267"/>
      <c r="O233" s="267"/>
      <c r="P233" s="267"/>
      <c r="Q233" s="267"/>
      <c r="R233" s="267"/>
      <c r="S233" s="267"/>
      <c r="T233" s="267"/>
      <c r="U233" s="267"/>
      <c r="V233" s="267"/>
      <c r="W233" s="267"/>
      <c r="X233" s="267"/>
      <c r="Y233" s="267"/>
      <c r="Z233" s="267"/>
      <c r="AA233" s="267"/>
      <c r="AB233" s="267"/>
    </row>
    <row r="234" spans="1:28" s="268" customFormat="1" ht="40.200000000000003" customHeight="1">
      <c r="A234" s="263" t="s">
        <v>912</v>
      </c>
      <c r="B234" s="280" t="s">
        <v>913</v>
      </c>
      <c r="C234" s="263" t="s">
        <v>635</v>
      </c>
      <c r="D234" s="263" t="s">
        <v>492</v>
      </c>
      <c r="E234" s="263" t="s">
        <v>914</v>
      </c>
      <c r="F234" s="263" t="s">
        <v>922</v>
      </c>
      <c r="G234" s="264" t="s">
        <v>916</v>
      </c>
      <c r="H234" s="263" t="s">
        <v>923</v>
      </c>
      <c r="I234" s="265" t="s">
        <v>9</v>
      </c>
      <c r="J234" s="263"/>
      <c r="K234" s="263"/>
      <c r="L234" s="267"/>
      <c r="M234" s="267"/>
      <c r="N234" s="267"/>
      <c r="O234" s="267"/>
      <c r="P234" s="267"/>
      <c r="Q234" s="267"/>
      <c r="R234" s="267"/>
      <c r="S234" s="267"/>
      <c r="T234" s="267"/>
      <c r="U234" s="267"/>
      <c r="V234" s="267"/>
      <c r="W234" s="267"/>
      <c r="X234" s="267"/>
      <c r="Y234" s="267"/>
      <c r="Z234" s="267"/>
      <c r="AA234" s="267"/>
      <c r="AB234" s="267"/>
    </row>
    <row r="235" spans="1:28" s="268" customFormat="1" ht="40.200000000000003" customHeight="1">
      <c r="A235" s="263" t="s">
        <v>912</v>
      </c>
      <c r="B235" s="280" t="s">
        <v>913</v>
      </c>
      <c r="C235" s="263" t="s">
        <v>638</v>
      </c>
      <c r="D235" s="263" t="s">
        <v>492</v>
      </c>
      <c r="E235" s="263" t="s">
        <v>914</v>
      </c>
      <c r="F235" s="263" t="s">
        <v>924</v>
      </c>
      <c r="G235" s="264" t="s">
        <v>916</v>
      </c>
      <c r="H235" s="263" t="s">
        <v>925</v>
      </c>
      <c r="I235" s="265" t="s">
        <v>9</v>
      </c>
      <c r="J235" s="263"/>
      <c r="K235" s="263"/>
      <c r="L235" s="267"/>
      <c r="M235" s="267"/>
      <c r="N235" s="267"/>
      <c r="O235" s="267"/>
      <c r="P235" s="267"/>
      <c r="Q235" s="267"/>
      <c r="R235" s="267"/>
      <c r="S235" s="267"/>
      <c r="T235" s="267"/>
      <c r="U235" s="267"/>
      <c r="V235" s="267"/>
      <c r="W235" s="267"/>
      <c r="X235" s="267"/>
      <c r="Y235" s="267"/>
      <c r="Z235" s="267"/>
      <c r="AA235" s="267"/>
      <c r="AB235" s="267"/>
    </row>
    <row r="236" spans="1:28" s="268" customFormat="1" ht="40.200000000000003" customHeight="1">
      <c r="A236" s="263" t="s">
        <v>912</v>
      </c>
      <c r="B236" s="280" t="s">
        <v>913</v>
      </c>
      <c r="C236" s="263" t="s">
        <v>641</v>
      </c>
      <c r="D236" s="263" t="s">
        <v>492</v>
      </c>
      <c r="E236" s="263" t="s">
        <v>914</v>
      </c>
      <c r="F236" s="263" t="s">
        <v>926</v>
      </c>
      <c r="G236" s="264" t="s">
        <v>916</v>
      </c>
      <c r="H236" s="263" t="s">
        <v>927</v>
      </c>
      <c r="I236" s="265" t="s">
        <v>9</v>
      </c>
      <c r="J236" s="263"/>
      <c r="K236" s="263"/>
      <c r="L236" s="267"/>
      <c r="M236" s="267"/>
      <c r="N236" s="267"/>
      <c r="O236" s="267"/>
      <c r="P236" s="267"/>
      <c r="Q236" s="267"/>
      <c r="R236" s="267"/>
      <c r="S236" s="267"/>
      <c r="T236" s="267"/>
      <c r="U236" s="267"/>
      <c r="V236" s="267"/>
      <c r="W236" s="267"/>
      <c r="X236" s="267"/>
      <c r="Y236" s="267"/>
      <c r="Z236" s="267"/>
      <c r="AA236" s="267"/>
      <c r="AB236" s="267"/>
    </row>
    <row r="237" spans="1:28" s="268" customFormat="1" ht="40.200000000000003" customHeight="1">
      <c r="A237" s="263" t="s">
        <v>912</v>
      </c>
      <c r="B237" s="280" t="s">
        <v>913</v>
      </c>
      <c r="C237" s="263" t="s">
        <v>646</v>
      </c>
      <c r="D237" s="263" t="s">
        <v>492</v>
      </c>
      <c r="E237" s="263" t="s">
        <v>914</v>
      </c>
      <c r="F237" s="263" t="s">
        <v>928</v>
      </c>
      <c r="G237" s="264" t="s">
        <v>916</v>
      </c>
      <c r="H237" s="263" t="s">
        <v>929</v>
      </c>
      <c r="I237" s="265" t="s">
        <v>9</v>
      </c>
      <c r="J237" s="263"/>
      <c r="K237" s="263"/>
      <c r="L237" s="267"/>
      <c r="M237" s="267"/>
      <c r="N237" s="267"/>
      <c r="O237" s="267"/>
      <c r="P237" s="267"/>
      <c r="Q237" s="267"/>
      <c r="R237" s="267"/>
      <c r="S237" s="267"/>
      <c r="T237" s="267"/>
      <c r="U237" s="267"/>
      <c r="V237" s="267"/>
      <c r="W237" s="267"/>
      <c r="X237" s="267"/>
      <c r="Y237" s="267"/>
      <c r="Z237" s="267"/>
      <c r="AA237" s="267"/>
      <c r="AB237" s="267"/>
    </row>
    <row r="238" spans="1:28" s="268" customFormat="1" ht="40.200000000000003" customHeight="1">
      <c r="A238" s="263" t="s">
        <v>912</v>
      </c>
      <c r="B238" s="280" t="s">
        <v>913</v>
      </c>
      <c r="C238" s="263" t="s">
        <v>649</v>
      </c>
      <c r="D238" s="263" t="s">
        <v>17348</v>
      </c>
      <c r="E238" s="263" t="s">
        <v>914</v>
      </c>
      <c r="F238" s="263" t="s">
        <v>682</v>
      </c>
      <c r="G238" s="264" t="s">
        <v>916</v>
      </c>
      <c r="H238" s="263" t="s">
        <v>684</v>
      </c>
      <c r="I238" s="265" t="s">
        <v>9</v>
      </c>
      <c r="J238" s="263"/>
      <c r="K238" s="263"/>
      <c r="L238" s="267"/>
      <c r="M238" s="267"/>
      <c r="N238" s="267"/>
      <c r="O238" s="267"/>
      <c r="P238" s="267"/>
      <c r="Q238" s="267"/>
      <c r="R238" s="267"/>
      <c r="S238" s="267"/>
      <c r="T238" s="267"/>
      <c r="U238" s="267"/>
      <c r="V238" s="267"/>
      <c r="W238" s="267"/>
      <c r="X238" s="267"/>
      <c r="Y238" s="267"/>
      <c r="Z238" s="267"/>
      <c r="AA238" s="267"/>
      <c r="AB238" s="267"/>
    </row>
    <row r="239" spans="1:28" s="268" customFormat="1" ht="40.200000000000003" customHeight="1">
      <c r="A239" s="263" t="s">
        <v>912</v>
      </c>
      <c r="B239" s="280" t="s">
        <v>913</v>
      </c>
      <c r="C239" s="263" t="s">
        <v>653</v>
      </c>
      <c r="D239" s="263" t="s">
        <v>432</v>
      </c>
      <c r="E239" s="263" t="s">
        <v>914</v>
      </c>
      <c r="F239" s="263" t="s">
        <v>686</v>
      </c>
      <c r="G239" s="264" t="s">
        <v>916</v>
      </c>
      <c r="H239" s="263" t="s">
        <v>687</v>
      </c>
      <c r="I239" s="265" t="s">
        <v>9</v>
      </c>
      <c r="J239" s="263"/>
      <c r="K239" s="263"/>
      <c r="L239" s="267"/>
      <c r="M239" s="267"/>
      <c r="N239" s="267"/>
      <c r="O239" s="267"/>
      <c r="P239" s="267"/>
      <c r="Q239" s="267"/>
      <c r="R239" s="267"/>
      <c r="S239" s="267"/>
      <c r="T239" s="267"/>
      <c r="U239" s="267"/>
      <c r="V239" s="267"/>
      <c r="W239" s="267"/>
      <c r="X239" s="267"/>
      <c r="Y239" s="267"/>
      <c r="Z239" s="267"/>
      <c r="AA239" s="267"/>
      <c r="AB239" s="267"/>
    </row>
    <row r="240" spans="1:28" s="268" customFormat="1" ht="40.200000000000003" customHeight="1">
      <c r="A240" s="263" t="s">
        <v>912</v>
      </c>
      <c r="B240" s="280" t="s">
        <v>913</v>
      </c>
      <c r="C240" s="263" t="s">
        <v>657</v>
      </c>
      <c r="D240" s="263" t="s">
        <v>930</v>
      </c>
      <c r="E240" s="263" t="s">
        <v>914</v>
      </c>
      <c r="F240" s="263" t="s">
        <v>931</v>
      </c>
      <c r="G240" s="264" t="s">
        <v>916</v>
      </c>
      <c r="H240" s="263" t="s">
        <v>932</v>
      </c>
      <c r="I240" s="265" t="s">
        <v>9</v>
      </c>
      <c r="J240" s="263"/>
      <c r="K240" s="263"/>
      <c r="L240" s="267"/>
      <c r="M240" s="267"/>
      <c r="N240" s="267"/>
      <c r="O240" s="267"/>
      <c r="P240" s="267"/>
      <c r="Q240" s="267"/>
      <c r="R240" s="267"/>
      <c r="S240" s="267"/>
      <c r="T240" s="267"/>
      <c r="U240" s="267"/>
      <c r="V240" s="267"/>
      <c r="W240" s="267"/>
      <c r="X240" s="267"/>
      <c r="Y240" s="267"/>
      <c r="Z240" s="267"/>
      <c r="AA240" s="267"/>
      <c r="AB240" s="267"/>
    </row>
    <row r="241" spans="1:28" s="268" customFormat="1" ht="40.200000000000003" customHeight="1">
      <c r="A241" s="263" t="s">
        <v>912</v>
      </c>
      <c r="B241" s="280" t="s">
        <v>913</v>
      </c>
      <c r="C241" s="263" t="s">
        <v>661</v>
      </c>
      <c r="D241" s="263" t="s">
        <v>933</v>
      </c>
      <c r="E241" s="263" t="s">
        <v>914</v>
      </c>
      <c r="F241" s="263" t="s">
        <v>934</v>
      </c>
      <c r="G241" s="264" t="s">
        <v>916</v>
      </c>
      <c r="H241" s="263" t="s">
        <v>935</v>
      </c>
      <c r="I241" s="265" t="s">
        <v>9</v>
      </c>
      <c r="J241" s="263"/>
      <c r="K241" s="263"/>
      <c r="L241" s="267"/>
      <c r="M241" s="267"/>
      <c r="N241" s="267"/>
      <c r="O241" s="267"/>
      <c r="P241" s="267"/>
      <c r="Q241" s="267"/>
      <c r="R241" s="267"/>
      <c r="S241" s="267"/>
      <c r="T241" s="267"/>
      <c r="U241" s="267"/>
      <c r="V241" s="267"/>
      <c r="W241" s="267"/>
      <c r="X241" s="267"/>
      <c r="Y241" s="267"/>
      <c r="Z241" s="267"/>
      <c r="AA241" s="267"/>
      <c r="AB241" s="267"/>
    </row>
    <row r="242" spans="1:28" s="268" customFormat="1" ht="40.200000000000003" customHeight="1">
      <c r="A242" s="263" t="s">
        <v>912</v>
      </c>
      <c r="B242" s="280" t="s">
        <v>913</v>
      </c>
      <c r="C242" s="263" t="s">
        <v>664</v>
      </c>
      <c r="D242" s="263" t="s">
        <v>936</v>
      </c>
      <c r="E242" s="263" t="s">
        <v>914</v>
      </c>
      <c r="F242" s="263" t="s">
        <v>937</v>
      </c>
      <c r="G242" s="264" t="s">
        <v>916</v>
      </c>
      <c r="H242" s="263" t="s">
        <v>938</v>
      </c>
      <c r="I242" s="265" t="s">
        <v>9</v>
      </c>
      <c r="J242" s="263"/>
      <c r="K242" s="263"/>
      <c r="L242" s="267"/>
      <c r="M242" s="267"/>
      <c r="N242" s="267"/>
      <c r="O242" s="267"/>
      <c r="P242" s="267"/>
      <c r="Q242" s="267"/>
      <c r="R242" s="267"/>
      <c r="S242" s="267"/>
      <c r="T242" s="267"/>
      <c r="U242" s="267"/>
      <c r="V242" s="267"/>
      <c r="W242" s="267"/>
      <c r="X242" s="267"/>
      <c r="Y242" s="267"/>
      <c r="Z242" s="267"/>
      <c r="AA242" s="267"/>
      <c r="AB242" s="267"/>
    </row>
    <row r="243" spans="1:28" s="268" customFormat="1" ht="40.200000000000003" customHeight="1">
      <c r="A243" s="263" t="s">
        <v>912</v>
      </c>
      <c r="B243" s="280" t="s">
        <v>913</v>
      </c>
      <c r="C243" s="263" t="s">
        <v>667</v>
      </c>
      <c r="D243" s="263" t="s">
        <v>939</v>
      </c>
      <c r="E243" s="263" t="s">
        <v>914</v>
      </c>
      <c r="F243" s="263" t="s">
        <v>940</v>
      </c>
      <c r="G243" s="264" t="s">
        <v>916</v>
      </c>
      <c r="H243" s="263" t="s">
        <v>941</v>
      </c>
      <c r="I243" s="265" t="s">
        <v>9</v>
      </c>
      <c r="J243" s="263"/>
      <c r="K243" s="263"/>
      <c r="L243" s="267"/>
      <c r="M243" s="267"/>
      <c r="N243" s="267"/>
      <c r="O243" s="267"/>
      <c r="P243" s="267"/>
      <c r="Q243" s="267"/>
      <c r="R243" s="267"/>
      <c r="S243" s="267"/>
      <c r="T243" s="267"/>
      <c r="U243" s="267"/>
      <c r="V243" s="267"/>
      <c r="W243" s="267"/>
      <c r="X243" s="267"/>
      <c r="Y243" s="267"/>
      <c r="Z243" s="267"/>
      <c r="AA243" s="267"/>
      <c r="AB243" s="267"/>
    </row>
    <row r="244" spans="1:28" s="268" customFormat="1" ht="40.200000000000003" customHeight="1">
      <c r="A244" s="263" t="s">
        <v>912</v>
      </c>
      <c r="B244" s="280" t="s">
        <v>913</v>
      </c>
      <c r="C244" s="263" t="s">
        <v>669</v>
      </c>
      <c r="D244" s="263" t="s">
        <v>942</v>
      </c>
      <c r="E244" s="263" t="s">
        <v>914</v>
      </c>
      <c r="F244" s="263" t="s">
        <v>943</v>
      </c>
      <c r="G244" s="264" t="s">
        <v>916</v>
      </c>
      <c r="H244" s="263" t="s">
        <v>944</v>
      </c>
      <c r="I244" s="265" t="s">
        <v>9</v>
      </c>
      <c r="J244" s="263"/>
      <c r="K244" s="263"/>
      <c r="L244" s="267"/>
      <c r="M244" s="267"/>
      <c r="N244" s="267"/>
      <c r="O244" s="267"/>
      <c r="P244" s="267"/>
      <c r="Q244" s="267"/>
      <c r="R244" s="267"/>
      <c r="S244" s="267"/>
      <c r="T244" s="267"/>
      <c r="U244" s="267"/>
      <c r="V244" s="267"/>
      <c r="W244" s="267"/>
      <c r="X244" s="267"/>
      <c r="Y244" s="267"/>
      <c r="Z244" s="267"/>
      <c r="AA244" s="267"/>
      <c r="AB244" s="267"/>
    </row>
    <row r="245" spans="1:28" s="268" customFormat="1" ht="40.200000000000003" customHeight="1">
      <c r="A245" s="263" t="s">
        <v>912</v>
      </c>
      <c r="B245" s="280" t="s">
        <v>913</v>
      </c>
      <c r="C245" s="263" t="s">
        <v>672</v>
      </c>
      <c r="D245" s="263" t="s">
        <v>945</v>
      </c>
      <c r="E245" s="263" t="s">
        <v>914</v>
      </c>
      <c r="F245" s="263" t="s">
        <v>946</v>
      </c>
      <c r="G245" s="264" t="s">
        <v>947</v>
      </c>
      <c r="H245" s="263" t="s">
        <v>948</v>
      </c>
      <c r="I245" s="265" t="s">
        <v>9</v>
      </c>
      <c r="J245" s="263"/>
      <c r="K245" s="263"/>
      <c r="L245" s="267"/>
      <c r="M245" s="267"/>
      <c r="N245" s="267"/>
      <c r="O245" s="267"/>
      <c r="P245" s="267"/>
      <c r="Q245" s="267"/>
      <c r="R245" s="267"/>
      <c r="S245" s="267"/>
      <c r="T245" s="267"/>
      <c r="U245" s="267"/>
      <c r="V245" s="267"/>
      <c r="W245" s="267"/>
      <c r="X245" s="267"/>
      <c r="Y245" s="267"/>
      <c r="Z245" s="267"/>
      <c r="AA245" s="267"/>
      <c r="AB245" s="267"/>
    </row>
    <row r="246" spans="1:28" s="268" customFormat="1" ht="40.200000000000003" customHeight="1">
      <c r="A246" s="263" t="s">
        <v>912</v>
      </c>
      <c r="B246" s="280" t="s">
        <v>913</v>
      </c>
      <c r="C246" s="263" t="s">
        <v>675</v>
      </c>
      <c r="D246" s="263" t="s">
        <v>949</v>
      </c>
      <c r="E246" s="263" t="s">
        <v>914</v>
      </c>
      <c r="F246" s="263" t="s">
        <v>950</v>
      </c>
      <c r="G246" s="264" t="s">
        <v>947</v>
      </c>
      <c r="H246" s="263" t="s">
        <v>951</v>
      </c>
      <c r="I246" s="265" t="s">
        <v>9</v>
      </c>
      <c r="J246" s="263"/>
      <c r="K246" s="263"/>
      <c r="L246" s="267"/>
      <c r="M246" s="267"/>
      <c r="N246" s="267"/>
      <c r="O246" s="267"/>
      <c r="P246" s="267"/>
      <c r="Q246" s="267"/>
      <c r="R246" s="267"/>
      <c r="S246" s="267"/>
      <c r="T246" s="267"/>
      <c r="U246" s="267"/>
      <c r="V246" s="267"/>
      <c r="W246" s="267"/>
      <c r="X246" s="267"/>
      <c r="Y246" s="267"/>
      <c r="Z246" s="267"/>
      <c r="AA246" s="267"/>
      <c r="AB246" s="267"/>
    </row>
    <row r="247" spans="1:28" s="268" customFormat="1" ht="40.200000000000003" customHeight="1">
      <c r="A247" s="263" t="s">
        <v>912</v>
      </c>
      <c r="B247" s="280" t="s">
        <v>913</v>
      </c>
      <c r="C247" s="263" t="s">
        <v>678</v>
      </c>
      <c r="D247" s="263" t="s">
        <v>492</v>
      </c>
      <c r="E247" s="263" t="s">
        <v>914</v>
      </c>
      <c r="F247" s="263" t="s">
        <v>952</v>
      </c>
      <c r="G247" s="264" t="s">
        <v>953</v>
      </c>
      <c r="H247" s="263" t="s">
        <v>954</v>
      </c>
      <c r="I247" s="265" t="s">
        <v>9</v>
      </c>
      <c r="J247" s="263"/>
      <c r="K247" s="263"/>
      <c r="L247" s="267"/>
      <c r="M247" s="267"/>
      <c r="N247" s="267"/>
      <c r="O247" s="267"/>
      <c r="P247" s="267"/>
      <c r="Q247" s="267"/>
      <c r="R247" s="267"/>
      <c r="S247" s="267"/>
      <c r="T247" s="267"/>
      <c r="U247" s="267"/>
      <c r="V247" s="267"/>
      <c r="W247" s="267"/>
      <c r="X247" s="267"/>
      <c r="Y247" s="267"/>
      <c r="Z247" s="267"/>
      <c r="AA247" s="267"/>
      <c r="AB247" s="267"/>
    </row>
    <row r="248" spans="1:28" s="268" customFormat="1" ht="40.200000000000003" customHeight="1">
      <c r="A248" s="267" t="s">
        <v>955</v>
      </c>
      <c r="B248" s="267" t="s">
        <v>956</v>
      </c>
      <c r="C248" s="267" t="s">
        <v>957</v>
      </c>
      <c r="D248" s="267" t="s">
        <v>745</v>
      </c>
      <c r="E248" s="267" t="s">
        <v>958</v>
      </c>
      <c r="F248" s="267" t="s">
        <v>959</v>
      </c>
      <c r="G248" s="277" t="s">
        <v>960</v>
      </c>
      <c r="H248" s="267" t="s">
        <v>961</v>
      </c>
      <c r="I248" s="265" t="s">
        <v>9</v>
      </c>
      <c r="J248" s="263"/>
      <c r="K248" s="263"/>
      <c r="L248" s="267" t="s">
        <v>645</v>
      </c>
      <c r="M248" s="267" t="s">
        <v>645</v>
      </c>
      <c r="N248" s="267"/>
      <c r="O248" s="267"/>
      <c r="P248" s="267"/>
      <c r="Q248" s="267"/>
      <c r="R248" s="267"/>
      <c r="S248" s="267"/>
      <c r="T248" s="267"/>
      <c r="U248" s="267"/>
      <c r="V248" s="267"/>
      <c r="W248" s="267"/>
      <c r="X248" s="267"/>
      <c r="Y248" s="267"/>
      <c r="Z248" s="267"/>
      <c r="AA248" s="267"/>
      <c r="AB248" s="267"/>
    </row>
    <row r="249" spans="1:28" s="268" customFormat="1" ht="40.200000000000003" customHeight="1">
      <c r="A249" s="267" t="s">
        <v>955</v>
      </c>
      <c r="B249" s="267" t="s">
        <v>956</v>
      </c>
      <c r="C249" s="267" t="s">
        <v>962</v>
      </c>
      <c r="D249" s="267" t="s">
        <v>759</v>
      </c>
      <c r="E249" s="267" t="s">
        <v>958</v>
      </c>
      <c r="F249" s="267" t="s">
        <v>963</v>
      </c>
      <c r="G249" s="277" t="s">
        <v>960</v>
      </c>
      <c r="H249" s="267" t="s">
        <v>964</v>
      </c>
      <c r="I249" s="265" t="s">
        <v>9</v>
      </c>
      <c r="J249" s="263"/>
      <c r="K249" s="263"/>
      <c r="L249" s="267" t="s">
        <v>645</v>
      </c>
      <c r="M249" s="267" t="s">
        <v>645</v>
      </c>
      <c r="N249" s="267"/>
      <c r="O249" s="267"/>
      <c r="P249" s="267"/>
      <c r="Q249" s="267"/>
      <c r="R249" s="267"/>
      <c r="S249" s="267"/>
      <c r="T249" s="267"/>
      <c r="U249" s="267"/>
      <c r="V249" s="267"/>
      <c r="W249" s="267"/>
      <c r="X249" s="267"/>
      <c r="Y249" s="267"/>
      <c r="Z249" s="267"/>
      <c r="AA249" s="267"/>
      <c r="AB249" s="267"/>
    </row>
    <row r="250" spans="1:28" s="268" customFormat="1" ht="40.200000000000003" customHeight="1">
      <c r="A250" s="267" t="s">
        <v>955</v>
      </c>
      <c r="B250" s="267" t="s">
        <v>956</v>
      </c>
      <c r="C250" s="267" t="s">
        <v>965</v>
      </c>
      <c r="D250" s="267" t="s">
        <v>966</v>
      </c>
      <c r="E250" s="267" t="s">
        <v>958</v>
      </c>
      <c r="F250" s="267" t="s">
        <v>967</v>
      </c>
      <c r="G250" s="277" t="s">
        <v>960</v>
      </c>
      <c r="H250" s="267" t="s">
        <v>968</v>
      </c>
      <c r="I250" s="265" t="s">
        <v>9</v>
      </c>
      <c r="J250" s="267"/>
      <c r="K250" s="263"/>
      <c r="L250" s="266"/>
      <c r="M250" s="267" t="s">
        <v>645</v>
      </c>
      <c r="N250" s="267"/>
      <c r="O250" s="267"/>
      <c r="P250" s="267"/>
      <c r="Q250" s="267"/>
      <c r="R250" s="267"/>
      <c r="S250" s="267"/>
      <c r="T250" s="267"/>
      <c r="U250" s="267"/>
      <c r="V250" s="267"/>
      <c r="W250" s="267"/>
      <c r="X250" s="267"/>
      <c r="Y250" s="267"/>
      <c r="Z250" s="267"/>
      <c r="AA250" s="267"/>
      <c r="AB250" s="267"/>
    </row>
    <row r="251" spans="1:28" s="268" customFormat="1" ht="40.200000000000003" customHeight="1">
      <c r="A251" s="267" t="s">
        <v>955</v>
      </c>
      <c r="B251" s="267" t="s">
        <v>956</v>
      </c>
      <c r="C251" s="267" t="s">
        <v>969</v>
      </c>
      <c r="D251" s="267" t="s">
        <v>970</v>
      </c>
      <c r="E251" s="267" t="s">
        <v>958</v>
      </c>
      <c r="F251" s="267" t="s">
        <v>971</v>
      </c>
      <c r="G251" s="277" t="s">
        <v>960</v>
      </c>
      <c r="H251" s="267" t="s">
        <v>972</v>
      </c>
      <c r="I251" s="265" t="s">
        <v>9</v>
      </c>
      <c r="J251" s="263"/>
      <c r="K251" s="263"/>
      <c r="L251" s="267" t="s">
        <v>645</v>
      </c>
      <c r="M251" s="267" t="s">
        <v>645</v>
      </c>
      <c r="N251" s="267"/>
      <c r="O251" s="267"/>
      <c r="P251" s="267"/>
      <c r="Q251" s="267"/>
      <c r="R251" s="267"/>
      <c r="S251" s="267"/>
      <c r="T251" s="267"/>
      <c r="U251" s="267"/>
      <c r="V251" s="267"/>
      <c r="W251" s="267"/>
      <c r="X251" s="267"/>
      <c r="Y251" s="267"/>
      <c r="Z251" s="267"/>
      <c r="AA251" s="267"/>
      <c r="AB251" s="267"/>
    </row>
    <row r="252" spans="1:28" s="268" customFormat="1" ht="40.200000000000003" customHeight="1">
      <c r="A252" s="267" t="s">
        <v>955</v>
      </c>
      <c r="B252" s="267" t="s">
        <v>956</v>
      </c>
      <c r="C252" s="267" t="s">
        <v>973</v>
      </c>
      <c r="D252" s="267" t="s">
        <v>974</v>
      </c>
      <c r="E252" s="267" t="s">
        <v>958</v>
      </c>
      <c r="F252" s="267" t="s">
        <v>975</v>
      </c>
      <c r="G252" s="277" t="s">
        <v>960</v>
      </c>
      <c r="H252" s="267" t="s">
        <v>976</v>
      </c>
      <c r="I252" s="265" t="s">
        <v>9</v>
      </c>
      <c r="J252" s="263"/>
      <c r="K252" s="263"/>
      <c r="L252" s="267" t="s">
        <v>645</v>
      </c>
      <c r="M252" s="267" t="s">
        <v>645</v>
      </c>
      <c r="N252" s="267"/>
      <c r="O252" s="267"/>
      <c r="P252" s="267"/>
      <c r="Q252" s="267"/>
      <c r="R252" s="267"/>
      <c r="S252" s="267"/>
      <c r="T252" s="267"/>
      <c r="U252" s="267"/>
      <c r="V252" s="267"/>
      <c r="W252" s="267"/>
      <c r="X252" s="267"/>
      <c r="Y252" s="267"/>
      <c r="Z252" s="267"/>
      <c r="AA252" s="267"/>
      <c r="AB252" s="267"/>
    </row>
    <row r="253" spans="1:28" s="268" customFormat="1" ht="40.200000000000003" customHeight="1">
      <c r="A253" s="267" t="s">
        <v>955</v>
      </c>
      <c r="B253" s="267" t="s">
        <v>956</v>
      </c>
      <c r="C253" s="267" t="s">
        <v>977</v>
      </c>
      <c r="D253" s="267" t="s">
        <v>745</v>
      </c>
      <c r="E253" s="267" t="s">
        <v>958</v>
      </c>
      <c r="F253" s="267" t="s">
        <v>978</v>
      </c>
      <c r="G253" s="277" t="s">
        <v>960</v>
      </c>
      <c r="H253" s="267" t="s">
        <v>979</v>
      </c>
      <c r="I253" s="265" t="s">
        <v>9</v>
      </c>
      <c r="J253" s="263"/>
      <c r="K253" s="263"/>
      <c r="L253" s="267" t="s">
        <v>645</v>
      </c>
      <c r="M253" s="267" t="s">
        <v>645</v>
      </c>
      <c r="N253" s="267"/>
      <c r="O253" s="267"/>
      <c r="P253" s="267"/>
      <c r="Q253" s="267"/>
      <c r="R253" s="267"/>
      <c r="S253" s="267"/>
      <c r="T253" s="267"/>
      <c r="U253" s="267"/>
      <c r="V253" s="267"/>
      <c r="W253" s="267"/>
      <c r="X253" s="267"/>
      <c r="Y253" s="267"/>
      <c r="Z253" s="267"/>
      <c r="AA253" s="267"/>
      <c r="AB253" s="267"/>
    </row>
    <row r="254" spans="1:28" s="268" customFormat="1" ht="40.200000000000003" customHeight="1">
      <c r="A254" s="267" t="s">
        <v>955</v>
      </c>
      <c r="B254" s="267" t="s">
        <v>956</v>
      </c>
      <c r="C254" s="267" t="s">
        <v>980</v>
      </c>
      <c r="D254" s="267" t="s">
        <v>745</v>
      </c>
      <c r="E254" s="267" t="s">
        <v>958</v>
      </c>
      <c r="F254" s="267" t="s">
        <v>981</v>
      </c>
      <c r="G254" s="277" t="s">
        <v>960</v>
      </c>
      <c r="H254" s="267" t="s">
        <v>982</v>
      </c>
      <c r="I254" s="265" t="s">
        <v>9</v>
      </c>
      <c r="J254" s="263"/>
      <c r="K254" s="263"/>
      <c r="L254" s="267" t="s">
        <v>645</v>
      </c>
      <c r="M254" s="267" t="s">
        <v>645</v>
      </c>
      <c r="N254" s="267"/>
      <c r="O254" s="267"/>
      <c r="P254" s="267"/>
      <c r="Q254" s="267"/>
      <c r="R254" s="267"/>
      <c r="S254" s="267"/>
      <c r="T254" s="267"/>
      <c r="U254" s="267"/>
      <c r="V254" s="267"/>
      <c r="W254" s="267"/>
      <c r="X254" s="267"/>
      <c r="Y254" s="267"/>
      <c r="Z254" s="267"/>
      <c r="AA254" s="267"/>
      <c r="AB254" s="267"/>
    </row>
    <row r="255" spans="1:28" s="268" customFormat="1" ht="40.200000000000003" customHeight="1">
      <c r="A255" s="267" t="s">
        <v>955</v>
      </c>
      <c r="B255" s="267" t="s">
        <v>956</v>
      </c>
      <c r="C255" s="267" t="s">
        <v>983</v>
      </c>
      <c r="D255" s="267" t="s">
        <v>745</v>
      </c>
      <c r="E255" s="267" t="s">
        <v>958</v>
      </c>
      <c r="F255" s="267" t="s">
        <v>984</v>
      </c>
      <c r="G255" s="277" t="s">
        <v>960</v>
      </c>
      <c r="H255" s="267" t="s">
        <v>985</v>
      </c>
      <c r="I255" s="265" t="s">
        <v>9</v>
      </c>
      <c r="J255" s="263"/>
      <c r="K255" s="263"/>
      <c r="L255" s="267" t="s">
        <v>645</v>
      </c>
      <c r="M255" s="267" t="s">
        <v>645</v>
      </c>
      <c r="N255" s="267"/>
      <c r="O255" s="267"/>
      <c r="P255" s="267"/>
      <c r="Q255" s="267"/>
      <c r="R255" s="267"/>
      <c r="S255" s="267"/>
      <c r="T255" s="267"/>
      <c r="U255" s="267"/>
      <c r="V255" s="267"/>
      <c r="W255" s="267"/>
      <c r="X255" s="267"/>
      <c r="Y255" s="267"/>
      <c r="Z255" s="267"/>
      <c r="AA255" s="267"/>
      <c r="AB255" s="267"/>
    </row>
    <row r="256" spans="1:28" s="268" customFormat="1" ht="40.200000000000003" customHeight="1">
      <c r="A256" s="267" t="s">
        <v>955</v>
      </c>
      <c r="B256" s="267" t="s">
        <v>956</v>
      </c>
      <c r="C256" s="267" t="s">
        <v>986</v>
      </c>
      <c r="D256" s="267" t="s">
        <v>745</v>
      </c>
      <c r="E256" s="267" t="s">
        <v>958</v>
      </c>
      <c r="F256" s="267" t="s">
        <v>987</v>
      </c>
      <c r="G256" s="277" t="s">
        <v>960</v>
      </c>
      <c r="H256" s="267" t="s">
        <v>988</v>
      </c>
      <c r="I256" s="265" t="s">
        <v>9</v>
      </c>
      <c r="J256" s="267"/>
      <c r="K256" s="263"/>
      <c r="L256" s="266"/>
      <c r="M256" s="267"/>
      <c r="N256" s="267"/>
      <c r="O256" s="267"/>
      <c r="P256" s="267"/>
      <c r="Q256" s="267"/>
      <c r="R256" s="267"/>
      <c r="S256" s="267"/>
      <c r="T256" s="267"/>
      <c r="U256" s="267"/>
      <c r="V256" s="267"/>
      <c r="W256" s="267"/>
      <c r="X256" s="267"/>
      <c r="Y256" s="267"/>
      <c r="Z256" s="267"/>
      <c r="AA256" s="267"/>
      <c r="AB256" s="267"/>
    </row>
    <row r="257" spans="1:28" s="268" customFormat="1" ht="40.200000000000003" customHeight="1">
      <c r="A257" s="267" t="s">
        <v>955</v>
      </c>
      <c r="B257" s="267" t="s">
        <v>956</v>
      </c>
      <c r="C257" s="267" t="s">
        <v>989</v>
      </c>
      <c r="D257" s="267" t="s">
        <v>745</v>
      </c>
      <c r="E257" s="267" t="s">
        <v>958</v>
      </c>
      <c r="F257" s="267" t="s">
        <v>990</v>
      </c>
      <c r="G257" s="277" t="s">
        <v>960</v>
      </c>
      <c r="H257" s="267" t="s">
        <v>991</v>
      </c>
      <c r="I257" s="265" t="s">
        <v>9</v>
      </c>
      <c r="J257" s="267"/>
      <c r="K257" s="263"/>
      <c r="L257" s="267"/>
      <c r="M257" s="267"/>
      <c r="N257" s="267"/>
      <c r="O257" s="267"/>
      <c r="P257" s="267"/>
      <c r="Q257" s="267"/>
      <c r="R257" s="267"/>
      <c r="S257" s="267"/>
      <c r="T257" s="267"/>
      <c r="U257" s="267"/>
      <c r="V257" s="267"/>
      <c r="W257" s="267"/>
      <c r="X257" s="267"/>
      <c r="Y257" s="267"/>
      <c r="Z257" s="267"/>
      <c r="AA257" s="267"/>
      <c r="AB257" s="267"/>
    </row>
    <row r="258" spans="1:28" s="268" customFormat="1" ht="40.200000000000003" customHeight="1">
      <c r="A258" s="267" t="s">
        <v>955</v>
      </c>
      <c r="B258" s="267" t="s">
        <v>956</v>
      </c>
      <c r="C258" s="267" t="s">
        <v>992</v>
      </c>
      <c r="D258" s="267" t="s">
        <v>745</v>
      </c>
      <c r="E258" s="267" t="s">
        <v>958</v>
      </c>
      <c r="F258" s="267" t="s">
        <v>993</v>
      </c>
      <c r="G258" s="277" t="s">
        <v>960</v>
      </c>
      <c r="H258" s="267" t="s">
        <v>888</v>
      </c>
      <c r="I258" s="265" t="s">
        <v>9</v>
      </c>
      <c r="J258" s="267"/>
      <c r="K258" s="263"/>
      <c r="L258" s="267"/>
      <c r="M258" s="267"/>
      <c r="N258" s="267"/>
      <c r="O258" s="267"/>
      <c r="P258" s="267"/>
      <c r="Q258" s="267"/>
      <c r="R258" s="267"/>
      <c r="S258" s="267"/>
      <c r="T258" s="267"/>
      <c r="U258" s="267"/>
      <c r="V258" s="267"/>
      <c r="W258" s="267"/>
      <c r="X258" s="267"/>
      <c r="Y258" s="267"/>
      <c r="Z258" s="267"/>
      <c r="AA258" s="267"/>
      <c r="AB258" s="267"/>
    </row>
    <row r="259" spans="1:28" s="268" customFormat="1" ht="40.200000000000003" customHeight="1">
      <c r="A259" s="267" t="s">
        <v>955</v>
      </c>
      <c r="B259" s="267" t="s">
        <v>956</v>
      </c>
      <c r="C259" s="267" t="s">
        <v>994</v>
      </c>
      <c r="D259" s="267" t="s">
        <v>745</v>
      </c>
      <c r="E259" s="267" t="s">
        <v>958</v>
      </c>
      <c r="F259" s="267" t="s">
        <v>122</v>
      </c>
      <c r="G259" s="277" t="s">
        <v>960</v>
      </c>
      <c r="H259" s="267" t="s">
        <v>123</v>
      </c>
      <c r="I259" s="265" t="s">
        <v>9</v>
      </c>
      <c r="J259" s="267"/>
      <c r="K259" s="263"/>
      <c r="L259" s="267"/>
      <c r="M259" s="267"/>
      <c r="N259" s="267"/>
      <c r="O259" s="267"/>
      <c r="P259" s="267"/>
      <c r="Q259" s="267"/>
      <c r="R259" s="267"/>
      <c r="S259" s="267"/>
      <c r="T259" s="267"/>
      <c r="U259" s="267"/>
      <c r="V259" s="267"/>
      <c r="W259" s="267"/>
      <c r="X259" s="267"/>
      <c r="Y259" s="267"/>
      <c r="Z259" s="267"/>
      <c r="AA259" s="267"/>
      <c r="AB259" s="267"/>
    </row>
    <row r="260" spans="1:28" s="268" customFormat="1" ht="40.200000000000003" customHeight="1">
      <c r="A260" s="267" t="s">
        <v>955</v>
      </c>
      <c r="B260" s="267" t="s">
        <v>956</v>
      </c>
      <c r="C260" s="267" t="s">
        <v>995</v>
      </c>
      <c r="D260" s="267" t="s">
        <v>745</v>
      </c>
      <c r="E260" s="267" t="s">
        <v>958</v>
      </c>
      <c r="F260" s="267" t="s">
        <v>890</v>
      </c>
      <c r="G260" s="277" t="s">
        <v>960</v>
      </c>
      <c r="H260" s="267" t="s">
        <v>996</v>
      </c>
      <c r="I260" s="265" t="s">
        <v>9</v>
      </c>
      <c r="J260" s="267"/>
      <c r="K260" s="263"/>
      <c r="L260" s="267"/>
      <c r="M260" s="267"/>
      <c r="N260" s="267"/>
      <c r="O260" s="267"/>
      <c r="P260" s="267"/>
      <c r="Q260" s="267"/>
      <c r="R260" s="267"/>
      <c r="S260" s="267"/>
      <c r="T260" s="267"/>
      <c r="U260" s="267"/>
      <c r="V260" s="267"/>
      <c r="W260" s="267"/>
      <c r="X260" s="267"/>
      <c r="Y260" s="267"/>
      <c r="Z260" s="267"/>
      <c r="AA260" s="267"/>
      <c r="AB260" s="267"/>
    </row>
    <row r="261" spans="1:28" s="268" customFormat="1" ht="40.200000000000003" customHeight="1">
      <c r="A261" s="267" t="s">
        <v>997</v>
      </c>
      <c r="B261" s="267" t="s">
        <v>998</v>
      </c>
      <c r="C261" s="267" t="s">
        <v>209</v>
      </c>
      <c r="D261" s="267" t="s">
        <v>999</v>
      </c>
      <c r="E261" s="267" t="s">
        <v>1000</v>
      </c>
      <c r="F261" s="267" t="s">
        <v>1001</v>
      </c>
      <c r="G261" s="277" t="s">
        <v>1002</v>
      </c>
      <c r="H261" s="267" t="s">
        <v>1003</v>
      </c>
      <c r="I261" s="265" t="s">
        <v>9</v>
      </c>
      <c r="J261" s="267"/>
      <c r="K261" s="263"/>
      <c r="L261" s="266"/>
      <c r="M261" s="267"/>
      <c r="N261" s="267"/>
      <c r="O261" s="267"/>
      <c r="P261" s="267"/>
      <c r="Q261" s="267"/>
      <c r="R261" s="267"/>
      <c r="S261" s="267"/>
      <c r="T261" s="267"/>
      <c r="U261" s="267"/>
      <c r="V261" s="267"/>
      <c r="W261" s="267"/>
      <c r="X261" s="267"/>
      <c r="Y261" s="267"/>
      <c r="Z261" s="267"/>
      <c r="AA261" s="267"/>
      <c r="AB261" s="267"/>
    </row>
    <row r="262" spans="1:28" s="268" customFormat="1" ht="40.200000000000003" customHeight="1">
      <c r="A262" s="267" t="s">
        <v>997</v>
      </c>
      <c r="B262" s="267" t="s">
        <v>998</v>
      </c>
      <c r="C262" s="267" t="s">
        <v>215</v>
      </c>
      <c r="D262" s="267" t="s">
        <v>999</v>
      </c>
      <c r="E262" s="267" t="s">
        <v>1000</v>
      </c>
      <c r="F262" s="267" t="s">
        <v>1004</v>
      </c>
      <c r="G262" s="277" t="s">
        <v>1005</v>
      </c>
      <c r="H262" s="267" t="s">
        <v>1006</v>
      </c>
      <c r="I262" s="265" t="s">
        <v>9</v>
      </c>
      <c r="J262" s="263"/>
      <c r="K262" s="263"/>
      <c r="L262" s="267"/>
      <c r="M262" s="267"/>
      <c r="N262" s="267"/>
      <c r="O262" s="267"/>
      <c r="P262" s="267"/>
      <c r="Q262" s="267"/>
      <c r="R262" s="267"/>
      <c r="S262" s="267"/>
      <c r="T262" s="267"/>
      <c r="U262" s="267"/>
      <c r="V262" s="267"/>
      <c r="W262" s="267"/>
      <c r="X262" s="267"/>
      <c r="Y262" s="267"/>
      <c r="Z262" s="267"/>
      <c r="AA262" s="267"/>
      <c r="AB262" s="267"/>
    </row>
    <row r="263" spans="1:28" s="268" customFormat="1" ht="40.200000000000003" customHeight="1">
      <c r="A263" s="267" t="s">
        <v>997</v>
      </c>
      <c r="B263" s="267" t="s">
        <v>998</v>
      </c>
      <c r="C263" s="267" t="s">
        <v>220</v>
      </c>
      <c r="D263" s="267" t="s">
        <v>999</v>
      </c>
      <c r="E263" s="267" t="s">
        <v>1000</v>
      </c>
      <c r="F263" s="267" t="s">
        <v>1007</v>
      </c>
      <c r="G263" s="277" t="s">
        <v>1008</v>
      </c>
      <c r="H263" s="267" t="s">
        <v>1009</v>
      </c>
      <c r="I263" s="265" t="s">
        <v>9</v>
      </c>
      <c r="J263" s="263"/>
      <c r="K263" s="263"/>
      <c r="L263" s="266"/>
      <c r="M263" s="267"/>
      <c r="N263" s="267"/>
      <c r="O263" s="267"/>
      <c r="P263" s="267"/>
      <c r="Q263" s="267"/>
      <c r="R263" s="267"/>
      <c r="S263" s="267"/>
      <c r="T263" s="267"/>
      <c r="U263" s="267"/>
      <c r="V263" s="267"/>
      <c r="W263" s="267"/>
      <c r="X263" s="267"/>
      <c r="Y263" s="267"/>
      <c r="Z263" s="267"/>
      <c r="AA263" s="267"/>
      <c r="AB263" s="267"/>
    </row>
    <row r="264" spans="1:28" s="268" customFormat="1" ht="40.200000000000003" customHeight="1">
      <c r="A264" s="267" t="s">
        <v>997</v>
      </c>
      <c r="B264" s="267" t="s">
        <v>998</v>
      </c>
      <c r="C264" s="267" t="s">
        <v>226</v>
      </c>
      <c r="D264" s="267" t="s">
        <v>999</v>
      </c>
      <c r="E264" s="267" t="s">
        <v>1000</v>
      </c>
      <c r="F264" s="267" t="s">
        <v>1010</v>
      </c>
      <c r="G264" s="277" t="s">
        <v>1011</v>
      </c>
      <c r="H264" s="267" t="s">
        <v>1012</v>
      </c>
      <c r="I264" s="265" t="s">
        <v>9</v>
      </c>
      <c r="J264" s="263"/>
      <c r="K264" s="263"/>
      <c r="L264" s="266"/>
      <c r="M264" s="267"/>
      <c r="N264" s="267"/>
      <c r="O264" s="267"/>
      <c r="P264" s="267"/>
      <c r="Q264" s="267"/>
      <c r="R264" s="267"/>
      <c r="S264" s="267"/>
      <c r="T264" s="267"/>
      <c r="U264" s="267"/>
      <c r="V264" s="267"/>
      <c r="W264" s="267"/>
      <c r="X264" s="267"/>
      <c r="Y264" s="267"/>
      <c r="Z264" s="267"/>
      <c r="AA264" s="267"/>
      <c r="AB264" s="267"/>
    </row>
    <row r="265" spans="1:28" s="268" customFormat="1" ht="40.200000000000003" customHeight="1">
      <c r="A265" s="267" t="s">
        <v>997</v>
      </c>
      <c r="B265" s="267" t="s">
        <v>998</v>
      </c>
      <c r="C265" s="267" t="s">
        <v>230</v>
      </c>
      <c r="D265" s="267" t="s">
        <v>999</v>
      </c>
      <c r="E265" s="267" t="s">
        <v>1000</v>
      </c>
      <c r="F265" s="267" t="s">
        <v>1013</v>
      </c>
      <c r="G265" s="277" t="s">
        <v>1014</v>
      </c>
      <c r="H265" s="267" t="s">
        <v>1015</v>
      </c>
      <c r="I265" s="265" t="s">
        <v>9</v>
      </c>
      <c r="J265" s="263"/>
      <c r="K265" s="263"/>
      <c r="L265" s="267"/>
      <c r="M265" s="267"/>
      <c r="N265" s="267"/>
      <c r="O265" s="267"/>
      <c r="P265" s="267"/>
      <c r="Q265" s="267"/>
      <c r="R265" s="267"/>
      <c r="S265" s="267"/>
      <c r="T265" s="267"/>
      <c r="U265" s="267"/>
      <c r="V265" s="267"/>
      <c r="W265" s="267"/>
      <c r="X265" s="267"/>
      <c r="Y265" s="267"/>
      <c r="Z265" s="267"/>
      <c r="AA265" s="267"/>
      <c r="AB265" s="267"/>
    </row>
    <row r="266" spans="1:28" s="268" customFormat="1" ht="40.200000000000003" customHeight="1">
      <c r="A266" s="267" t="s">
        <v>997</v>
      </c>
      <c r="B266" s="267" t="s">
        <v>998</v>
      </c>
      <c r="C266" s="267" t="s">
        <v>234</v>
      </c>
      <c r="D266" s="267" t="s">
        <v>999</v>
      </c>
      <c r="E266" s="267" t="s">
        <v>1000</v>
      </c>
      <c r="F266" s="267" t="s">
        <v>1016</v>
      </c>
      <c r="G266" s="277" t="s">
        <v>1017</v>
      </c>
      <c r="H266" s="267" t="s">
        <v>1018</v>
      </c>
      <c r="I266" s="265" t="s">
        <v>9</v>
      </c>
      <c r="J266" s="263"/>
      <c r="K266" s="263"/>
      <c r="L266" s="267"/>
      <c r="M266" s="267"/>
      <c r="N266" s="267"/>
      <c r="O266" s="267"/>
      <c r="P266" s="267"/>
      <c r="Q266" s="267"/>
      <c r="R266" s="267"/>
      <c r="S266" s="267"/>
      <c r="T266" s="267"/>
      <c r="U266" s="267"/>
      <c r="V266" s="267"/>
      <c r="W266" s="267"/>
      <c r="X266" s="267"/>
      <c r="Y266" s="267"/>
      <c r="Z266" s="267"/>
      <c r="AA266" s="267"/>
      <c r="AB266" s="267"/>
    </row>
    <row r="267" spans="1:28" s="268" customFormat="1" ht="40.200000000000003" customHeight="1">
      <c r="A267" s="267" t="s">
        <v>997</v>
      </c>
      <c r="B267" s="267" t="s">
        <v>998</v>
      </c>
      <c r="C267" s="267" t="s">
        <v>238</v>
      </c>
      <c r="D267" s="267" t="s">
        <v>999</v>
      </c>
      <c r="E267" s="267" t="s">
        <v>1000</v>
      </c>
      <c r="F267" s="267" t="s">
        <v>819</v>
      </c>
      <c r="G267" s="277" t="s">
        <v>1019</v>
      </c>
      <c r="H267" s="267" t="s">
        <v>1020</v>
      </c>
      <c r="I267" s="265" t="s">
        <v>9</v>
      </c>
      <c r="J267" s="263"/>
      <c r="K267" s="263"/>
      <c r="L267" s="266"/>
      <c r="M267" s="267"/>
      <c r="N267" s="267"/>
      <c r="O267" s="267"/>
      <c r="P267" s="267"/>
      <c r="Q267" s="267"/>
      <c r="R267" s="267"/>
      <c r="S267" s="267"/>
      <c r="T267" s="267"/>
      <c r="U267" s="267"/>
      <c r="V267" s="267"/>
      <c r="W267" s="267"/>
      <c r="X267" s="267"/>
      <c r="Y267" s="267"/>
      <c r="Z267" s="267"/>
      <c r="AA267" s="267"/>
      <c r="AB267" s="267"/>
    </row>
    <row r="268" spans="1:28" s="268" customFormat="1" ht="40.200000000000003" customHeight="1">
      <c r="A268" s="267" t="s">
        <v>997</v>
      </c>
      <c r="B268" s="267" t="s">
        <v>998</v>
      </c>
      <c r="C268" s="267" t="s">
        <v>243</v>
      </c>
      <c r="D268" s="267" t="s">
        <v>999</v>
      </c>
      <c r="E268" s="267" t="s">
        <v>1000</v>
      </c>
      <c r="F268" s="267" t="s">
        <v>1021</v>
      </c>
      <c r="G268" s="277" t="s">
        <v>1022</v>
      </c>
      <c r="H268" s="267" t="s">
        <v>1023</v>
      </c>
      <c r="I268" s="265" t="s">
        <v>9</v>
      </c>
      <c r="J268" s="267"/>
      <c r="K268" s="263"/>
      <c r="L268" s="266"/>
      <c r="M268" s="267"/>
      <c r="N268" s="267"/>
      <c r="O268" s="267"/>
      <c r="P268" s="267"/>
      <c r="Q268" s="267"/>
      <c r="R268" s="267"/>
      <c r="S268" s="267"/>
      <c r="T268" s="267"/>
      <c r="U268" s="267"/>
      <c r="V268" s="267"/>
      <c r="W268" s="267"/>
      <c r="X268" s="267"/>
      <c r="Y268" s="267"/>
      <c r="Z268" s="267"/>
      <c r="AA268" s="267"/>
      <c r="AB268" s="267"/>
    </row>
    <row r="269" spans="1:28" s="268" customFormat="1" ht="40.200000000000003" customHeight="1">
      <c r="A269" s="267" t="s">
        <v>997</v>
      </c>
      <c r="B269" s="267" t="s">
        <v>998</v>
      </c>
      <c r="C269" s="267" t="s">
        <v>248</v>
      </c>
      <c r="D269" s="267" t="s">
        <v>999</v>
      </c>
      <c r="E269" s="267" t="s">
        <v>1000</v>
      </c>
      <c r="F269" s="267" t="s">
        <v>1024</v>
      </c>
      <c r="G269" s="277" t="s">
        <v>1025</v>
      </c>
      <c r="H269" s="267" t="s">
        <v>1026</v>
      </c>
      <c r="I269" s="265" t="s">
        <v>9</v>
      </c>
      <c r="J269" s="267"/>
      <c r="K269" s="263"/>
      <c r="L269" s="266"/>
      <c r="M269" s="267"/>
      <c r="N269" s="267"/>
      <c r="O269" s="267"/>
      <c r="P269" s="267"/>
      <c r="Q269" s="267"/>
      <c r="R269" s="267"/>
      <c r="S269" s="267"/>
      <c r="T269" s="267"/>
      <c r="U269" s="267"/>
      <c r="V269" s="267"/>
      <c r="W269" s="267"/>
      <c r="X269" s="267"/>
      <c r="Y269" s="267"/>
      <c r="Z269" s="267"/>
      <c r="AA269" s="267"/>
      <c r="AB269" s="267"/>
    </row>
    <row r="270" spans="1:28" s="268" customFormat="1" ht="40.200000000000003" customHeight="1">
      <c r="A270" s="267" t="s">
        <v>997</v>
      </c>
      <c r="B270" s="267" t="s">
        <v>998</v>
      </c>
      <c r="C270" s="267" t="s">
        <v>252</v>
      </c>
      <c r="D270" s="267" t="s">
        <v>999</v>
      </c>
      <c r="E270" s="267" t="s">
        <v>1000</v>
      </c>
      <c r="F270" s="267" t="s">
        <v>1027</v>
      </c>
      <c r="G270" s="277" t="s">
        <v>1025</v>
      </c>
      <c r="H270" s="267" t="s">
        <v>1028</v>
      </c>
      <c r="I270" s="265" t="s">
        <v>9</v>
      </c>
      <c r="J270" s="267"/>
      <c r="K270" s="263"/>
      <c r="L270" s="266"/>
      <c r="M270" s="267"/>
      <c r="N270" s="267"/>
      <c r="O270" s="267"/>
      <c r="P270" s="267"/>
      <c r="Q270" s="267"/>
      <c r="R270" s="267"/>
      <c r="S270" s="267"/>
      <c r="T270" s="267"/>
      <c r="U270" s="267"/>
      <c r="V270" s="267"/>
      <c r="W270" s="267"/>
      <c r="X270" s="267"/>
      <c r="Y270" s="267"/>
      <c r="Z270" s="267"/>
      <c r="AA270" s="267"/>
      <c r="AB270" s="267"/>
    </row>
    <row r="271" spans="1:28" s="268" customFormat="1" ht="40.200000000000003" customHeight="1">
      <c r="A271" s="267" t="s">
        <v>997</v>
      </c>
      <c r="B271" s="267" t="s">
        <v>998</v>
      </c>
      <c r="C271" s="267" t="s">
        <v>257</v>
      </c>
      <c r="D271" s="267" t="s">
        <v>999</v>
      </c>
      <c r="E271" s="267" t="s">
        <v>1000</v>
      </c>
      <c r="F271" s="267" t="s">
        <v>1029</v>
      </c>
      <c r="G271" s="277" t="s">
        <v>1025</v>
      </c>
      <c r="H271" s="267" t="s">
        <v>1030</v>
      </c>
      <c r="I271" s="273" t="s">
        <v>9</v>
      </c>
      <c r="J271" s="281"/>
      <c r="K271" s="263"/>
      <c r="L271" s="266"/>
      <c r="M271" s="267"/>
      <c r="N271" s="267"/>
      <c r="O271" s="267"/>
      <c r="P271" s="267"/>
      <c r="Q271" s="267"/>
      <c r="R271" s="267"/>
      <c r="S271" s="267"/>
      <c r="T271" s="267"/>
      <c r="U271" s="267"/>
      <c r="V271" s="267"/>
      <c r="W271" s="267"/>
      <c r="X271" s="267"/>
      <c r="Y271" s="267"/>
      <c r="Z271" s="267"/>
      <c r="AA271" s="267"/>
      <c r="AB271" s="267"/>
    </row>
    <row r="272" spans="1:28" s="268" customFormat="1" ht="40.200000000000003" customHeight="1">
      <c r="A272" s="267" t="s">
        <v>997</v>
      </c>
      <c r="B272" s="267" t="s">
        <v>998</v>
      </c>
      <c r="C272" s="267" t="s">
        <v>260</v>
      </c>
      <c r="D272" s="267" t="s">
        <v>999</v>
      </c>
      <c r="E272" s="267" t="s">
        <v>1000</v>
      </c>
      <c r="F272" s="267" t="s">
        <v>1031</v>
      </c>
      <c r="G272" s="277" t="s">
        <v>1025</v>
      </c>
      <c r="H272" s="267" t="s">
        <v>1032</v>
      </c>
      <c r="I272" s="265" t="s">
        <v>9</v>
      </c>
      <c r="J272" s="267"/>
      <c r="K272" s="263"/>
      <c r="L272" s="266"/>
      <c r="M272" s="267"/>
      <c r="N272" s="267"/>
      <c r="O272" s="267"/>
      <c r="P272" s="267"/>
      <c r="Q272" s="267"/>
      <c r="R272" s="267"/>
      <c r="S272" s="267"/>
      <c r="T272" s="267"/>
      <c r="U272" s="267"/>
      <c r="V272" s="267"/>
      <c r="W272" s="267"/>
      <c r="X272" s="267"/>
      <c r="Y272" s="267"/>
      <c r="Z272" s="267"/>
      <c r="AA272" s="267"/>
      <c r="AB272" s="267"/>
    </row>
    <row r="273" spans="1:28" s="268" customFormat="1" ht="40.200000000000003" customHeight="1">
      <c r="A273" s="267" t="s">
        <v>997</v>
      </c>
      <c r="B273" s="267" t="s">
        <v>998</v>
      </c>
      <c r="C273" s="267" t="s">
        <v>264</v>
      </c>
      <c r="D273" s="267" t="s">
        <v>999</v>
      </c>
      <c r="E273" s="267" t="s">
        <v>1000</v>
      </c>
      <c r="F273" s="267" t="s">
        <v>1033</v>
      </c>
      <c r="G273" s="277" t="s">
        <v>1034</v>
      </c>
      <c r="H273" s="267" t="s">
        <v>1035</v>
      </c>
      <c r="I273" s="265" t="s">
        <v>9</v>
      </c>
      <c r="J273" s="267"/>
      <c r="K273" s="263"/>
      <c r="L273" s="267"/>
      <c r="M273" s="267"/>
      <c r="N273" s="267"/>
      <c r="O273" s="267"/>
      <c r="P273" s="267"/>
      <c r="Q273" s="267"/>
      <c r="R273" s="267"/>
      <c r="S273" s="267"/>
      <c r="T273" s="267"/>
      <c r="U273" s="267"/>
      <c r="V273" s="267"/>
      <c r="W273" s="267"/>
      <c r="X273" s="267"/>
      <c r="Y273" s="267"/>
      <c r="Z273" s="267"/>
      <c r="AA273" s="267"/>
      <c r="AB273" s="267"/>
    </row>
    <row r="274" spans="1:28" s="268" customFormat="1" ht="40.200000000000003" customHeight="1">
      <c r="A274" s="267" t="s">
        <v>997</v>
      </c>
      <c r="B274" s="267" t="s">
        <v>998</v>
      </c>
      <c r="C274" s="267" t="s">
        <v>268</v>
      </c>
      <c r="D274" s="267" t="s">
        <v>999</v>
      </c>
      <c r="E274" s="267" t="s">
        <v>1000</v>
      </c>
      <c r="F274" s="267" t="s">
        <v>1036</v>
      </c>
      <c r="G274" s="277" t="s">
        <v>1037</v>
      </c>
      <c r="H274" s="267" t="s">
        <v>1038</v>
      </c>
      <c r="I274" s="265" t="s">
        <v>9</v>
      </c>
      <c r="J274" s="267"/>
      <c r="K274" s="263"/>
      <c r="L274" s="266"/>
      <c r="M274" s="267"/>
      <c r="N274" s="267"/>
      <c r="O274" s="267"/>
      <c r="P274" s="267"/>
      <c r="Q274" s="267"/>
      <c r="R274" s="267"/>
      <c r="S274" s="267"/>
      <c r="T274" s="267"/>
      <c r="U274" s="267"/>
      <c r="V274" s="267"/>
      <c r="W274" s="267"/>
      <c r="X274" s="267"/>
      <c r="Y274" s="267"/>
      <c r="Z274" s="267"/>
      <c r="AA274" s="267"/>
      <c r="AB274" s="267"/>
    </row>
    <row r="275" spans="1:28" s="268" customFormat="1" ht="40.200000000000003" customHeight="1">
      <c r="A275" s="267" t="s">
        <v>997</v>
      </c>
      <c r="B275" s="267" t="s">
        <v>998</v>
      </c>
      <c r="C275" s="267" t="s">
        <v>272</v>
      </c>
      <c r="D275" s="267" t="s">
        <v>999</v>
      </c>
      <c r="E275" s="267" t="s">
        <v>1000</v>
      </c>
      <c r="F275" s="267" t="s">
        <v>1039</v>
      </c>
      <c r="G275" s="277" t="s">
        <v>1040</v>
      </c>
      <c r="H275" s="267" t="s">
        <v>1041</v>
      </c>
      <c r="I275" s="265" t="s">
        <v>9</v>
      </c>
      <c r="J275" s="267"/>
      <c r="K275" s="263"/>
      <c r="L275" s="267"/>
      <c r="M275" s="267"/>
      <c r="N275" s="267"/>
      <c r="O275" s="267"/>
      <c r="P275" s="267"/>
      <c r="Q275" s="267"/>
      <c r="R275" s="267"/>
      <c r="S275" s="267"/>
      <c r="T275" s="267"/>
      <c r="U275" s="267"/>
      <c r="V275" s="267"/>
      <c r="W275" s="267"/>
      <c r="X275" s="267"/>
      <c r="Y275" s="267"/>
      <c r="Z275" s="267"/>
      <c r="AA275" s="267"/>
      <c r="AB275" s="267"/>
    </row>
    <row r="276" spans="1:28" s="268" customFormat="1" ht="40.200000000000003" customHeight="1">
      <c r="A276" s="267" t="s">
        <v>997</v>
      </c>
      <c r="B276" s="267" t="s">
        <v>998</v>
      </c>
      <c r="C276" s="267" t="s">
        <v>275</v>
      </c>
      <c r="D276" s="267" t="s">
        <v>999</v>
      </c>
      <c r="E276" s="267" t="s">
        <v>1000</v>
      </c>
      <c r="F276" s="267" t="s">
        <v>1042</v>
      </c>
      <c r="G276" s="277" t="s">
        <v>1043</v>
      </c>
      <c r="H276" s="267" t="s">
        <v>1044</v>
      </c>
      <c r="I276" s="265" t="s">
        <v>9</v>
      </c>
      <c r="J276" s="263"/>
      <c r="K276" s="263"/>
      <c r="L276" s="267"/>
      <c r="M276" s="267"/>
      <c r="N276" s="267"/>
      <c r="O276" s="267"/>
      <c r="P276" s="267"/>
      <c r="Q276" s="267"/>
      <c r="R276" s="267"/>
      <c r="S276" s="267"/>
      <c r="T276" s="267"/>
      <c r="U276" s="267"/>
      <c r="V276" s="267"/>
      <c r="W276" s="267"/>
      <c r="X276" s="267"/>
      <c r="Y276" s="267"/>
      <c r="Z276" s="267"/>
      <c r="AA276" s="267"/>
      <c r="AB276" s="267"/>
    </row>
    <row r="277" spans="1:28" s="268" customFormat="1" ht="40.200000000000003" customHeight="1">
      <c r="A277" s="267" t="s">
        <v>997</v>
      </c>
      <c r="B277" s="267" t="s">
        <v>998</v>
      </c>
      <c r="C277" s="267" t="s">
        <v>279</v>
      </c>
      <c r="D277" s="267" t="s">
        <v>999</v>
      </c>
      <c r="E277" s="267" t="s">
        <v>1000</v>
      </c>
      <c r="F277" s="267" t="s">
        <v>1045</v>
      </c>
      <c r="G277" s="277" t="s">
        <v>1046</v>
      </c>
      <c r="H277" s="267" t="s">
        <v>1047</v>
      </c>
      <c r="I277" s="265" t="s">
        <v>9</v>
      </c>
      <c r="J277" s="263"/>
      <c r="K277" s="263"/>
      <c r="L277" s="267"/>
      <c r="M277" s="267"/>
      <c r="N277" s="267"/>
      <c r="O277" s="267"/>
      <c r="P277" s="267"/>
      <c r="Q277" s="267"/>
      <c r="R277" s="267"/>
      <c r="S277" s="267"/>
      <c r="T277" s="267"/>
      <c r="U277" s="267"/>
      <c r="V277" s="267"/>
      <c r="W277" s="267"/>
      <c r="X277" s="267"/>
      <c r="Y277" s="267"/>
      <c r="Z277" s="267"/>
      <c r="AA277" s="267"/>
      <c r="AB277" s="267"/>
    </row>
    <row r="278" spans="1:28" s="268" customFormat="1" ht="40.200000000000003" customHeight="1">
      <c r="A278" s="267" t="s">
        <v>997</v>
      </c>
      <c r="B278" s="267" t="s">
        <v>998</v>
      </c>
      <c r="C278" s="267" t="s">
        <v>283</v>
      </c>
      <c r="D278" s="267" t="s">
        <v>999</v>
      </c>
      <c r="E278" s="267" t="s">
        <v>1000</v>
      </c>
      <c r="F278" s="267" t="s">
        <v>1048</v>
      </c>
      <c r="G278" s="277" t="s">
        <v>1049</v>
      </c>
      <c r="H278" s="267" t="s">
        <v>1050</v>
      </c>
      <c r="I278" s="282" t="s">
        <v>10</v>
      </c>
      <c r="J278" s="283" t="s">
        <v>1051</v>
      </c>
      <c r="K278" s="263"/>
      <c r="L278" s="267"/>
      <c r="M278" s="267"/>
      <c r="N278" s="267"/>
      <c r="O278" s="267"/>
      <c r="P278" s="267"/>
      <c r="Q278" s="267"/>
      <c r="R278" s="267"/>
      <c r="S278" s="267"/>
      <c r="T278" s="267"/>
      <c r="U278" s="267"/>
      <c r="V278" s="267"/>
      <c r="W278" s="267"/>
      <c r="X278" s="267"/>
      <c r="Y278" s="267"/>
      <c r="Z278" s="267"/>
      <c r="AA278" s="267"/>
      <c r="AB278" s="267"/>
    </row>
    <row r="279" spans="1:28" s="268" customFormat="1" ht="40.200000000000003" customHeight="1">
      <c r="A279" s="267" t="s">
        <v>997</v>
      </c>
      <c r="B279" s="267" t="s">
        <v>998</v>
      </c>
      <c r="C279" s="267" t="s">
        <v>286</v>
      </c>
      <c r="D279" s="267" t="s">
        <v>999</v>
      </c>
      <c r="E279" s="267" t="s">
        <v>1000</v>
      </c>
      <c r="F279" s="267" t="s">
        <v>1052</v>
      </c>
      <c r="G279" s="277" t="s">
        <v>1053</v>
      </c>
      <c r="H279" s="267" t="s">
        <v>1054</v>
      </c>
      <c r="I279" s="265" t="s">
        <v>9</v>
      </c>
      <c r="J279" s="267"/>
      <c r="K279" s="263"/>
      <c r="L279" s="267"/>
      <c r="M279" s="267"/>
      <c r="N279" s="267"/>
      <c r="O279" s="267"/>
      <c r="P279" s="267"/>
      <c r="Q279" s="267"/>
      <c r="R279" s="267"/>
      <c r="S279" s="267"/>
      <c r="T279" s="267"/>
      <c r="U279" s="267"/>
      <c r="V279" s="267"/>
      <c r="W279" s="267"/>
      <c r="X279" s="267"/>
      <c r="Y279" s="267"/>
      <c r="Z279" s="267"/>
      <c r="AA279" s="267"/>
      <c r="AB279" s="267"/>
    </row>
    <row r="280" spans="1:28" s="268" customFormat="1" ht="40.200000000000003" customHeight="1">
      <c r="A280" s="267" t="s">
        <v>997</v>
      </c>
      <c r="B280" s="267" t="s">
        <v>998</v>
      </c>
      <c r="C280" s="267" t="s">
        <v>290</v>
      </c>
      <c r="D280" s="267" t="s">
        <v>999</v>
      </c>
      <c r="E280" s="267" t="s">
        <v>1000</v>
      </c>
      <c r="F280" s="267" t="s">
        <v>1055</v>
      </c>
      <c r="G280" s="277" t="s">
        <v>1056</v>
      </c>
      <c r="H280" s="267" t="s">
        <v>1057</v>
      </c>
      <c r="I280" s="265" t="s">
        <v>9</v>
      </c>
      <c r="J280" s="267"/>
      <c r="K280" s="263"/>
      <c r="L280" s="266"/>
      <c r="M280" s="267"/>
      <c r="N280" s="267"/>
      <c r="O280" s="267"/>
      <c r="P280" s="267"/>
      <c r="Q280" s="267"/>
      <c r="R280" s="267"/>
      <c r="S280" s="267"/>
      <c r="T280" s="267"/>
      <c r="U280" s="267"/>
      <c r="V280" s="267"/>
      <c r="W280" s="267"/>
      <c r="X280" s="267"/>
      <c r="Y280" s="267"/>
      <c r="Z280" s="267"/>
      <c r="AA280" s="267"/>
      <c r="AB280" s="267"/>
    </row>
    <row r="281" spans="1:28" s="268" customFormat="1" ht="40.200000000000003" customHeight="1">
      <c r="A281" s="267" t="s">
        <v>997</v>
      </c>
      <c r="B281" s="267" t="s">
        <v>998</v>
      </c>
      <c r="C281" s="267" t="s">
        <v>295</v>
      </c>
      <c r="D281" s="267" t="s">
        <v>999</v>
      </c>
      <c r="E281" s="267" t="s">
        <v>1000</v>
      </c>
      <c r="F281" s="267" t="s">
        <v>1058</v>
      </c>
      <c r="G281" s="277" t="s">
        <v>1059</v>
      </c>
      <c r="H281" s="267" t="s">
        <v>1060</v>
      </c>
      <c r="I281" s="265" t="s">
        <v>9</v>
      </c>
      <c r="J281" s="263"/>
      <c r="K281" s="263"/>
      <c r="L281" s="267"/>
      <c r="M281" s="267"/>
      <c r="N281" s="267"/>
      <c r="O281" s="267"/>
      <c r="P281" s="267"/>
      <c r="Q281" s="267"/>
      <c r="R281" s="267"/>
      <c r="S281" s="267"/>
      <c r="T281" s="267"/>
      <c r="U281" s="267"/>
      <c r="V281" s="267"/>
      <c r="W281" s="267"/>
      <c r="X281" s="267"/>
      <c r="Y281" s="267"/>
      <c r="Z281" s="267"/>
      <c r="AA281" s="267"/>
      <c r="AB281" s="267"/>
    </row>
    <row r="282" spans="1:28" s="268" customFormat="1" ht="40.200000000000003" customHeight="1">
      <c r="A282" s="267" t="s">
        <v>997</v>
      </c>
      <c r="B282" s="267" t="s">
        <v>998</v>
      </c>
      <c r="C282" s="267" t="s">
        <v>300</v>
      </c>
      <c r="D282" s="267" t="s">
        <v>999</v>
      </c>
      <c r="E282" s="267" t="s">
        <v>1000</v>
      </c>
      <c r="F282" s="267" t="s">
        <v>1061</v>
      </c>
      <c r="G282" s="277" t="s">
        <v>1062</v>
      </c>
      <c r="H282" s="267" t="s">
        <v>1063</v>
      </c>
      <c r="I282" s="265" t="s">
        <v>9</v>
      </c>
      <c r="J282" s="267"/>
      <c r="K282" s="263"/>
      <c r="L282" s="267"/>
      <c r="M282" s="267"/>
      <c r="N282" s="267"/>
      <c r="O282" s="267"/>
      <c r="P282" s="267"/>
      <c r="Q282" s="267"/>
      <c r="R282" s="267"/>
      <c r="S282" s="267"/>
      <c r="T282" s="267"/>
      <c r="U282" s="267"/>
      <c r="V282" s="267"/>
      <c r="W282" s="267"/>
      <c r="X282" s="267"/>
      <c r="Y282" s="267"/>
      <c r="Z282" s="267"/>
      <c r="AA282" s="267"/>
      <c r="AB282" s="267"/>
    </row>
    <row r="283" spans="1:28" s="268" customFormat="1" ht="40.200000000000003" customHeight="1">
      <c r="A283" s="267" t="s">
        <v>997</v>
      </c>
      <c r="B283" s="267" t="s">
        <v>998</v>
      </c>
      <c r="C283" s="267" t="s">
        <v>304</v>
      </c>
      <c r="D283" s="267" t="s">
        <v>999</v>
      </c>
      <c r="E283" s="267" t="s">
        <v>1000</v>
      </c>
      <c r="F283" s="267" t="s">
        <v>1064</v>
      </c>
      <c r="G283" s="277" t="s">
        <v>1062</v>
      </c>
      <c r="H283" s="267" t="s">
        <v>1065</v>
      </c>
      <c r="I283" s="265" t="s">
        <v>9</v>
      </c>
      <c r="J283" s="267"/>
      <c r="K283" s="263"/>
      <c r="L283" s="267"/>
      <c r="M283" s="267"/>
      <c r="N283" s="267"/>
      <c r="O283" s="267"/>
      <c r="P283" s="267"/>
      <c r="Q283" s="267"/>
      <c r="R283" s="267"/>
      <c r="S283" s="267"/>
      <c r="T283" s="267"/>
      <c r="U283" s="267"/>
      <c r="V283" s="267"/>
      <c r="W283" s="267"/>
      <c r="X283" s="267"/>
      <c r="Y283" s="267"/>
      <c r="Z283" s="267"/>
      <c r="AA283" s="267"/>
      <c r="AB283" s="267"/>
    </row>
    <row r="284" spans="1:28" s="268" customFormat="1" ht="40.200000000000003" customHeight="1">
      <c r="A284" s="267" t="s">
        <v>997</v>
      </c>
      <c r="B284" s="267" t="s">
        <v>998</v>
      </c>
      <c r="C284" s="267" t="s">
        <v>308</v>
      </c>
      <c r="D284" s="267" t="s">
        <v>999</v>
      </c>
      <c r="E284" s="267" t="s">
        <v>1000</v>
      </c>
      <c r="F284" s="267" t="s">
        <v>1066</v>
      </c>
      <c r="G284" s="277" t="s">
        <v>1062</v>
      </c>
      <c r="H284" s="267" t="s">
        <v>1067</v>
      </c>
      <c r="I284" s="265" t="s">
        <v>9</v>
      </c>
      <c r="J284" s="267"/>
      <c r="K284" s="263"/>
      <c r="L284" s="267"/>
      <c r="M284" s="267"/>
      <c r="N284" s="267"/>
      <c r="O284" s="267"/>
      <c r="P284" s="267"/>
      <c r="Q284" s="267"/>
      <c r="R284" s="267"/>
      <c r="S284" s="267"/>
      <c r="T284" s="267"/>
      <c r="U284" s="267"/>
      <c r="V284" s="267"/>
      <c r="W284" s="267"/>
      <c r="X284" s="267"/>
      <c r="Y284" s="267"/>
      <c r="Z284" s="267"/>
      <c r="AA284" s="267"/>
      <c r="AB284" s="267"/>
    </row>
    <row r="285" spans="1:28" s="268" customFormat="1" ht="40.200000000000003" customHeight="1">
      <c r="A285" s="267" t="s">
        <v>997</v>
      </c>
      <c r="B285" s="267" t="s">
        <v>998</v>
      </c>
      <c r="C285" s="267" t="s">
        <v>311</v>
      </c>
      <c r="D285" s="267" t="s">
        <v>999</v>
      </c>
      <c r="E285" s="267" t="s">
        <v>1000</v>
      </c>
      <c r="F285" s="267" t="s">
        <v>1068</v>
      </c>
      <c r="G285" s="277" t="s">
        <v>1069</v>
      </c>
      <c r="H285" s="267" t="s">
        <v>1070</v>
      </c>
      <c r="I285" s="265" t="s">
        <v>9</v>
      </c>
      <c r="J285" s="267"/>
      <c r="K285" s="263"/>
      <c r="L285" s="267"/>
      <c r="M285" s="267"/>
      <c r="N285" s="267"/>
      <c r="O285" s="267"/>
      <c r="P285" s="267"/>
      <c r="Q285" s="267"/>
      <c r="R285" s="267"/>
      <c r="S285" s="267"/>
      <c r="T285" s="267"/>
      <c r="U285" s="267"/>
      <c r="V285" s="267"/>
      <c r="W285" s="267"/>
      <c r="X285" s="267"/>
      <c r="Y285" s="267"/>
      <c r="Z285" s="267"/>
      <c r="AA285" s="267"/>
      <c r="AB285" s="267"/>
    </row>
    <row r="286" spans="1:28" s="268" customFormat="1" ht="40.200000000000003" customHeight="1">
      <c r="A286" s="267" t="s">
        <v>997</v>
      </c>
      <c r="B286" s="267" t="s">
        <v>998</v>
      </c>
      <c r="C286" s="267" t="s">
        <v>315</v>
      </c>
      <c r="D286" s="267" t="s">
        <v>999</v>
      </c>
      <c r="E286" s="267" t="s">
        <v>1000</v>
      </c>
      <c r="F286" s="267" t="s">
        <v>1071</v>
      </c>
      <c r="G286" s="277" t="s">
        <v>1069</v>
      </c>
      <c r="H286" s="267" t="s">
        <v>1072</v>
      </c>
      <c r="I286" s="282" t="s">
        <v>10</v>
      </c>
      <c r="J286" s="281" t="s">
        <v>1073</v>
      </c>
      <c r="K286" s="263"/>
      <c r="L286" s="267"/>
      <c r="M286" s="267"/>
      <c r="N286" s="267"/>
      <c r="O286" s="267"/>
      <c r="P286" s="267"/>
      <c r="Q286" s="267"/>
      <c r="R286" s="267"/>
      <c r="S286" s="267"/>
      <c r="T286" s="267"/>
      <c r="U286" s="267"/>
      <c r="V286" s="267"/>
      <c r="W286" s="267"/>
      <c r="X286" s="267"/>
      <c r="Y286" s="267"/>
      <c r="Z286" s="267"/>
      <c r="AA286" s="267"/>
      <c r="AB286" s="267"/>
    </row>
    <row r="287" spans="1:28" s="268" customFormat="1" ht="40.200000000000003" customHeight="1">
      <c r="A287" s="267" t="s">
        <v>997</v>
      </c>
      <c r="B287" s="267" t="s">
        <v>998</v>
      </c>
      <c r="C287" s="267" t="s">
        <v>318</v>
      </c>
      <c r="D287" s="267" t="s">
        <v>999</v>
      </c>
      <c r="E287" s="267" t="s">
        <v>1000</v>
      </c>
      <c r="F287" s="267" t="s">
        <v>1074</v>
      </c>
      <c r="G287" s="277" t="s">
        <v>1075</v>
      </c>
      <c r="H287" s="267" t="s">
        <v>1076</v>
      </c>
      <c r="I287" s="265" t="s">
        <v>9</v>
      </c>
      <c r="J287" s="267"/>
      <c r="K287" s="263"/>
      <c r="L287" s="267"/>
      <c r="M287" s="267"/>
      <c r="N287" s="267"/>
      <c r="O287" s="267"/>
      <c r="P287" s="267"/>
      <c r="Q287" s="267"/>
      <c r="R287" s="267"/>
      <c r="S287" s="267"/>
      <c r="T287" s="267"/>
      <c r="U287" s="267"/>
      <c r="V287" s="267"/>
      <c r="W287" s="267"/>
      <c r="X287" s="267"/>
      <c r="Y287" s="267"/>
      <c r="Z287" s="267"/>
      <c r="AA287" s="267"/>
      <c r="AB287" s="267"/>
    </row>
    <row r="288" spans="1:28" s="268" customFormat="1" ht="40.200000000000003" customHeight="1">
      <c r="A288" s="267" t="s">
        <v>997</v>
      </c>
      <c r="B288" s="267" t="s">
        <v>998</v>
      </c>
      <c r="C288" s="267" t="s">
        <v>322</v>
      </c>
      <c r="D288" s="267" t="s">
        <v>999</v>
      </c>
      <c r="E288" s="267" t="s">
        <v>1000</v>
      </c>
      <c r="F288" s="267" t="s">
        <v>1077</v>
      </c>
      <c r="G288" s="277" t="s">
        <v>1078</v>
      </c>
      <c r="H288" s="267" t="s">
        <v>1079</v>
      </c>
      <c r="I288" s="265" t="s">
        <v>9</v>
      </c>
      <c r="J288" s="267"/>
      <c r="K288" s="263"/>
      <c r="L288" s="267"/>
      <c r="M288" s="267"/>
      <c r="N288" s="267"/>
      <c r="O288" s="267"/>
      <c r="P288" s="267"/>
      <c r="Q288" s="267"/>
      <c r="R288" s="267"/>
      <c r="S288" s="267"/>
      <c r="T288" s="267"/>
      <c r="U288" s="267"/>
      <c r="V288" s="267"/>
      <c r="W288" s="267"/>
      <c r="X288" s="267"/>
      <c r="Y288" s="267"/>
      <c r="Z288" s="267"/>
      <c r="AA288" s="267"/>
      <c r="AB288" s="267"/>
    </row>
    <row r="289" spans="1:28" s="268" customFormat="1" ht="40.200000000000003" customHeight="1">
      <c r="A289" s="267" t="s">
        <v>997</v>
      </c>
      <c r="B289" s="267" t="s">
        <v>998</v>
      </c>
      <c r="C289" s="267" t="s">
        <v>1080</v>
      </c>
      <c r="D289" s="267" t="s">
        <v>999</v>
      </c>
      <c r="E289" s="267" t="s">
        <v>1000</v>
      </c>
      <c r="F289" s="267" t="s">
        <v>1081</v>
      </c>
      <c r="G289" s="277" t="s">
        <v>1082</v>
      </c>
      <c r="H289" s="267" t="s">
        <v>1083</v>
      </c>
      <c r="I289" s="265" t="s">
        <v>9</v>
      </c>
      <c r="J289" s="267"/>
      <c r="K289" s="263"/>
      <c r="L289" s="267"/>
      <c r="M289" s="267"/>
      <c r="N289" s="267"/>
      <c r="O289" s="267"/>
      <c r="P289" s="267"/>
      <c r="Q289" s="267"/>
      <c r="R289" s="267"/>
      <c r="S289" s="267"/>
      <c r="T289" s="267"/>
      <c r="U289" s="267"/>
      <c r="V289" s="267"/>
      <c r="W289" s="267"/>
      <c r="X289" s="267"/>
      <c r="Y289" s="267"/>
      <c r="Z289" s="267"/>
      <c r="AA289" s="267"/>
      <c r="AB289" s="267"/>
    </row>
    <row r="290" spans="1:28" s="268" customFormat="1" ht="40.200000000000003" customHeight="1">
      <c r="A290" s="267" t="s">
        <v>997</v>
      </c>
      <c r="B290" s="267" t="s">
        <v>998</v>
      </c>
      <c r="C290" s="267" t="s">
        <v>1084</v>
      </c>
      <c r="D290" s="267" t="s">
        <v>999</v>
      </c>
      <c r="E290" s="267" t="s">
        <v>1000</v>
      </c>
      <c r="F290" s="267" t="s">
        <v>1085</v>
      </c>
      <c r="G290" s="277" t="s">
        <v>1086</v>
      </c>
      <c r="H290" s="267" t="s">
        <v>1087</v>
      </c>
      <c r="I290" s="265" t="s">
        <v>9</v>
      </c>
      <c r="J290" s="267"/>
      <c r="K290" s="263"/>
      <c r="L290" s="267"/>
      <c r="M290" s="267"/>
      <c r="N290" s="267"/>
      <c r="O290" s="267"/>
      <c r="P290" s="267"/>
      <c r="Q290" s="267"/>
      <c r="R290" s="267"/>
      <c r="S290" s="267"/>
      <c r="T290" s="267"/>
      <c r="U290" s="267"/>
      <c r="V290" s="267"/>
      <c r="W290" s="267"/>
      <c r="X290" s="267"/>
      <c r="Y290" s="267"/>
      <c r="Z290" s="267"/>
      <c r="AA290" s="267"/>
      <c r="AB290" s="267"/>
    </row>
    <row r="291" spans="1:28" s="268" customFormat="1" ht="40.200000000000003" customHeight="1">
      <c r="A291" s="267" t="s">
        <v>997</v>
      </c>
      <c r="B291" s="267" t="s">
        <v>998</v>
      </c>
      <c r="C291" s="267" t="s">
        <v>1088</v>
      </c>
      <c r="D291" s="267" t="s">
        <v>999</v>
      </c>
      <c r="E291" s="267" t="s">
        <v>1000</v>
      </c>
      <c r="F291" s="267" t="s">
        <v>1089</v>
      </c>
      <c r="G291" s="277" t="s">
        <v>1090</v>
      </c>
      <c r="H291" s="267" t="s">
        <v>1091</v>
      </c>
      <c r="I291" s="265" t="s">
        <v>9</v>
      </c>
      <c r="J291" s="267"/>
      <c r="K291" s="263"/>
      <c r="L291" s="267"/>
      <c r="M291" s="267"/>
      <c r="N291" s="267"/>
      <c r="O291" s="267"/>
      <c r="P291" s="267"/>
      <c r="Q291" s="267"/>
      <c r="R291" s="267"/>
      <c r="S291" s="267"/>
      <c r="T291" s="267"/>
      <c r="U291" s="267"/>
      <c r="V291" s="267"/>
      <c r="W291" s="267"/>
      <c r="X291" s="267"/>
      <c r="Y291" s="267"/>
      <c r="Z291" s="267"/>
      <c r="AA291" s="267"/>
      <c r="AB291" s="267"/>
    </row>
    <row r="292" spans="1:28" s="268" customFormat="1" ht="40.200000000000003" customHeight="1">
      <c r="A292" s="267" t="s">
        <v>997</v>
      </c>
      <c r="B292" s="267" t="s">
        <v>998</v>
      </c>
      <c r="C292" s="267" t="s">
        <v>1092</v>
      </c>
      <c r="D292" s="267" t="s">
        <v>999</v>
      </c>
      <c r="E292" s="267" t="s">
        <v>1000</v>
      </c>
      <c r="F292" s="267" t="s">
        <v>1093</v>
      </c>
      <c r="G292" s="277" t="s">
        <v>1094</v>
      </c>
      <c r="H292" s="267" t="s">
        <v>1095</v>
      </c>
      <c r="I292" s="265" t="s">
        <v>9</v>
      </c>
      <c r="J292" s="267"/>
      <c r="K292" s="263"/>
      <c r="L292" s="266"/>
      <c r="M292" s="267"/>
      <c r="N292" s="267"/>
      <c r="O292" s="267"/>
      <c r="P292" s="267"/>
      <c r="Q292" s="267"/>
      <c r="R292" s="267"/>
      <c r="S292" s="267"/>
      <c r="T292" s="267"/>
      <c r="U292" s="267"/>
      <c r="V292" s="267"/>
      <c r="W292" s="267"/>
      <c r="X292" s="267"/>
      <c r="Y292" s="267"/>
      <c r="Z292" s="267"/>
      <c r="AA292" s="267"/>
      <c r="AB292" s="267"/>
    </row>
    <row r="293" spans="1:28" s="268" customFormat="1" ht="40.200000000000003" customHeight="1">
      <c r="A293" s="267" t="s">
        <v>997</v>
      </c>
      <c r="B293" s="267" t="s">
        <v>998</v>
      </c>
      <c r="C293" s="267" t="s">
        <v>1096</v>
      </c>
      <c r="D293" s="267" t="s">
        <v>999</v>
      </c>
      <c r="E293" s="267" t="s">
        <v>1000</v>
      </c>
      <c r="F293" s="267" t="s">
        <v>1097</v>
      </c>
      <c r="G293" s="277" t="s">
        <v>1098</v>
      </c>
      <c r="H293" s="267" t="s">
        <v>1099</v>
      </c>
      <c r="I293" s="265" t="s">
        <v>9</v>
      </c>
      <c r="J293" s="267"/>
      <c r="K293" s="263"/>
      <c r="L293" s="267"/>
      <c r="M293" s="267"/>
      <c r="N293" s="267"/>
      <c r="O293" s="267"/>
      <c r="P293" s="267"/>
      <c r="Q293" s="267"/>
      <c r="R293" s="267"/>
      <c r="S293" s="267"/>
      <c r="T293" s="267"/>
      <c r="U293" s="267"/>
      <c r="V293" s="267"/>
      <c r="W293" s="267"/>
      <c r="X293" s="267"/>
      <c r="Y293" s="267"/>
      <c r="Z293" s="267"/>
      <c r="AA293" s="267"/>
      <c r="AB293" s="267"/>
    </row>
    <row r="294" spans="1:28" s="268" customFormat="1" ht="40.200000000000003" customHeight="1">
      <c r="A294" s="267" t="s">
        <v>997</v>
      </c>
      <c r="B294" s="267" t="s">
        <v>998</v>
      </c>
      <c r="C294" s="267" t="s">
        <v>1100</v>
      </c>
      <c r="D294" s="267" t="s">
        <v>999</v>
      </c>
      <c r="E294" s="267" t="s">
        <v>1000</v>
      </c>
      <c r="F294" s="267" t="s">
        <v>1101</v>
      </c>
      <c r="G294" s="277" t="s">
        <v>1102</v>
      </c>
      <c r="H294" s="267" t="s">
        <v>1103</v>
      </c>
      <c r="I294" s="265" t="s">
        <v>9</v>
      </c>
      <c r="J294" s="263"/>
      <c r="K294" s="263"/>
      <c r="L294" s="267"/>
      <c r="M294" s="267"/>
      <c r="N294" s="267"/>
      <c r="O294" s="267"/>
      <c r="P294" s="267"/>
      <c r="Q294" s="267"/>
      <c r="R294" s="267"/>
      <c r="S294" s="267"/>
      <c r="T294" s="267"/>
      <c r="U294" s="267"/>
      <c r="V294" s="267"/>
      <c r="W294" s="267"/>
      <c r="X294" s="267"/>
      <c r="Y294" s="267"/>
      <c r="Z294" s="267"/>
      <c r="AA294" s="267"/>
      <c r="AB294" s="267"/>
    </row>
    <row r="295" spans="1:28" s="268" customFormat="1" ht="40.200000000000003" customHeight="1">
      <c r="A295" s="267" t="s">
        <v>997</v>
      </c>
      <c r="B295" s="267" t="s">
        <v>998</v>
      </c>
      <c r="C295" s="267" t="s">
        <v>1104</v>
      </c>
      <c r="D295" s="267" t="s">
        <v>999</v>
      </c>
      <c r="E295" s="267" t="s">
        <v>1000</v>
      </c>
      <c r="F295" s="267" t="s">
        <v>1105</v>
      </c>
      <c r="G295" s="277" t="s">
        <v>1106</v>
      </c>
      <c r="H295" s="267" t="s">
        <v>1107</v>
      </c>
      <c r="I295" s="265" t="s">
        <v>9</v>
      </c>
      <c r="J295" s="267"/>
      <c r="K295" s="263"/>
      <c r="L295" s="267"/>
      <c r="M295" s="267"/>
      <c r="N295" s="267"/>
      <c r="O295" s="267"/>
      <c r="P295" s="267"/>
      <c r="Q295" s="267"/>
      <c r="R295" s="267"/>
      <c r="S295" s="267"/>
      <c r="T295" s="267"/>
      <c r="U295" s="267"/>
      <c r="V295" s="267"/>
      <c r="W295" s="267"/>
      <c r="X295" s="267"/>
      <c r="Y295" s="267"/>
      <c r="Z295" s="267"/>
      <c r="AA295" s="267"/>
      <c r="AB295" s="267"/>
    </row>
    <row r="296" spans="1:28" s="268" customFormat="1" ht="40.200000000000003" customHeight="1">
      <c r="A296" s="267" t="s">
        <v>997</v>
      </c>
      <c r="B296" s="267" t="s">
        <v>998</v>
      </c>
      <c r="C296" s="267" t="s">
        <v>1108</v>
      </c>
      <c r="D296" s="267" t="s">
        <v>999</v>
      </c>
      <c r="E296" s="267" t="s">
        <v>1000</v>
      </c>
      <c r="F296" s="267" t="s">
        <v>1109</v>
      </c>
      <c r="G296" s="277" t="s">
        <v>1106</v>
      </c>
      <c r="H296" s="267" t="s">
        <v>1110</v>
      </c>
      <c r="I296" s="265" t="s">
        <v>9</v>
      </c>
      <c r="J296" s="267"/>
      <c r="K296" s="263"/>
      <c r="L296" s="267"/>
      <c r="M296" s="267"/>
      <c r="N296" s="267"/>
      <c r="O296" s="267"/>
      <c r="P296" s="267"/>
      <c r="Q296" s="267"/>
      <c r="R296" s="267"/>
      <c r="S296" s="267"/>
      <c r="T296" s="267"/>
      <c r="U296" s="267"/>
      <c r="V296" s="267"/>
      <c r="W296" s="267"/>
      <c r="X296" s="267"/>
      <c r="Y296" s="267"/>
      <c r="Z296" s="267"/>
      <c r="AA296" s="267"/>
      <c r="AB296" s="267"/>
    </row>
    <row r="297" spans="1:28" s="268" customFormat="1" ht="40.200000000000003" customHeight="1">
      <c r="A297" s="267" t="s">
        <v>997</v>
      </c>
      <c r="B297" s="267" t="s">
        <v>998</v>
      </c>
      <c r="C297" s="267" t="s">
        <v>1111</v>
      </c>
      <c r="D297" s="267" t="s">
        <v>999</v>
      </c>
      <c r="E297" s="267" t="s">
        <v>1000</v>
      </c>
      <c r="F297" s="267" t="s">
        <v>1112</v>
      </c>
      <c r="G297" s="277" t="s">
        <v>1086</v>
      </c>
      <c r="H297" s="267" t="s">
        <v>1113</v>
      </c>
      <c r="I297" s="265" t="s">
        <v>9</v>
      </c>
      <c r="J297" s="267"/>
      <c r="K297" s="263"/>
      <c r="L297" s="267"/>
      <c r="M297" s="267"/>
      <c r="N297" s="267"/>
      <c r="O297" s="267"/>
      <c r="P297" s="267"/>
      <c r="Q297" s="267"/>
      <c r="R297" s="267"/>
      <c r="S297" s="267"/>
      <c r="T297" s="267"/>
      <c r="U297" s="267"/>
      <c r="V297" s="267"/>
      <c r="W297" s="267"/>
      <c r="X297" s="267"/>
      <c r="Y297" s="267"/>
      <c r="Z297" s="267"/>
      <c r="AA297" s="267"/>
      <c r="AB297" s="267"/>
    </row>
    <row r="298" spans="1:28" s="268" customFormat="1" ht="40.200000000000003" customHeight="1">
      <c r="A298" s="267" t="s">
        <v>997</v>
      </c>
      <c r="B298" s="267" t="s">
        <v>998</v>
      </c>
      <c r="C298" s="267" t="s">
        <v>1114</v>
      </c>
      <c r="D298" s="267" t="s">
        <v>999</v>
      </c>
      <c r="E298" s="267" t="s">
        <v>1000</v>
      </c>
      <c r="F298" s="267" t="s">
        <v>1115</v>
      </c>
      <c r="G298" s="277" t="s">
        <v>1086</v>
      </c>
      <c r="H298" s="267" t="s">
        <v>1116</v>
      </c>
      <c r="I298" s="265" t="s">
        <v>9</v>
      </c>
      <c r="J298" s="267"/>
      <c r="K298" s="263"/>
      <c r="L298" s="267"/>
      <c r="M298" s="267"/>
      <c r="N298" s="267"/>
      <c r="O298" s="267"/>
      <c r="P298" s="267"/>
      <c r="Q298" s="267"/>
      <c r="R298" s="267"/>
      <c r="S298" s="267"/>
      <c r="T298" s="267"/>
      <c r="U298" s="267"/>
      <c r="V298" s="267"/>
      <c r="W298" s="267"/>
      <c r="X298" s="267"/>
      <c r="Y298" s="267"/>
      <c r="Z298" s="267"/>
      <c r="AA298" s="267"/>
      <c r="AB298" s="267"/>
    </row>
    <row r="299" spans="1:28" s="284" customFormat="1" ht="40.200000000000003" customHeight="1">
      <c r="A299" s="284" t="s">
        <v>997</v>
      </c>
      <c r="B299" s="284" t="s">
        <v>998</v>
      </c>
      <c r="C299" s="284" t="s">
        <v>1117</v>
      </c>
      <c r="D299" s="284" t="s">
        <v>999</v>
      </c>
      <c r="E299" s="284" t="s">
        <v>1000</v>
      </c>
      <c r="F299" s="284" t="s">
        <v>1118</v>
      </c>
      <c r="G299" s="285" t="s">
        <v>1086</v>
      </c>
      <c r="H299" s="284" t="s">
        <v>1119</v>
      </c>
      <c r="I299" s="286" t="s">
        <v>116</v>
      </c>
      <c r="K299" s="287"/>
      <c r="L299" s="284" t="s">
        <v>1120</v>
      </c>
    </row>
    <row r="300" spans="1:28" s="262" customFormat="1" ht="40.200000000000003" customHeight="1">
      <c r="A300" s="261" t="s">
        <v>997</v>
      </c>
      <c r="B300" s="261" t="s">
        <v>998</v>
      </c>
      <c r="C300" s="261" t="s">
        <v>1121</v>
      </c>
      <c r="D300" s="261" t="s">
        <v>999</v>
      </c>
      <c r="E300" s="261" t="s">
        <v>1000</v>
      </c>
      <c r="F300" s="261" t="s">
        <v>1122</v>
      </c>
      <c r="G300" s="288" t="s">
        <v>1086</v>
      </c>
      <c r="H300" s="261" t="s">
        <v>1123</v>
      </c>
      <c r="I300" s="259" t="s">
        <v>9</v>
      </c>
      <c r="J300" s="261"/>
      <c r="K300" s="256"/>
      <c r="L300" s="261"/>
      <c r="M300" s="261"/>
      <c r="N300" s="261"/>
      <c r="O300" s="261"/>
      <c r="P300" s="261"/>
      <c r="Q300" s="261"/>
      <c r="R300" s="261"/>
      <c r="S300" s="261"/>
      <c r="T300" s="261"/>
      <c r="U300" s="261"/>
      <c r="V300" s="261"/>
      <c r="W300" s="261"/>
      <c r="X300" s="261"/>
      <c r="Y300" s="261"/>
      <c r="Z300" s="261"/>
      <c r="AA300" s="261"/>
      <c r="AB300" s="261"/>
    </row>
    <row r="301" spans="1:28" s="268" customFormat="1" ht="40.200000000000003" customHeight="1">
      <c r="A301" s="267" t="s">
        <v>1124</v>
      </c>
      <c r="B301" s="267" t="s">
        <v>1125</v>
      </c>
      <c r="C301" s="267" t="s">
        <v>209</v>
      </c>
      <c r="D301" s="267" t="s">
        <v>1126</v>
      </c>
      <c r="E301" s="267" t="s">
        <v>1127</v>
      </c>
      <c r="F301" s="267" t="s">
        <v>1128</v>
      </c>
      <c r="G301" s="277" t="s">
        <v>1129</v>
      </c>
      <c r="H301" s="267" t="s">
        <v>1130</v>
      </c>
      <c r="I301" s="265" t="s">
        <v>9</v>
      </c>
      <c r="J301" s="267"/>
      <c r="K301" s="263"/>
      <c r="L301" s="267"/>
      <c r="M301" s="267"/>
      <c r="N301" s="267"/>
      <c r="O301" s="267"/>
      <c r="P301" s="267"/>
      <c r="Q301" s="267"/>
      <c r="R301" s="267"/>
      <c r="S301" s="267"/>
      <c r="T301" s="267"/>
      <c r="U301" s="267"/>
      <c r="V301" s="267"/>
      <c r="W301" s="267"/>
      <c r="X301" s="267"/>
      <c r="Y301" s="267"/>
      <c r="Z301" s="267"/>
      <c r="AA301" s="267"/>
      <c r="AB301" s="267"/>
    </row>
    <row r="302" spans="1:28" s="268" customFormat="1" ht="40.200000000000003" customHeight="1">
      <c r="A302" s="267" t="s">
        <v>1124</v>
      </c>
      <c r="B302" s="267" t="s">
        <v>1125</v>
      </c>
      <c r="C302" s="267" t="s">
        <v>215</v>
      </c>
      <c r="D302" s="267" t="s">
        <v>1126</v>
      </c>
      <c r="E302" s="267" t="s">
        <v>1127</v>
      </c>
      <c r="F302" s="267" t="s">
        <v>1131</v>
      </c>
      <c r="G302" s="277" t="s">
        <v>1132</v>
      </c>
      <c r="H302" s="267" t="s">
        <v>1133</v>
      </c>
      <c r="I302" s="265" t="s">
        <v>9</v>
      </c>
      <c r="J302" s="267"/>
      <c r="K302" s="263"/>
      <c r="L302" s="267"/>
      <c r="M302" s="267"/>
      <c r="N302" s="267"/>
      <c r="O302" s="267"/>
      <c r="P302" s="267"/>
      <c r="Q302" s="267"/>
      <c r="R302" s="267"/>
      <c r="S302" s="267"/>
      <c r="T302" s="267"/>
      <c r="U302" s="267"/>
      <c r="V302" s="267"/>
      <c r="W302" s="267"/>
      <c r="X302" s="267"/>
      <c r="Y302" s="267"/>
      <c r="Z302" s="267"/>
      <c r="AA302" s="267"/>
      <c r="AB302" s="267"/>
    </row>
    <row r="303" spans="1:28" s="268" customFormat="1" ht="40.200000000000003" customHeight="1">
      <c r="A303" s="267" t="s">
        <v>1124</v>
      </c>
      <c r="B303" s="267" t="s">
        <v>1125</v>
      </c>
      <c r="C303" s="267" t="s">
        <v>220</v>
      </c>
      <c r="D303" s="267" t="s">
        <v>1126</v>
      </c>
      <c r="E303" s="267" t="s">
        <v>1127</v>
      </c>
      <c r="F303" s="267" t="s">
        <v>1134</v>
      </c>
      <c r="G303" s="277" t="s">
        <v>1135</v>
      </c>
      <c r="H303" s="267" t="s">
        <v>1136</v>
      </c>
      <c r="I303" s="265" t="s">
        <v>9</v>
      </c>
      <c r="J303" s="267"/>
      <c r="K303" s="263"/>
      <c r="L303" s="267"/>
      <c r="M303" s="267"/>
      <c r="N303" s="267"/>
      <c r="O303" s="267"/>
      <c r="P303" s="267"/>
      <c r="Q303" s="267"/>
      <c r="R303" s="267"/>
      <c r="S303" s="267"/>
      <c r="T303" s="267"/>
      <c r="U303" s="267"/>
      <c r="V303" s="267"/>
      <c r="W303" s="267"/>
      <c r="X303" s="267"/>
      <c r="Y303" s="267"/>
      <c r="Z303" s="267"/>
      <c r="AA303" s="267"/>
      <c r="AB303" s="267"/>
    </row>
    <row r="304" spans="1:28" s="268" customFormat="1" ht="40.200000000000003" customHeight="1">
      <c r="A304" s="267" t="s">
        <v>1124</v>
      </c>
      <c r="B304" s="267" t="s">
        <v>1125</v>
      </c>
      <c r="C304" s="267" t="s">
        <v>226</v>
      </c>
      <c r="D304" s="267" t="s">
        <v>1126</v>
      </c>
      <c r="E304" s="267" t="s">
        <v>1127</v>
      </c>
      <c r="F304" s="267" t="s">
        <v>1137</v>
      </c>
      <c r="G304" s="277" t="s">
        <v>1138</v>
      </c>
      <c r="H304" s="267" t="s">
        <v>1139</v>
      </c>
      <c r="I304" s="265" t="s">
        <v>9</v>
      </c>
      <c r="J304" s="267"/>
      <c r="K304" s="263"/>
      <c r="L304" s="267"/>
      <c r="M304" s="267"/>
      <c r="N304" s="267"/>
      <c r="O304" s="267"/>
      <c r="P304" s="267"/>
      <c r="Q304" s="267"/>
      <c r="R304" s="267"/>
      <c r="S304" s="267"/>
      <c r="T304" s="267"/>
      <c r="U304" s="267"/>
      <c r="V304" s="267"/>
      <c r="W304" s="267"/>
      <c r="X304" s="267"/>
      <c r="Y304" s="267"/>
      <c r="Z304" s="267"/>
      <c r="AA304" s="267"/>
      <c r="AB304" s="267"/>
    </row>
    <row r="305" spans="1:28" s="268" customFormat="1" ht="40.200000000000003" customHeight="1">
      <c r="A305" s="267" t="s">
        <v>1124</v>
      </c>
      <c r="B305" s="267" t="s">
        <v>1125</v>
      </c>
      <c r="C305" s="267" t="s">
        <v>230</v>
      </c>
      <c r="D305" s="267" t="s">
        <v>1126</v>
      </c>
      <c r="E305" s="267" t="s">
        <v>1127</v>
      </c>
      <c r="F305" s="267" t="s">
        <v>1140</v>
      </c>
      <c r="G305" s="277" t="s">
        <v>1141</v>
      </c>
      <c r="H305" s="267" t="s">
        <v>1142</v>
      </c>
      <c r="I305" s="265" t="s">
        <v>9</v>
      </c>
      <c r="J305" s="267"/>
      <c r="K305" s="263"/>
      <c r="L305" s="267"/>
      <c r="M305" s="267"/>
      <c r="N305" s="267"/>
      <c r="O305" s="267"/>
      <c r="P305" s="267"/>
      <c r="Q305" s="267"/>
      <c r="R305" s="267"/>
      <c r="S305" s="267"/>
      <c r="T305" s="267"/>
      <c r="U305" s="267"/>
      <c r="V305" s="267"/>
      <c r="W305" s="267"/>
      <c r="X305" s="267"/>
      <c r="Y305" s="267"/>
      <c r="Z305" s="267"/>
      <c r="AA305" s="267"/>
      <c r="AB305" s="267"/>
    </row>
    <row r="306" spans="1:28" s="268" customFormat="1" ht="40.200000000000003" customHeight="1">
      <c r="A306" s="267" t="s">
        <v>1124</v>
      </c>
      <c r="B306" s="267" t="s">
        <v>1125</v>
      </c>
      <c r="C306" s="267" t="s">
        <v>234</v>
      </c>
      <c r="D306" s="267" t="s">
        <v>1126</v>
      </c>
      <c r="E306" s="267" t="s">
        <v>1127</v>
      </c>
      <c r="F306" s="267" t="s">
        <v>1143</v>
      </c>
      <c r="G306" s="277" t="s">
        <v>1144</v>
      </c>
      <c r="H306" s="267" t="s">
        <v>1145</v>
      </c>
      <c r="I306" s="265" t="s">
        <v>9</v>
      </c>
      <c r="J306" s="267"/>
      <c r="K306" s="263"/>
      <c r="L306" s="267"/>
      <c r="M306" s="267"/>
      <c r="N306" s="267"/>
      <c r="O306" s="267"/>
      <c r="P306" s="267"/>
      <c r="Q306" s="267"/>
      <c r="R306" s="267"/>
      <c r="S306" s="267"/>
      <c r="T306" s="267"/>
      <c r="U306" s="267"/>
      <c r="V306" s="267"/>
      <c r="W306" s="267"/>
      <c r="X306" s="267"/>
      <c r="Y306" s="267"/>
      <c r="Z306" s="267"/>
      <c r="AA306" s="267"/>
      <c r="AB306" s="267"/>
    </row>
    <row r="307" spans="1:28" s="268" customFormat="1" ht="40.200000000000003" customHeight="1">
      <c r="A307" s="263" t="s">
        <v>1146</v>
      </c>
      <c r="B307" s="263" t="s">
        <v>1147</v>
      </c>
      <c r="C307" s="263" t="s">
        <v>1148</v>
      </c>
      <c r="D307" s="267" t="s">
        <v>1126</v>
      </c>
      <c r="E307" s="263" t="s">
        <v>1149</v>
      </c>
      <c r="F307" s="263" t="s">
        <v>1150</v>
      </c>
      <c r="G307" s="264" t="s">
        <v>1151</v>
      </c>
      <c r="H307" s="263" t="s">
        <v>1152</v>
      </c>
      <c r="I307" s="265" t="s">
        <v>9</v>
      </c>
      <c r="J307" s="267"/>
      <c r="K307" s="263"/>
      <c r="L307" s="267"/>
      <c r="M307" s="267"/>
      <c r="N307" s="267"/>
      <c r="O307" s="267"/>
      <c r="P307" s="267"/>
      <c r="Q307" s="267"/>
      <c r="R307" s="267"/>
      <c r="S307" s="267"/>
      <c r="T307" s="267"/>
      <c r="U307" s="267"/>
      <c r="V307" s="267"/>
      <c r="W307" s="267"/>
      <c r="X307" s="267"/>
      <c r="Y307" s="267"/>
      <c r="Z307" s="267"/>
      <c r="AA307" s="267"/>
      <c r="AB307" s="267"/>
    </row>
    <row r="308" spans="1:28" s="268" customFormat="1" ht="40.200000000000003" customHeight="1">
      <c r="A308" s="263" t="s">
        <v>1146</v>
      </c>
      <c r="B308" s="263" t="s">
        <v>1147</v>
      </c>
      <c r="C308" s="263" t="s">
        <v>1153</v>
      </c>
      <c r="D308" s="267" t="s">
        <v>1126</v>
      </c>
      <c r="E308" s="263" t="s">
        <v>1149</v>
      </c>
      <c r="F308" s="263" t="s">
        <v>1154</v>
      </c>
      <c r="G308" s="264" t="s">
        <v>1155</v>
      </c>
      <c r="H308" s="263" t="s">
        <v>1156</v>
      </c>
      <c r="I308" s="265" t="s">
        <v>9</v>
      </c>
      <c r="J308" s="267"/>
      <c r="K308" s="263"/>
      <c r="L308" s="266"/>
      <c r="M308" s="267"/>
      <c r="N308" s="267"/>
      <c r="O308" s="267"/>
      <c r="P308" s="267"/>
      <c r="Q308" s="267"/>
      <c r="R308" s="267"/>
      <c r="S308" s="267"/>
      <c r="T308" s="267"/>
      <c r="U308" s="267"/>
      <c r="V308" s="267"/>
      <c r="W308" s="267"/>
      <c r="X308" s="267"/>
      <c r="Y308" s="267"/>
      <c r="Z308" s="267"/>
      <c r="AA308" s="267"/>
      <c r="AB308" s="267"/>
    </row>
    <row r="309" spans="1:28" s="268" customFormat="1" ht="40.200000000000003" customHeight="1">
      <c r="A309" s="263" t="s">
        <v>1146</v>
      </c>
      <c r="B309" s="263" t="s">
        <v>1147</v>
      </c>
      <c r="C309" s="263" t="s">
        <v>1157</v>
      </c>
      <c r="D309" s="267" t="s">
        <v>1126</v>
      </c>
      <c r="E309" s="263" t="s">
        <v>1158</v>
      </c>
      <c r="F309" s="263" t="s">
        <v>1159</v>
      </c>
      <c r="G309" s="264" t="s">
        <v>1160</v>
      </c>
      <c r="H309" s="263" t="s">
        <v>1161</v>
      </c>
      <c r="I309" s="265" t="s">
        <v>9</v>
      </c>
      <c r="J309" s="267"/>
      <c r="K309" s="263"/>
      <c r="L309" s="266"/>
      <c r="M309" s="267"/>
      <c r="N309" s="267"/>
      <c r="O309" s="267"/>
      <c r="P309" s="267"/>
      <c r="Q309" s="267"/>
      <c r="R309" s="267"/>
      <c r="S309" s="267"/>
      <c r="T309" s="267"/>
      <c r="U309" s="267"/>
      <c r="V309" s="267"/>
      <c r="W309" s="267"/>
      <c r="X309" s="267"/>
      <c r="Y309" s="267"/>
      <c r="Z309" s="267"/>
      <c r="AA309" s="267"/>
      <c r="AB309" s="267"/>
    </row>
    <row r="310" spans="1:28" s="268" customFormat="1" ht="40.200000000000003" customHeight="1">
      <c r="A310" s="263" t="s">
        <v>1146</v>
      </c>
      <c r="B310" s="263" t="s">
        <v>1147</v>
      </c>
      <c r="C310" s="263" t="s">
        <v>1162</v>
      </c>
      <c r="D310" s="267" t="s">
        <v>1126</v>
      </c>
      <c r="E310" s="263" t="s">
        <v>1158</v>
      </c>
      <c r="F310" s="263" t="s">
        <v>1163</v>
      </c>
      <c r="G310" s="264" t="s">
        <v>1164</v>
      </c>
      <c r="H310" s="263" t="s">
        <v>1165</v>
      </c>
      <c r="I310" s="265" t="s">
        <v>9</v>
      </c>
      <c r="J310" s="267"/>
      <c r="K310" s="263"/>
      <c r="L310" s="267"/>
      <c r="M310" s="267"/>
      <c r="N310" s="267"/>
      <c r="O310" s="267"/>
      <c r="P310" s="267"/>
      <c r="Q310" s="267"/>
      <c r="R310" s="267"/>
      <c r="S310" s="267"/>
      <c r="T310" s="267"/>
      <c r="U310" s="267"/>
      <c r="V310" s="267"/>
      <c r="W310" s="267"/>
      <c r="X310" s="267"/>
      <c r="Y310" s="267"/>
      <c r="Z310" s="267"/>
      <c r="AA310" s="267"/>
      <c r="AB310" s="267"/>
    </row>
    <row r="311" spans="1:28" s="268" customFormat="1" ht="40.200000000000003" customHeight="1">
      <c r="A311" s="263" t="s">
        <v>1146</v>
      </c>
      <c r="B311" s="263" t="s">
        <v>1147</v>
      </c>
      <c r="C311" s="263" t="s">
        <v>1166</v>
      </c>
      <c r="D311" s="267" t="s">
        <v>1126</v>
      </c>
      <c r="E311" s="263" t="s">
        <v>1167</v>
      </c>
      <c r="F311" s="263" t="s">
        <v>1168</v>
      </c>
      <c r="G311" s="264" t="s">
        <v>1169</v>
      </c>
      <c r="H311" s="263" t="s">
        <v>1170</v>
      </c>
      <c r="I311" s="265" t="s">
        <v>9</v>
      </c>
      <c r="J311" s="267"/>
      <c r="K311" s="263"/>
      <c r="L311" s="267"/>
      <c r="M311" s="267"/>
      <c r="N311" s="267"/>
      <c r="O311" s="267"/>
      <c r="P311" s="267"/>
      <c r="Q311" s="267"/>
      <c r="R311" s="267"/>
      <c r="S311" s="267"/>
      <c r="T311" s="267"/>
      <c r="U311" s="267"/>
      <c r="V311" s="267"/>
      <c r="W311" s="267"/>
      <c r="X311" s="267"/>
      <c r="Y311" s="267"/>
      <c r="Z311" s="267"/>
      <c r="AA311" s="267"/>
      <c r="AB311" s="267"/>
    </row>
    <row r="312" spans="1:28" s="268" customFormat="1" ht="40.200000000000003" customHeight="1">
      <c r="A312" s="263" t="s">
        <v>1146</v>
      </c>
      <c r="B312" s="263" t="s">
        <v>1147</v>
      </c>
      <c r="C312" s="263" t="s">
        <v>1171</v>
      </c>
      <c r="D312" s="267" t="s">
        <v>1126</v>
      </c>
      <c r="E312" s="263" t="s">
        <v>1149</v>
      </c>
      <c r="F312" s="263" t="s">
        <v>1172</v>
      </c>
      <c r="G312" s="264" t="s">
        <v>1173</v>
      </c>
      <c r="H312" s="263" t="s">
        <v>1174</v>
      </c>
      <c r="I312" s="265" t="s">
        <v>9</v>
      </c>
      <c r="J312" s="267"/>
      <c r="K312" s="263"/>
      <c r="L312" s="266"/>
      <c r="M312" s="267"/>
      <c r="N312" s="267"/>
      <c r="O312" s="267"/>
      <c r="P312" s="267"/>
      <c r="Q312" s="267"/>
      <c r="R312" s="267"/>
      <c r="S312" s="267"/>
      <c r="T312" s="267"/>
      <c r="U312" s="267"/>
      <c r="V312" s="267"/>
      <c r="W312" s="267"/>
      <c r="X312" s="267"/>
      <c r="Y312" s="267"/>
      <c r="Z312" s="267"/>
      <c r="AA312" s="267"/>
      <c r="AB312" s="267"/>
    </row>
    <row r="313" spans="1:28" s="268" customFormat="1" ht="40.200000000000003" customHeight="1">
      <c r="A313" s="263" t="s">
        <v>1146</v>
      </c>
      <c r="B313" s="263" t="s">
        <v>1147</v>
      </c>
      <c r="C313" s="263" t="s">
        <v>1175</v>
      </c>
      <c r="D313" s="267" t="s">
        <v>1126</v>
      </c>
      <c r="E313" s="263" t="s">
        <v>1149</v>
      </c>
      <c r="F313" s="263" t="s">
        <v>1176</v>
      </c>
      <c r="G313" s="264" t="s">
        <v>1173</v>
      </c>
      <c r="H313" s="263" t="s">
        <v>1177</v>
      </c>
      <c r="I313" s="265" t="s">
        <v>9</v>
      </c>
      <c r="J313" s="267"/>
      <c r="K313" s="263"/>
      <c r="L313" s="267"/>
      <c r="M313" s="267"/>
      <c r="N313" s="267"/>
      <c r="O313" s="267"/>
      <c r="P313" s="267"/>
      <c r="Q313" s="267"/>
      <c r="R313" s="267"/>
      <c r="S313" s="267"/>
      <c r="T313" s="267"/>
      <c r="U313" s="267"/>
      <c r="V313" s="267"/>
      <c r="W313" s="267"/>
      <c r="X313" s="267"/>
      <c r="Y313" s="267"/>
      <c r="Z313" s="267"/>
      <c r="AA313" s="267"/>
      <c r="AB313" s="267"/>
    </row>
    <row r="314" spans="1:28" s="268" customFormat="1" ht="40.200000000000003" customHeight="1">
      <c r="A314" s="263" t="s">
        <v>1146</v>
      </c>
      <c r="B314" s="263" t="s">
        <v>1147</v>
      </c>
      <c r="C314" s="263" t="s">
        <v>1178</v>
      </c>
      <c r="D314" s="267" t="s">
        <v>1126</v>
      </c>
      <c r="E314" s="263" t="s">
        <v>1179</v>
      </c>
      <c r="F314" s="263" t="s">
        <v>1180</v>
      </c>
      <c r="G314" s="264" t="s">
        <v>1173</v>
      </c>
      <c r="H314" s="263" t="s">
        <v>1181</v>
      </c>
      <c r="I314" s="265" t="s">
        <v>9</v>
      </c>
      <c r="J314" s="267"/>
      <c r="K314" s="263"/>
      <c r="L314" s="267"/>
      <c r="M314" s="267"/>
      <c r="N314" s="267"/>
      <c r="O314" s="267"/>
      <c r="P314" s="267"/>
      <c r="Q314" s="267"/>
      <c r="R314" s="267"/>
      <c r="S314" s="267"/>
      <c r="T314" s="267"/>
      <c r="U314" s="267"/>
      <c r="V314" s="267"/>
      <c r="W314" s="267"/>
      <c r="X314" s="267"/>
      <c r="Y314" s="267"/>
      <c r="Z314" s="267"/>
      <c r="AA314" s="267"/>
      <c r="AB314" s="267"/>
    </row>
    <row r="315" spans="1:28" s="268" customFormat="1" ht="40.200000000000003" customHeight="1">
      <c r="A315" s="263" t="s">
        <v>1146</v>
      </c>
      <c r="B315" s="263" t="s">
        <v>1147</v>
      </c>
      <c r="C315" s="263" t="s">
        <v>1182</v>
      </c>
      <c r="D315" s="267" t="s">
        <v>1126</v>
      </c>
      <c r="E315" s="263" t="s">
        <v>1149</v>
      </c>
      <c r="F315" s="263" t="s">
        <v>1183</v>
      </c>
      <c r="G315" s="264" t="s">
        <v>1184</v>
      </c>
      <c r="H315" s="263" t="s">
        <v>1185</v>
      </c>
      <c r="I315" s="265" t="s">
        <v>9</v>
      </c>
      <c r="J315" s="267"/>
      <c r="K315" s="263"/>
      <c r="L315" s="267"/>
      <c r="M315" s="267"/>
      <c r="N315" s="267"/>
      <c r="O315" s="267"/>
      <c r="P315" s="267"/>
      <c r="Q315" s="267"/>
      <c r="R315" s="267"/>
      <c r="S315" s="267"/>
      <c r="T315" s="267"/>
      <c r="U315" s="267"/>
      <c r="V315" s="267"/>
      <c r="W315" s="267"/>
      <c r="X315" s="267"/>
      <c r="Y315" s="267"/>
      <c r="Z315" s="267"/>
      <c r="AA315" s="267"/>
      <c r="AB315" s="267"/>
    </row>
    <row r="316" spans="1:28" s="268" customFormat="1" ht="40.200000000000003" customHeight="1">
      <c r="A316" s="263" t="s">
        <v>1186</v>
      </c>
      <c r="B316" s="267" t="s">
        <v>1187</v>
      </c>
      <c r="C316" s="263" t="s">
        <v>1188</v>
      </c>
      <c r="D316" s="263" t="s">
        <v>1189</v>
      </c>
      <c r="E316" s="271" t="s">
        <v>1190</v>
      </c>
      <c r="F316" s="263" t="s">
        <v>1191</v>
      </c>
      <c r="G316" s="264" t="s">
        <v>1192</v>
      </c>
      <c r="H316" s="263" t="s">
        <v>1193</v>
      </c>
      <c r="I316" s="265" t="s">
        <v>9</v>
      </c>
      <c r="J316" s="263"/>
      <c r="K316" s="263"/>
      <c r="L316" s="266"/>
      <c r="M316" s="267"/>
      <c r="N316" s="267"/>
      <c r="O316" s="267"/>
      <c r="P316" s="267"/>
      <c r="Q316" s="267"/>
      <c r="R316" s="267"/>
      <c r="S316" s="267"/>
      <c r="T316" s="267"/>
      <c r="U316" s="267"/>
      <c r="V316" s="267"/>
      <c r="W316" s="267"/>
      <c r="X316" s="267"/>
      <c r="Y316" s="267"/>
      <c r="Z316" s="267"/>
      <c r="AA316" s="267"/>
      <c r="AB316" s="267"/>
    </row>
    <row r="317" spans="1:28" s="268" customFormat="1" ht="40.200000000000003" customHeight="1">
      <c r="A317" s="263" t="s">
        <v>1186</v>
      </c>
      <c r="B317" s="267" t="s">
        <v>1187</v>
      </c>
      <c r="C317" s="263" t="s">
        <v>1194</v>
      </c>
      <c r="D317" s="263" t="s">
        <v>1189</v>
      </c>
      <c r="E317" s="271" t="s">
        <v>1190</v>
      </c>
      <c r="F317" s="263" t="s">
        <v>1195</v>
      </c>
      <c r="G317" s="264" t="s">
        <v>17349</v>
      </c>
      <c r="H317" s="263" t="s">
        <v>1196</v>
      </c>
      <c r="I317" s="265" t="s">
        <v>9</v>
      </c>
      <c r="J317" s="263"/>
      <c r="K317" s="263"/>
      <c r="L317" s="266"/>
      <c r="M317" s="267"/>
      <c r="N317" s="267"/>
      <c r="O317" s="267"/>
      <c r="P317" s="267"/>
      <c r="Q317" s="267"/>
      <c r="R317" s="267"/>
      <c r="S317" s="267"/>
      <c r="T317" s="267"/>
      <c r="U317" s="267"/>
      <c r="V317" s="267"/>
      <c r="W317" s="267"/>
      <c r="X317" s="267"/>
      <c r="Y317" s="267"/>
      <c r="Z317" s="267"/>
      <c r="AA317" s="267"/>
      <c r="AB317" s="267"/>
    </row>
    <row r="318" spans="1:28" s="268" customFormat="1" ht="40.200000000000003" customHeight="1">
      <c r="A318" s="263" t="s">
        <v>1186</v>
      </c>
      <c r="B318" s="267" t="s">
        <v>1187</v>
      </c>
      <c r="C318" s="263" t="s">
        <v>1197</v>
      </c>
      <c r="D318" s="263" t="s">
        <v>1198</v>
      </c>
      <c r="E318" s="271" t="s">
        <v>1190</v>
      </c>
      <c r="F318" s="263" t="s">
        <v>1199</v>
      </c>
      <c r="G318" s="264" t="s">
        <v>1200</v>
      </c>
      <c r="H318" s="263" t="s">
        <v>1201</v>
      </c>
      <c r="I318" s="265" t="s">
        <v>9</v>
      </c>
      <c r="J318" s="263"/>
      <c r="K318" s="263"/>
      <c r="L318" s="266"/>
      <c r="M318" s="267"/>
      <c r="N318" s="267"/>
      <c r="O318" s="267"/>
      <c r="P318" s="267"/>
      <c r="Q318" s="267"/>
      <c r="R318" s="267"/>
      <c r="S318" s="267"/>
      <c r="T318" s="267"/>
      <c r="U318" s="267"/>
      <c r="V318" s="267"/>
      <c r="W318" s="267"/>
      <c r="X318" s="267"/>
      <c r="Y318" s="267"/>
      <c r="Z318" s="267"/>
      <c r="AA318" s="267"/>
      <c r="AB318" s="267"/>
    </row>
    <row r="319" spans="1:28" s="268" customFormat="1" ht="40.200000000000003" customHeight="1">
      <c r="A319" s="263" t="s">
        <v>1186</v>
      </c>
      <c r="B319" s="267" t="s">
        <v>1187</v>
      </c>
      <c r="C319" s="263" t="s">
        <v>1202</v>
      </c>
      <c r="D319" s="263" t="s">
        <v>1198</v>
      </c>
      <c r="E319" s="271" t="s">
        <v>1190</v>
      </c>
      <c r="F319" s="263" t="s">
        <v>1203</v>
      </c>
      <c r="G319" s="264" t="s">
        <v>1200</v>
      </c>
      <c r="H319" s="263" t="s">
        <v>1204</v>
      </c>
      <c r="I319" s="265" t="s">
        <v>9</v>
      </c>
      <c r="J319" s="263"/>
      <c r="K319" s="263"/>
      <c r="L319" s="267"/>
      <c r="M319" s="267"/>
      <c r="N319" s="267"/>
      <c r="O319" s="267"/>
      <c r="P319" s="267"/>
      <c r="Q319" s="267"/>
      <c r="R319" s="267"/>
      <c r="S319" s="267"/>
      <c r="T319" s="267"/>
      <c r="U319" s="267"/>
      <c r="V319" s="267"/>
      <c r="W319" s="267"/>
      <c r="X319" s="267"/>
      <c r="Y319" s="267"/>
      <c r="Z319" s="267"/>
      <c r="AA319" s="267"/>
      <c r="AB319" s="267"/>
    </row>
    <row r="320" spans="1:28" s="268" customFormat="1" ht="40.200000000000003" customHeight="1">
      <c r="A320" s="263" t="s">
        <v>1186</v>
      </c>
      <c r="B320" s="267" t="s">
        <v>1187</v>
      </c>
      <c r="C320" s="263" t="s">
        <v>1205</v>
      </c>
      <c r="D320" s="263" t="s">
        <v>1198</v>
      </c>
      <c r="E320" s="271" t="s">
        <v>1190</v>
      </c>
      <c r="F320" s="263" t="s">
        <v>1206</v>
      </c>
      <c r="G320" s="264" t="s">
        <v>1200</v>
      </c>
      <c r="H320" s="263" t="s">
        <v>1207</v>
      </c>
      <c r="I320" s="265" t="s">
        <v>9</v>
      </c>
      <c r="J320" s="263"/>
      <c r="K320" s="263"/>
      <c r="L320" s="267"/>
      <c r="M320" s="267"/>
      <c r="N320" s="267"/>
      <c r="O320" s="267"/>
      <c r="P320" s="267"/>
      <c r="Q320" s="267"/>
      <c r="R320" s="267"/>
      <c r="S320" s="267"/>
      <c r="T320" s="267"/>
      <c r="U320" s="267"/>
      <c r="V320" s="267"/>
      <c r="W320" s="267"/>
      <c r="X320" s="267"/>
      <c r="Y320" s="267"/>
      <c r="Z320" s="267"/>
      <c r="AA320" s="267"/>
      <c r="AB320" s="267"/>
    </row>
    <row r="321" spans="1:28" s="268" customFormat="1" ht="40.200000000000003" customHeight="1">
      <c r="A321" s="263" t="s">
        <v>1186</v>
      </c>
      <c r="B321" s="267" t="s">
        <v>1187</v>
      </c>
      <c r="C321" s="263" t="s">
        <v>1208</v>
      </c>
      <c r="D321" s="263" t="s">
        <v>1198</v>
      </c>
      <c r="E321" s="271" t="s">
        <v>1190</v>
      </c>
      <c r="F321" s="263" t="s">
        <v>1209</v>
      </c>
      <c r="G321" s="264" t="s">
        <v>1210</v>
      </c>
      <c r="H321" s="263" t="s">
        <v>1211</v>
      </c>
      <c r="I321" s="265" t="s">
        <v>9</v>
      </c>
      <c r="J321" s="289"/>
      <c r="K321" s="263"/>
      <c r="L321" s="266"/>
      <c r="M321" s="267"/>
      <c r="N321" s="267"/>
      <c r="O321" s="267"/>
      <c r="P321" s="267"/>
      <c r="Q321" s="267"/>
      <c r="R321" s="267"/>
      <c r="S321" s="267"/>
      <c r="T321" s="267"/>
      <c r="U321" s="267"/>
      <c r="V321" s="267"/>
      <c r="W321" s="267"/>
      <c r="X321" s="267"/>
      <c r="Y321" s="267"/>
      <c r="Z321" s="267"/>
      <c r="AA321" s="267"/>
      <c r="AB321" s="267"/>
    </row>
    <row r="322" spans="1:28" s="268" customFormat="1" ht="40.200000000000003" customHeight="1">
      <c r="A322" s="263" t="s">
        <v>1186</v>
      </c>
      <c r="B322" s="267" t="s">
        <v>1187</v>
      </c>
      <c r="C322" s="263" t="s">
        <v>1212</v>
      </c>
      <c r="D322" s="263" t="s">
        <v>1198</v>
      </c>
      <c r="E322" s="271" t="s">
        <v>1190</v>
      </c>
      <c r="F322" s="263" t="s">
        <v>1213</v>
      </c>
      <c r="G322" s="264" t="s">
        <v>1210</v>
      </c>
      <c r="H322" s="263" t="s">
        <v>1214</v>
      </c>
      <c r="I322" s="265" t="s">
        <v>9</v>
      </c>
      <c r="J322" s="289"/>
      <c r="K322" s="263"/>
      <c r="L322" s="266"/>
      <c r="M322" s="267"/>
      <c r="N322" s="267"/>
      <c r="O322" s="267"/>
      <c r="P322" s="267"/>
      <c r="Q322" s="267"/>
      <c r="R322" s="267"/>
      <c r="S322" s="267"/>
      <c r="T322" s="267"/>
      <c r="U322" s="267"/>
      <c r="V322" s="267"/>
      <c r="W322" s="267"/>
      <c r="X322" s="267"/>
      <c r="Y322" s="267"/>
      <c r="Z322" s="267"/>
      <c r="AA322" s="267"/>
      <c r="AB322" s="267"/>
    </row>
    <row r="323" spans="1:28" s="268" customFormat="1" ht="40.200000000000003" customHeight="1">
      <c r="A323" s="263" t="s">
        <v>1186</v>
      </c>
      <c r="B323" s="267" t="s">
        <v>1187</v>
      </c>
      <c r="C323" s="263" t="s">
        <v>1215</v>
      </c>
      <c r="D323" s="263" t="s">
        <v>1198</v>
      </c>
      <c r="E323" s="271" t="s">
        <v>1190</v>
      </c>
      <c r="F323" s="263" t="s">
        <v>1216</v>
      </c>
      <c r="G323" s="264" t="s">
        <v>1210</v>
      </c>
      <c r="H323" s="263" t="s">
        <v>1217</v>
      </c>
      <c r="I323" s="265" t="s">
        <v>9</v>
      </c>
      <c r="J323" s="289"/>
      <c r="K323" s="263"/>
      <c r="L323" s="266"/>
      <c r="M323" s="267"/>
      <c r="N323" s="267"/>
      <c r="O323" s="267"/>
      <c r="P323" s="267"/>
      <c r="Q323" s="267"/>
      <c r="R323" s="267"/>
      <c r="S323" s="267"/>
      <c r="T323" s="267"/>
      <c r="U323" s="267"/>
      <c r="V323" s="267"/>
      <c r="W323" s="267"/>
      <c r="X323" s="267"/>
      <c r="Y323" s="267"/>
      <c r="Z323" s="267"/>
      <c r="AA323" s="267"/>
      <c r="AB323" s="267"/>
    </row>
    <row r="324" spans="1:28" s="268" customFormat="1" ht="40.200000000000003" customHeight="1">
      <c r="A324" s="263" t="s">
        <v>1186</v>
      </c>
      <c r="B324" s="267" t="s">
        <v>1187</v>
      </c>
      <c r="C324" s="263" t="s">
        <v>1218</v>
      </c>
      <c r="D324" s="263" t="s">
        <v>1198</v>
      </c>
      <c r="E324" s="271" t="s">
        <v>1190</v>
      </c>
      <c r="F324" s="263" t="s">
        <v>1219</v>
      </c>
      <c r="G324" s="264" t="s">
        <v>1210</v>
      </c>
      <c r="H324" s="263" t="s">
        <v>1220</v>
      </c>
      <c r="I324" s="265" t="s">
        <v>9</v>
      </c>
      <c r="J324" s="289"/>
      <c r="K324" s="263"/>
      <c r="L324" s="267"/>
      <c r="M324" s="267"/>
      <c r="N324" s="267"/>
      <c r="O324" s="267"/>
      <c r="P324" s="267"/>
      <c r="Q324" s="267"/>
      <c r="R324" s="267"/>
      <c r="S324" s="267"/>
      <c r="T324" s="267"/>
      <c r="U324" s="267"/>
      <c r="V324" s="267"/>
      <c r="W324" s="267"/>
      <c r="X324" s="267"/>
      <c r="Y324" s="267"/>
      <c r="Z324" s="267"/>
      <c r="AA324" s="267"/>
      <c r="AB324" s="267"/>
    </row>
    <row r="325" spans="1:28" s="268" customFormat="1" ht="40.200000000000003" customHeight="1">
      <c r="A325" s="263" t="s">
        <v>1186</v>
      </c>
      <c r="B325" s="267" t="s">
        <v>1187</v>
      </c>
      <c r="C325" s="263" t="s">
        <v>1221</v>
      </c>
      <c r="D325" s="263" t="s">
        <v>1198</v>
      </c>
      <c r="E325" s="271" t="s">
        <v>1190</v>
      </c>
      <c r="F325" s="263" t="s">
        <v>1222</v>
      </c>
      <c r="G325" s="264" t="s">
        <v>1223</v>
      </c>
      <c r="H325" s="263" t="s">
        <v>1224</v>
      </c>
      <c r="I325" s="265" t="s">
        <v>9</v>
      </c>
      <c r="J325" s="263"/>
      <c r="K325" s="263"/>
      <c r="L325" s="267"/>
      <c r="M325" s="267"/>
      <c r="N325" s="267"/>
      <c r="O325" s="267"/>
      <c r="P325" s="267"/>
      <c r="Q325" s="267"/>
      <c r="R325" s="267"/>
      <c r="S325" s="267"/>
      <c r="T325" s="267"/>
      <c r="U325" s="267"/>
      <c r="V325" s="267"/>
      <c r="W325" s="267"/>
      <c r="X325" s="267"/>
      <c r="Y325" s="267"/>
      <c r="Z325" s="267"/>
      <c r="AA325" s="267"/>
      <c r="AB325" s="267"/>
    </row>
    <row r="326" spans="1:28" s="268" customFormat="1" ht="40.200000000000003" customHeight="1">
      <c r="A326" s="263" t="s">
        <v>1186</v>
      </c>
      <c r="B326" s="267" t="s">
        <v>1187</v>
      </c>
      <c r="C326" s="263" t="s">
        <v>1225</v>
      </c>
      <c r="D326" s="263" t="s">
        <v>1198</v>
      </c>
      <c r="E326" s="271" t="s">
        <v>1190</v>
      </c>
      <c r="F326" s="263" t="s">
        <v>1226</v>
      </c>
      <c r="G326" s="264" t="s">
        <v>1227</v>
      </c>
      <c r="H326" s="263" t="s">
        <v>1228</v>
      </c>
      <c r="I326" s="265" t="s">
        <v>9</v>
      </c>
      <c r="J326" s="263"/>
      <c r="K326" s="263"/>
      <c r="L326" s="266"/>
      <c r="M326" s="267"/>
      <c r="N326" s="267"/>
      <c r="O326" s="267"/>
      <c r="P326" s="267"/>
      <c r="Q326" s="267"/>
      <c r="R326" s="267"/>
      <c r="S326" s="267"/>
      <c r="T326" s="267"/>
      <c r="U326" s="267"/>
      <c r="V326" s="267"/>
      <c r="W326" s="267"/>
      <c r="X326" s="267"/>
      <c r="Y326" s="267"/>
      <c r="Z326" s="267"/>
      <c r="AA326" s="267"/>
      <c r="AB326" s="267"/>
    </row>
    <row r="327" spans="1:28" s="268" customFormat="1" ht="40.200000000000003" customHeight="1">
      <c r="A327" s="263" t="s">
        <v>1186</v>
      </c>
      <c r="B327" s="267" t="s">
        <v>1187</v>
      </c>
      <c r="C327" s="263" t="s">
        <v>1229</v>
      </c>
      <c r="D327" s="263" t="s">
        <v>1198</v>
      </c>
      <c r="E327" s="271" t="s">
        <v>1190</v>
      </c>
      <c r="F327" s="263" t="s">
        <v>1230</v>
      </c>
      <c r="G327" s="264" t="s">
        <v>1231</v>
      </c>
      <c r="H327" s="263" t="s">
        <v>1232</v>
      </c>
      <c r="I327" s="265" t="s">
        <v>9</v>
      </c>
      <c r="J327" s="263"/>
      <c r="K327" s="263"/>
      <c r="L327" s="267"/>
      <c r="M327" s="267"/>
      <c r="N327" s="267"/>
      <c r="O327" s="267"/>
      <c r="P327" s="267"/>
      <c r="Q327" s="267"/>
      <c r="R327" s="267"/>
      <c r="S327" s="267"/>
      <c r="T327" s="267"/>
      <c r="U327" s="267"/>
      <c r="V327" s="267"/>
      <c r="W327" s="267"/>
      <c r="X327" s="267"/>
      <c r="Y327" s="267"/>
      <c r="Z327" s="267"/>
      <c r="AA327" s="267"/>
      <c r="AB327" s="267"/>
    </row>
    <row r="328" spans="1:28" s="268" customFormat="1" ht="40.200000000000003" customHeight="1">
      <c r="A328" s="263" t="s">
        <v>1186</v>
      </c>
      <c r="B328" s="267" t="s">
        <v>1187</v>
      </c>
      <c r="C328" s="263" t="s">
        <v>1233</v>
      </c>
      <c r="D328" s="263" t="s">
        <v>1198</v>
      </c>
      <c r="E328" s="271" t="s">
        <v>1190</v>
      </c>
      <c r="F328" s="263" t="s">
        <v>1234</v>
      </c>
      <c r="G328" s="264" t="s">
        <v>1235</v>
      </c>
      <c r="H328" s="263" t="s">
        <v>1236</v>
      </c>
      <c r="I328" s="265" t="s">
        <v>9</v>
      </c>
      <c r="J328" s="263"/>
      <c r="K328" s="263"/>
      <c r="L328" s="267"/>
      <c r="M328" s="267"/>
      <c r="N328" s="267"/>
      <c r="O328" s="267"/>
      <c r="P328" s="267"/>
      <c r="Q328" s="267"/>
      <c r="R328" s="267"/>
      <c r="S328" s="267"/>
      <c r="T328" s="267"/>
      <c r="U328" s="267"/>
      <c r="V328" s="267"/>
      <c r="W328" s="267"/>
      <c r="X328" s="267"/>
      <c r="Y328" s="267"/>
      <c r="Z328" s="267"/>
      <c r="AA328" s="267"/>
      <c r="AB328" s="267"/>
    </row>
    <row r="329" spans="1:28" s="268" customFormat="1" ht="40.200000000000003" customHeight="1">
      <c r="A329" s="263" t="s">
        <v>1186</v>
      </c>
      <c r="B329" s="267" t="s">
        <v>1187</v>
      </c>
      <c r="C329" s="263" t="s">
        <v>1237</v>
      </c>
      <c r="D329" s="263" t="s">
        <v>1198</v>
      </c>
      <c r="E329" s="271" t="s">
        <v>1190</v>
      </c>
      <c r="F329" s="263" t="s">
        <v>1238</v>
      </c>
      <c r="G329" s="264" t="s">
        <v>1239</v>
      </c>
      <c r="H329" s="263" t="s">
        <v>1240</v>
      </c>
      <c r="I329" s="265" t="s">
        <v>9</v>
      </c>
      <c r="J329" s="263"/>
      <c r="K329" s="263"/>
      <c r="L329" s="266"/>
      <c r="M329" s="267"/>
      <c r="N329" s="267"/>
      <c r="O329" s="267"/>
      <c r="P329" s="267"/>
      <c r="Q329" s="267"/>
      <c r="R329" s="267"/>
      <c r="S329" s="267"/>
      <c r="T329" s="267"/>
      <c r="U329" s="267"/>
      <c r="V329" s="267"/>
      <c r="W329" s="267"/>
      <c r="X329" s="267"/>
      <c r="Y329" s="267"/>
      <c r="Z329" s="267"/>
      <c r="AA329" s="267"/>
      <c r="AB329" s="267"/>
    </row>
    <row r="330" spans="1:28" s="268" customFormat="1" ht="40.200000000000003" customHeight="1">
      <c r="A330" s="263" t="s">
        <v>1186</v>
      </c>
      <c r="B330" s="267" t="s">
        <v>1187</v>
      </c>
      <c r="C330" s="263" t="s">
        <v>1241</v>
      </c>
      <c r="D330" s="263" t="s">
        <v>1198</v>
      </c>
      <c r="E330" s="271" t="s">
        <v>1190</v>
      </c>
      <c r="F330" s="263" t="s">
        <v>1242</v>
      </c>
      <c r="G330" s="264" t="s">
        <v>1243</v>
      </c>
      <c r="H330" s="263" t="s">
        <v>1244</v>
      </c>
      <c r="I330" s="265" t="s">
        <v>9</v>
      </c>
      <c r="J330" s="263"/>
      <c r="K330" s="263"/>
      <c r="L330" s="266"/>
      <c r="M330" s="267"/>
      <c r="N330" s="267"/>
      <c r="O330" s="267"/>
      <c r="P330" s="267"/>
      <c r="Q330" s="267"/>
      <c r="R330" s="267"/>
      <c r="S330" s="267"/>
      <c r="T330" s="267"/>
      <c r="U330" s="267"/>
      <c r="V330" s="267"/>
      <c r="W330" s="267"/>
      <c r="X330" s="267"/>
      <c r="Y330" s="267"/>
      <c r="Z330" s="267"/>
      <c r="AA330" s="267"/>
      <c r="AB330" s="267"/>
    </row>
    <row r="331" spans="1:28" s="268" customFormat="1" ht="40.200000000000003" customHeight="1">
      <c r="A331" s="263" t="s">
        <v>1186</v>
      </c>
      <c r="B331" s="267" t="s">
        <v>1187</v>
      </c>
      <c r="C331" s="263" t="s">
        <v>1245</v>
      </c>
      <c r="D331" s="263" t="s">
        <v>1198</v>
      </c>
      <c r="E331" s="271" t="s">
        <v>1190</v>
      </c>
      <c r="F331" s="263" t="s">
        <v>1246</v>
      </c>
      <c r="G331" s="264" t="s">
        <v>1247</v>
      </c>
      <c r="H331" s="263" t="s">
        <v>1248</v>
      </c>
      <c r="I331" s="265" t="s">
        <v>9</v>
      </c>
      <c r="J331" s="263"/>
      <c r="K331" s="263"/>
      <c r="L331" s="267"/>
      <c r="M331" s="267"/>
      <c r="N331" s="267"/>
      <c r="O331" s="267"/>
      <c r="P331" s="267"/>
      <c r="Q331" s="267"/>
      <c r="R331" s="267"/>
      <c r="S331" s="267"/>
      <c r="T331" s="267"/>
      <c r="U331" s="267"/>
      <c r="V331" s="267"/>
      <c r="W331" s="267"/>
      <c r="X331" s="267"/>
      <c r="Y331" s="267"/>
      <c r="Z331" s="267"/>
      <c r="AA331" s="267"/>
      <c r="AB331" s="267"/>
    </row>
    <row r="332" spans="1:28" s="268" customFormat="1" ht="40.200000000000003" customHeight="1">
      <c r="A332" s="263" t="s">
        <v>1186</v>
      </c>
      <c r="B332" s="267" t="s">
        <v>1187</v>
      </c>
      <c r="C332" s="263" t="s">
        <v>1249</v>
      </c>
      <c r="D332" s="263" t="s">
        <v>1198</v>
      </c>
      <c r="E332" s="271" t="s">
        <v>1190</v>
      </c>
      <c r="F332" s="263" t="s">
        <v>1250</v>
      </c>
      <c r="G332" s="264" t="s">
        <v>1251</v>
      </c>
      <c r="H332" s="263" t="s">
        <v>1252</v>
      </c>
      <c r="I332" s="265" t="s">
        <v>9</v>
      </c>
      <c r="J332" s="263"/>
      <c r="K332" s="263"/>
      <c r="L332" s="267"/>
      <c r="M332" s="267"/>
      <c r="N332" s="267"/>
      <c r="O332" s="267"/>
      <c r="P332" s="267"/>
      <c r="Q332" s="267"/>
      <c r="R332" s="267"/>
      <c r="S332" s="267"/>
      <c r="T332" s="267"/>
      <c r="U332" s="267"/>
      <c r="V332" s="267"/>
      <c r="W332" s="267"/>
      <c r="X332" s="267"/>
      <c r="Y332" s="267"/>
      <c r="Z332" s="267"/>
      <c r="AA332" s="267"/>
      <c r="AB332" s="267"/>
    </row>
    <row r="333" spans="1:28" s="268" customFormat="1" ht="40.200000000000003" customHeight="1">
      <c r="A333" s="263" t="s">
        <v>1186</v>
      </c>
      <c r="B333" s="267" t="s">
        <v>1187</v>
      </c>
      <c r="C333" s="263" t="s">
        <v>1253</v>
      </c>
      <c r="D333" s="263" t="s">
        <v>1198</v>
      </c>
      <c r="E333" s="271" t="s">
        <v>1190</v>
      </c>
      <c r="F333" s="263" t="s">
        <v>1254</v>
      </c>
      <c r="G333" s="264" t="s">
        <v>1255</v>
      </c>
      <c r="H333" s="263" t="s">
        <v>1256</v>
      </c>
      <c r="I333" s="265" t="s">
        <v>9</v>
      </c>
      <c r="J333" s="263"/>
      <c r="K333" s="263"/>
      <c r="L333" s="267"/>
      <c r="M333" s="267"/>
      <c r="N333" s="267"/>
      <c r="O333" s="267"/>
      <c r="P333" s="267"/>
      <c r="Q333" s="267"/>
      <c r="R333" s="267"/>
      <c r="S333" s="267"/>
      <c r="T333" s="267"/>
      <c r="U333" s="267"/>
      <c r="V333" s="267"/>
      <c r="W333" s="267"/>
      <c r="X333" s="267"/>
      <c r="Y333" s="267"/>
      <c r="Z333" s="267"/>
      <c r="AA333" s="267"/>
      <c r="AB333" s="267"/>
    </row>
    <row r="334" spans="1:28" s="268" customFormat="1" ht="40.200000000000003" customHeight="1">
      <c r="A334" s="263" t="s">
        <v>1186</v>
      </c>
      <c r="B334" s="267" t="s">
        <v>1187</v>
      </c>
      <c r="C334" s="263" t="s">
        <v>1257</v>
      </c>
      <c r="D334" s="263" t="s">
        <v>1198</v>
      </c>
      <c r="E334" s="271" t="s">
        <v>1190</v>
      </c>
      <c r="F334" s="263" t="s">
        <v>1258</v>
      </c>
      <c r="G334" s="264" t="s">
        <v>1210</v>
      </c>
      <c r="H334" s="263" t="s">
        <v>1259</v>
      </c>
      <c r="I334" s="273" t="s">
        <v>9</v>
      </c>
      <c r="J334" s="290"/>
      <c r="K334" s="263"/>
      <c r="L334" s="266"/>
      <c r="M334" s="267"/>
      <c r="N334" s="267"/>
      <c r="O334" s="267"/>
      <c r="P334" s="267"/>
      <c r="Q334" s="267"/>
      <c r="R334" s="267"/>
      <c r="S334" s="267"/>
      <c r="T334" s="267"/>
      <c r="U334" s="267"/>
      <c r="V334" s="267"/>
      <c r="W334" s="267"/>
      <c r="X334" s="267"/>
      <c r="Y334" s="267"/>
      <c r="Z334" s="267"/>
      <c r="AA334" s="267"/>
      <c r="AB334" s="267"/>
    </row>
    <row r="335" spans="1:28" s="268" customFormat="1" ht="40.200000000000003" customHeight="1">
      <c r="A335" s="263" t="s">
        <v>1186</v>
      </c>
      <c r="B335" s="267" t="s">
        <v>1187</v>
      </c>
      <c r="C335" s="263" t="s">
        <v>1260</v>
      </c>
      <c r="D335" s="263" t="s">
        <v>1198</v>
      </c>
      <c r="E335" s="271" t="s">
        <v>1190</v>
      </c>
      <c r="F335" s="263" t="s">
        <v>800</v>
      </c>
      <c r="G335" s="264" t="s">
        <v>1210</v>
      </c>
      <c r="H335" s="263" t="s">
        <v>1261</v>
      </c>
      <c r="I335" s="265" t="s">
        <v>9</v>
      </c>
      <c r="J335" s="263"/>
      <c r="K335" s="263"/>
      <c r="L335" s="267"/>
      <c r="M335" s="267"/>
      <c r="N335" s="267"/>
      <c r="O335" s="267"/>
      <c r="P335" s="267"/>
      <c r="Q335" s="267"/>
      <c r="R335" s="267"/>
      <c r="S335" s="267"/>
      <c r="T335" s="267"/>
      <c r="U335" s="267"/>
      <c r="V335" s="267"/>
      <c r="W335" s="267"/>
      <c r="X335" s="267"/>
      <c r="Y335" s="267"/>
      <c r="Z335" s="267"/>
      <c r="AA335" s="267"/>
      <c r="AB335" s="267"/>
    </row>
    <row r="336" spans="1:28" s="268" customFormat="1" ht="40.200000000000003" customHeight="1">
      <c r="A336" s="263" t="s">
        <v>1186</v>
      </c>
      <c r="B336" s="267" t="s">
        <v>1187</v>
      </c>
      <c r="C336" s="263" t="s">
        <v>1262</v>
      </c>
      <c r="D336" s="263" t="s">
        <v>1198</v>
      </c>
      <c r="E336" s="271" t="s">
        <v>1190</v>
      </c>
      <c r="F336" s="263" t="s">
        <v>1263</v>
      </c>
      <c r="G336" s="264" t="s">
        <v>1264</v>
      </c>
      <c r="H336" s="263" t="s">
        <v>1265</v>
      </c>
      <c r="I336" s="265" t="s">
        <v>9</v>
      </c>
      <c r="J336" s="263"/>
      <c r="K336" s="263"/>
      <c r="L336" s="266"/>
      <c r="M336" s="267"/>
      <c r="N336" s="267"/>
      <c r="O336" s="267"/>
      <c r="P336" s="267"/>
      <c r="Q336" s="267"/>
      <c r="R336" s="267"/>
      <c r="S336" s="267"/>
      <c r="T336" s="267"/>
      <c r="U336" s="267"/>
      <c r="V336" s="267"/>
      <c r="W336" s="267"/>
      <c r="X336" s="267"/>
      <c r="Y336" s="267"/>
      <c r="Z336" s="267"/>
      <c r="AA336" s="267"/>
      <c r="AB336" s="267"/>
    </row>
    <row r="337" spans="1:28" s="268" customFormat="1" ht="40.200000000000003" customHeight="1">
      <c r="A337" s="263" t="s">
        <v>1186</v>
      </c>
      <c r="B337" s="267" t="s">
        <v>1187</v>
      </c>
      <c r="C337" s="263" t="s">
        <v>1266</v>
      </c>
      <c r="D337" s="263" t="s">
        <v>1198</v>
      </c>
      <c r="E337" s="271" t="s">
        <v>1190</v>
      </c>
      <c r="F337" s="263" t="s">
        <v>1267</v>
      </c>
      <c r="G337" s="264" t="s">
        <v>1268</v>
      </c>
      <c r="H337" s="263" t="s">
        <v>1269</v>
      </c>
      <c r="I337" s="265" t="s">
        <v>9</v>
      </c>
      <c r="J337" s="263"/>
      <c r="K337" s="263"/>
      <c r="L337" s="267"/>
      <c r="M337" s="267"/>
      <c r="N337" s="267"/>
      <c r="O337" s="267"/>
      <c r="P337" s="267"/>
      <c r="Q337" s="267"/>
      <c r="R337" s="267"/>
      <c r="S337" s="267"/>
      <c r="T337" s="267"/>
      <c r="U337" s="267"/>
      <c r="V337" s="267"/>
      <c r="W337" s="267"/>
      <c r="X337" s="267"/>
      <c r="Y337" s="267"/>
      <c r="Z337" s="267"/>
      <c r="AA337" s="267"/>
      <c r="AB337" s="267"/>
    </row>
    <row r="338" spans="1:28" s="268" customFormat="1" ht="40.200000000000003" customHeight="1">
      <c r="A338" s="263" t="s">
        <v>1186</v>
      </c>
      <c r="B338" s="267" t="s">
        <v>1187</v>
      </c>
      <c r="C338" s="263" t="s">
        <v>1270</v>
      </c>
      <c r="D338" s="263" t="s">
        <v>1198</v>
      </c>
      <c r="E338" s="271" t="s">
        <v>1190</v>
      </c>
      <c r="F338" s="263" t="s">
        <v>1271</v>
      </c>
      <c r="G338" s="264" t="s">
        <v>1272</v>
      </c>
      <c r="H338" s="263" t="s">
        <v>1273</v>
      </c>
      <c r="I338" s="265" t="s">
        <v>9</v>
      </c>
      <c r="J338" s="263"/>
      <c r="K338" s="263"/>
      <c r="L338" s="267"/>
      <c r="M338" s="267"/>
      <c r="N338" s="267"/>
      <c r="O338" s="267"/>
      <c r="P338" s="267"/>
      <c r="Q338" s="267"/>
      <c r="R338" s="267"/>
      <c r="S338" s="267"/>
      <c r="T338" s="267"/>
      <c r="U338" s="267"/>
      <c r="V338" s="267"/>
      <c r="W338" s="267"/>
      <c r="X338" s="267"/>
      <c r="Y338" s="267"/>
      <c r="Z338" s="267"/>
      <c r="AA338" s="267"/>
      <c r="AB338" s="267"/>
    </row>
    <row r="339" spans="1:28" s="268" customFormat="1" ht="40.200000000000003" customHeight="1">
      <c r="A339" s="263" t="s">
        <v>1186</v>
      </c>
      <c r="B339" s="267" t="s">
        <v>1187</v>
      </c>
      <c r="C339" s="263" t="s">
        <v>1274</v>
      </c>
      <c r="D339" s="263" t="s">
        <v>1198</v>
      </c>
      <c r="E339" s="271" t="s">
        <v>1190</v>
      </c>
      <c r="F339" s="263" t="s">
        <v>1275</v>
      </c>
      <c r="G339" s="264" t="s">
        <v>1276</v>
      </c>
      <c r="H339" s="263" t="s">
        <v>1277</v>
      </c>
      <c r="I339" s="265" t="s">
        <v>9</v>
      </c>
      <c r="J339" s="263"/>
      <c r="K339" s="263"/>
      <c r="L339" s="267"/>
      <c r="M339" s="267"/>
      <c r="N339" s="267"/>
      <c r="O339" s="267"/>
      <c r="P339" s="267"/>
      <c r="Q339" s="267"/>
      <c r="R339" s="267"/>
      <c r="S339" s="267"/>
      <c r="T339" s="267"/>
      <c r="U339" s="267"/>
      <c r="V339" s="267"/>
      <c r="W339" s="267"/>
      <c r="X339" s="267"/>
      <c r="Y339" s="267"/>
      <c r="Z339" s="267"/>
      <c r="AA339" s="267"/>
      <c r="AB339" s="267"/>
    </row>
    <row r="340" spans="1:28" s="268" customFormat="1" ht="40.200000000000003" customHeight="1">
      <c r="A340" s="263" t="s">
        <v>1186</v>
      </c>
      <c r="B340" s="267" t="s">
        <v>1187</v>
      </c>
      <c r="C340" s="263" t="s">
        <v>1278</v>
      </c>
      <c r="D340" s="263" t="s">
        <v>1198</v>
      </c>
      <c r="E340" s="271" t="s">
        <v>1190</v>
      </c>
      <c r="F340" s="263" t="s">
        <v>808</v>
      </c>
      <c r="G340" s="264" t="s">
        <v>1279</v>
      </c>
      <c r="H340" s="263" t="s">
        <v>1280</v>
      </c>
      <c r="I340" s="265" t="s">
        <v>9</v>
      </c>
      <c r="J340" s="263"/>
      <c r="K340" s="263"/>
      <c r="L340" s="266"/>
      <c r="M340" s="267"/>
      <c r="N340" s="267"/>
      <c r="O340" s="267"/>
      <c r="P340" s="267"/>
      <c r="Q340" s="267"/>
      <c r="R340" s="267"/>
      <c r="S340" s="267"/>
      <c r="T340" s="267"/>
      <c r="U340" s="267"/>
      <c r="V340" s="267"/>
      <c r="W340" s="267"/>
      <c r="X340" s="267"/>
      <c r="Y340" s="267"/>
      <c r="Z340" s="267"/>
      <c r="AA340" s="267"/>
      <c r="AB340" s="267"/>
    </row>
    <row r="341" spans="1:28" s="268" customFormat="1" ht="40.200000000000003" customHeight="1">
      <c r="A341" s="263" t="s">
        <v>1186</v>
      </c>
      <c r="B341" s="267" t="s">
        <v>1187</v>
      </c>
      <c r="C341" s="263" t="s">
        <v>1281</v>
      </c>
      <c r="D341" s="263" t="s">
        <v>1198</v>
      </c>
      <c r="E341" s="271" t="s">
        <v>1190</v>
      </c>
      <c r="F341" s="263" t="s">
        <v>1282</v>
      </c>
      <c r="G341" s="264" t="s">
        <v>1283</v>
      </c>
      <c r="H341" s="263" t="s">
        <v>1284</v>
      </c>
      <c r="I341" s="265" t="s">
        <v>9</v>
      </c>
      <c r="J341" s="263"/>
      <c r="K341" s="263"/>
      <c r="L341" s="266"/>
      <c r="M341" s="267"/>
      <c r="N341" s="267"/>
      <c r="O341" s="267"/>
      <c r="P341" s="267"/>
      <c r="Q341" s="267"/>
      <c r="R341" s="267"/>
      <c r="S341" s="267"/>
      <c r="T341" s="267"/>
      <c r="U341" s="267"/>
      <c r="V341" s="267"/>
      <c r="W341" s="267"/>
      <c r="X341" s="267"/>
      <c r="Y341" s="267"/>
      <c r="Z341" s="267"/>
      <c r="AA341" s="267"/>
      <c r="AB341" s="267"/>
    </row>
    <row r="342" spans="1:28" s="268" customFormat="1" ht="40.200000000000003" customHeight="1">
      <c r="A342" s="263" t="s">
        <v>1186</v>
      </c>
      <c r="B342" s="267" t="s">
        <v>1187</v>
      </c>
      <c r="C342" s="263" t="s">
        <v>1285</v>
      </c>
      <c r="D342" s="263" t="s">
        <v>1198</v>
      </c>
      <c r="E342" s="271" t="s">
        <v>1190</v>
      </c>
      <c r="F342" s="263" t="s">
        <v>1286</v>
      </c>
      <c r="G342" s="264" t="s">
        <v>1287</v>
      </c>
      <c r="H342" s="263" t="s">
        <v>1288</v>
      </c>
      <c r="I342" s="265" t="s">
        <v>9</v>
      </c>
      <c r="J342" s="263"/>
      <c r="K342" s="263"/>
      <c r="L342" s="267"/>
      <c r="M342" s="267"/>
      <c r="N342" s="267"/>
      <c r="O342" s="267"/>
      <c r="P342" s="267"/>
      <c r="Q342" s="267"/>
      <c r="R342" s="267"/>
      <c r="S342" s="267"/>
      <c r="T342" s="267"/>
      <c r="U342" s="267"/>
      <c r="V342" s="267"/>
      <c r="W342" s="267"/>
      <c r="X342" s="267"/>
      <c r="Y342" s="267"/>
      <c r="Z342" s="267"/>
      <c r="AA342" s="267"/>
      <c r="AB342" s="267"/>
    </row>
    <row r="343" spans="1:28" s="268" customFormat="1" ht="40.200000000000003" customHeight="1">
      <c r="A343" s="263" t="s">
        <v>1186</v>
      </c>
      <c r="B343" s="267" t="s">
        <v>1187</v>
      </c>
      <c r="C343" s="263" t="s">
        <v>1289</v>
      </c>
      <c r="D343" s="263" t="s">
        <v>1198</v>
      </c>
      <c r="E343" s="271" t="s">
        <v>1190</v>
      </c>
      <c r="F343" s="263" t="s">
        <v>1290</v>
      </c>
      <c r="G343" s="264" t="s">
        <v>1291</v>
      </c>
      <c r="H343" s="263" t="s">
        <v>1292</v>
      </c>
      <c r="I343" s="265" t="s">
        <v>9</v>
      </c>
      <c r="J343" s="263"/>
      <c r="K343" s="263"/>
      <c r="L343" s="267"/>
      <c r="M343" s="267"/>
      <c r="N343" s="267"/>
      <c r="O343" s="267"/>
      <c r="P343" s="267"/>
      <c r="Q343" s="267"/>
      <c r="R343" s="267"/>
      <c r="S343" s="267"/>
      <c r="T343" s="267"/>
      <c r="U343" s="267"/>
      <c r="V343" s="267"/>
      <c r="W343" s="267"/>
      <c r="X343" s="267"/>
      <c r="Y343" s="267"/>
      <c r="Z343" s="267"/>
      <c r="AA343" s="267"/>
      <c r="AB343" s="267"/>
    </row>
    <row r="344" spans="1:28" s="268" customFormat="1" ht="40.200000000000003" customHeight="1">
      <c r="A344" s="263" t="s">
        <v>1186</v>
      </c>
      <c r="B344" s="267" t="s">
        <v>1187</v>
      </c>
      <c r="C344" s="263" t="s">
        <v>1293</v>
      </c>
      <c r="D344" s="263" t="s">
        <v>1198</v>
      </c>
      <c r="E344" s="271" t="s">
        <v>1190</v>
      </c>
      <c r="F344" s="263" t="s">
        <v>1294</v>
      </c>
      <c r="G344" s="264" t="s">
        <v>1295</v>
      </c>
      <c r="H344" s="263" t="s">
        <v>1292</v>
      </c>
      <c r="I344" s="265" t="s">
        <v>9</v>
      </c>
      <c r="J344" s="263"/>
      <c r="K344" s="263"/>
      <c r="L344" s="267"/>
      <c r="M344" s="267"/>
      <c r="N344" s="267"/>
      <c r="O344" s="267"/>
      <c r="P344" s="267"/>
      <c r="Q344" s="267"/>
      <c r="R344" s="267"/>
      <c r="S344" s="267"/>
      <c r="T344" s="267"/>
      <c r="U344" s="267"/>
      <c r="V344" s="267"/>
      <c r="W344" s="267"/>
      <c r="X344" s="267"/>
      <c r="Y344" s="267"/>
      <c r="Z344" s="267"/>
      <c r="AA344" s="267"/>
      <c r="AB344" s="267"/>
    </row>
    <row r="345" spans="1:28" s="268" customFormat="1" ht="40.200000000000003" customHeight="1">
      <c r="A345" s="263" t="s">
        <v>1186</v>
      </c>
      <c r="B345" s="267" t="s">
        <v>1187</v>
      </c>
      <c r="C345" s="263" t="s">
        <v>1296</v>
      </c>
      <c r="D345" s="263" t="s">
        <v>1198</v>
      </c>
      <c r="E345" s="271" t="s">
        <v>1190</v>
      </c>
      <c r="F345" s="263" t="s">
        <v>1297</v>
      </c>
      <c r="G345" s="264" t="s">
        <v>1298</v>
      </c>
      <c r="H345" s="263" t="s">
        <v>1299</v>
      </c>
      <c r="I345" s="265" t="s">
        <v>9</v>
      </c>
      <c r="J345" s="263"/>
      <c r="K345" s="263"/>
      <c r="L345" s="267"/>
      <c r="M345" s="267"/>
      <c r="N345" s="267"/>
      <c r="O345" s="267"/>
      <c r="P345" s="267"/>
      <c r="Q345" s="267"/>
      <c r="R345" s="267"/>
      <c r="S345" s="267"/>
      <c r="T345" s="267"/>
      <c r="U345" s="267"/>
      <c r="V345" s="267"/>
      <c r="W345" s="267"/>
      <c r="X345" s="267"/>
      <c r="Y345" s="267"/>
      <c r="Z345" s="267"/>
      <c r="AA345" s="267"/>
      <c r="AB345" s="267"/>
    </row>
    <row r="346" spans="1:28" s="268" customFormat="1" ht="40.200000000000003" customHeight="1">
      <c r="A346" s="263" t="s">
        <v>1186</v>
      </c>
      <c r="B346" s="267" t="s">
        <v>1187</v>
      </c>
      <c r="C346" s="263" t="s">
        <v>1300</v>
      </c>
      <c r="D346" s="263" t="s">
        <v>1198</v>
      </c>
      <c r="E346" s="271" t="s">
        <v>1190</v>
      </c>
      <c r="F346" s="263" t="s">
        <v>1301</v>
      </c>
      <c r="G346" s="264" t="s">
        <v>1302</v>
      </c>
      <c r="H346" s="263" t="s">
        <v>1303</v>
      </c>
      <c r="I346" s="265" t="s">
        <v>9</v>
      </c>
      <c r="J346" s="263"/>
      <c r="K346" s="263"/>
      <c r="L346" s="267"/>
      <c r="M346" s="267"/>
      <c r="N346" s="267"/>
      <c r="O346" s="267"/>
      <c r="P346" s="267"/>
      <c r="Q346" s="267"/>
      <c r="R346" s="267"/>
      <c r="S346" s="267"/>
      <c r="T346" s="267"/>
      <c r="U346" s="267"/>
      <c r="V346" s="267"/>
      <c r="W346" s="267"/>
      <c r="X346" s="267"/>
      <c r="Y346" s="267"/>
      <c r="Z346" s="267"/>
      <c r="AA346" s="267"/>
      <c r="AB346" s="267"/>
    </row>
    <row r="347" spans="1:28" s="268" customFormat="1" ht="40.200000000000003" customHeight="1">
      <c r="A347" s="263" t="s">
        <v>1186</v>
      </c>
      <c r="B347" s="267" t="s">
        <v>1187</v>
      </c>
      <c r="C347" s="263" t="s">
        <v>1304</v>
      </c>
      <c r="D347" s="263" t="s">
        <v>1198</v>
      </c>
      <c r="E347" s="271" t="s">
        <v>1190</v>
      </c>
      <c r="F347" s="263" t="s">
        <v>1305</v>
      </c>
      <c r="G347" s="264" t="s">
        <v>1306</v>
      </c>
      <c r="H347" s="263" t="s">
        <v>1307</v>
      </c>
      <c r="I347" s="265" t="s">
        <v>9</v>
      </c>
      <c r="J347" s="263"/>
      <c r="K347" s="263"/>
      <c r="L347" s="266"/>
      <c r="M347" s="267"/>
      <c r="N347" s="267"/>
      <c r="O347" s="267"/>
      <c r="P347" s="267"/>
      <c r="Q347" s="267"/>
      <c r="R347" s="267"/>
      <c r="S347" s="267"/>
      <c r="T347" s="267"/>
      <c r="U347" s="267"/>
      <c r="V347" s="267"/>
      <c r="W347" s="267"/>
      <c r="X347" s="267"/>
      <c r="Y347" s="267"/>
      <c r="Z347" s="267"/>
      <c r="AA347" s="267"/>
      <c r="AB347" s="267"/>
    </row>
    <row r="348" spans="1:28" s="268" customFormat="1" ht="40.200000000000003" customHeight="1">
      <c r="A348" s="263" t="s">
        <v>1186</v>
      </c>
      <c r="B348" s="267" t="s">
        <v>1187</v>
      </c>
      <c r="C348" s="263" t="s">
        <v>1308</v>
      </c>
      <c r="D348" s="263" t="s">
        <v>1198</v>
      </c>
      <c r="E348" s="271" t="s">
        <v>1190</v>
      </c>
      <c r="F348" s="263" t="s">
        <v>1309</v>
      </c>
      <c r="G348" s="264" t="s">
        <v>1306</v>
      </c>
      <c r="H348" s="263" t="s">
        <v>1310</v>
      </c>
      <c r="I348" s="265" t="s">
        <v>9</v>
      </c>
      <c r="J348" s="276"/>
      <c r="K348" s="263"/>
      <c r="L348" s="267"/>
      <c r="M348" s="267"/>
      <c r="N348" s="267"/>
      <c r="O348" s="267"/>
      <c r="P348" s="267"/>
      <c r="Q348" s="267"/>
      <c r="R348" s="267"/>
      <c r="S348" s="267"/>
      <c r="T348" s="267"/>
      <c r="U348" s="267"/>
      <c r="V348" s="267"/>
      <c r="W348" s="267"/>
      <c r="X348" s="267"/>
      <c r="Y348" s="267"/>
      <c r="Z348" s="267"/>
      <c r="AA348" s="267"/>
      <c r="AB348" s="267"/>
    </row>
    <row r="349" spans="1:28" s="268" customFormat="1" ht="40.200000000000003" customHeight="1">
      <c r="A349" s="263" t="s">
        <v>1186</v>
      </c>
      <c r="B349" s="267" t="s">
        <v>1187</v>
      </c>
      <c r="C349" s="263" t="s">
        <v>1311</v>
      </c>
      <c r="D349" s="263" t="s">
        <v>1198</v>
      </c>
      <c r="E349" s="271" t="s">
        <v>1190</v>
      </c>
      <c r="F349" s="263" t="s">
        <v>1312</v>
      </c>
      <c r="G349" s="264" t="s">
        <v>1306</v>
      </c>
      <c r="H349" s="263" t="s">
        <v>1313</v>
      </c>
      <c r="I349" s="265" t="s">
        <v>9</v>
      </c>
      <c r="J349" s="263"/>
      <c r="K349" s="263"/>
      <c r="L349" s="266"/>
      <c r="M349" s="267"/>
      <c r="N349" s="267"/>
      <c r="O349" s="267"/>
      <c r="P349" s="267"/>
      <c r="Q349" s="267"/>
      <c r="R349" s="267"/>
      <c r="S349" s="267"/>
      <c r="T349" s="267"/>
      <c r="U349" s="267"/>
      <c r="V349" s="267"/>
      <c r="W349" s="267"/>
      <c r="X349" s="267"/>
      <c r="Y349" s="267"/>
      <c r="Z349" s="267"/>
      <c r="AA349" s="267"/>
      <c r="AB349" s="267"/>
    </row>
    <row r="350" spans="1:28" s="268" customFormat="1" ht="40.200000000000003" customHeight="1">
      <c r="A350" s="263" t="s">
        <v>1186</v>
      </c>
      <c r="B350" s="267" t="s">
        <v>1187</v>
      </c>
      <c r="C350" s="263" t="s">
        <v>1314</v>
      </c>
      <c r="D350" s="263" t="s">
        <v>1198</v>
      </c>
      <c r="E350" s="271" t="s">
        <v>1190</v>
      </c>
      <c r="F350" s="263" t="s">
        <v>1315</v>
      </c>
      <c r="G350" s="264" t="s">
        <v>1316</v>
      </c>
      <c r="H350" s="291" t="s">
        <v>1317</v>
      </c>
      <c r="I350" s="265" t="s">
        <v>9</v>
      </c>
      <c r="J350" s="289"/>
      <c r="K350" s="263"/>
      <c r="L350" s="266"/>
      <c r="M350" s="267"/>
      <c r="N350" s="267"/>
      <c r="O350" s="267"/>
      <c r="P350" s="267"/>
      <c r="Q350" s="267"/>
      <c r="R350" s="267"/>
      <c r="S350" s="267"/>
      <c r="T350" s="267"/>
      <c r="U350" s="267"/>
      <c r="V350" s="267"/>
      <c r="W350" s="267"/>
      <c r="X350" s="267"/>
      <c r="Y350" s="267"/>
      <c r="Z350" s="267"/>
      <c r="AA350" s="267"/>
      <c r="AB350" s="267"/>
    </row>
    <row r="351" spans="1:28" s="268" customFormat="1" ht="40.200000000000003" customHeight="1">
      <c r="A351" s="263" t="s">
        <v>1186</v>
      </c>
      <c r="B351" s="267" t="s">
        <v>1187</v>
      </c>
      <c r="C351" s="263" t="s">
        <v>1318</v>
      </c>
      <c r="D351" s="263" t="s">
        <v>1198</v>
      </c>
      <c r="E351" s="271" t="s">
        <v>1190</v>
      </c>
      <c r="F351" s="263" t="s">
        <v>1319</v>
      </c>
      <c r="G351" s="264" t="s">
        <v>1320</v>
      </c>
      <c r="H351" s="263" t="s">
        <v>1321</v>
      </c>
      <c r="I351" s="265" t="s">
        <v>9</v>
      </c>
      <c r="J351" s="263"/>
      <c r="K351" s="263"/>
      <c r="L351" s="266"/>
      <c r="M351" s="267"/>
      <c r="N351" s="267"/>
      <c r="O351" s="267"/>
      <c r="P351" s="267"/>
      <c r="Q351" s="267"/>
      <c r="R351" s="267"/>
      <c r="S351" s="267"/>
      <c r="T351" s="267"/>
      <c r="U351" s="267"/>
      <c r="V351" s="267"/>
      <c r="W351" s="267"/>
      <c r="X351" s="267"/>
      <c r="Y351" s="267"/>
      <c r="Z351" s="267"/>
      <c r="AA351" s="267"/>
      <c r="AB351" s="267"/>
    </row>
    <row r="352" spans="1:28" s="268" customFormat="1" ht="40.200000000000003" customHeight="1">
      <c r="A352" s="263" t="s">
        <v>1186</v>
      </c>
      <c r="B352" s="267" t="s">
        <v>1187</v>
      </c>
      <c r="C352" s="263" t="s">
        <v>1322</v>
      </c>
      <c r="D352" s="263" t="s">
        <v>1198</v>
      </c>
      <c r="E352" s="271" t="s">
        <v>1190</v>
      </c>
      <c r="F352" s="263" t="s">
        <v>1323</v>
      </c>
      <c r="G352" s="264" t="s">
        <v>1324</v>
      </c>
      <c r="H352" s="291" t="s">
        <v>1325</v>
      </c>
      <c r="I352" s="265" t="s">
        <v>9</v>
      </c>
      <c r="J352" s="289"/>
      <c r="K352" s="263"/>
      <c r="L352" s="267"/>
      <c r="M352" s="267"/>
      <c r="N352" s="267"/>
      <c r="O352" s="267"/>
      <c r="P352" s="267"/>
      <c r="Q352" s="267"/>
      <c r="R352" s="267"/>
      <c r="S352" s="267"/>
      <c r="T352" s="267"/>
      <c r="U352" s="267"/>
      <c r="V352" s="267"/>
      <c r="W352" s="267"/>
      <c r="X352" s="267"/>
      <c r="Y352" s="267"/>
      <c r="Z352" s="267"/>
      <c r="AA352" s="267"/>
      <c r="AB352" s="267"/>
    </row>
    <row r="353" spans="1:28" s="268" customFormat="1" ht="40.200000000000003" customHeight="1">
      <c r="A353" s="263" t="s">
        <v>1186</v>
      </c>
      <c r="B353" s="267" t="s">
        <v>1187</v>
      </c>
      <c r="C353" s="263" t="s">
        <v>1326</v>
      </c>
      <c r="D353" s="263" t="s">
        <v>1198</v>
      </c>
      <c r="E353" s="271" t="s">
        <v>1190</v>
      </c>
      <c r="F353" s="263" t="s">
        <v>1327</v>
      </c>
      <c r="G353" s="264" t="s">
        <v>1328</v>
      </c>
      <c r="H353" s="291" t="s">
        <v>1329</v>
      </c>
      <c r="I353" s="265" t="s">
        <v>9</v>
      </c>
      <c r="J353" s="289"/>
      <c r="K353" s="263"/>
      <c r="L353" s="267"/>
      <c r="M353" s="267"/>
      <c r="N353" s="267"/>
      <c r="O353" s="267"/>
      <c r="P353" s="267"/>
      <c r="Q353" s="267"/>
      <c r="R353" s="267"/>
      <c r="S353" s="267"/>
      <c r="T353" s="267"/>
      <c r="U353" s="267"/>
      <c r="V353" s="267"/>
      <c r="W353" s="267"/>
      <c r="X353" s="267"/>
      <c r="Y353" s="267"/>
      <c r="Z353" s="267"/>
      <c r="AA353" s="267"/>
      <c r="AB353" s="267"/>
    </row>
    <row r="354" spans="1:28" s="268" customFormat="1" ht="40.200000000000003" customHeight="1">
      <c r="A354" s="263" t="s">
        <v>1186</v>
      </c>
      <c r="B354" s="267" t="s">
        <v>1187</v>
      </c>
      <c r="C354" s="263" t="s">
        <v>1330</v>
      </c>
      <c r="D354" s="263" t="s">
        <v>1198</v>
      </c>
      <c r="E354" s="271" t="s">
        <v>1190</v>
      </c>
      <c r="F354" s="263" t="s">
        <v>1331</v>
      </c>
      <c r="G354" s="264" t="s">
        <v>1332</v>
      </c>
      <c r="H354" s="291" t="s">
        <v>1333</v>
      </c>
      <c r="I354" s="265" t="s">
        <v>9</v>
      </c>
      <c r="J354" s="289"/>
      <c r="K354" s="263"/>
      <c r="L354" s="267"/>
      <c r="M354" s="267"/>
      <c r="N354" s="267"/>
      <c r="O354" s="267"/>
      <c r="P354" s="267"/>
      <c r="Q354" s="267"/>
      <c r="R354" s="267"/>
      <c r="S354" s="267"/>
      <c r="T354" s="267"/>
      <c r="U354" s="267"/>
      <c r="V354" s="267"/>
      <c r="W354" s="267"/>
      <c r="X354" s="267"/>
      <c r="Y354" s="267"/>
      <c r="Z354" s="267"/>
      <c r="AA354" s="267"/>
      <c r="AB354" s="267"/>
    </row>
    <row r="355" spans="1:28" s="268" customFormat="1" ht="40.200000000000003" customHeight="1">
      <c r="A355" s="263" t="s">
        <v>1186</v>
      </c>
      <c r="B355" s="267" t="s">
        <v>1187</v>
      </c>
      <c r="C355" s="263" t="s">
        <v>1334</v>
      </c>
      <c r="D355" s="263" t="s">
        <v>1198</v>
      </c>
      <c r="E355" s="271" t="s">
        <v>1190</v>
      </c>
      <c r="F355" s="263" t="s">
        <v>1335</v>
      </c>
      <c r="G355" s="264" t="s">
        <v>1324</v>
      </c>
      <c r="H355" s="291" t="s">
        <v>1336</v>
      </c>
      <c r="I355" s="265" t="s">
        <v>9</v>
      </c>
      <c r="J355" s="289"/>
      <c r="K355" s="263"/>
      <c r="L355" s="266"/>
      <c r="M355" s="267"/>
      <c r="N355" s="267"/>
      <c r="O355" s="267"/>
      <c r="P355" s="267"/>
      <c r="Q355" s="267"/>
      <c r="R355" s="267"/>
      <c r="S355" s="267"/>
      <c r="T355" s="267"/>
      <c r="U355" s="267"/>
      <c r="V355" s="267"/>
      <c r="W355" s="267"/>
      <c r="X355" s="267"/>
      <c r="Y355" s="267"/>
      <c r="Z355" s="267"/>
      <c r="AA355" s="267"/>
      <c r="AB355" s="267"/>
    </row>
    <row r="356" spans="1:28" s="268" customFormat="1" ht="40.200000000000003" customHeight="1">
      <c r="A356" s="263" t="s">
        <v>1186</v>
      </c>
      <c r="B356" s="267" t="s">
        <v>1187</v>
      </c>
      <c r="C356" s="263" t="s">
        <v>1337</v>
      </c>
      <c r="D356" s="263" t="s">
        <v>1198</v>
      </c>
      <c r="E356" s="271" t="s">
        <v>1190</v>
      </c>
      <c r="F356" s="263" t="s">
        <v>17348</v>
      </c>
      <c r="G356" s="264" t="s">
        <v>1298</v>
      </c>
      <c r="H356" s="263" t="s">
        <v>581</v>
      </c>
      <c r="I356" s="265" t="s">
        <v>9</v>
      </c>
      <c r="J356" s="263"/>
      <c r="K356" s="263"/>
      <c r="L356" s="267"/>
      <c r="M356" s="267"/>
      <c r="N356" s="267"/>
      <c r="O356" s="267"/>
      <c r="P356" s="267"/>
      <c r="Q356" s="267"/>
      <c r="R356" s="267"/>
      <c r="S356" s="267"/>
      <c r="T356" s="267"/>
      <c r="U356" s="267"/>
      <c r="V356" s="267"/>
      <c r="W356" s="267"/>
      <c r="X356" s="267"/>
      <c r="Y356" s="267"/>
      <c r="Z356" s="267"/>
      <c r="AA356" s="267"/>
      <c r="AB356" s="267"/>
    </row>
    <row r="357" spans="1:28" s="268" customFormat="1" ht="40.200000000000003" customHeight="1">
      <c r="A357" s="263" t="s">
        <v>1186</v>
      </c>
      <c r="B357" s="267" t="s">
        <v>1187</v>
      </c>
      <c r="C357" s="263" t="s">
        <v>1338</v>
      </c>
      <c r="D357" s="263" t="s">
        <v>1198</v>
      </c>
      <c r="E357" s="271" t="s">
        <v>1190</v>
      </c>
      <c r="F357" s="263" t="s">
        <v>432</v>
      </c>
      <c r="G357" s="264" t="s">
        <v>1339</v>
      </c>
      <c r="H357" s="263" t="s">
        <v>584</v>
      </c>
      <c r="I357" s="265" t="s">
        <v>9</v>
      </c>
      <c r="J357" s="263"/>
      <c r="K357" s="263"/>
      <c r="L357" s="267"/>
      <c r="M357" s="267"/>
      <c r="N357" s="267"/>
      <c r="O357" s="267"/>
      <c r="P357" s="267"/>
      <c r="Q357" s="267"/>
      <c r="R357" s="267"/>
      <c r="S357" s="267"/>
      <c r="T357" s="267"/>
      <c r="U357" s="267"/>
      <c r="V357" s="267"/>
      <c r="W357" s="267"/>
      <c r="X357" s="267"/>
      <c r="Y357" s="267"/>
      <c r="Z357" s="267"/>
      <c r="AA357" s="267"/>
      <c r="AB357" s="267"/>
    </row>
    <row r="358" spans="1:28" s="268" customFormat="1" ht="40.200000000000003" customHeight="1">
      <c r="A358" s="263" t="s">
        <v>1186</v>
      </c>
      <c r="B358" s="267" t="s">
        <v>1187</v>
      </c>
      <c r="C358" s="263" t="s">
        <v>1340</v>
      </c>
      <c r="D358" s="263" t="s">
        <v>1198</v>
      </c>
      <c r="E358" s="271" t="s">
        <v>1190</v>
      </c>
      <c r="F358" s="263" t="s">
        <v>418</v>
      </c>
      <c r="G358" s="264" t="s">
        <v>1339</v>
      </c>
      <c r="H358" s="263" t="s">
        <v>299</v>
      </c>
      <c r="I358" s="265" t="s">
        <v>9</v>
      </c>
      <c r="J358" s="263"/>
      <c r="K358" s="263"/>
      <c r="L358" s="267"/>
      <c r="M358" s="267"/>
      <c r="N358" s="267"/>
      <c r="O358" s="267"/>
      <c r="P358" s="267"/>
      <c r="Q358" s="267"/>
      <c r="R358" s="267"/>
      <c r="S358" s="267"/>
      <c r="T358" s="267"/>
      <c r="U358" s="267"/>
      <c r="V358" s="267"/>
      <c r="W358" s="267"/>
      <c r="X358" s="267"/>
      <c r="Y358" s="267"/>
      <c r="Z358" s="267"/>
      <c r="AA358" s="267"/>
      <c r="AB358" s="267"/>
    </row>
    <row r="359" spans="1:28" s="268" customFormat="1" ht="40.200000000000003" customHeight="1">
      <c r="A359" s="263" t="s">
        <v>1186</v>
      </c>
      <c r="B359" s="267" t="s">
        <v>1187</v>
      </c>
      <c r="C359" s="263" t="s">
        <v>1341</v>
      </c>
      <c r="D359" s="263" t="s">
        <v>1198</v>
      </c>
      <c r="E359" s="271" t="s">
        <v>1190</v>
      </c>
      <c r="F359" s="263" t="s">
        <v>1342</v>
      </c>
      <c r="G359" s="264" t="s">
        <v>1339</v>
      </c>
      <c r="H359" s="263" t="s">
        <v>1343</v>
      </c>
      <c r="I359" s="265" t="s">
        <v>9</v>
      </c>
      <c r="J359" s="263"/>
      <c r="K359" s="263"/>
      <c r="L359" s="267"/>
      <c r="M359" s="267"/>
      <c r="N359" s="267"/>
      <c r="O359" s="267"/>
      <c r="P359" s="267"/>
      <c r="Q359" s="267"/>
      <c r="R359" s="267"/>
      <c r="S359" s="267"/>
      <c r="T359" s="267"/>
      <c r="U359" s="267"/>
      <c r="V359" s="267"/>
      <c r="W359" s="267"/>
      <c r="X359" s="267"/>
      <c r="Y359" s="267"/>
      <c r="Z359" s="267"/>
      <c r="AA359" s="267"/>
      <c r="AB359" s="267"/>
    </row>
    <row r="360" spans="1:28" s="268" customFormat="1" ht="40.200000000000003" customHeight="1">
      <c r="A360" s="263" t="s">
        <v>1186</v>
      </c>
      <c r="B360" s="267" t="s">
        <v>1187</v>
      </c>
      <c r="C360" s="263" t="s">
        <v>1344</v>
      </c>
      <c r="D360" s="263" t="s">
        <v>1198</v>
      </c>
      <c r="E360" s="271" t="s">
        <v>1190</v>
      </c>
      <c r="F360" s="263" t="s">
        <v>591</v>
      </c>
      <c r="G360" s="264" t="s">
        <v>1339</v>
      </c>
      <c r="H360" s="263" t="s">
        <v>1345</v>
      </c>
      <c r="I360" s="265" t="s">
        <v>9</v>
      </c>
      <c r="J360" s="263"/>
      <c r="K360" s="263"/>
      <c r="L360" s="267"/>
      <c r="M360" s="267"/>
      <c r="N360" s="267"/>
      <c r="O360" s="267"/>
      <c r="P360" s="267"/>
      <c r="Q360" s="267"/>
      <c r="R360" s="267"/>
      <c r="S360" s="267"/>
      <c r="T360" s="267"/>
      <c r="U360" s="267"/>
      <c r="V360" s="267"/>
      <c r="W360" s="267"/>
      <c r="X360" s="267"/>
      <c r="Y360" s="267"/>
      <c r="Z360" s="267"/>
      <c r="AA360" s="267"/>
      <c r="AB360" s="267"/>
    </row>
    <row r="361" spans="1:28" s="268" customFormat="1" ht="40.200000000000003" customHeight="1">
      <c r="A361" s="263" t="s">
        <v>1186</v>
      </c>
      <c r="B361" s="267" t="s">
        <v>1187</v>
      </c>
      <c r="C361" s="263" t="s">
        <v>1346</v>
      </c>
      <c r="D361" s="263" t="s">
        <v>1198</v>
      </c>
      <c r="E361" s="271" t="s">
        <v>1190</v>
      </c>
      <c r="F361" s="291" t="s">
        <v>435</v>
      </c>
      <c r="G361" s="264" t="s">
        <v>1347</v>
      </c>
      <c r="H361" s="291" t="s">
        <v>1348</v>
      </c>
      <c r="I361" s="265" t="s">
        <v>9</v>
      </c>
      <c r="J361" s="263"/>
      <c r="K361" s="263"/>
      <c r="L361" s="267"/>
      <c r="M361" s="267"/>
      <c r="N361" s="267"/>
      <c r="O361" s="267"/>
      <c r="P361" s="267"/>
      <c r="Q361" s="267"/>
      <c r="R361" s="267"/>
      <c r="S361" s="267"/>
      <c r="T361" s="267"/>
      <c r="U361" s="267"/>
      <c r="V361" s="267"/>
      <c r="W361" s="267"/>
      <c r="X361" s="267"/>
      <c r="Y361" s="267"/>
      <c r="Z361" s="267"/>
      <c r="AA361" s="267"/>
      <c r="AB361" s="267"/>
    </row>
    <row r="362" spans="1:28" s="268" customFormat="1" ht="40.200000000000003" customHeight="1">
      <c r="A362" s="263" t="s">
        <v>1186</v>
      </c>
      <c r="B362" s="267" t="s">
        <v>1187</v>
      </c>
      <c r="C362" s="263" t="s">
        <v>1349</v>
      </c>
      <c r="D362" s="263" t="s">
        <v>1198</v>
      </c>
      <c r="E362" s="271" t="s">
        <v>1190</v>
      </c>
      <c r="F362" s="291" t="s">
        <v>440</v>
      </c>
      <c r="G362" s="264" t="s">
        <v>1350</v>
      </c>
      <c r="H362" s="291" t="s">
        <v>1351</v>
      </c>
      <c r="I362" s="265" t="s">
        <v>9</v>
      </c>
      <c r="J362" s="292"/>
      <c r="K362" s="263"/>
      <c r="L362" s="267"/>
      <c r="M362" s="267"/>
      <c r="N362" s="267"/>
      <c r="O362" s="267"/>
      <c r="P362" s="267"/>
      <c r="Q362" s="267"/>
      <c r="R362" s="267"/>
      <c r="S362" s="267"/>
      <c r="T362" s="267"/>
      <c r="U362" s="267"/>
      <c r="V362" s="267"/>
      <c r="W362" s="267"/>
      <c r="X362" s="267"/>
      <c r="Y362" s="267"/>
      <c r="Z362" s="267"/>
      <c r="AA362" s="267"/>
      <c r="AB362" s="267"/>
    </row>
    <row r="363" spans="1:28" s="268" customFormat="1" ht="40.200000000000003" customHeight="1">
      <c r="A363" s="263" t="s">
        <v>1186</v>
      </c>
      <c r="B363" s="267" t="s">
        <v>1187</v>
      </c>
      <c r="C363" s="263" t="s">
        <v>1352</v>
      </c>
      <c r="D363" s="263" t="s">
        <v>1198</v>
      </c>
      <c r="E363" s="271" t="s">
        <v>1190</v>
      </c>
      <c r="F363" s="291" t="s">
        <v>445</v>
      </c>
      <c r="G363" s="264" t="s">
        <v>1353</v>
      </c>
      <c r="H363" s="291" t="s">
        <v>1351</v>
      </c>
      <c r="I363" s="265" t="s">
        <v>9</v>
      </c>
      <c r="J363" s="291"/>
      <c r="K363" s="263"/>
      <c r="L363" s="267"/>
      <c r="M363" s="267"/>
      <c r="N363" s="267"/>
      <c r="O363" s="267"/>
      <c r="P363" s="267"/>
      <c r="Q363" s="267"/>
      <c r="R363" s="267"/>
      <c r="S363" s="267"/>
      <c r="T363" s="267"/>
      <c r="U363" s="267"/>
      <c r="V363" s="267"/>
      <c r="W363" s="267"/>
      <c r="X363" s="267"/>
      <c r="Y363" s="267"/>
      <c r="Z363" s="267"/>
      <c r="AA363" s="267"/>
      <c r="AB363" s="267"/>
    </row>
    <row r="364" spans="1:28" s="268" customFormat="1" ht="40.200000000000003" customHeight="1">
      <c r="A364" s="263" t="s">
        <v>1186</v>
      </c>
      <c r="B364" s="267" t="s">
        <v>1187</v>
      </c>
      <c r="C364" s="263" t="s">
        <v>1354</v>
      </c>
      <c r="D364" s="263" t="s">
        <v>1198</v>
      </c>
      <c r="E364" s="271" t="s">
        <v>1190</v>
      </c>
      <c r="F364" s="291" t="s">
        <v>448</v>
      </c>
      <c r="G364" s="264" t="s">
        <v>1355</v>
      </c>
      <c r="H364" s="291" t="s">
        <v>1356</v>
      </c>
      <c r="I364" s="265" t="s">
        <v>9</v>
      </c>
      <c r="J364" s="291"/>
      <c r="K364" s="263"/>
      <c r="L364" s="267"/>
      <c r="M364" s="267"/>
      <c r="N364" s="267"/>
      <c r="O364" s="267"/>
      <c r="P364" s="267"/>
      <c r="Q364" s="267"/>
      <c r="R364" s="267"/>
      <c r="S364" s="267"/>
      <c r="T364" s="267"/>
      <c r="U364" s="267"/>
      <c r="V364" s="267"/>
      <c r="W364" s="267"/>
      <c r="X364" s="267"/>
      <c r="Y364" s="267"/>
      <c r="Z364" s="267"/>
      <c r="AA364" s="267"/>
      <c r="AB364" s="267"/>
    </row>
    <row r="365" spans="1:28" s="268" customFormat="1" ht="40.200000000000003" customHeight="1">
      <c r="A365" s="263" t="s">
        <v>1186</v>
      </c>
      <c r="B365" s="267" t="s">
        <v>1187</v>
      </c>
      <c r="C365" s="263" t="s">
        <v>1357</v>
      </c>
      <c r="D365" s="263" t="s">
        <v>1198</v>
      </c>
      <c r="E365" s="271" t="s">
        <v>1190</v>
      </c>
      <c r="F365" s="263" t="s">
        <v>451</v>
      </c>
      <c r="G365" s="264" t="s">
        <v>1358</v>
      </c>
      <c r="H365" s="263" t="s">
        <v>1359</v>
      </c>
      <c r="I365" s="265" t="s">
        <v>9</v>
      </c>
      <c r="J365" s="263"/>
      <c r="K365" s="263"/>
      <c r="L365" s="267"/>
      <c r="M365" s="267"/>
      <c r="N365" s="267"/>
      <c r="O365" s="267"/>
      <c r="P365" s="267"/>
      <c r="Q365" s="267"/>
      <c r="R365" s="267"/>
      <c r="S365" s="267"/>
      <c r="T365" s="267"/>
      <c r="U365" s="267"/>
      <c r="V365" s="267"/>
      <c r="W365" s="267"/>
      <c r="X365" s="267"/>
      <c r="Y365" s="267"/>
      <c r="Z365" s="267"/>
      <c r="AA365" s="267"/>
      <c r="AB365" s="267"/>
    </row>
    <row r="366" spans="1:28" s="268" customFormat="1" ht="40.200000000000003" customHeight="1">
      <c r="A366" s="263" t="s">
        <v>1186</v>
      </c>
      <c r="B366" s="267" t="s">
        <v>1187</v>
      </c>
      <c r="C366" s="263" t="s">
        <v>1360</v>
      </c>
      <c r="D366" s="263" t="s">
        <v>1198</v>
      </c>
      <c r="E366" s="271" t="s">
        <v>1190</v>
      </c>
      <c r="F366" s="263" t="s">
        <v>455</v>
      </c>
      <c r="G366" s="264" t="s">
        <v>1361</v>
      </c>
      <c r="H366" s="263" t="s">
        <v>416</v>
      </c>
      <c r="I366" s="265" t="s">
        <v>9</v>
      </c>
      <c r="J366" s="263"/>
      <c r="K366" s="263"/>
      <c r="L366" s="267"/>
      <c r="M366" s="267"/>
      <c r="N366" s="267"/>
      <c r="O366" s="267"/>
      <c r="P366" s="267"/>
      <c r="Q366" s="267"/>
      <c r="R366" s="267"/>
      <c r="S366" s="267"/>
      <c r="T366" s="267"/>
      <c r="U366" s="267"/>
      <c r="V366" s="267"/>
      <c r="W366" s="267"/>
      <c r="X366" s="267"/>
      <c r="Y366" s="267"/>
      <c r="Z366" s="267"/>
      <c r="AA366" s="267"/>
      <c r="AB366" s="267"/>
    </row>
    <row r="367" spans="1:28" s="268" customFormat="1" ht="40.200000000000003" customHeight="1">
      <c r="A367" s="263" t="s">
        <v>1186</v>
      </c>
      <c r="B367" s="267" t="s">
        <v>1187</v>
      </c>
      <c r="C367" s="263" t="s">
        <v>1362</v>
      </c>
      <c r="D367" s="263" t="s">
        <v>1198</v>
      </c>
      <c r="E367" s="271" t="s">
        <v>1190</v>
      </c>
      <c r="F367" s="263" t="s">
        <v>458</v>
      </c>
      <c r="G367" s="264" t="s">
        <v>1363</v>
      </c>
      <c r="H367" s="263" t="s">
        <v>1364</v>
      </c>
      <c r="I367" s="265" t="s">
        <v>9</v>
      </c>
      <c r="J367" s="276"/>
      <c r="K367" s="263"/>
      <c r="L367" s="266"/>
      <c r="M367" s="267"/>
      <c r="N367" s="267"/>
      <c r="O367" s="267"/>
      <c r="P367" s="267"/>
      <c r="Q367" s="267"/>
      <c r="R367" s="267"/>
      <c r="S367" s="267"/>
      <c r="T367" s="267"/>
      <c r="U367" s="267"/>
      <c r="V367" s="267"/>
      <c r="W367" s="267"/>
      <c r="X367" s="267"/>
      <c r="Y367" s="267"/>
      <c r="Z367" s="267"/>
      <c r="AA367" s="267"/>
      <c r="AB367" s="267"/>
    </row>
    <row r="368" spans="1:28" s="268" customFormat="1" ht="40.200000000000003" customHeight="1">
      <c r="A368" s="263" t="s">
        <v>1186</v>
      </c>
      <c r="B368" s="267" t="s">
        <v>1187</v>
      </c>
      <c r="C368" s="263" t="s">
        <v>1365</v>
      </c>
      <c r="D368" s="263" t="s">
        <v>1198</v>
      </c>
      <c r="E368" s="271" t="s">
        <v>1190</v>
      </c>
      <c r="F368" s="263" t="s">
        <v>462</v>
      </c>
      <c r="G368" s="264" t="s">
        <v>1366</v>
      </c>
      <c r="H368" s="263" t="s">
        <v>1367</v>
      </c>
      <c r="I368" s="265" t="s">
        <v>9</v>
      </c>
      <c r="J368" s="263"/>
      <c r="K368" s="263"/>
      <c r="L368" s="266"/>
      <c r="M368" s="267"/>
      <c r="N368" s="267"/>
      <c r="O368" s="267"/>
      <c r="P368" s="267"/>
      <c r="Q368" s="267"/>
      <c r="R368" s="267"/>
      <c r="S368" s="267"/>
      <c r="T368" s="267"/>
      <c r="U368" s="267"/>
      <c r="V368" s="267"/>
      <c r="W368" s="267"/>
      <c r="X368" s="267"/>
      <c r="Y368" s="267"/>
      <c r="Z368" s="267"/>
      <c r="AA368" s="267"/>
      <c r="AB368" s="267"/>
    </row>
    <row r="369" spans="1:28" s="268" customFormat="1" ht="40.200000000000003" customHeight="1">
      <c r="A369" s="263" t="s">
        <v>1186</v>
      </c>
      <c r="B369" s="267" t="s">
        <v>1187</v>
      </c>
      <c r="C369" s="263" t="s">
        <v>1368</v>
      </c>
      <c r="D369" s="263" t="s">
        <v>1198</v>
      </c>
      <c r="E369" s="271" t="s">
        <v>1190</v>
      </c>
      <c r="F369" s="263" t="s">
        <v>466</v>
      </c>
      <c r="G369" s="264" t="s">
        <v>1369</v>
      </c>
      <c r="H369" s="263" t="s">
        <v>1370</v>
      </c>
      <c r="I369" s="265" t="s">
        <v>9</v>
      </c>
      <c r="J369" s="263"/>
      <c r="K369" s="263"/>
      <c r="L369" s="267"/>
      <c r="M369" s="267"/>
      <c r="N369" s="267"/>
      <c r="O369" s="267"/>
      <c r="P369" s="267"/>
      <c r="Q369" s="267"/>
      <c r="R369" s="267"/>
      <c r="S369" s="267"/>
      <c r="T369" s="267"/>
      <c r="U369" s="267"/>
      <c r="V369" s="267"/>
      <c r="W369" s="267"/>
      <c r="X369" s="267"/>
      <c r="Y369" s="267"/>
      <c r="Z369" s="267"/>
      <c r="AA369" s="267"/>
      <c r="AB369" s="267"/>
    </row>
    <row r="370" spans="1:28" s="268" customFormat="1" ht="40.200000000000003" customHeight="1">
      <c r="A370" s="263" t="s">
        <v>1186</v>
      </c>
      <c r="B370" s="267" t="s">
        <v>1187</v>
      </c>
      <c r="C370" s="263" t="s">
        <v>1371</v>
      </c>
      <c r="D370" s="263" t="s">
        <v>1198</v>
      </c>
      <c r="E370" s="271" t="s">
        <v>1190</v>
      </c>
      <c r="F370" s="263" t="s">
        <v>470</v>
      </c>
      <c r="G370" s="264" t="s">
        <v>1372</v>
      </c>
      <c r="H370" s="263" t="s">
        <v>1373</v>
      </c>
      <c r="I370" s="265" t="s">
        <v>9</v>
      </c>
      <c r="J370" s="263"/>
      <c r="K370" s="263"/>
      <c r="L370" s="266"/>
      <c r="M370" s="267"/>
      <c r="N370" s="267"/>
      <c r="O370" s="267"/>
      <c r="P370" s="267"/>
      <c r="Q370" s="267"/>
      <c r="R370" s="267"/>
      <c r="S370" s="267"/>
      <c r="T370" s="267"/>
      <c r="U370" s="267"/>
      <c r="V370" s="267"/>
      <c r="W370" s="267"/>
      <c r="X370" s="267"/>
      <c r="Y370" s="267"/>
      <c r="Z370" s="267"/>
      <c r="AA370" s="267"/>
      <c r="AB370" s="267"/>
    </row>
    <row r="371" spans="1:28" s="268" customFormat="1" ht="40.200000000000003" customHeight="1">
      <c r="A371" s="263" t="s">
        <v>1186</v>
      </c>
      <c r="B371" s="267" t="s">
        <v>1187</v>
      </c>
      <c r="C371" s="263" t="s">
        <v>1374</v>
      </c>
      <c r="D371" s="263" t="s">
        <v>1198</v>
      </c>
      <c r="E371" s="271" t="s">
        <v>1190</v>
      </c>
      <c r="F371" s="263" t="s">
        <v>473</v>
      </c>
      <c r="G371" s="264" t="s">
        <v>1375</v>
      </c>
      <c r="H371" s="263" t="s">
        <v>468</v>
      </c>
      <c r="I371" s="265" t="s">
        <v>9</v>
      </c>
      <c r="J371" s="263"/>
      <c r="K371" s="263"/>
      <c r="L371" s="267"/>
      <c r="M371" s="267"/>
      <c r="N371" s="267"/>
      <c r="O371" s="267"/>
      <c r="P371" s="267"/>
      <c r="Q371" s="267"/>
      <c r="R371" s="267"/>
      <c r="S371" s="267"/>
      <c r="T371" s="267"/>
      <c r="U371" s="267"/>
      <c r="V371" s="267"/>
      <c r="W371" s="267"/>
      <c r="X371" s="267"/>
      <c r="Y371" s="267"/>
      <c r="Z371" s="267"/>
      <c r="AA371" s="267"/>
      <c r="AB371" s="267"/>
    </row>
    <row r="372" spans="1:28" s="268" customFormat="1" ht="40.200000000000003" customHeight="1">
      <c r="A372" s="263" t="s">
        <v>1186</v>
      </c>
      <c r="B372" s="267" t="s">
        <v>1187</v>
      </c>
      <c r="C372" s="263" t="s">
        <v>1376</v>
      </c>
      <c r="D372" s="263" t="s">
        <v>1198</v>
      </c>
      <c r="E372" s="271" t="s">
        <v>1190</v>
      </c>
      <c r="F372" s="263" t="s">
        <v>476</v>
      </c>
      <c r="G372" s="264" t="s">
        <v>477</v>
      </c>
      <c r="H372" s="263" t="s">
        <v>478</v>
      </c>
      <c r="I372" s="265" t="s">
        <v>9</v>
      </c>
      <c r="J372" s="263"/>
      <c r="K372" s="263"/>
      <c r="L372" s="267"/>
      <c r="M372" s="267"/>
      <c r="N372" s="267"/>
      <c r="O372" s="267"/>
      <c r="P372" s="267"/>
      <c r="Q372" s="267"/>
      <c r="R372" s="267"/>
      <c r="S372" s="267"/>
      <c r="T372" s="267"/>
      <c r="U372" s="267"/>
      <c r="V372" s="267"/>
      <c r="W372" s="267"/>
      <c r="X372" s="267"/>
      <c r="Y372" s="267"/>
      <c r="Z372" s="267"/>
      <c r="AA372" s="267"/>
      <c r="AB372" s="267"/>
    </row>
    <row r="373" spans="1:28" s="268" customFormat="1" ht="40.200000000000003" customHeight="1">
      <c r="A373" s="263" t="s">
        <v>1186</v>
      </c>
      <c r="B373" s="267" t="s">
        <v>1187</v>
      </c>
      <c r="C373" s="263" t="s">
        <v>1377</v>
      </c>
      <c r="D373" s="263" t="s">
        <v>1198</v>
      </c>
      <c r="E373" s="271" t="s">
        <v>1190</v>
      </c>
      <c r="F373" s="263" t="s">
        <v>1378</v>
      </c>
      <c r="G373" s="264" t="s">
        <v>1379</v>
      </c>
      <c r="H373" s="263" t="s">
        <v>1380</v>
      </c>
      <c r="I373" s="265" t="s">
        <v>9</v>
      </c>
      <c r="J373" s="263"/>
      <c r="K373" s="263"/>
      <c r="L373" s="267"/>
      <c r="M373" s="267"/>
      <c r="N373" s="267"/>
      <c r="O373" s="267"/>
      <c r="P373" s="267"/>
      <c r="Q373" s="267"/>
      <c r="R373" s="267"/>
      <c r="S373" s="267"/>
      <c r="T373" s="267"/>
      <c r="U373" s="267"/>
      <c r="V373" s="267"/>
      <c r="W373" s="267"/>
      <c r="X373" s="267"/>
      <c r="Y373" s="267"/>
      <c r="Z373" s="267"/>
      <c r="AA373" s="267"/>
      <c r="AB373" s="267"/>
    </row>
    <row r="374" spans="1:28" s="268" customFormat="1" ht="40.200000000000003" customHeight="1">
      <c r="A374" s="293" t="s">
        <v>1381</v>
      </c>
      <c r="B374" s="294" t="s">
        <v>1382</v>
      </c>
      <c r="C374" s="293" t="s">
        <v>1383</v>
      </c>
      <c r="D374" s="293" t="s">
        <v>1384</v>
      </c>
      <c r="E374" s="293" t="s">
        <v>1385</v>
      </c>
      <c r="F374" s="293" t="s">
        <v>1386</v>
      </c>
      <c r="G374" s="295" t="s">
        <v>1387</v>
      </c>
      <c r="H374" s="296" t="s">
        <v>1388</v>
      </c>
      <c r="I374" s="265" t="s">
        <v>9</v>
      </c>
      <c r="J374" s="293"/>
      <c r="K374" s="263"/>
      <c r="L374" s="266"/>
      <c r="M374" s="267"/>
      <c r="N374" s="267"/>
      <c r="O374" s="267"/>
      <c r="P374" s="267"/>
      <c r="Q374" s="267"/>
      <c r="R374" s="267"/>
      <c r="S374" s="267"/>
      <c r="T374" s="267"/>
      <c r="U374" s="267"/>
      <c r="V374" s="267"/>
      <c r="W374" s="267"/>
      <c r="X374" s="267"/>
      <c r="Y374" s="267"/>
      <c r="Z374" s="267"/>
      <c r="AA374" s="267"/>
      <c r="AB374" s="267"/>
    </row>
    <row r="375" spans="1:28" s="268" customFormat="1" ht="40.200000000000003" customHeight="1">
      <c r="A375" s="293" t="s">
        <v>1381</v>
      </c>
      <c r="B375" s="294" t="s">
        <v>1382</v>
      </c>
      <c r="C375" s="293" t="s">
        <v>1389</v>
      </c>
      <c r="D375" s="293" t="s">
        <v>1390</v>
      </c>
      <c r="E375" s="293" t="s">
        <v>1385</v>
      </c>
      <c r="F375" s="293" t="s">
        <v>1391</v>
      </c>
      <c r="G375" s="295" t="s">
        <v>1392</v>
      </c>
      <c r="H375" s="293" t="s">
        <v>1393</v>
      </c>
      <c r="I375" s="265" t="s">
        <v>9</v>
      </c>
      <c r="J375" s="263"/>
      <c r="K375" s="263"/>
      <c r="L375" s="266"/>
      <c r="M375" s="267"/>
      <c r="N375" s="267"/>
      <c r="O375" s="267"/>
      <c r="P375" s="267"/>
      <c r="Q375" s="267"/>
      <c r="R375" s="267"/>
      <c r="S375" s="267"/>
      <c r="T375" s="267"/>
      <c r="U375" s="267"/>
      <c r="V375" s="267"/>
      <c r="W375" s="267"/>
      <c r="X375" s="267"/>
      <c r="Y375" s="267"/>
      <c r="Z375" s="267"/>
      <c r="AA375" s="267"/>
      <c r="AB375" s="267"/>
    </row>
    <row r="376" spans="1:28" s="268" customFormat="1" ht="40.200000000000003" customHeight="1">
      <c r="A376" s="293" t="s">
        <v>1381</v>
      </c>
      <c r="B376" s="294" t="s">
        <v>1382</v>
      </c>
      <c r="C376" s="293" t="s">
        <v>1394</v>
      </c>
      <c r="D376" s="293" t="s">
        <v>1390</v>
      </c>
      <c r="E376" s="293" t="s">
        <v>1385</v>
      </c>
      <c r="F376" s="293" t="s">
        <v>1395</v>
      </c>
      <c r="G376" s="295" t="s">
        <v>1392</v>
      </c>
      <c r="H376" s="293" t="s">
        <v>1396</v>
      </c>
      <c r="I376" s="265" t="s">
        <v>9</v>
      </c>
      <c r="J376" s="263"/>
      <c r="K376" s="263"/>
      <c r="L376" s="266"/>
      <c r="M376" s="267"/>
      <c r="N376" s="267"/>
      <c r="O376" s="267"/>
      <c r="P376" s="267"/>
      <c r="Q376" s="267"/>
      <c r="R376" s="267"/>
      <c r="S376" s="267"/>
      <c r="T376" s="267"/>
      <c r="U376" s="267"/>
      <c r="V376" s="267"/>
      <c r="W376" s="267"/>
      <c r="X376" s="267"/>
      <c r="Y376" s="267"/>
      <c r="Z376" s="267"/>
      <c r="AA376" s="267"/>
      <c r="AB376" s="267"/>
    </row>
    <row r="377" spans="1:28" s="268" customFormat="1" ht="40.200000000000003" customHeight="1">
      <c r="A377" s="293" t="s">
        <v>1381</v>
      </c>
      <c r="B377" s="294" t="s">
        <v>1382</v>
      </c>
      <c r="C377" s="293" t="s">
        <v>1397</v>
      </c>
      <c r="D377" s="293" t="s">
        <v>1398</v>
      </c>
      <c r="E377" s="293" t="s">
        <v>1385</v>
      </c>
      <c r="F377" s="293" t="s">
        <v>1399</v>
      </c>
      <c r="G377" s="295" t="s">
        <v>1392</v>
      </c>
      <c r="H377" s="293" t="s">
        <v>1400</v>
      </c>
      <c r="I377" s="265" t="s">
        <v>9</v>
      </c>
      <c r="J377" s="263"/>
      <c r="K377" s="263"/>
      <c r="L377" s="266"/>
      <c r="M377" s="267"/>
      <c r="N377" s="267"/>
      <c r="O377" s="267"/>
      <c r="P377" s="267"/>
      <c r="Q377" s="267"/>
      <c r="R377" s="267"/>
      <c r="S377" s="267"/>
      <c r="T377" s="267"/>
      <c r="U377" s="267"/>
      <c r="V377" s="267"/>
      <c r="W377" s="267"/>
      <c r="X377" s="267"/>
      <c r="Y377" s="267"/>
      <c r="Z377" s="267"/>
      <c r="AA377" s="267"/>
      <c r="AB377" s="267"/>
    </row>
    <row r="378" spans="1:28" s="268" customFormat="1" ht="40.200000000000003" customHeight="1">
      <c r="A378" s="293" t="s">
        <v>1381</v>
      </c>
      <c r="B378" s="294" t="s">
        <v>1382</v>
      </c>
      <c r="C378" s="293" t="s">
        <v>1401</v>
      </c>
      <c r="D378" s="293" t="s">
        <v>1398</v>
      </c>
      <c r="E378" s="293" t="s">
        <v>1385</v>
      </c>
      <c r="F378" s="293" t="s">
        <v>1402</v>
      </c>
      <c r="G378" s="295" t="s">
        <v>1403</v>
      </c>
      <c r="H378" s="293" t="s">
        <v>1404</v>
      </c>
      <c r="I378" s="265" t="s">
        <v>9</v>
      </c>
      <c r="J378" s="263"/>
      <c r="K378" s="263"/>
      <c r="L378" s="267"/>
      <c r="M378" s="267"/>
      <c r="N378" s="267"/>
      <c r="O378" s="267"/>
      <c r="P378" s="267"/>
      <c r="Q378" s="267"/>
      <c r="R378" s="267"/>
      <c r="S378" s="267"/>
      <c r="T378" s="267"/>
      <c r="U378" s="267"/>
      <c r="V378" s="267"/>
      <c r="W378" s="267"/>
      <c r="X378" s="267"/>
      <c r="Y378" s="267"/>
      <c r="Z378" s="267"/>
      <c r="AA378" s="267"/>
      <c r="AB378" s="267"/>
    </row>
    <row r="379" spans="1:28" s="268" customFormat="1" ht="40.200000000000003" customHeight="1">
      <c r="A379" s="293" t="s">
        <v>1381</v>
      </c>
      <c r="B379" s="294" t="s">
        <v>1382</v>
      </c>
      <c r="C379" s="293" t="s">
        <v>1405</v>
      </c>
      <c r="D379" s="293" t="s">
        <v>1398</v>
      </c>
      <c r="E379" s="293" t="s">
        <v>645</v>
      </c>
      <c r="F379" s="293" t="s">
        <v>1406</v>
      </c>
      <c r="G379" s="295" t="s">
        <v>1403</v>
      </c>
      <c r="H379" s="293" t="s">
        <v>1407</v>
      </c>
      <c r="I379" s="265" t="s">
        <v>9</v>
      </c>
      <c r="J379" s="263"/>
      <c r="K379" s="264"/>
      <c r="L379" s="266"/>
      <c r="M379" s="267"/>
      <c r="N379" s="267"/>
      <c r="O379" s="267"/>
      <c r="P379" s="267"/>
      <c r="Q379" s="267"/>
      <c r="R379" s="267"/>
      <c r="S379" s="267"/>
      <c r="T379" s="267"/>
      <c r="U379" s="267"/>
      <c r="V379" s="267"/>
      <c r="W379" s="267"/>
      <c r="X379" s="267"/>
      <c r="Y379" s="267"/>
      <c r="Z379" s="267"/>
      <c r="AA379" s="267"/>
      <c r="AB379" s="267"/>
    </row>
    <row r="380" spans="1:28" s="268" customFormat="1" ht="40.200000000000003" customHeight="1">
      <c r="A380" s="293" t="s">
        <v>1381</v>
      </c>
      <c r="B380" s="294" t="s">
        <v>1382</v>
      </c>
      <c r="C380" s="293" t="s">
        <v>1408</v>
      </c>
      <c r="D380" s="293" t="s">
        <v>1398</v>
      </c>
      <c r="E380" s="293" t="s">
        <v>645</v>
      </c>
      <c r="F380" s="293" t="s">
        <v>1409</v>
      </c>
      <c r="G380" s="295" t="s">
        <v>1403</v>
      </c>
      <c r="H380" s="293" t="s">
        <v>1410</v>
      </c>
      <c r="I380" s="265" t="s">
        <v>9</v>
      </c>
      <c r="J380" s="263"/>
      <c r="K380" s="264"/>
      <c r="L380" s="266"/>
      <c r="M380" s="267"/>
      <c r="N380" s="267"/>
      <c r="O380" s="267"/>
      <c r="P380" s="267"/>
      <c r="Q380" s="267"/>
      <c r="R380" s="267"/>
      <c r="S380" s="267"/>
      <c r="T380" s="267"/>
      <c r="U380" s="267"/>
      <c r="V380" s="267"/>
      <c r="W380" s="267"/>
      <c r="X380" s="267"/>
      <c r="Y380" s="267"/>
      <c r="Z380" s="267"/>
      <c r="AA380" s="267"/>
      <c r="AB380" s="267"/>
    </row>
    <row r="381" spans="1:28" s="268" customFormat="1" ht="40.200000000000003" customHeight="1">
      <c r="A381" s="293" t="s">
        <v>1381</v>
      </c>
      <c r="B381" s="294" t="s">
        <v>1382</v>
      </c>
      <c r="C381" s="293" t="s">
        <v>1411</v>
      </c>
      <c r="D381" s="293" t="s">
        <v>1398</v>
      </c>
      <c r="E381" s="293" t="s">
        <v>1385</v>
      </c>
      <c r="F381" s="293" t="s">
        <v>1412</v>
      </c>
      <c r="G381" s="295" t="s">
        <v>1413</v>
      </c>
      <c r="H381" s="293" t="s">
        <v>1414</v>
      </c>
      <c r="I381" s="265" t="s">
        <v>9</v>
      </c>
      <c r="J381" s="263"/>
      <c r="K381" s="263"/>
      <c r="L381" s="266"/>
      <c r="M381" s="267"/>
      <c r="N381" s="267"/>
      <c r="O381" s="267"/>
      <c r="P381" s="267"/>
      <c r="Q381" s="267"/>
      <c r="R381" s="267"/>
      <c r="S381" s="267"/>
      <c r="T381" s="267"/>
      <c r="U381" s="267"/>
      <c r="V381" s="267"/>
      <c r="W381" s="267"/>
      <c r="X381" s="267"/>
      <c r="Y381" s="267"/>
      <c r="Z381" s="267"/>
      <c r="AA381" s="267"/>
      <c r="AB381" s="267"/>
    </row>
    <row r="382" spans="1:28" s="268" customFormat="1" ht="40.200000000000003" customHeight="1">
      <c r="A382" s="293" t="s">
        <v>1381</v>
      </c>
      <c r="B382" s="294" t="s">
        <v>1382</v>
      </c>
      <c r="C382" s="293" t="s">
        <v>1415</v>
      </c>
      <c r="D382" s="293" t="s">
        <v>1398</v>
      </c>
      <c r="E382" s="293" t="s">
        <v>1385</v>
      </c>
      <c r="F382" s="293" t="s">
        <v>1416</v>
      </c>
      <c r="G382" s="295" t="s">
        <v>1413</v>
      </c>
      <c r="H382" s="293" t="s">
        <v>1417</v>
      </c>
      <c r="I382" s="265" t="s">
        <v>9</v>
      </c>
      <c r="J382" s="263"/>
      <c r="K382" s="263"/>
      <c r="L382" s="266"/>
      <c r="M382" s="267"/>
      <c r="N382" s="267"/>
      <c r="O382" s="267"/>
      <c r="P382" s="267"/>
      <c r="Q382" s="267"/>
      <c r="R382" s="267"/>
      <c r="S382" s="267"/>
      <c r="T382" s="267"/>
      <c r="U382" s="267"/>
      <c r="V382" s="267"/>
      <c r="W382" s="267"/>
      <c r="X382" s="267"/>
      <c r="Y382" s="267"/>
      <c r="Z382" s="267"/>
      <c r="AA382" s="267"/>
      <c r="AB382" s="267"/>
    </row>
    <row r="383" spans="1:28" s="268" customFormat="1" ht="40.200000000000003" customHeight="1">
      <c r="A383" s="293" t="s">
        <v>1381</v>
      </c>
      <c r="B383" s="294" t="s">
        <v>1382</v>
      </c>
      <c r="C383" s="293" t="s">
        <v>1418</v>
      </c>
      <c r="D383" s="293" t="s">
        <v>1398</v>
      </c>
      <c r="E383" s="293" t="s">
        <v>1385</v>
      </c>
      <c r="F383" s="293" t="s">
        <v>1419</v>
      </c>
      <c r="G383" s="295" t="s">
        <v>1413</v>
      </c>
      <c r="H383" s="293" t="s">
        <v>1420</v>
      </c>
      <c r="I383" s="265" t="s">
        <v>9</v>
      </c>
      <c r="J383" s="263"/>
      <c r="K383" s="263"/>
      <c r="L383" s="267"/>
      <c r="M383" s="267"/>
      <c r="N383" s="267"/>
      <c r="O383" s="267"/>
      <c r="P383" s="267"/>
      <c r="Q383" s="267"/>
      <c r="R383" s="267"/>
      <c r="S383" s="267"/>
      <c r="T383" s="267"/>
      <c r="U383" s="267"/>
      <c r="V383" s="267"/>
      <c r="W383" s="267"/>
      <c r="X383" s="267"/>
      <c r="Y383" s="267"/>
      <c r="Z383" s="267"/>
      <c r="AA383" s="267"/>
      <c r="AB383" s="267"/>
    </row>
    <row r="384" spans="1:28" s="268" customFormat="1" ht="40.200000000000003" customHeight="1">
      <c r="A384" s="293" t="s">
        <v>1381</v>
      </c>
      <c r="B384" s="294" t="s">
        <v>1382</v>
      </c>
      <c r="C384" s="293" t="s">
        <v>1421</v>
      </c>
      <c r="D384" s="293" t="s">
        <v>1398</v>
      </c>
      <c r="E384" s="293" t="s">
        <v>1385</v>
      </c>
      <c r="F384" s="293" t="s">
        <v>1422</v>
      </c>
      <c r="G384" s="295" t="s">
        <v>1423</v>
      </c>
      <c r="H384" s="293" t="s">
        <v>1424</v>
      </c>
      <c r="I384" s="265" t="s">
        <v>9</v>
      </c>
      <c r="J384" s="263"/>
      <c r="K384" s="263"/>
      <c r="L384" s="267"/>
      <c r="M384" s="267"/>
      <c r="N384" s="267"/>
      <c r="O384" s="267"/>
      <c r="P384" s="267"/>
      <c r="Q384" s="267"/>
      <c r="R384" s="267"/>
      <c r="S384" s="267"/>
      <c r="T384" s="267"/>
      <c r="U384" s="267"/>
      <c r="V384" s="267"/>
      <c r="W384" s="267"/>
      <c r="X384" s="267"/>
      <c r="Y384" s="267"/>
      <c r="Z384" s="267"/>
      <c r="AA384" s="267"/>
      <c r="AB384" s="267"/>
    </row>
    <row r="385" spans="1:28" s="268" customFormat="1" ht="40.200000000000003" customHeight="1">
      <c r="A385" s="293" t="s">
        <v>1381</v>
      </c>
      <c r="B385" s="294" t="s">
        <v>1382</v>
      </c>
      <c r="C385" s="293" t="s">
        <v>1425</v>
      </c>
      <c r="D385" s="293" t="s">
        <v>1398</v>
      </c>
      <c r="E385" s="293" t="s">
        <v>1385</v>
      </c>
      <c r="F385" s="293" t="s">
        <v>1426</v>
      </c>
      <c r="G385" s="295" t="s">
        <v>1427</v>
      </c>
      <c r="H385" s="293" t="s">
        <v>1428</v>
      </c>
      <c r="I385" s="265" t="s">
        <v>9</v>
      </c>
      <c r="J385" s="263"/>
      <c r="K385" s="263"/>
      <c r="L385" s="267"/>
      <c r="M385" s="267"/>
      <c r="N385" s="267"/>
      <c r="O385" s="267"/>
      <c r="P385" s="267"/>
      <c r="Q385" s="267"/>
      <c r="R385" s="267"/>
      <c r="S385" s="267"/>
      <c r="T385" s="267"/>
      <c r="U385" s="267"/>
      <c r="V385" s="267"/>
      <c r="W385" s="267"/>
      <c r="X385" s="267"/>
      <c r="Y385" s="267"/>
      <c r="Z385" s="267"/>
      <c r="AA385" s="267"/>
      <c r="AB385" s="267"/>
    </row>
    <row r="386" spans="1:28" s="268" customFormat="1" ht="40.200000000000003" customHeight="1">
      <c r="A386" s="293" t="s">
        <v>1381</v>
      </c>
      <c r="B386" s="294" t="s">
        <v>1382</v>
      </c>
      <c r="C386" s="293" t="s">
        <v>1429</v>
      </c>
      <c r="D386" s="293" t="s">
        <v>1398</v>
      </c>
      <c r="E386" s="293" t="s">
        <v>1385</v>
      </c>
      <c r="F386" s="293" t="s">
        <v>1430</v>
      </c>
      <c r="G386" s="295" t="s">
        <v>1431</v>
      </c>
      <c r="H386" s="293" t="s">
        <v>1432</v>
      </c>
      <c r="I386" s="265" t="s">
        <v>9</v>
      </c>
      <c r="J386" s="263"/>
      <c r="K386" s="264"/>
      <c r="L386" s="266"/>
      <c r="M386" s="267"/>
      <c r="N386" s="267"/>
      <c r="O386" s="267"/>
      <c r="P386" s="267"/>
      <c r="Q386" s="267"/>
      <c r="R386" s="267"/>
      <c r="S386" s="267"/>
      <c r="T386" s="267"/>
      <c r="U386" s="267"/>
      <c r="V386" s="267"/>
      <c r="W386" s="267"/>
      <c r="X386" s="267"/>
      <c r="Y386" s="267"/>
      <c r="Z386" s="267"/>
      <c r="AA386" s="267"/>
      <c r="AB386" s="267"/>
    </row>
    <row r="387" spans="1:28" s="268" customFormat="1" ht="40.200000000000003" customHeight="1">
      <c r="A387" s="293" t="s">
        <v>1381</v>
      </c>
      <c r="B387" s="294" t="s">
        <v>1382</v>
      </c>
      <c r="C387" s="293" t="s">
        <v>1433</v>
      </c>
      <c r="D387" s="293" t="s">
        <v>1398</v>
      </c>
      <c r="E387" s="293" t="s">
        <v>1385</v>
      </c>
      <c r="F387" s="293" t="s">
        <v>1434</v>
      </c>
      <c r="G387" s="295" t="s">
        <v>1413</v>
      </c>
      <c r="H387" s="293" t="s">
        <v>1435</v>
      </c>
      <c r="I387" s="265" t="s">
        <v>9</v>
      </c>
      <c r="J387" s="263"/>
      <c r="K387" s="263"/>
      <c r="L387" s="267"/>
      <c r="M387" s="267"/>
      <c r="N387" s="267"/>
      <c r="O387" s="267"/>
      <c r="P387" s="267"/>
      <c r="Q387" s="267"/>
      <c r="R387" s="267"/>
      <c r="S387" s="267"/>
      <c r="T387" s="267"/>
      <c r="U387" s="267"/>
      <c r="V387" s="267"/>
      <c r="W387" s="267"/>
      <c r="X387" s="267"/>
      <c r="Y387" s="267"/>
      <c r="Z387" s="267"/>
      <c r="AA387" s="267"/>
      <c r="AB387" s="267"/>
    </row>
    <row r="388" spans="1:28" s="268" customFormat="1" ht="40.200000000000003" customHeight="1">
      <c r="A388" s="293" t="s">
        <v>1381</v>
      </c>
      <c r="B388" s="294" t="s">
        <v>1382</v>
      </c>
      <c r="C388" s="293" t="s">
        <v>1436</v>
      </c>
      <c r="D388" s="293" t="s">
        <v>1398</v>
      </c>
      <c r="E388" s="293" t="s">
        <v>1385</v>
      </c>
      <c r="F388" s="293" t="s">
        <v>1437</v>
      </c>
      <c r="G388" s="295" t="s">
        <v>1438</v>
      </c>
      <c r="H388" s="293" t="s">
        <v>1439</v>
      </c>
      <c r="I388" s="265" t="s">
        <v>9</v>
      </c>
      <c r="J388" s="263"/>
      <c r="K388" s="263"/>
      <c r="L388" s="267"/>
      <c r="M388" s="267"/>
      <c r="N388" s="267"/>
      <c r="O388" s="267"/>
      <c r="P388" s="267"/>
      <c r="Q388" s="267"/>
      <c r="R388" s="267"/>
      <c r="S388" s="267"/>
      <c r="T388" s="267"/>
      <c r="U388" s="267"/>
      <c r="V388" s="267"/>
      <c r="W388" s="267"/>
      <c r="X388" s="267"/>
      <c r="Y388" s="267"/>
      <c r="Z388" s="267"/>
      <c r="AA388" s="267"/>
      <c r="AB388" s="267"/>
    </row>
    <row r="389" spans="1:28" s="268" customFormat="1" ht="40.200000000000003" customHeight="1">
      <c r="A389" s="293" t="s">
        <v>1381</v>
      </c>
      <c r="B389" s="294" t="s">
        <v>1382</v>
      </c>
      <c r="C389" s="293" t="s">
        <v>1440</v>
      </c>
      <c r="D389" s="293" t="s">
        <v>1398</v>
      </c>
      <c r="E389" s="293" t="s">
        <v>1385</v>
      </c>
      <c r="F389" s="293" t="s">
        <v>1441</v>
      </c>
      <c r="G389" s="295" t="s">
        <v>1442</v>
      </c>
      <c r="H389" s="293" t="s">
        <v>1443</v>
      </c>
      <c r="I389" s="265" t="s">
        <v>9</v>
      </c>
      <c r="J389" s="293"/>
      <c r="K389" s="263"/>
      <c r="L389" s="267"/>
      <c r="M389" s="267"/>
      <c r="N389" s="267"/>
      <c r="O389" s="267"/>
      <c r="P389" s="267"/>
      <c r="Q389" s="267"/>
      <c r="R389" s="267"/>
      <c r="S389" s="267"/>
      <c r="T389" s="267"/>
      <c r="U389" s="267"/>
      <c r="V389" s="267"/>
      <c r="W389" s="267"/>
      <c r="X389" s="267"/>
      <c r="Y389" s="267"/>
      <c r="Z389" s="267"/>
      <c r="AA389" s="267"/>
      <c r="AB389" s="267"/>
    </row>
    <row r="390" spans="1:28" s="268" customFormat="1" ht="40.200000000000003" customHeight="1">
      <c r="A390" s="293" t="s">
        <v>1381</v>
      </c>
      <c r="B390" s="294" t="s">
        <v>1382</v>
      </c>
      <c r="C390" s="293" t="s">
        <v>1444</v>
      </c>
      <c r="D390" s="293" t="s">
        <v>1398</v>
      </c>
      <c r="E390" s="293" t="s">
        <v>1385</v>
      </c>
      <c r="F390" s="293" t="s">
        <v>1445</v>
      </c>
      <c r="G390" s="295" t="s">
        <v>1403</v>
      </c>
      <c r="H390" s="293" t="s">
        <v>1446</v>
      </c>
      <c r="I390" s="265" t="s">
        <v>9</v>
      </c>
      <c r="J390" s="263"/>
      <c r="K390" s="263"/>
      <c r="L390" s="267"/>
      <c r="M390" s="267"/>
      <c r="N390" s="267"/>
      <c r="O390" s="267"/>
      <c r="P390" s="267"/>
      <c r="Q390" s="267"/>
      <c r="R390" s="267"/>
      <c r="S390" s="267"/>
      <c r="T390" s="267"/>
      <c r="U390" s="267"/>
      <c r="V390" s="267"/>
      <c r="W390" s="267"/>
      <c r="X390" s="267"/>
      <c r="Y390" s="267"/>
      <c r="Z390" s="267"/>
      <c r="AA390" s="267"/>
      <c r="AB390" s="267"/>
    </row>
    <row r="391" spans="1:28" s="268" customFormat="1" ht="40.200000000000003" customHeight="1">
      <c r="A391" s="293" t="s">
        <v>1381</v>
      </c>
      <c r="B391" s="294" t="s">
        <v>1382</v>
      </c>
      <c r="C391" s="293" t="s">
        <v>1447</v>
      </c>
      <c r="D391" s="293" t="s">
        <v>1398</v>
      </c>
      <c r="E391" s="293" t="s">
        <v>1385</v>
      </c>
      <c r="F391" s="293" t="s">
        <v>1448</v>
      </c>
      <c r="G391" s="295" t="s">
        <v>1431</v>
      </c>
      <c r="H391" s="293" t="s">
        <v>1449</v>
      </c>
      <c r="I391" s="265" t="s">
        <v>9</v>
      </c>
      <c r="J391" s="263"/>
      <c r="K391" s="263"/>
      <c r="L391" s="266"/>
      <c r="M391" s="267"/>
      <c r="N391" s="267"/>
      <c r="O391" s="267"/>
      <c r="P391" s="267"/>
      <c r="Q391" s="267"/>
      <c r="R391" s="267"/>
      <c r="S391" s="267"/>
      <c r="T391" s="267"/>
      <c r="U391" s="267"/>
      <c r="V391" s="267"/>
      <c r="W391" s="267"/>
      <c r="X391" s="267"/>
      <c r="Y391" s="267"/>
      <c r="Z391" s="267"/>
      <c r="AA391" s="267"/>
      <c r="AB391" s="267"/>
    </row>
    <row r="392" spans="1:28" s="268" customFormat="1" ht="40.200000000000003" customHeight="1">
      <c r="A392" s="293" t="s">
        <v>1381</v>
      </c>
      <c r="B392" s="294" t="s">
        <v>1382</v>
      </c>
      <c r="C392" s="293" t="s">
        <v>1450</v>
      </c>
      <c r="D392" s="293" t="s">
        <v>1398</v>
      </c>
      <c r="E392" s="293" t="s">
        <v>1385</v>
      </c>
      <c r="F392" s="293" t="s">
        <v>1451</v>
      </c>
      <c r="G392" s="295" t="s">
        <v>1452</v>
      </c>
      <c r="H392" s="293" t="s">
        <v>1453</v>
      </c>
      <c r="I392" s="265" t="s">
        <v>9</v>
      </c>
      <c r="J392" s="263"/>
      <c r="K392" s="263"/>
      <c r="L392" s="267"/>
      <c r="M392" s="267"/>
      <c r="N392" s="267"/>
      <c r="O392" s="267"/>
      <c r="P392" s="267"/>
      <c r="Q392" s="267"/>
      <c r="R392" s="267"/>
      <c r="S392" s="267"/>
      <c r="T392" s="267"/>
      <c r="U392" s="267"/>
      <c r="V392" s="267"/>
      <c r="W392" s="267"/>
      <c r="X392" s="267"/>
      <c r="Y392" s="267"/>
      <c r="Z392" s="267"/>
      <c r="AA392" s="267"/>
      <c r="AB392" s="267"/>
    </row>
    <row r="393" spans="1:28" s="268" customFormat="1" ht="40.200000000000003" customHeight="1">
      <c r="A393" s="293" t="s">
        <v>1381</v>
      </c>
      <c r="B393" s="294" t="s">
        <v>1382</v>
      </c>
      <c r="C393" s="293" t="s">
        <v>1454</v>
      </c>
      <c r="D393" s="293" t="s">
        <v>1398</v>
      </c>
      <c r="E393" s="293" t="s">
        <v>1385</v>
      </c>
      <c r="F393" s="293" t="s">
        <v>1455</v>
      </c>
      <c r="G393" s="295" t="s">
        <v>1456</v>
      </c>
      <c r="H393" s="293" t="s">
        <v>1457</v>
      </c>
      <c r="I393" s="265" t="s">
        <v>9</v>
      </c>
      <c r="J393" s="263"/>
      <c r="K393" s="263"/>
      <c r="L393" s="267"/>
      <c r="M393" s="267"/>
      <c r="N393" s="267"/>
      <c r="O393" s="267"/>
      <c r="P393" s="267"/>
      <c r="Q393" s="267"/>
      <c r="R393" s="267"/>
      <c r="S393" s="267"/>
      <c r="T393" s="267"/>
      <c r="U393" s="267"/>
      <c r="V393" s="267"/>
      <c r="W393" s="267"/>
      <c r="X393" s="267"/>
      <c r="Y393" s="267"/>
      <c r="Z393" s="267"/>
      <c r="AA393" s="267"/>
      <c r="AB393" s="267"/>
    </row>
    <row r="394" spans="1:28" s="268" customFormat="1" ht="40.200000000000003" customHeight="1">
      <c r="A394" s="293" t="s">
        <v>1381</v>
      </c>
      <c r="B394" s="294" t="s">
        <v>1382</v>
      </c>
      <c r="C394" s="293" t="s">
        <v>1458</v>
      </c>
      <c r="D394" s="293" t="s">
        <v>1459</v>
      </c>
      <c r="E394" s="293" t="s">
        <v>1385</v>
      </c>
      <c r="F394" s="293" t="s">
        <v>1460</v>
      </c>
      <c r="G394" s="295" t="s">
        <v>1461</v>
      </c>
      <c r="H394" s="293" t="s">
        <v>1462</v>
      </c>
      <c r="I394" s="265" t="s">
        <v>9</v>
      </c>
      <c r="J394" s="263"/>
      <c r="K394" s="264"/>
      <c r="L394" s="266"/>
      <c r="M394" s="267"/>
      <c r="N394" s="267"/>
      <c r="O394" s="267"/>
      <c r="P394" s="267"/>
      <c r="Q394" s="267"/>
      <c r="R394" s="267"/>
      <c r="S394" s="267"/>
      <c r="T394" s="267"/>
      <c r="U394" s="267"/>
      <c r="V394" s="267"/>
      <c r="W394" s="267"/>
      <c r="X394" s="267"/>
      <c r="Y394" s="267"/>
      <c r="Z394" s="267"/>
      <c r="AA394" s="267"/>
      <c r="AB394" s="267"/>
    </row>
    <row r="395" spans="1:28" s="268" customFormat="1" ht="40.200000000000003" customHeight="1">
      <c r="A395" s="293" t="s">
        <v>1381</v>
      </c>
      <c r="B395" s="294" t="s">
        <v>1382</v>
      </c>
      <c r="C395" s="293" t="s">
        <v>1463</v>
      </c>
      <c r="D395" s="293" t="s">
        <v>1464</v>
      </c>
      <c r="E395" s="293" t="s">
        <v>1385</v>
      </c>
      <c r="F395" s="293" t="s">
        <v>1465</v>
      </c>
      <c r="G395" s="295" t="s">
        <v>1461</v>
      </c>
      <c r="H395" s="293" t="s">
        <v>1466</v>
      </c>
      <c r="I395" s="265" t="s">
        <v>9</v>
      </c>
      <c r="J395" s="263"/>
      <c r="K395" s="264"/>
      <c r="L395" s="266"/>
      <c r="M395" s="267"/>
      <c r="N395" s="267"/>
      <c r="O395" s="267"/>
      <c r="P395" s="267"/>
      <c r="Q395" s="267"/>
      <c r="R395" s="267"/>
      <c r="S395" s="267"/>
      <c r="T395" s="267"/>
      <c r="U395" s="267"/>
      <c r="V395" s="267"/>
      <c r="W395" s="267"/>
      <c r="X395" s="267"/>
      <c r="Y395" s="267"/>
      <c r="Z395" s="267"/>
      <c r="AA395" s="267"/>
      <c r="AB395" s="267"/>
    </row>
    <row r="396" spans="1:28" s="268" customFormat="1" ht="40.200000000000003" customHeight="1">
      <c r="A396" s="293" t="s">
        <v>1381</v>
      </c>
      <c r="B396" s="294" t="s">
        <v>1382</v>
      </c>
      <c r="C396" s="293" t="s">
        <v>1467</v>
      </c>
      <c r="D396" s="293" t="s">
        <v>1468</v>
      </c>
      <c r="E396" s="293" t="s">
        <v>1385</v>
      </c>
      <c r="F396" s="293" t="s">
        <v>1469</v>
      </c>
      <c r="G396" s="295" t="s">
        <v>1470</v>
      </c>
      <c r="H396" s="293" t="s">
        <v>1471</v>
      </c>
      <c r="I396" s="265" t="s">
        <v>9</v>
      </c>
      <c r="J396" s="263"/>
      <c r="K396" s="264"/>
      <c r="L396" s="266"/>
      <c r="M396" s="267"/>
      <c r="N396" s="267"/>
      <c r="O396" s="267"/>
      <c r="P396" s="267"/>
      <c r="Q396" s="267"/>
      <c r="R396" s="267"/>
      <c r="S396" s="267"/>
      <c r="T396" s="267"/>
      <c r="U396" s="267"/>
      <c r="V396" s="267"/>
      <c r="W396" s="267"/>
      <c r="X396" s="267"/>
      <c r="Y396" s="267"/>
      <c r="Z396" s="267"/>
      <c r="AA396" s="267"/>
      <c r="AB396" s="267"/>
    </row>
    <row r="397" spans="1:28" s="268" customFormat="1" ht="40.200000000000003" customHeight="1">
      <c r="A397" s="293" t="s">
        <v>1381</v>
      </c>
      <c r="B397" s="294" t="s">
        <v>1382</v>
      </c>
      <c r="C397" s="293" t="s">
        <v>1472</v>
      </c>
      <c r="D397" s="293" t="s">
        <v>1398</v>
      </c>
      <c r="E397" s="293" t="s">
        <v>1385</v>
      </c>
      <c r="F397" s="293" t="s">
        <v>1473</v>
      </c>
      <c r="G397" s="295" t="s">
        <v>1474</v>
      </c>
      <c r="H397" s="293" t="s">
        <v>1475</v>
      </c>
      <c r="I397" s="265" t="s">
        <v>9</v>
      </c>
      <c r="J397" s="263"/>
      <c r="K397" s="263"/>
      <c r="L397" s="267"/>
      <c r="M397" s="267"/>
      <c r="N397" s="267"/>
      <c r="O397" s="267"/>
      <c r="P397" s="267"/>
      <c r="Q397" s="267"/>
      <c r="R397" s="267"/>
      <c r="S397" s="267"/>
      <c r="T397" s="267"/>
      <c r="U397" s="267"/>
      <c r="V397" s="267"/>
      <c r="W397" s="267"/>
      <c r="X397" s="267"/>
      <c r="Y397" s="267"/>
      <c r="Z397" s="267"/>
      <c r="AA397" s="267"/>
      <c r="AB397" s="267"/>
    </row>
    <row r="398" spans="1:28" s="268" customFormat="1" ht="40.200000000000003" customHeight="1">
      <c r="A398" s="293" t="s">
        <v>1381</v>
      </c>
      <c r="B398" s="294" t="s">
        <v>1382</v>
      </c>
      <c r="C398" s="293" t="s">
        <v>1476</v>
      </c>
      <c r="D398" s="293" t="s">
        <v>1398</v>
      </c>
      <c r="E398" s="293" t="s">
        <v>1385</v>
      </c>
      <c r="F398" s="293" t="s">
        <v>1477</v>
      </c>
      <c r="G398" s="295" t="s">
        <v>1478</v>
      </c>
      <c r="H398" s="293" t="s">
        <v>1479</v>
      </c>
      <c r="I398" s="265" t="s">
        <v>9</v>
      </c>
      <c r="J398" s="293"/>
      <c r="K398" s="263"/>
      <c r="L398" s="267"/>
      <c r="M398" s="267"/>
      <c r="N398" s="267"/>
      <c r="O398" s="267"/>
      <c r="P398" s="267"/>
      <c r="Q398" s="267"/>
      <c r="R398" s="267"/>
      <c r="S398" s="267"/>
      <c r="T398" s="267"/>
      <c r="U398" s="267"/>
      <c r="V398" s="267"/>
      <c r="W398" s="267"/>
      <c r="X398" s="267"/>
      <c r="Y398" s="267"/>
      <c r="Z398" s="267"/>
      <c r="AA398" s="267"/>
      <c r="AB398" s="267"/>
    </row>
    <row r="399" spans="1:28" s="268" customFormat="1" ht="40.200000000000003" customHeight="1">
      <c r="A399" s="293" t="s">
        <v>1381</v>
      </c>
      <c r="B399" s="294" t="s">
        <v>1382</v>
      </c>
      <c r="C399" s="293" t="s">
        <v>1480</v>
      </c>
      <c r="D399" s="293" t="s">
        <v>1398</v>
      </c>
      <c r="E399" s="293" t="s">
        <v>1385</v>
      </c>
      <c r="F399" s="293" t="s">
        <v>1481</v>
      </c>
      <c r="G399" s="295" t="s">
        <v>1482</v>
      </c>
      <c r="H399" s="293" t="s">
        <v>790</v>
      </c>
      <c r="I399" s="265" t="s">
        <v>9</v>
      </c>
      <c r="J399" s="263"/>
      <c r="K399" s="263"/>
      <c r="L399" s="267"/>
      <c r="M399" s="267"/>
      <c r="N399" s="267"/>
      <c r="O399" s="267"/>
      <c r="P399" s="267"/>
      <c r="Q399" s="267"/>
      <c r="R399" s="267"/>
      <c r="S399" s="267"/>
      <c r="T399" s="267"/>
      <c r="U399" s="267"/>
      <c r="V399" s="267"/>
      <c r="W399" s="267"/>
      <c r="X399" s="267"/>
      <c r="Y399" s="267"/>
      <c r="Z399" s="267"/>
      <c r="AA399" s="267"/>
      <c r="AB399" s="267"/>
    </row>
    <row r="400" spans="1:28" s="268" customFormat="1" ht="40.200000000000003" customHeight="1">
      <c r="A400" s="293" t="s">
        <v>1381</v>
      </c>
      <c r="B400" s="294" t="s">
        <v>1382</v>
      </c>
      <c r="C400" s="293" t="s">
        <v>1483</v>
      </c>
      <c r="D400" s="293" t="s">
        <v>1398</v>
      </c>
      <c r="E400" s="293" t="s">
        <v>1385</v>
      </c>
      <c r="F400" s="293" t="s">
        <v>1484</v>
      </c>
      <c r="G400" s="295" t="s">
        <v>1485</v>
      </c>
      <c r="H400" s="293" t="s">
        <v>1486</v>
      </c>
      <c r="I400" s="265" t="s">
        <v>9</v>
      </c>
      <c r="J400" s="263"/>
      <c r="K400" s="263"/>
      <c r="L400" s="267"/>
      <c r="M400" s="267"/>
      <c r="N400" s="267"/>
      <c r="O400" s="267"/>
      <c r="P400" s="267"/>
      <c r="Q400" s="267"/>
      <c r="R400" s="267"/>
      <c r="S400" s="267"/>
      <c r="T400" s="267"/>
      <c r="U400" s="267"/>
      <c r="V400" s="267"/>
      <c r="W400" s="267"/>
      <c r="X400" s="267"/>
      <c r="Y400" s="267"/>
      <c r="Z400" s="267"/>
      <c r="AA400" s="267"/>
      <c r="AB400" s="267"/>
    </row>
    <row r="401" spans="1:28" s="268" customFormat="1" ht="40.200000000000003" customHeight="1">
      <c r="A401" s="293" t="s">
        <v>1381</v>
      </c>
      <c r="B401" s="294" t="s">
        <v>1382</v>
      </c>
      <c r="C401" s="293" t="s">
        <v>1487</v>
      </c>
      <c r="D401" s="293" t="s">
        <v>1398</v>
      </c>
      <c r="E401" s="293" t="s">
        <v>1385</v>
      </c>
      <c r="F401" s="293" t="s">
        <v>1488</v>
      </c>
      <c r="G401" s="295" t="s">
        <v>1485</v>
      </c>
      <c r="H401" s="293" t="s">
        <v>1489</v>
      </c>
      <c r="I401" s="265" t="s">
        <v>9</v>
      </c>
      <c r="J401" s="293"/>
      <c r="K401" s="263"/>
      <c r="L401" s="267"/>
      <c r="M401" s="267"/>
      <c r="N401" s="267"/>
      <c r="O401" s="267"/>
      <c r="P401" s="267"/>
      <c r="Q401" s="267"/>
      <c r="R401" s="267"/>
      <c r="S401" s="267"/>
      <c r="T401" s="267"/>
      <c r="U401" s="267"/>
      <c r="V401" s="267"/>
      <c r="W401" s="267"/>
      <c r="X401" s="267"/>
      <c r="Y401" s="267"/>
      <c r="Z401" s="267"/>
      <c r="AA401" s="267"/>
      <c r="AB401" s="267"/>
    </row>
    <row r="402" spans="1:28" s="268" customFormat="1" ht="40.200000000000003" customHeight="1">
      <c r="A402" s="293" t="s">
        <v>1381</v>
      </c>
      <c r="B402" s="294" t="s">
        <v>1382</v>
      </c>
      <c r="C402" s="293" t="s">
        <v>1490</v>
      </c>
      <c r="D402" s="293" t="s">
        <v>1398</v>
      </c>
      <c r="E402" s="297" t="s">
        <v>1491</v>
      </c>
      <c r="F402" s="297" t="s">
        <v>1492</v>
      </c>
      <c r="G402" s="295" t="s">
        <v>1493</v>
      </c>
      <c r="H402" s="293" t="s">
        <v>1494</v>
      </c>
      <c r="I402" s="265" t="s">
        <v>9</v>
      </c>
      <c r="J402" s="263"/>
      <c r="K402" s="263"/>
      <c r="L402" s="267"/>
      <c r="M402" s="267"/>
      <c r="N402" s="267"/>
      <c r="O402" s="267"/>
      <c r="P402" s="267"/>
      <c r="Q402" s="267"/>
      <c r="R402" s="267"/>
      <c r="S402" s="267"/>
      <c r="T402" s="267"/>
      <c r="U402" s="267"/>
      <c r="V402" s="267"/>
      <c r="W402" s="267"/>
      <c r="X402" s="267"/>
      <c r="Y402" s="267"/>
      <c r="Z402" s="267"/>
      <c r="AA402" s="267"/>
      <c r="AB402" s="267"/>
    </row>
    <row r="403" spans="1:28" s="268" customFormat="1" ht="40.200000000000003" customHeight="1">
      <c r="A403" s="293" t="s">
        <v>1381</v>
      </c>
      <c r="B403" s="294" t="s">
        <v>1382</v>
      </c>
      <c r="C403" s="293" t="s">
        <v>1495</v>
      </c>
      <c r="D403" s="293" t="s">
        <v>1398</v>
      </c>
      <c r="E403" s="293" t="s">
        <v>1385</v>
      </c>
      <c r="F403" s="293" t="s">
        <v>1496</v>
      </c>
      <c r="G403" s="295" t="s">
        <v>1497</v>
      </c>
      <c r="H403" s="293" t="s">
        <v>1498</v>
      </c>
      <c r="I403" s="265" t="s">
        <v>9</v>
      </c>
      <c r="J403" s="263"/>
      <c r="K403" s="263"/>
      <c r="L403" s="267"/>
      <c r="M403" s="267"/>
      <c r="N403" s="267"/>
      <c r="O403" s="267"/>
      <c r="P403" s="267"/>
      <c r="Q403" s="267"/>
      <c r="R403" s="267"/>
      <c r="S403" s="267"/>
      <c r="T403" s="267"/>
      <c r="U403" s="267"/>
      <c r="V403" s="267"/>
      <c r="W403" s="267"/>
      <c r="X403" s="267"/>
      <c r="Y403" s="267"/>
      <c r="Z403" s="267"/>
      <c r="AA403" s="267"/>
      <c r="AB403" s="267"/>
    </row>
    <row r="404" spans="1:28" s="268" customFormat="1" ht="40.200000000000003" customHeight="1">
      <c r="A404" s="293" t="s">
        <v>1381</v>
      </c>
      <c r="B404" s="294" t="s">
        <v>1382</v>
      </c>
      <c r="C404" s="293" t="s">
        <v>1499</v>
      </c>
      <c r="D404" s="293" t="s">
        <v>1398</v>
      </c>
      <c r="E404" s="293" t="s">
        <v>1385</v>
      </c>
      <c r="F404" s="293" t="s">
        <v>1500</v>
      </c>
      <c r="G404" s="295" t="s">
        <v>1501</v>
      </c>
      <c r="H404" s="293" t="s">
        <v>1502</v>
      </c>
      <c r="I404" s="265" t="s">
        <v>9</v>
      </c>
      <c r="J404" s="263"/>
      <c r="K404" s="264"/>
      <c r="L404" s="266"/>
      <c r="M404" s="267"/>
      <c r="N404" s="267"/>
      <c r="O404" s="267"/>
      <c r="P404" s="267"/>
      <c r="Q404" s="267"/>
      <c r="R404" s="267"/>
      <c r="S404" s="267"/>
      <c r="T404" s="267"/>
      <c r="U404" s="267"/>
      <c r="V404" s="267"/>
      <c r="W404" s="267"/>
      <c r="X404" s="267"/>
      <c r="Y404" s="267"/>
      <c r="Z404" s="267"/>
      <c r="AA404" s="267"/>
      <c r="AB404" s="267"/>
    </row>
    <row r="405" spans="1:28" s="268" customFormat="1" ht="40.200000000000003" customHeight="1">
      <c r="A405" s="293" t="s">
        <v>1381</v>
      </c>
      <c r="B405" s="294" t="s">
        <v>1382</v>
      </c>
      <c r="C405" s="293" t="s">
        <v>1503</v>
      </c>
      <c r="D405" s="293" t="s">
        <v>1398</v>
      </c>
      <c r="E405" s="293" t="s">
        <v>1385</v>
      </c>
      <c r="F405" s="293" t="s">
        <v>1504</v>
      </c>
      <c r="G405" s="295" t="s">
        <v>1505</v>
      </c>
      <c r="H405" s="293" t="s">
        <v>1506</v>
      </c>
      <c r="I405" s="265" t="s">
        <v>9</v>
      </c>
      <c r="J405" s="263"/>
      <c r="K405" s="264"/>
      <c r="L405" s="266"/>
      <c r="M405" s="267"/>
      <c r="N405" s="267"/>
      <c r="O405" s="267"/>
      <c r="P405" s="267"/>
      <c r="Q405" s="267"/>
      <c r="R405" s="267"/>
      <c r="S405" s="267"/>
      <c r="T405" s="267"/>
      <c r="U405" s="267"/>
      <c r="V405" s="267"/>
      <c r="W405" s="267"/>
      <c r="X405" s="267"/>
      <c r="Y405" s="267"/>
      <c r="Z405" s="267"/>
      <c r="AA405" s="267"/>
      <c r="AB405" s="267"/>
    </row>
    <row r="406" spans="1:28" s="268" customFormat="1" ht="40.200000000000003" customHeight="1">
      <c r="A406" s="293" t="s">
        <v>1381</v>
      </c>
      <c r="B406" s="294" t="s">
        <v>1382</v>
      </c>
      <c r="C406" s="293" t="s">
        <v>1507</v>
      </c>
      <c r="D406" s="293" t="s">
        <v>1398</v>
      </c>
      <c r="E406" s="293" t="s">
        <v>1385</v>
      </c>
      <c r="F406" s="293" t="s">
        <v>1508</v>
      </c>
      <c r="G406" s="295" t="s">
        <v>1509</v>
      </c>
      <c r="H406" s="293" t="s">
        <v>1510</v>
      </c>
      <c r="I406" s="265" t="s">
        <v>9</v>
      </c>
      <c r="J406" s="263"/>
      <c r="K406" s="263"/>
      <c r="L406" s="266"/>
      <c r="M406" s="267"/>
      <c r="N406" s="267"/>
      <c r="O406" s="267"/>
      <c r="P406" s="267"/>
      <c r="Q406" s="267"/>
      <c r="R406" s="267"/>
      <c r="S406" s="267"/>
      <c r="T406" s="267"/>
      <c r="U406" s="267"/>
      <c r="V406" s="267"/>
      <c r="W406" s="267"/>
      <c r="X406" s="267"/>
      <c r="Y406" s="267"/>
      <c r="Z406" s="267"/>
      <c r="AA406" s="267"/>
      <c r="AB406" s="267"/>
    </row>
    <row r="407" spans="1:28" s="268" customFormat="1" ht="40.200000000000003" customHeight="1">
      <c r="A407" s="293" t="s">
        <v>1381</v>
      </c>
      <c r="B407" s="294" t="s">
        <v>1382</v>
      </c>
      <c r="C407" s="293" t="s">
        <v>1511</v>
      </c>
      <c r="D407" s="293" t="s">
        <v>1398</v>
      </c>
      <c r="E407" s="293" t="s">
        <v>1385</v>
      </c>
      <c r="F407" s="293" t="s">
        <v>1512</v>
      </c>
      <c r="G407" s="295" t="s">
        <v>1513</v>
      </c>
      <c r="H407" s="293" t="s">
        <v>1514</v>
      </c>
      <c r="I407" s="265" t="s">
        <v>9</v>
      </c>
      <c r="J407" s="293"/>
      <c r="K407" s="263"/>
      <c r="L407" s="266"/>
      <c r="M407" s="267"/>
      <c r="N407" s="267"/>
      <c r="O407" s="267"/>
      <c r="P407" s="267"/>
      <c r="Q407" s="267"/>
      <c r="R407" s="267"/>
      <c r="S407" s="267"/>
      <c r="T407" s="267"/>
      <c r="U407" s="267"/>
      <c r="V407" s="267"/>
      <c r="W407" s="267"/>
      <c r="X407" s="267"/>
      <c r="Y407" s="267"/>
      <c r="Z407" s="267"/>
      <c r="AA407" s="267"/>
      <c r="AB407" s="267"/>
    </row>
    <row r="408" spans="1:28" s="268" customFormat="1" ht="40.200000000000003" customHeight="1">
      <c r="A408" s="293" t="s">
        <v>1381</v>
      </c>
      <c r="B408" s="294" t="s">
        <v>1382</v>
      </c>
      <c r="C408" s="293" t="s">
        <v>1515</v>
      </c>
      <c r="D408" s="293" t="s">
        <v>1398</v>
      </c>
      <c r="E408" s="293" t="s">
        <v>1385</v>
      </c>
      <c r="F408" s="293" t="s">
        <v>1516</v>
      </c>
      <c r="G408" s="295" t="s">
        <v>1513</v>
      </c>
      <c r="H408" s="293" t="s">
        <v>1517</v>
      </c>
      <c r="I408" s="265" t="s">
        <v>9</v>
      </c>
      <c r="J408" s="263"/>
      <c r="K408" s="263"/>
      <c r="L408" s="266"/>
      <c r="M408" s="267"/>
      <c r="N408" s="267"/>
      <c r="O408" s="267"/>
      <c r="P408" s="267"/>
      <c r="Q408" s="267"/>
      <c r="R408" s="267"/>
      <c r="S408" s="267"/>
      <c r="T408" s="267"/>
      <c r="U408" s="267"/>
      <c r="V408" s="267"/>
      <c r="W408" s="267"/>
      <c r="X408" s="267"/>
      <c r="Y408" s="267"/>
      <c r="Z408" s="267"/>
      <c r="AA408" s="267"/>
      <c r="AB408" s="267"/>
    </row>
    <row r="409" spans="1:28" s="268" customFormat="1" ht="40.200000000000003" customHeight="1">
      <c r="A409" s="293" t="s">
        <v>1381</v>
      </c>
      <c r="B409" s="294" t="s">
        <v>1382</v>
      </c>
      <c r="C409" s="293" t="s">
        <v>1518</v>
      </c>
      <c r="D409" s="293" t="s">
        <v>1398</v>
      </c>
      <c r="E409" s="293" t="s">
        <v>1385</v>
      </c>
      <c r="F409" s="293" t="s">
        <v>1519</v>
      </c>
      <c r="G409" s="295" t="s">
        <v>1513</v>
      </c>
      <c r="H409" s="293" t="s">
        <v>1520</v>
      </c>
      <c r="I409" s="265" t="s">
        <v>9</v>
      </c>
      <c r="J409" s="263"/>
      <c r="K409" s="263"/>
      <c r="L409" s="266"/>
      <c r="M409" s="267"/>
      <c r="N409" s="267"/>
      <c r="O409" s="267"/>
      <c r="P409" s="267"/>
      <c r="Q409" s="267"/>
      <c r="R409" s="267"/>
      <c r="S409" s="267"/>
      <c r="T409" s="267"/>
      <c r="U409" s="267"/>
      <c r="V409" s="267"/>
      <c r="W409" s="267"/>
      <c r="X409" s="267"/>
      <c r="Y409" s="267"/>
      <c r="Z409" s="267"/>
      <c r="AA409" s="267"/>
      <c r="AB409" s="267"/>
    </row>
    <row r="410" spans="1:28" s="268" customFormat="1" ht="40.200000000000003" customHeight="1">
      <c r="A410" s="293" t="s">
        <v>1381</v>
      </c>
      <c r="B410" s="294" t="s">
        <v>1382</v>
      </c>
      <c r="C410" s="293" t="s">
        <v>1521</v>
      </c>
      <c r="D410" s="293" t="s">
        <v>1398</v>
      </c>
      <c r="E410" s="293" t="s">
        <v>1385</v>
      </c>
      <c r="F410" s="293" t="s">
        <v>1522</v>
      </c>
      <c r="G410" s="295" t="s">
        <v>1513</v>
      </c>
      <c r="H410" s="293" t="s">
        <v>1523</v>
      </c>
      <c r="I410" s="265" t="s">
        <v>9</v>
      </c>
      <c r="J410" s="263"/>
      <c r="K410" s="263"/>
      <c r="L410" s="267"/>
      <c r="M410" s="267"/>
      <c r="N410" s="267"/>
      <c r="O410" s="267"/>
      <c r="P410" s="267"/>
      <c r="Q410" s="267"/>
      <c r="R410" s="267"/>
      <c r="S410" s="267"/>
      <c r="T410" s="267"/>
      <c r="U410" s="267"/>
      <c r="V410" s="267"/>
      <c r="W410" s="267"/>
      <c r="X410" s="267"/>
      <c r="Y410" s="267"/>
      <c r="Z410" s="267"/>
      <c r="AA410" s="267"/>
      <c r="AB410" s="267"/>
    </row>
    <row r="411" spans="1:28" s="268" customFormat="1" ht="40.200000000000003" customHeight="1">
      <c r="A411" s="293" t="s">
        <v>1381</v>
      </c>
      <c r="B411" s="294" t="s">
        <v>1382</v>
      </c>
      <c r="C411" s="293" t="s">
        <v>1524</v>
      </c>
      <c r="D411" s="293" t="s">
        <v>1398</v>
      </c>
      <c r="E411" s="293" t="s">
        <v>1385</v>
      </c>
      <c r="F411" s="293" t="s">
        <v>1525</v>
      </c>
      <c r="G411" s="295" t="s">
        <v>1513</v>
      </c>
      <c r="H411" s="293" t="s">
        <v>1526</v>
      </c>
      <c r="I411" s="265" t="s">
        <v>9</v>
      </c>
      <c r="J411" s="263"/>
      <c r="K411" s="263"/>
      <c r="L411" s="267"/>
      <c r="M411" s="267"/>
      <c r="N411" s="267"/>
      <c r="O411" s="267"/>
      <c r="P411" s="267"/>
      <c r="Q411" s="267"/>
      <c r="R411" s="267"/>
      <c r="S411" s="267"/>
      <c r="T411" s="267"/>
      <c r="U411" s="267"/>
      <c r="V411" s="267"/>
      <c r="W411" s="267"/>
      <c r="X411" s="267"/>
      <c r="Y411" s="267"/>
      <c r="Z411" s="267"/>
      <c r="AA411" s="267"/>
      <c r="AB411" s="267"/>
    </row>
    <row r="412" spans="1:28" s="268" customFormat="1" ht="40.200000000000003" customHeight="1">
      <c r="A412" s="293" t="s">
        <v>1381</v>
      </c>
      <c r="B412" s="294" t="s">
        <v>1382</v>
      </c>
      <c r="C412" s="293" t="s">
        <v>1527</v>
      </c>
      <c r="D412" s="293" t="s">
        <v>1398</v>
      </c>
      <c r="E412" s="293" t="s">
        <v>1385</v>
      </c>
      <c r="F412" s="293" t="s">
        <v>1528</v>
      </c>
      <c r="G412" s="295" t="s">
        <v>1513</v>
      </c>
      <c r="H412" s="293" t="s">
        <v>1529</v>
      </c>
      <c r="I412" s="265" t="s">
        <v>9</v>
      </c>
      <c r="J412" s="263"/>
      <c r="K412" s="263"/>
      <c r="L412" s="267"/>
      <c r="M412" s="267"/>
      <c r="N412" s="267"/>
      <c r="O412" s="267"/>
      <c r="P412" s="267"/>
      <c r="Q412" s="267"/>
      <c r="R412" s="267"/>
      <c r="S412" s="267"/>
      <c r="T412" s="267"/>
      <c r="U412" s="267"/>
      <c r="V412" s="267"/>
      <c r="W412" s="267"/>
      <c r="X412" s="267"/>
      <c r="Y412" s="267"/>
      <c r="Z412" s="267"/>
      <c r="AA412" s="267"/>
      <c r="AB412" s="267"/>
    </row>
    <row r="413" spans="1:28" s="268" customFormat="1" ht="40.200000000000003" customHeight="1">
      <c r="A413" s="293" t="s">
        <v>1381</v>
      </c>
      <c r="B413" s="294" t="s">
        <v>1382</v>
      </c>
      <c r="C413" s="293" t="s">
        <v>1530</v>
      </c>
      <c r="D413" s="293" t="s">
        <v>1398</v>
      </c>
      <c r="E413" s="293" t="s">
        <v>1385</v>
      </c>
      <c r="F413" s="293" t="s">
        <v>1531</v>
      </c>
      <c r="G413" s="295" t="s">
        <v>1513</v>
      </c>
      <c r="H413" s="293" t="s">
        <v>1532</v>
      </c>
      <c r="I413" s="265" t="s">
        <v>9</v>
      </c>
      <c r="J413" s="293"/>
      <c r="K413" s="263"/>
      <c r="L413" s="266"/>
      <c r="M413" s="267"/>
      <c r="N413" s="267"/>
      <c r="O413" s="267"/>
      <c r="P413" s="267"/>
      <c r="Q413" s="267"/>
      <c r="R413" s="267"/>
      <c r="S413" s="267"/>
      <c r="T413" s="267"/>
      <c r="U413" s="267"/>
      <c r="V413" s="267"/>
      <c r="W413" s="267"/>
      <c r="X413" s="267"/>
      <c r="Y413" s="267"/>
      <c r="Z413" s="267"/>
      <c r="AA413" s="267"/>
      <c r="AB413" s="267"/>
    </row>
    <row r="414" spans="1:28" s="268" customFormat="1" ht="40.200000000000003" customHeight="1">
      <c r="A414" s="293" t="s">
        <v>1381</v>
      </c>
      <c r="B414" s="294" t="s">
        <v>1382</v>
      </c>
      <c r="C414" s="293" t="s">
        <v>1533</v>
      </c>
      <c r="D414" s="293" t="s">
        <v>1398</v>
      </c>
      <c r="E414" s="293" t="s">
        <v>1385</v>
      </c>
      <c r="F414" s="293" t="s">
        <v>1534</v>
      </c>
      <c r="G414" s="295" t="s">
        <v>1535</v>
      </c>
      <c r="H414" s="293" t="s">
        <v>1536</v>
      </c>
      <c r="I414" s="265" t="s">
        <v>9</v>
      </c>
      <c r="J414" s="263"/>
      <c r="K414" s="263"/>
      <c r="L414" s="266"/>
      <c r="M414" s="267"/>
      <c r="N414" s="267"/>
      <c r="O414" s="267"/>
      <c r="P414" s="267"/>
      <c r="Q414" s="267"/>
      <c r="R414" s="267"/>
      <c r="S414" s="267"/>
      <c r="T414" s="267"/>
      <c r="U414" s="267"/>
      <c r="V414" s="267"/>
      <c r="W414" s="267"/>
      <c r="X414" s="267"/>
      <c r="Y414" s="267"/>
      <c r="Z414" s="267"/>
      <c r="AA414" s="267"/>
      <c r="AB414" s="267"/>
    </row>
    <row r="415" spans="1:28" s="268" customFormat="1" ht="40.200000000000003" customHeight="1">
      <c r="A415" s="293" t="s">
        <v>1381</v>
      </c>
      <c r="B415" s="294" t="s">
        <v>1382</v>
      </c>
      <c r="C415" s="293" t="s">
        <v>1537</v>
      </c>
      <c r="D415" s="293" t="s">
        <v>1398</v>
      </c>
      <c r="E415" s="293" t="s">
        <v>1385</v>
      </c>
      <c r="F415" s="293" t="s">
        <v>1538</v>
      </c>
      <c r="G415" s="295" t="s">
        <v>1539</v>
      </c>
      <c r="H415" s="293" t="s">
        <v>1540</v>
      </c>
      <c r="I415" s="265" t="s">
        <v>9</v>
      </c>
      <c r="J415" s="263"/>
      <c r="K415" s="263"/>
      <c r="L415" s="267"/>
      <c r="M415" s="267"/>
      <c r="N415" s="267"/>
      <c r="O415" s="267"/>
      <c r="P415" s="267"/>
      <c r="Q415" s="267"/>
      <c r="R415" s="267"/>
      <c r="S415" s="267"/>
      <c r="T415" s="267"/>
      <c r="U415" s="267"/>
      <c r="V415" s="267"/>
      <c r="W415" s="267"/>
      <c r="X415" s="267"/>
      <c r="Y415" s="267"/>
      <c r="Z415" s="267"/>
      <c r="AA415" s="267"/>
      <c r="AB415" s="267"/>
    </row>
    <row r="416" spans="1:28" s="268" customFormat="1" ht="40.200000000000003" customHeight="1">
      <c r="A416" s="293" t="s">
        <v>1381</v>
      </c>
      <c r="B416" s="294" t="s">
        <v>1382</v>
      </c>
      <c r="C416" s="293" t="s">
        <v>1541</v>
      </c>
      <c r="D416" s="293" t="s">
        <v>1398</v>
      </c>
      <c r="E416" s="293" t="s">
        <v>1385</v>
      </c>
      <c r="F416" s="293" t="s">
        <v>1542</v>
      </c>
      <c r="G416" s="295" t="s">
        <v>1543</v>
      </c>
      <c r="H416" s="293" t="s">
        <v>1544</v>
      </c>
      <c r="I416" s="265" t="s">
        <v>9</v>
      </c>
      <c r="J416" s="263"/>
      <c r="K416" s="263"/>
      <c r="L416" s="267"/>
      <c r="M416" s="267"/>
      <c r="N416" s="267"/>
      <c r="O416" s="267"/>
      <c r="P416" s="267"/>
      <c r="Q416" s="267"/>
      <c r="R416" s="267"/>
      <c r="S416" s="267"/>
      <c r="T416" s="267"/>
      <c r="U416" s="267"/>
      <c r="V416" s="267"/>
      <c r="W416" s="267"/>
      <c r="X416" s="267"/>
      <c r="Y416" s="267"/>
      <c r="Z416" s="267"/>
      <c r="AA416" s="267"/>
      <c r="AB416" s="267"/>
    </row>
    <row r="417" spans="1:28" s="268" customFormat="1" ht="40.200000000000003" customHeight="1">
      <c r="A417" s="293" t="s">
        <v>1381</v>
      </c>
      <c r="B417" s="294" t="s">
        <v>1382</v>
      </c>
      <c r="C417" s="293" t="s">
        <v>1545</v>
      </c>
      <c r="D417" s="293" t="s">
        <v>1398</v>
      </c>
      <c r="E417" s="293" t="s">
        <v>1385</v>
      </c>
      <c r="F417" s="293" t="s">
        <v>1546</v>
      </c>
      <c r="G417" s="295" t="s">
        <v>1547</v>
      </c>
      <c r="H417" s="293" t="s">
        <v>1548</v>
      </c>
      <c r="I417" s="265" t="s">
        <v>9</v>
      </c>
      <c r="J417" s="263"/>
      <c r="K417" s="263"/>
      <c r="L417" s="266"/>
      <c r="M417" s="267"/>
      <c r="N417" s="267"/>
      <c r="O417" s="267"/>
      <c r="P417" s="267"/>
      <c r="Q417" s="267"/>
      <c r="R417" s="267"/>
      <c r="S417" s="267"/>
      <c r="T417" s="267"/>
      <c r="U417" s="267"/>
      <c r="V417" s="267"/>
      <c r="W417" s="267"/>
      <c r="X417" s="267"/>
      <c r="Y417" s="267"/>
      <c r="Z417" s="267"/>
      <c r="AA417" s="267"/>
      <c r="AB417" s="267"/>
    </row>
    <row r="418" spans="1:28" s="268" customFormat="1" ht="40.200000000000003" customHeight="1">
      <c r="A418" s="293" t="s">
        <v>1381</v>
      </c>
      <c r="B418" s="294" t="s">
        <v>1382</v>
      </c>
      <c r="C418" s="293" t="s">
        <v>1549</v>
      </c>
      <c r="D418" s="293" t="s">
        <v>1398</v>
      </c>
      <c r="E418" s="293" t="s">
        <v>1385</v>
      </c>
      <c r="F418" s="293" t="s">
        <v>1550</v>
      </c>
      <c r="G418" s="295" t="s">
        <v>1547</v>
      </c>
      <c r="H418" s="293" t="s">
        <v>1551</v>
      </c>
      <c r="I418" s="265" t="s">
        <v>9</v>
      </c>
      <c r="J418" s="263"/>
      <c r="K418" s="263"/>
      <c r="L418" s="267"/>
      <c r="M418" s="267"/>
      <c r="N418" s="267"/>
      <c r="O418" s="267"/>
      <c r="P418" s="267"/>
      <c r="Q418" s="267"/>
      <c r="R418" s="267"/>
      <c r="S418" s="267"/>
      <c r="T418" s="267"/>
      <c r="U418" s="267"/>
      <c r="V418" s="267"/>
      <c r="W418" s="267"/>
      <c r="X418" s="267"/>
      <c r="Y418" s="267"/>
      <c r="Z418" s="267"/>
      <c r="AA418" s="267"/>
      <c r="AB418" s="267"/>
    </row>
    <row r="419" spans="1:28" s="268" customFormat="1" ht="40.200000000000003" customHeight="1">
      <c r="A419" s="293" t="s">
        <v>1381</v>
      </c>
      <c r="B419" s="294" t="s">
        <v>1382</v>
      </c>
      <c r="C419" s="293" t="s">
        <v>1552</v>
      </c>
      <c r="D419" s="293" t="s">
        <v>1398</v>
      </c>
      <c r="E419" s="293" t="s">
        <v>1385</v>
      </c>
      <c r="F419" s="293" t="s">
        <v>1553</v>
      </c>
      <c r="G419" s="295" t="s">
        <v>1547</v>
      </c>
      <c r="H419" s="293" t="s">
        <v>1554</v>
      </c>
      <c r="I419" s="265" t="s">
        <v>9</v>
      </c>
      <c r="J419" s="263"/>
      <c r="K419" s="263"/>
      <c r="L419" s="266"/>
      <c r="M419" s="267"/>
      <c r="N419" s="267"/>
      <c r="O419" s="267"/>
      <c r="P419" s="267"/>
      <c r="Q419" s="267"/>
      <c r="R419" s="267"/>
      <c r="S419" s="267"/>
      <c r="T419" s="267"/>
      <c r="U419" s="267"/>
      <c r="V419" s="267"/>
      <c r="W419" s="267"/>
      <c r="X419" s="267"/>
      <c r="Y419" s="267"/>
      <c r="Z419" s="267"/>
      <c r="AA419" s="267"/>
      <c r="AB419" s="267"/>
    </row>
    <row r="420" spans="1:28" s="268" customFormat="1" ht="40.200000000000003" customHeight="1">
      <c r="A420" s="293" t="s">
        <v>1381</v>
      </c>
      <c r="B420" s="294" t="s">
        <v>1382</v>
      </c>
      <c r="C420" s="293" t="s">
        <v>1555</v>
      </c>
      <c r="D420" s="293" t="s">
        <v>1398</v>
      </c>
      <c r="E420" s="293" t="s">
        <v>1385</v>
      </c>
      <c r="F420" s="293" t="s">
        <v>1556</v>
      </c>
      <c r="G420" s="295" t="s">
        <v>1557</v>
      </c>
      <c r="H420" s="293" t="s">
        <v>1558</v>
      </c>
      <c r="I420" s="265" t="s">
        <v>9</v>
      </c>
      <c r="J420" s="263"/>
      <c r="K420" s="263"/>
      <c r="L420" s="267"/>
      <c r="M420" s="267"/>
      <c r="N420" s="267"/>
      <c r="O420" s="267"/>
      <c r="P420" s="267"/>
      <c r="Q420" s="267"/>
      <c r="R420" s="267"/>
      <c r="S420" s="267"/>
      <c r="T420" s="267"/>
      <c r="U420" s="267"/>
      <c r="V420" s="267"/>
      <c r="W420" s="267"/>
      <c r="X420" s="267"/>
      <c r="Y420" s="267"/>
      <c r="Z420" s="267"/>
      <c r="AA420" s="267"/>
      <c r="AB420" s="267"/>
    </row>
    <row r="421" spans="1:28" s="268" customFormat="1" ht="40.200000000000003" customHeight="1">
      <c r="A421" s="293" t="s">
        <v>1381</v>
      </c>
      <c r="B421" s="294" t="s">
        <v>1382</v>
      </c>
      <c r="C421" s="293" t="s">
        <v>1559</v>
      </c>
      <c r="D421" s="293" t="s">
        <v>1398</v>
      </c>
      <c r="E421" s="293" t="s">
        <v>1385</v>
      </c>
      <c r="F421" s="293" t="s">
        <v>1560</v>
      </c>
      <c r="G421" s="295" t="s">
        <v>1561</v>
      </c>
      <c r="H421" s="293" t="s">
        <v>1562</v>
      </c>
      <c r="I421" s="265" t="s">
        <v>9</v>
      </c>
      <c r="J421" s="263"/>
      <c r="K421" s="264"/>
      <c r="L421" s="266"/>
      <c r="M421" s="267"/>
      <c r="N421" s="267"/>
      <c r="O421" s="267"/>
      <c r="P421" s="267"/>
      <c r="Q421" s="267"/>
      <c r="R421" s="267"/>
      <c r="S421" s="267"/>
      <c r="T421" s="267"/>
      <c r="U421" s="267"/>
      <c r="V421" s="267"/>
      <c r="W421" s="267"/>
      <c r="X421" s="267"/>
      <c r="Y421" s="267"/>
      <c r="Z421" s="267"/>
      <c r="AA421" s="267"/>
      <c r="AB421" s="267"/>
    </row>
    <row r="422" spans="1:28" s="268" customFormat="1" ht="40.200000000000003" customHeight="1">
      <c r="A422" s="293" t="s">
        <v>1381</v>
      </c>
      <c r="B422" s="294" t="s">
        <v>1382</v>
      </c>
      <c r="C422" s="293" t="s">
        <v>1563</v>
      </c>
      <c r="D422" s="293" t="s">
        <v>1398</v>
      </c>
      <c r="E422" s="293" t="s">
        <v>1385</v>
      </c>
      <c r="F422" s="293" t="s">
        <v>1564</v>
      </c>
      <c r="G422" s="295" t="s">
        <v>1565</v>
      </c>
      <c r="H422" s="296" t="s">
        <v>1566</v>
      </c>
      <c r="I422" s="265" t="s">
        <v>9</v>
      </c>
      <c r="J422" s="263"/>
      <c r="K422" s="263"/>
      <c r="L422" s="267"/>
      <c r="M422" s="267"/>
      <c r="N422" s="267"/>
      <c r="O422" s="267"/>
      <c r="P422" s="267"/>
      <c r="Q422" s="267"/>
      <c r="R422" s="267"/>
      <c r="S422" s="267"/>
      <c r="T422" s="267"/>
      <c r="U422" s="267"/>
      <c r="V422" s="267"/>
      <c r="W422" s="267"/>
      <c r="X422" s="267"/>
      <c r="Y422" s="267"/>
      <c r="Z422" s="267"/>
      <c r="AA422" s="267"/>
      <c r="AB422" s="267"/>
    </row>
    <row r="423" spans="1:28" s="268" customFormat="1" ht="40.200000000000003" customHeight="1">
      <c r="A423" s="293" t="s">
        <v>1381</v>
      </c>
      <c r="B423" s="294" t="s">
        <v>1382</v>
      </c>
      <c r="C423" s="293" t="s">
        <v>1567</v>
      </c>
      <c r="D423" s="293" t="s">
        <v>1398</v>
      </c>
      <c r="E423" s="293" t="s">
        <v>1385</v>
      </c>
      <c r="F423" s="293" t="s">
        <v>1568</v>
      </c>
      <c r="G423" s="295" t="s">
        <v>1569</v>
      </c>
      <c r="H423" s="296" t="s">
        <v>1570</v>
      </c>
      <c r="I423" s="265" t="s">
        <v>9</v>
      </c>
      <c r="J423" s="293"/>
      <c r="K423" s="264"/>
      <c r="L423" s="267"/>
      <c r="M423" s="267"/>
      <c r="N423" s="267"/>
      <c r="O423" s="267"/>
      <c r="P423" s="267"/>
      <c r="Q423" s="267"/>
      <c r="R423" s="267"/>
      <c r="S423" s="267"/>
      <c r="T423" s="267"/>
      <c r="U423" s="267"/>
      <c r="V423" s="267"/>
      <c r="W423" s="267"/>
      <c r="X423" s="267"/>
      <c r="Y423" s="267"/>
      <c r="Z423" s="267"/>
      <c r="AA423" s="267"/>
      <c r="AB423" s="267"/>
    </row>
    <row r="424" spans="1:28" s="268" customFormat="1" ht="40.200000000000003" customHeight="1">
      <c r="A424" s="293" t="s">
        <v>1381</v>
      </c>
      <c r="B424" s="294" t="s">
        <v>1382</v>
      </c>
      <c r="C424" s="293" t="s">
        <v>1571</v>
      </c>
      <c r="D424" s="293" t="s">
        <v>1398</v>
      </c>
      <c r="E424" s="293" t="s">
        <v>1385</v>
      </c>
      <c r="F424" s="293" t="s">
        <v>1572</v>
      </c>
      <c r="G424" s="295" t="s">
        <v>1573</v>
      </c>
      <c r="H424" s="293" t="s">
        <v>1574</v>
      </c>
      <c r="I424" s="265" t="s">
        <v>9</v>
      </c>
      <c r="J424" s="263"/>
      <c r="K424" s="264"/>
      <c r="L424" s="266"/>
      <c r="M424" s="267"/>
      <c r="N424" s="267"/>
      <c r="O424" s="267"/>
      <c r="P424" s="267"/>
      <c r="Q424" s="267"/>
      <c r="R424" s="267"/>
      <c r="S424" s="267"/>
      <c r="T424" s="267"/>
      <c r="U424" s="267"/>
      <c r="V424" s="267"/>
      <c r="W424" s="267"/>
      <c r="X424" s="267"/>
      <c r="Y424" s="267"/>
      <c r="Z424" s="267"/>
      <c r="AA424" s="267"/>
      <c r="AB424" s="267"/>
    </row>
    <row r="425" spans="1:28" s="268" customFormat="1" ht="40.200000000000003" customHeight="1">
      <c r="A425" s="293" t="s">
        <v>1381</v>
      </c>
      <c r="B425" s="294" t="s">
        <v>1382</v>
      </c>
      <c r="C425" s="293" t="s">
        <v>1575</v>
      </c>
      <c r="D425" s="293" t="s">
        <v>1398</v>
      </c>
      <c r="E425" s="293" t="s">
        <v>1385</v>
      </c>
      <c r="F425" s="293" t="s">
        <v>1576</v>
      </c>
      <c r="G425" s="295" t="s">
        <v>1577</v>
      </c>
      <c r="H425" s="293" t="s">
        <v>1578</v>
      </c>
      <c r="I425" s="265" t="s">
        <v>9</v>
      </c>
      <c r="J425" s="263"/>
      <c r="K425" s="263"/>
      <c r="L425" s="266"/>
      <c r="M425" s="267"/>
      <c r="N425" s="267"/>
      <c r="O425" s="267"/>
      <c r="P425" s="267"/>
      <c r="Q425" s="267"/>
      <c r="R425" s="267"/>
      <c r="S425" s="267"/>
      <c r="T425" s="267"/>
      <c r="U425" s="267"/>
      <c r="V425" s="267"/>
      <c r="W425" s="267"/>
      <c r="X425" s="267"/>
      <c r="Y425" s="267"/>
      <c r="Z425" s="267"/>
      <c r="AA425" s="267"/>
      <c r="AB425" s="267"/>
    </row>
    <row r="426" spans="1:28" s="268" customFormat="1" ht="40.200000000000003" customHeight="1">
      <c r="A426" s="293" t="s">
        <v>1381</v>
      </c>
      <c r="B426" s="294" t="s">
        <v>1382</v>
      </c>
      <c r="C426" s="293" t="s">
        <v>1579</v>
      </c>
      <c r="D426" s="293" t="s">
        <v>1398</v>
      </c>
      <c r="E426" s="293" t="s">
        <v>1385</v>
      </c>
      <c r="F426" s="296" t="s">
        <v>1580</v>
      </c>
      <c r="G426" s="295" t="s">
        <v>1581</v>
      </c>
      <c r="H426" s="293" t="s">
        <v>1582</v>
      </c>
      <c r="I426" s="265" t="s">
        <v>9</v>
      </c>
      <c r="J426" s="263"/>
      <c r="K426" s="263"/>
      <c r="L426" s="267"/>
      <c r="M426" s="267"/>
      <c r="N426" s="267"/>
      <c r="O426" s="267"/>
      <c r="P426" s="267"/>
      <c r="Q426" s="267"/>
      <c r="R426" s="267"/>
      <c r="S426" s="267"/>
      <c r="T426" s="267"/>
      <c r="U426" s="267"/>
      <c r="V426" s="267"/>
      <c r="W426" s="267"/>
      <c r="X426" s="267"/>
      <c r="Y426" s="267"/>
      <c r="Z426" s="267"/>
      <c r="AA426" s="267"/>
      <c r="AB426" s="267"/>
    </row>
    <row r="427" spans="1:28" s="268" customFormat="1" ht="40.200000000000003" customHeight="1">
      <c r="A427" s="293" t="s">
        <v>1381</v>
      </c>
      <c r="B427" s="294" t="s">
        <v>1382</v>
      </c>
      <c r="C427" s="293" t="s">
        <v>1583</v>
      </c>
      <c r="D427" s="293" t="s">
        <v>1398</v>
      </c>
      <c r="E427" s="293" t="s">
        <v>1385</v>
      </c>
      <c r="F427" s="296" t="s">
        <v>1584</v>
      </c>
      <c r="G427" s="295" t="s">
        <v>1585</v>
      </c>
      <c r="H427" s="293" t="s">
        <v>1586</v>
      </c>
      <c r="I427" s="265" t="s">
        <v>9</v>
      </c>
      <c r="J427" s="263"/>
      <c r="K427" s="263"/>
      <c r="L427" s="267"/>
      <c r="M427" s="267"/>
      <c r="N427" s="267"/>
      <c r="O427" s="267"/>
      <c r="P427" s="267"/>
      <c r="Q427" s="267"/>
      <c r="R427" s="267"/>
      <c r="S427" s="267"/>
      <c r="T427" s="267"/>
      <c r="U427" s="267"/>
      <c r="V427" s="267"/>
      <c r="W427" s="267"/>
      <c r="X427" s="267"/>
      <c r="Y427" s="267"/>
      <c r="Z427" s="267"/>
      <c r="AA427" s="267"/>
      <c r="AB427" s="267"/>
    </row>
    <row r="428" spans="1:28" s="268" customFormat="1" ht="40.200000000000003" customHeight="1">
      <c r="A428" s="293" t="s">
        <v>1381</v>
      </c>
      <c r="B428" s="294" t="s">
        <v>1382</v>
      </c>
      <c r="C428" s="293" t="s">
        <v>1587</v>
      </c>
      <c r="D428" s="293" t="s">
        <v>1398</v>
      </c>
      <c r="E428" s="293" t="s">
        <v>1385</v>
      </c>
      <c r="F428" s="293" t="s">
        <v>1588</v>
      </c>
      <c r="G428" s="295" t="s">
        <v>1589</v>
      </c>
      <c r="H428" s="293" t="s">
        <v>1578</v>
      </c>
      <c r="I428" s="265" t="s">
        <v>9</v>
      </c>
      <c r="J428" s="263"/>
      <c r="K428" s="263"/>
      <c r="L428" s="266"/>
      <c r="M428" s="267"/>
      <c r="N428" s="267"/>
      <c r="O428" s="267"/>
      <c r="P428" s="267"/>
      <c r="Q428" s="267"/>
      <c r="R428" s="267"/>
      <c r="S428" s="267"/>
      <c r="T428" s="267"/>
      <c r="U428" s="267"/>
      <c r="V428" s="267"/>
      <c r="W428" s="267"/>
      <c r="X428" s="267"/>
      <c r="Y428" s="267"/>
      <c r="Z428" s="267"/>
      <c r="AA428" s="267"/>
      <c r="AB428" s="267"/>
    </row>
    <row r="429" spans="1:28" s="268" customFormat="1" ht="40.200000000000003" customHeight="1">
      <c r="A429" s="293" t="s">
        <v>1381</v>
      </c>
      <c r="B429" s="294" t="s">
        <v>1382</v>
      </c>
      <c r="C429" s="293" t="s">
        <v>1590</v>
      </c>
      <c r="D429" s="293" t="s">
        <v>1398</v>
      </c>
      <c r="E429" s="293" t="s">
        <v>1385</v>
      </c>
      <c r="F429" s="296" t="s">
        <v>1591</v>
      </c>
      <c r="G429" s="295" t="s">
        <v>1592</v>
      </c>
      <c r="H429" s="293" t="s">
        <v>1582</v>
      </c>
      <c r="I429" s="265" t="s">
        <v>9</v>
      </c>
      <c r="J429" s="263"/>
      <c r="K429" s="263"/>
      <c r="L429" s="267"/>
      <c r="M429" s="267"/>
      <c r="N429" s="267"/>
      <c r="O429" s="267"/>
      <c r="P429" s="267"/>
      <c r="Q429" s="267"/>
      <c r="R429" s="267"/>
      <c r="S429" s="267"/>
      <c r="T429" s="267"/>
      <c r="U429" s="267"/>
      <c r="V429" s="267"/>
      <c r="W429" s="267"/>
      <c r="X429" s="267"/>
      <c r="Y429" s="267"/>
      <c r="Z429" s="267"/>
      <c r="AA429" s="267"/>
      <c r="AB429" s="267"/>
    </row>
    <row r="430" spans="1:28" s="268" customFormat="1" ht="40.200000000000003" customHeight="1">
      <c r="A430" s="293" t="s">
        <v>1381</v>
      </c>
      <c r="B430" s="294" t="s">
        <v>1382</v>
      </c>
      <c r="C430" s="293" t="s">
        <v>1593</v>
      </c>
      <c r="D430" s="293" t="s">
        <v>1398</v>
      </c>
      <c r="E430" s="293" t="s">
        <v>1385</v>
      </c>
      <c r="F430" s="296" t="s">
        <v>1594</v>
      </c>
      <c r="G430" s="295" t="s">
        <v>1595</v>
      </c>
      <c r="H430" s="293" t="s">
        <v>1586</v>
      </c>
      <c r="I430" s="265" t="s">
        <v>9</v>
      </c>
      <c r="J430" s="263"/>
      <c r="K430" s="263"/>
      <c r="L430" s="267"/>
      <c r="M430" s="267"/>
      <c r="N430" s="267"/>
      <c r="O430" s="267"/>
      <c r="P430" s="267"/>
      <c r="Q430" s="267"/>
      <c r="R430" s="267"/>
      <c r="S430" s="267"/>
      <c r="T430" s="267"/>
      <c r="U430" s="267"/>
      <c r="V430" s="267"/>
      <c r="W430" s="267"/>
      <c r="X430" s="267"/>
      <c r="Y430" s="267"/>
      <c r="Z430" s="267"/>
      <c r="AA430" s="267"/>
      <c r="AB430" s="267"/>
    </row>
    <row r="431" spans="1:28" s="268" customFormat="1" ht="40.200000000000003" customHeight="1">
      <c r="A431" s="293" t="s">
        <v>1381</v>
      </c>
      <c r="B431" s="294" t="s">
        <v>1382</v>
      </c>
      <c r="C431" s="293" t="s">
        <v>1596</v>
      </c>
      <c r="D431" s="293" t="s">
        <v>1398</v>
      </c>
      <c r="E431" s="293" t="s">
        <v>1385</v>
      </c>
      <c r="F431" s="296" t="s">
        <v>1597</v>
      </c>
      <c r="G431" s="295" t="s">
        <v>1598</v>
      </c>
      <c r="H431" s="293" t="s">
        <v>1578</v>
      </c>
      <c r="I431" s="265" t="s">
        <v>9</v>
      </c>
      <c r="J431" s="263"/>
      <c r="K431" s="263"/>
      <c r="L431" s="266"/>
      <c r="M431" s="267"/>
      <c r="N431" s="267"/>
      <c r="O431" s="267"/>
      <c r="P431" s="267"/>
      <c r="Q431" s="267"/>
      <c r="R431" s="267"/>
      <c r="S431" s="267"/>
      <c r="T431" s="267"/>
      <c r="U431" s="267"/>
      <c r="V431" s="267"/>
      <c r="W431" s="267"/>
      <c r="X431" s="267"/>
      <c r="Y431" s="267"/>
      <c r="Z431" s="267"/>
      <c r="AA431" s="267"/>
      <c r="AB431" s="267"/>
    </row>
    <row r="432" spans="1:28" s="268" customFormat="1" ht="40.200000000000003" customHeight="1">
      <c r="A432" s="293" t="s">
        <v>1381</v>
      </c>
      <c r="B432" s="294" t="s">
        <v>1382</v>
      </c>
      <c r="C432" s="293" t="s">
        <v>1599</v>
      </c>
      <c r="D432" s="293" t="s">
        <v>1398</v>
      </c>
      <c r="E432" s="293" t="s">
        <v>1385</v>
      </c>
      <c r="F432" s="293" t="s">
        <v>1600</v>
      </c>
      <c r="G432" s="295" t="s">
        <v>1601</v>
      </c>
      <c r="H432" s="293" t="s">
        <v>1582</v>
      </c>
      <c r="I432" s="265" t="s">
        <v>9</v>
      </c>
      <c r="J432" s="263"/>
      <c r="K432" s="263"/>
      <c r="L432" s="267"/>
      <c r="M432" s="267"/>
      <c r="N432" s="267"/>
      <c r="O432" s="267"/>
      <c r="P432" s="267"/>
      <c r="Q432" s="267"/>
      <c r="R432" s="267"/>
      <c r="S432" s="267"/>
      <c r="T432" s="267"/>
      <c r="U432" s="267"/>
      <c r="V432" s="267"/>
      <c r="W432" s="267"/>
      <c r="X432" s="267"/>
      <c r="Y432" s="267"/>
      <c r="Z432" s="267"/>
      <c r="AA432" s="267"/>
      <c r="AB432" s="267"/>
    </row>
    <row r="433" spans="1:28" s="268" customFormat="1" ht="40.200000000000003" customHeight="1">
      <c r="A433" s="293" t="s">
        <v>1381</v>
      </c>
      <c r="B433" s="294" t="s">
        <v>1382</v>
      </c>
      <c r="C433" s="293" t="s">
        <v>1602</v>
      </c>
      <c r="D433" s="293" t="s">
        <v>1398</v>
      </c>
      <c r="E433" s="293" t="s">
        <v>1385</v>
      </c>
      <c r="F433" s="293" t="s">
        <v>1603</v>
      </c>
      <c r="G433" s="295" t="s">
        <v>1604</v>
      </c>
      <c r="H433" s="293" t="s">
        <v>1586</v>
      </c>
      <c r="I433" s="265" t="s">
        <v>9</v>
      </c>
      <c r="J433" s="263"/>
      <c r="K433" s="263"/>
      <c r="M433" s="267"/>
      <c r="N433" s="267"/>
      <c r="O433" s="267"/>
      <c r="P433" s="267"/>
      <c r="Q433" s="267"/>
      <c r="R433" s="267"/>
      <c r="S433" s="267"/>
      <c r="T433" s="267"/>
      <c r="U433" s="267"/>
      <c r="V433" s="267"/>
      <c r="W433" s="267"/>
      <c r="X433" s="267"/>
      <c r="Y433" s="267"/>
      <c r="Z433" s="267"/>
      <c r="AA433" s="267"/>
      <c r="AB433" s="267"/>
    </row>
    <row r="434" spans="1:28" s="268" customFormat="1" ht="40.200000000000003" customHeight="1">
      <c r="A434" s="293" t="s">
        <v>1381</v>
      </c>
      <c r="B434" s="294" t="s">
        <v>1382</v>
      </c>
      <c r="C434" s="293" t="s">
        <v>1605</v>
      </c>
      <c r="D434" s="293" t="s">
        <v>1398</v>
      </c>
      <c r="E434" s="293" t="s">
        <v>1385</v>
      </c>
      <c r="F434" s="293" t="s">
        <v>1606</v>
      </c>
      <c r="G434" s="295" t="s">
        <v>1607</v>
      </c>
      <c r="H434" s="293" t="s">
        <v>1608</v>
      </c>
      <c r="I434" s="265" t="s">
        <v>9</v>
      </c>
      <c r="J434" s="263"/>
      <c r="K434" s="263"/>
      <c r="L434" s="266"/>
      <c r="M434" s="267"/>
      <c r="N434" s="267"/>
      <c r="O434" s="267"/>
      <c r="P434" s="267"/>
      <c r="Q434" s="267"/>
      <c r="R434" s="267"/>
      <c r="S434" s="267"/>
      <c r="T434" s="267"/>
      <c r="U434" s="267"/>
      <c r="V434" s="267"/>
      <c r="W434" s="267"/>
      <c r="X434" s="267"/>
      <c r="Y434" s="267"/>
      <c r="Z434" s="267"/>
      <c r="AA434" s="267"/>
      <c r="AB434" s="267"/>
    </row>
    <row r="435" spans="1:28" s="268" customFormat="1" ht="40.200000000000003" customHeight="1">
      <c r="A435" s="293" t="s">
        <v>1381</v>
      </c>
      <c r="B435" s="294" t="s">
        <v>1382</v>
      </c>
      <c r="C435" s="293" t="s">
        <v>1609</v>
      </c>
      <c r="D435" s="293" t="s">
        <v>1398</v>
      </c>
      <c r="E435" s="293" t="s">
        <v>1385</v>
      </c>
      <c r="F435" s="293" t="s">
        <v>1610</v>
      </c>
      <c r="G435" s="295" t="s">
        <v>1611</v>
      </c>
      <c r="H435" s="293" t="s">
        <v>1612</v>
      </c>
      <c r="I435" s="265" t="s">
        <v>9</v>
      </c>
      <c r="J435" s="263"/>
      <c r="K435" s="263"/>
      <c r="L435" s="267"/>
      <c r="M435" s="267"/>
      <c r="N435" s="267"/>
      <c r="O435" s="267"/>
      <c r="P435" s="267"/>
      <c r="Q435" s="267"/>
      <c r="R435" s="267"/>
      <c r="S435" s="267"/>
      <c r="T435" s="267"/>
      <c r="U435" s="267"/>
      <c r="V435" s="267"/>
      <c r="W435" s="267"/>
      <c r="X435" s="267"/>
      <c r="Y435" s="267"/>
      <c r="Z435" s="267"/>
      <c r="AA435" s="267"/>
      <c r="AB435" s="267"/>
    </row>
    <row r="436" spans="1:28" s="268" customFormat="1" ht="40.200000000000003" customHeight="1">
      <c r="A436" s="293" t="s">
        <v>1381</v>
      </c>
      <c r="B436" s="294" t="s">
        <v>1382</v>
      </c>
      <c r="C436" s="293" t="s">
        <v>1613</v>
      </c>
      <c r="D436" s="293" t="s">
        <v>1398</v>
      </c>
      <c r="E436" s="291" t="s">
        <v>1614</v>
      </c>
      <c r="F436" s="293" t="s">
        <v>1615</v>
      </c>
      <c r="G436" s="295" t="s">
        <v>1616</v>
      </c>
      <c r="H436" s="293" t="s">
        <v>1617</v>
      </c>
      <c r="I436" s="265" t="s">
        <v>9</v>
      </c>
      <c r="J436" s="293"/>
      <c r="K436" s="263"/>
      <c r="L436" s="266"/>
      <c r="M436" s="267"/>
      <c r="N436" s="267"/>
      <c r="O436" s="267"/>
      <c r="P436" s="267"/>
      <c r="Q436" s="267"/>
      <c r="R436" s="267"/>
      <c r="S436" s="267"/>
      <c r="T436" s="267"/>
      <c r="U436" s="267"/>
      <c r="V436" s="267"/>
      <c r="W436" s="267"/>
      <c r="X436" s="267"/>
      <c r="Y436" s="267"/>
      <c r="Z436" s="267"/>
      <c r="AA436" s="267"/>
      <c r="AB436" s="267"/>
    </row>
    <row r="437" spans="1:28" s="268" customFormat="1" ht="40.200000000000003" customHeight="1">
      <c r="A437" s="293" t="s">
        <v>1381</v>
      </c>
      <c r="B437" s="294" t="s">
        <v>1382</v>
      </c>
      <c r="C437" s="293" t="s">
        <v>1618</v>
      </c>
      <c r="D437" s="293" t="s">
        <v>1398</v>
      </c>
      <c r="E437" s="293" t="s">
        <v>1385</v>
      </c>
      <c r="F437" s="293" t="s">
        <v>1619</v>
      </c>
      <c r="G437" s="295" t="s">
        <v>1547</v>
      </c>
      <c r="H437" s="293" t="s">
        <v>1620</v>
      </c>
      <c r="I437" s="265" t="s">
        <v>9</v>
      </c>
      <c r="J437" s="263"/>
      <c r="K437" s="263"/>
      <c r="L437" s="267"/>
      <c r="M437" s="267"/>
      <c r="N437" s="267"/>
      <c r="O437" s="267"/>
      <c r="P437" s="267"/>
      <c r="Q437" s="267"/>
      <c r="R437" s="267"/>
      <c r="S437" s="267"/>
      <c r="T437" s="267"/>
      <c r="U437" s="267"/>
      <c r="V437" s="267"/>
      <c r="W437" s="267"/>
      <c r="X437" s="267"/>
      <c r="Y437" s="267"/>
      <c r="Z437" s="267"/>
      <c r="AA437" s="267"/>
      <c r="AB437" s="267"/>
    </row>
    <row r="438" spans="1:28" s="268" customFormat="1" ht="40.200000000000003" customHeight="1">
      <c r="A438" s="293" t="s">
        <v>1381</v>
      </c>
      <c r="B438" s="294" t="s">
        <v>1382</v>
      </c>
      <c r="C438" s="293" t="s">
        <v>1621</v>
      </c>
      <c r="D438" s="293" t="s">
        <v>1622</v>
      </c>
      <c r="E438" s="293" t="s">
        <v>1385</v>
      </c>
      <c r="F438" s="293" t="s">
        <v>1623</v>
      </c>
      <c r="G438" s="295" t="s">
        <v>1624</v>
      </c>
      <c r="H438" s="293" t="s">
        <v>1625</v>
      </c>
      <c r="I438" s="265" t="s">
        <v>9</v>
      </c>
      <c r="J438" s="293"/>
      <c r="K438" s="263"/>
      <c r="L438" s="267"/>
      <c r="M438" s="267"/>
      <c r="N438" s="267"/>
      <c r="O438" s="267"/>
      <c r="P438" s="267"/>
      <c r="Q438" s="267"/>
      <c r="R438" s="267"/>
      <c r="S438" s="267"/>
      <c r="T438" s="267"/>
      <c r="U438" s="267"/>
      <c r="V438" s="267"/>
      <c r="W438" s="267"/>
      <c r="X438" s="267"/>
      <c r="Y438" s="267"/>
      <c r="Z438" s="267"/>
      <c r="AA438" s="267"/>
      <c r="AB438" s="267"/>
    </row>
    <row r="439" spans="1:28" s="268" customFormat="1" ht="40.200000000000003" customHeight="1">
      <c r="A439" s="293" t="s">
        <v>1381</v>
      </c>
      <c r="B439" s="294" t="s">
        <v>1382</v>
      </c>
      <c r="C439" s="293" t="s">
        <v>1626</v>
      </c>
      <c r="D439" s="293" t="s">
        <v>1627</v>
      </c>
      <c r="E439" s="293" t="s">
        <v>1385</v>
      </c>
      <c r="F439" s="293" t="s">
        <v>1628</v>
      </c>
      <c r="G439" s="295" t="s">
        <v>1629</v>
      </c>
      <c r="H439" s="293" t="s">
        <v>1630</v>
      </c>
      <c r="I439" s="265" t="s">
        <v>9</v>
      </c>
      <c r="J439" s="293"/>
      <c r="K439" s="263"/>
      <c r="L439" s="267"/>
      <c r="M439" s="267"/>
      <c r="N439" s="267"/>
      <c r="O439" s="267"/>
      <c r="P439" s="267"/>
      <c r="Q439" s="267"/>
      <c r="R439" s="267"/>
      <c r="S439" s="267"/>
      <c r="T439" s="267"/>
      <c r="U439" s="267"/>
      <c r="V439" s="267"/>
      <c r="W439" s="267"/>
      <c r="X439" s="267"/>
      <c r="Y439" s="267"/>
      <c r="Z439" s="267"/>
      <c r="AA439" s="267"/>
      <c r="AB439" s="267"/>
    </row>
    <row r="440" spans="1:28" s="268" customFormat="1" ht="40.200000000000003" customHeight="1">
      <c r="A440" s="293" t="s">
        <v>1381</v>
      </c>
      <c r="B440" s="294" t="s">
        <v>1382</v>
      </c>
      <c r="C440" s="293" t="s">
        <v>1631</v>
      </c>
      <c r="D440" s="293" t="s">
        <v>1398</v>
      </c>
      <c r="E440" s="293" t="s">
        <v>1385</v>
      </c>
      <c r="F440" s="293" t="s">
        <v>1632</v>
      </c>
      <c r="G440" s="295" t="s">
        <v>1633</v>
      </c>
      <c r="H440" s="293" t="s">
        <v>1634</v>
      </c>
      <c r="I440" s="265" t="s">
        <v>9</v>
      </c>
      <c r="J440" s="263"/>
      <c r="K440" s="264"/>
      <c r="L440" s="266"/>
      <c r="M440" s="267"/>
      <c r="N440" s="267"/>
      <c r="O440" s="267"/>
      <c r="P440" s="267"/>
      <c r="Q440" s="267"/>
      <c r="R440" s="267"/>
      <c r="S440" s="267"/>
      <c r="T440" s="267"/>
      <c r="U440" s="267"/>
      <c r="V440" s="267"/>
      <c r="W440" s="267"/>
      <c r="X440" s="267"/>
      <c r="Y440" s="267"/>
      <c r="Z440" s="267"/>
      <c r="AA440" s="267"/>
      <c r="AB440" s="267"/>
    </row>
    <row r="441" spans="1:28" s="268" customFormat="1" ht="40.200000000000003" customHeight="1">
      <c r="A441" s="293" t="s">
        <v>1381</v>
      </c>
      <c r="B441" s="294" t="s">
        <v>1382</v>
      </c>
      <c r="C441" s="293" t="s">
        <v>1635</v>
      </c>
      <c r="D441" s="293" t="s">
        <v>1398</v>
      </c>
      <c r="E441" s="293" t="s">
        <v>1385</v>
      </c>
      <c r="F441" s="293" t="s">
        <v>1636</v>
      </c>
      <c r="G441" s="295" t="s">
        <v>1637</v>
      </c>
      <c r="H441" s="293" t="s">
        <v>1638</v>
      </c>
      <c r="I441" s="265" t="s">
        <v>9</v>
      </c>
      <c r="J441" s="263"/>
      <c r="K441" s="263"/>
      <c r="L441" s="267"/>
      <c r="M441" s="267"/>
      <c r="N441" s="267"/>
      <c r="O441" s="267"/>
      <c r="P441" s="267"/>
      <c r="Q441" s="267"/>
      <c r="R441" s="267"/>
      <c r="S441" s="267"/>
      <c r="T441" s="267"/>
      <c r="U441" s="267"/>
      <c r="V441" s="267"/>
      <c r="W441" s="267"/>
      <c r="X441" s="267"/>
      <c r="Y441" s="267"/>
      <c r="Z441" s="267"/>
      <c r="AA441" s="267"/>
      <c r="AB441" s="267"/>
    </row>
    <row r="442" spans="1:28" s="268" customFormat="1" ht="40.200000000000003" customHeight="1">
      <c r="A442" s="293" t="s">
        <v>1381</v>
      </c>
      <c r="B442" s="294" t="s">
        <v>1382</v>
      </c>
      <c r="C442" s="293" t="s">
        <v>1639</v>
      </c>
      <c r="D442" s="293" t="s">
        <v>1398</v>
      </c>
      <c r="E442" s="293" t="s">
        <v>1385</v>
      </c>
      <c r="F442" s="293" t="s">
        <v>1640</v>
      </c>
      <c r="G442" s="295" t="s">
        <v>1641</v>
      </c>
      <c r="H442" s="293" t="s">
        <v>1642</v>
      </c>
      <c r="I442" s="265" t="s">
        <v>9</v>
      </c>
      <c r="J442" s="263"/>
      <c r="K442" s="264"/>
      <c r="L442" s="267"/>
      <c r="M442" s="267"/>
      <c r="N442" s="267"/>
      <c r="O442" s="267"/>
      <c r="P442" s="267"/>
      <c r="Q442" s="267"/>
      <c r="R442" s="267"/>
      <c r="S442" s="267"/>
      <c r="T442" s="267"/>
      <c r="U442" s="267"/>
      <c r="V442" s="267"/>
      <c r="W442" s="267"/>
      <c r="X442" s="267"/>
      <c r="Y442" s="267"/>
      <c r="Z442" s="267"/>
      <c r="AA442" s="267"/>
      <c r="AB442" s="267"/>
    </row>
    <row r="443" spans="1:28" s="268" customFormat="1" ht="40.200000000000003" customHeight="1">
      <c r="A443" s="293" t="s">
        <v>1381</v>
      </c>
      <c r="B443" s="294" t="s">
        <v>1382</v>
      </c>
      <c r="C443" s="293" t="s">
        <v>1643</v>
      </c>
      <c r="D443" s="293" t="s">
        <v>1398</v>
      </c>
      <c r="E443" s="293" t="s">
        <v>1385</v>
      </c>
      <c r="F443" s="293" t="s">
        <v>1644</v>
      </c>
      <c r="G443" s="295" t="s">
        <v>1645</v>
      </c>
      <c r="H443" s="293" t="s">
        <v>1646</v>
      </c>
      <c r="I443" s="265" t="s">
        <v>9</v>
      </c>
      <c r="J443" s="263"/>
      <c r="K443" s="264"/>
      <c r="L443" s="267"/>
      <c r="M443" s="267"/>
      <c r="N443" s="267"/>
      <c r="O443" s="267"/>
      <c r="P443" s="267"/>
      <c r="Q443" s="267"/>
      <c r="R443" s="267"/>
      <c r="S443" s="267"/>
      <c r="T443" s="267"/>
      <c r="U443" s="267"/>
      <c r="V443" s="267"/>
      <c r="W443" s="267"/>
      <c r="X443" s="267"/>
      <c r="Y443" s="267"/>
      <c r="Z443" s="267"/>
      <c r="AA443" s="267"/>
      <c r="AB443" s="267"/>
    </row>
    <row r="444" spans="1:28" s="268" customFormat="1" ht="40.200000000000003" customHeight="1">
      <c r="A444" s="293" t="s">
        <v>1381</v>
      </c>
      <c r="B444" s="294" t="s">
        <v>1382</v>
      </c>
      <c r="C444" s="293" t="s">
        <v>1647</v>
      </c>
      <c r="D444" s="293" t="s">
        <v>1398</v>
      </c>
      <c r="E444" s="293" t="s">
        <v>1385</v>
      </c>
      <c r="F444" s="293" t="s">
        <v>1648</v>
      </c>
      <c r="G444" s="295" t="s">
        <v>1649</v>
      </c>
      <c r="H444" s="293" t="s">
        <v>1494</v>
      </c>
      <c r="I444" s="265" t="s">
        <v>9</v>
      </c>
      <c r="J444" s="263"/>
      <c r="K444" s="263"/>
      <c r="L444" s="267"/>
      <c r="M444" s="267"/>
      <c r="N444" s="267"/>
      <c r="O444" s="267"/>
      <c r="P444" s="267"/>
      <c r="Q444" s="267"/>
      <c r="R444" s="267"/>
      <c r="S444" s="267"/>
      <c r="T444" s="267"/>
      <c r="U444" s="267"/>
      <c r="V444" s="267"/>
      <c r="W444" s="267"/>
      <c r="X444" s="267"/>
      <c r="Y444" s="267"/>
      <c r="Z444" s="267"/>
      <c r="AA444" s="267"/>
      <c r="AB444" s="267"/>
    </row>
    <row r="445" spans="1:28" s="268" customFormat="1" ht="40.200000000000003" customHeight="1">
      <c r="A445" s="293" t="s">
        <v>1381</v>
      </c>
      <c r="B445" s="294" t="s">
        <v>1382</v>
      </c>
      <c r="C445" s="293" t="s">
        <v>1650</v>
      </c>
      <c r="D445" s="293" t="s">
        <v>1398</v>
      </c>
      <c r="E445" s="293" t="s">
        <v>1385</v>
      </c>
      <c r="F445" s="293" t="s">
        <v>1651</v>
      </c>
      <c r="G445" s="295" t="s">
        <v>1652</v>
      </c>
      <c r="H445" s="293" t="s">
        <v>1653</v>
      </c>
      <c r="I445" s="282" t="s">
        <v>10</v>
      </c>
      <c r="J445" s="298" t="s">
        <v>1654</v>
      </c>
      <c r="K445" s="263"/>
      <c r="L445" s="267"/>
      <c r="M445" s="267"/>
      <c r="N445" s="267"/>
      <c r="O445" s="267"/>
      <c r="P445" s="267"/>
      <c r="Q445" s="267"/>
      <c r="R445" s="267"/>
      <c r="S445" s="267"/>
      <c r="T445" s="267"/>
      <c r="U445" s="267"/>
      <c r="V445" s="267"/>
      <c r="W445" s="267"/>
      <c r="X445" s="267"/>
      <c r="Y445" s="267"/>
      <c r="Z445" s="267"/>
      <c r="AA445" s="267"/>
      <c r="AB445" s="267"/>
    </row>
    <row r="446" spans="1:28" s="268" customFormat="1" ht="40.200000000000003" customHeight="1">
      <c r="A446" s="293" t="s">
        <v>1381</v>
      </c>
      <c r="B446" s="294" t="s">
        <v>1382</v>
      </c>
      <c r="C446" s="293" t="s">
        <v>1655</v>
      </c>
      <c r="D446" s="293" t="s">
        <v>1398</v>
      </c>
      <c r="E446" s="293" t="s">
        <v>1385</v>
      </c>
      <c r="F446" s="293" t="s">
        <v>1656</v>
      </c>
      <c r="G446" s="295" t="s">
        <v>1657</v>
      </c>
      <c r="H446" s="293" t="s">
        <v>1658</v>
      </c>
      <c r="I446" s="265" t="s">
        <v>9</v>
      </c>
      <c r="J446" s="293"/>
      <c r="K446" s="263"/>
      <c r="L446" s="267"/>
      <c r="M446" s="267"/>
      <c r="N446" s="267"/>
      <c r="O446" s="267"/>
      <c r="P446" s="267"/>
      <c r="Q446" s="267"/>
      <c r="R446" s="267"/>
      <c r="S446" s="267"/>
      <c r="T446" s="267"/>
      <c r="U446" s="267"/>
      <c r="V446" s="267"/>
      <c r="W446" s="267"/>
      <c r="X446" s="267"/>
      <c r="Y446" s="267"/>
      <c r="Z446" s="267"/>
      <c r="AA446" s="267"/>
      <c r="AB446" s="267"/>
    </row>
    <row r="447" spans="1:28" s="268" customFormat="1" ht="40.200000000000003" customHeight="1">
      <c r="A447" s="299" t="s">
        <v>1659</v>
      </c>
      <c r="B447" s="300" t="s">
        <v>1660</v>
      </c>
      <c r="C447" s="300" t="s">
        <v>209</v>
      </c>
      <c r="D447" s="263" t="s">
        <v>1661</v>
      </c>
      <c r="E447" s="301" t="s">
        <v>1662</v>
      </c>
      <c r="F447" s="263" t="s">
        <v>1663</v>
      </c>
      <c r="G447" s="264" t="s">
        <v>1664</v>
      </c>
      <c r="H447" s="263" t="s">
        <v>1665</v>
      </c>
      <c r="I447" s="265" t="s">
        <v>9</v>
      </c>
      <c r="J447" s="263"/>
      <c r="K447" s="264"/>
      <c r="L447" s="266"/>
      <c r="M447" s="267"/>
      <c r="N447" s="267"/>
      <c r="O447" s="267"/>
      <c r="P447" s="267"/>
      <c r="Q447" s="267"/>
      <c r="R447" s="267"/>
      <c r="S447" s="267"/>
      <c r="T447" s="267"/>
      <c r="U447" s="267"/>
      <c r="V447" s="267"/>
      <c r="W447" s="267"/>
      <c r="X447" s="267"/>
      <c r="Y447" s="267"/>
      <c r="Z447" s="267"/>
      <c r="AA447" s="267"/>
      <c r="AB447" s="267"/>
    </row>
    <row r="448" spans="1:28" s="268" customFormat="1" ht="40.200000000000003" customHeight="1">
      <c r="A448" s="300" t="s">
        <v>1659</v>
      </c>
      <c r="B448" s="300" t="s">
        <v>1660</v>
      </c>
      <c r="C448" s="300" t="s">
        <v>215</v>
      </c>
      <c r="D448" s="263" t="s">
        <v>1661</v>
      </c>
      <c r="E448" s="301" t="s">
        <v>1662</v>
      </c>
      <c r="F448" s="263" t="s">
        <v>1666</v>
      </c>
      <c r="G448" s="264" t="s">
        <v>1667</v>
      </c>
      <c r="H448" s="263" t="s">
        <v>1668</v>
      </c>
      <c r="I448" s="265" t="s">
        <v>9</v>
      </c>
      <c r="J448" s="263"/>
      <c r="K448" s="264"/>
      <c r="L448" s="266"/>
      <c r="M448" s="267"/>
      <c r="N448" s="267"/>
      <c r="O448" s="267"/>
      <c r="P448" s="267"/>
      <c r="Q448" s="267"/>
      <c r="R448" s="267"/>
      <c r="S448" s="267"/>
      <c r="T448" s="267"/>
      <c r="U448" s="267"/>
      <c r="V448" s="267"/>
      <c r="W448" s="267"/>
      <c r="X448" s="267"/>
      <c r="Y448" s="267"/>
      <c r="Z448" s="267"/>
      <c r="AA448" s="267"/>
      <c r="AB448" s="267"/>
    </row>
    <row r="449" spans="1:28" s="268" customFormat="1" ht="40.200000000000003" customHeight="1">
      <c r="A449" s="300" t="s">
        <v>1659</v>
      </c>
      <c r="B449" s="300" t="s">
        <v>1660</v>
      </c>
      <c r="C449" s="300" t="s">
        <v>220</v>
      </c>
      <c r="D449" s="263" t="s">
        <v>1661</v>
      </c>
      <c r="E449" s="301" t="s">
        <v>1662</v>
      </c>
      <c r="F449" s="263" t="s">
        <v>1669</v>
      </c>
      <c r="G449" s="264" t="s">
        <v>1670</v>
      </c>
      <c r="H449" s="263" t="s">
        <v>1671</v>
      </c>
      <c r="I449" s="265" t="s">
        <v>9</v>
      </c>
      <c r="J449" s="263"/>
      <c r="K449" s="264"/>
      <c r="L449" s="266"/>
      <c r="M449" s="267"/>
      <c r="N449" s="267"/>
      <c r="O449" s="267"/>
      <c r="P449" s="267"/>
      <c r="Q449" s="267"/>
      <c r="R449" s="267"/>
      <c r="S449" s="267"/>
      <c r="T449" s="267"/>
      <c r="U449" s="267"/>
      <c r="V449" s="267"/>
      <c r="W449" s="267"/>
      <c r="X449" s="267"/>
      <c r="Y449" s="267"/>
      <c r="Z449" s="267"/>
      <c r="AA449" s="267"/>
      <c r="AB449" s="267"/>
    </row>
    <row r="450" spans="1:28" s="268" customFormat="1" ht="40.200000000000003" customHeight="1">
      <c r="A450" s="300" t="s">
        <v>1659</v>
      </c>
      <c r="B450" s="300" t="s">
        <v>1660</v>
      </c>
      <c r="C450" s="300" t="s">
        <v>226</v>
      </c>
      <c r="D450" s="263" t="s">
        <v>1672</v>
      </c>
      <c r="E450" s="301" t="s">
        <v>1662</v>
      </c>
      <c r="F450" s="263" t="s">
        <v>1673</v>
      </c>
      <c r="G450" s="264" t="s">
        <v>1674</v>
      </c>
      <c r="H450" s="263" t="s">
        <v>1675</v>
      </c>
      <c r="I450" s="265" t="s">
        <v>9</v>
      </c>
      <c r="J450" s="263"/>
      <c r="K450" s="264"/>
      <c r="L450" s="266"/>
      <c r="M450" s="267"/>
      <c r="N450" s="267"/>
      <c r="O450" s="267"/>
      <c r="P450" s="267"/>
      <c r="Q450" s="267"/>
      <c r="R450" s="267"/>
      <c r="S450" s="267"/>
      <c r="T450" s="267"/>
      <c r="U450" s="267"/>
      <c r="V450" s="267"/>
      <c r="W450" s="267"/>
      <c r="X450" s="267"/>
      <c r="Y450" s="267"/>
      <c r="Z450" s="267"/>
      <c r="AA450" s="267"/>
      <c r="AB450" s="267"/>
    </row>
    <row r="451" spans="1:28" s="268" customFormat="1" ht="40.200000000000003" customHeight="1">
      <c r="A451" s="300" t="s">
        <v>1659</v>
      </c>
      <c r="B451" s="300" t="s">
        <v>1660</v>
      </c>
      <c r="C451" s="300" t="s">
        <v>230</v>
      </c>
      <c r="D451" s="263" t="s">
        <v>1672</v>
      </c>
      <c r="E451" s="301" t="s">
        <v>1662</v>
      </c>
      <c r="F451" s="263" t="s">
        <v>1676</v>
      </c>
      <c r="G451" s="264" t="s">
        <v>1677</v>
      </c>
      <c r="H451" s="263" t="s">
        <v>1678</v>
      </c>
      <c r="I451" s="265" t="s">
        <v>9</v>
      </c>
      <c r="J451" s="263"/>
      <c r="K451" s="264"/>
      <c r="L451" s="266"/>
      <c r="M451" s="267"/>
      <c r="N451" s="267"/>
      <c r="O451" s="267"/>
      <c r="P451" s="267"/>
      <c r="Q451" s="267"/>
      <c r="R451" s="267"/>
      <c r="S451" s="267"/>
      <c r="T451" s="267"/>
      <c r="U451" s="267"/>
      <c r="V451" s="267"/>
      <c r="W451" s="267"/>
      <c r="X451" s="267"/>
      <c r="Y451" s="267"/>
      <c r="Z451" s="267"/>
      <c r="AA451" s="267"/>
      <c r="AB451" s="267"/>
    </row>
    <row r="452" spans="1:28" s="268" customFormat="1" ht="40.200000000000003" customHeight="1">
      <c r="A452" s="300" t="s">
        <v>1659</v>
      </c>
      <c r="B452" s="300" t="s">
        <v>1660</v>
      </c>
      <c r="C452" s="300" t="s">
        <v>234</v>
      </c>
      <c r="D452" s="291" t="s">
        <v>1679</v>
      </c>
      <c r="E452" s="301" t="s">
        <v>1662</v>
      </c>
      <c r="F452" s="263" t="s">
        <v>1680</v>
      </c>
      <c r="G452" s="264" t="s">
        <v>1681</v>
      </c>
      <c r="H452" s="263" t="s">
        <v>1682</v>
      </c>
      <c r="I452" s="265" t="s">
        <v>9</v>
      </c>
      <c r="J452" s="263"/>
      <c r="K452" s="263"/>
      <c r="L452" s="266"/>
      <c r="M452" s="267"/>
      <c r="N452" s="267"/>
      <c r="O452" s="267"/>
      <c r="P452" s="267"/>
      <c r="Q452" s="267"/>
      <c r="R452" s="267"/>
      <c r="S452" s="267"/>
      <c r="T452" s="267"/>
      <c r="U452" s="267"/>
      <c r="V452" s="267"/>
      <c r="W452" s="267"/>
      <c r="X452" s="267"/>
      <c r="Y452" s="267"/>
      <c r="Z452" s="267"/>
      <c r="AA452" s="267"/>
      <c r="AB452" s="267"/>
    </row>
    <row r="453" spans="1:28" s="268" customFormat="1" ht="40.200000000000003" customHeight="1">
      <c r="A453" s="300" t="s">
        <v>1659</v>
      </c>
      <c r="B453" s="300" t="s">
        <v>1660</v>
      </c>
      <c r="C453" s="300" t="s">
        <v>238</v>
      </c>
      <c r="D453" s="263" t="s">
        <v>1672</v>
      </c>
      <c r="E453" s="301" t="s">
        <v>1662</v>
      </c>
      <c r="F453" s="263" t="s">
        <v>1683</v>
      </c>
      <c r="G453" s="264" t="s">
        <v>1684</v>
      </c>
      <c r="H453" s="263" t="s">
        <v>1685</v>
      </c>
      <c r="I453" s="265" t="s">
        <v>9</v>
      </c>
      <c r="J453" s="263"/>
      <c r="K453" s="263"/>
      <c r="L453" s="267"/>
      <c r="M453" s="267"/>
      <c r="N453" s="267"/>
      <c r="O453" s="267"/>
      <c r="P453" s="267"/>
      <c r="Q453" s="267"/>
      <c r="R453" s="267"/>
      <c r="S453" s="267"/>
      <c r="T453" s="267"/>
      <c r="U453" s="267"/>
      <c r="V453" s="267"/>
      <c r="W453" s="267"/>
      <c r="X453" s="267"/>
      <c r="Y453" s="267"/>
      <c r="Z453" s="267"/>
      <c r="AA453" s="267"/>
      <c r="AB453" s="267"/>
    </row>
    <row r="454" spans="1:28" s="268" customFormat="1" ht="40.200000000000003" customHeight="1">
      <c r="A454" s="300" t="s">
        <v>1659</v>
      </c>
      <c r="B454" s="300" t="s">
        <v>1660</v>
      </c>
      <c r="C454" s="300" t="s">
        <v>243</v>
      </c>
      <c r="D454" s="263" t="s">
        <v>1672</v>
      </c>
      <c r="E454" s="301" t="s">
        <v>1662</v>
      </c>
      <c r="F454" s="263" t="s">
        <v>1686</v>
      </c>
      <c r="G454" s="264" t="s">
        <v>1687</v>
      </c>
      <c r="H454" s="263" t="s">
        <v>1688</v>
      </c>
      <c r="I454" s="265" t="s">
        <v>9</v>
      </c>
      <c r="J454" s="263"/>
      <c r="K454" s="263"/>
      <c r="L454" s="266"/>
      <c r="M454" s="267"/>
      <c r="N454" s="267"/>
      <c r="O454" s="267"/>
      <c r="P454" s="267"/>
      <c r="Q454" s="267"/>
      <c r="R454" s="267"/>
      <c r="S454" s="267"/>
      <c r="T454" s="267"/>
      <c r="U454" s="267"/>
      <c r="V454" s="267"/>
      <c r="W454" s="267"/>
      <c r="X454" s="267"/>
      <c r="Y454" s="267"/>
      <c r="Z454" s="267"/>
      <c r="AA454" s="267"/>
      <c r="AB454" s="267"/>
    </row>
    <row r="455" spans="1:28" s="268" customFormat="1" ht="40.200000000000003" customHeight="1">
      <c r="A455" s="300" t="s">
        <v>1659</v>
      </c>
      <c r="B455" s="300" t="s">
        <v>1660</v>
      </c>
      <c r="C455" s="300" t="s">
        <v>248</v>
      </c>
      <c r="D455" s="263" t="s">
        <v>1689</v>
      </c>
      <c r="E455" s="301" t="s">
        <v>1662</v>
      </c>
      <c r="F455" s="263" t="s">
        <v>1690</v>
      </c>
      <c r="G455" s="264" t="s">
        <v>1684</v>
      </c>
      <c r="H455" s="263" t="s">
        <v>1691</v>
      </c>
      <c r="I455" s="265" t="s">
        <v>9</v>
      </c>
      <c r="J455" s="263"/>
      <c r="K455" s="263"/>
      <c r="L455" s="267"/>
      <c r="M455" s="267"/>
      <c r="N455" s="267"/>
      <c r="O455" s="267"/>
      <c r="P455" s="267"/>
      <c r="Q455" s="267"/>
      <c r="R455" s="267"/>
      <c r="S455" s="267"/>
      <c r="T455" s="267"/>
      <c r="U455" s="267"/>
      <c r="V455" s="267"/>
      <c r="W455" s="267"/>
      <c r="X455" s="267"/>
      <c r="Y455" s="267"/>
      <c r="Z455" s="267"/>
      <c r="AA455" s="267"/>
      <c r="AB455" s="267"/>
    </row>
    <row r="456" spans="1:28" s="268" customFormat="1" ht="40.200000000000003" customHeight="1">
      <c r="A456" s="300" t="s">
        <v>1659</v>
      </c>
      <c r="B456" s="300" t="s">
        <v>1660</v>
      </c>
      <c r="C456" s="300" t="s">
        <v>252</v>
      </c>
      <c r="D456" s="263" t="s">
        <v>1672</v>
      </c>
      <c r="E456" s="301" t="s">
        <v>1662</v>
      </c>
      <c r="F456" s="263" t="s">
        <v>1692</v>
      </c>
      <c r="G456" s="264" t="s">
        <v>1693</v>
      </c>
      <c r="H456" s="263" t="s">
        <v>1694</v>
      </c>
      <c r="I456" s="265" t="s">
        <v>9</v>
      </c>
      <c r="J456" s="263"/>
      <c r="K456" s="263"/>
      <c r="L456" s="266"/>
      <c r="M456" s="267"/>
      <c r="N456" s="267"/>
      <c r="O456" s="267"/>
      <c r="P456" s="267"/>
      <c r="Q456" s="267"/>
      <c r="R456" s="267"/>
      <c r="S456" s="267"/>
      <c r="T456" s="267"/>
      <c r="U456" s="267"/>
      <c r="V456" s="267"/>
      <c r="W456" s="267"/>
      <c r="X456" s="267"/>
      <c r="Y456" s="267"/>
      <c r="Z456" s="267"/>
      <c r="AA456" s="267"/>
      <c r="AB456" s="267"/>
    </row>
    <row r="457" spans="1:28" s="268" customFormat="1" ht="40.200000000000003" customHeight="1">
      <c r="A457" s="300" t="s">
        <v>1659</v>
      </c>
      <c r="B457" s="300" t="s">
        <v>1660</v>
      </c>
      <c r="C457" s="300" t="s">
        <v>257</v>
      </c>
      <c r="D457" s="263" t="s">
        <v>1672</v>
      </c>
      <c r="E457" s="301" t="s">
        <v>1662</v>
      </c>
      <c r="F457" s="263" t="s">
        <v>1695</v>
      </c>
      <c r="G457" s="264" t="s">
        <v>1696</v>
      </c>
      <c r="H457" s="263" t="s">
        <v>1697</v>
      </c>
      <c r="I457" s="265" t="s">
        <v>9</v>
      </c>
      <c r="J457" s="263"/>
      <c r="K457" s="263"/>
      <c r="L457" s="266"/>
      <c r="M457" s="267"/>
      <c r="N457" s="267"/>
      <c r="O457" s="267"/>
      <c r="P457" s="267"/>
      <c r="Q457" s="267"/>
      <c r="R457" s="267"/>
      <c r="S457" s="267"/>
      <c r="T457" s="267"/>
      <c r="U457" s="267"/>
      <c r="V457" s="267"/>
      <c r="W457" s="267"/>
      <c r="X457" s="267"/>
      <c r="Y457" s="267"/>
      <c r="Z457" s="267"/>
      <c r="AA457" s="267"/>
      <c r="AB457" s="267"/>
    </row>
    <row r="458" spans="1:28" s="268" customFormat="1" ht="40.200000000000003" customHeight="1">
      <c r="A458" s="300" t="s">
        <v>1659</v>
      </c>
      <c r="B458" s="300" t="s">
        <v>1660</v>
      </c>
      <c r="C458" s="300" t="s">
        <v>260</v>
      </c>
      <c r="D458" s="263" t="s">
        <v>1672</v>
      </c>
      <c r="E458" s="301" t="s">
        <v>1662</v>
      </c>
      <c r="F458" s="263" t="s">
        <v>1698</v>
      </c>
      <c r="G458" s="264" t="s">
        <v>1699</v>
      </c>
      <c r="H458" s="263" t="s">
        <v>1700</v>
      </c>
      <c r="I458" s="265" t="s">
        <v>9</v>
      </c>
      <c r="J458" s="263"/>
      <c r="K458" s="263"/>
      <c r="L458" s="266"/>
      <c r="M458" s="267"/>
      <c r="N458" s="267"/>
      <c r="O458" s="267"/>
      <c r="P458" s="267"/>
      <c r="Q458" s="267"/>
      <c r="R458" s="267"/>
      <c r="S458" s="267"/>
      <c r="T458" s="267"/>
      <c r="U458" s="267"/>
      <c r="V458" s="267"/>
      <c r="W458" s="267"/>
      <c r="X458" s="267"/>
      <c r="Y458" s="267"/>
      <c r="Z458" s="267"/>
      <c r="AA458" s="267"/>
      <c r="AB458" s="267"/>
    </row>
    <row r="459" spans="1:28" s="268" customFormat="1" ht="40.200000000000003" customHeight="1">
      <c r="A459" s="300" t="s">
        <v>1659</v>
      </c>
      <c r="B459" s="300" t="s">
        <v>1660</v>
      </c>
      <c r="C459" s="300" t="s">
        <v>264</v>
      </c>
      <c r="D459" s="263" t="s">
        <v>1701</v>
      </c>
      <c r="E459" s="301" t="s">
        <v>1662</v>
      </c>
      <c r="F459" s="263" t="s">
        <v>1702</v>
      </c>
      <c r="G459" s="264" t="s">
        <v>1703</v>
      </c>
      <c r="H459" s="263" t="s">
        <v>1704</v>
      </c>
      <c r="I459" s="265" t="s">
        <v>9</v>
      </c>
      <c r="J459" s="263"/>
      <c r="K459" s="263"/>
      <c r="L459" s="266"/>
      <c r="M459" s="267"/>
      <c r="N459" s="267"/>
      <c r="O459" s="267"/>
      <c r="P459" s="267"/>
      <c r="Q459" s="267"/>
      <c r="R459" s="267"/>
      <c r="S459" s="267"/>
      <c r="T459" s="267"/>
      <c r="U459" s="267"/>
      <c r="V459" s="267"/>
      <c r="W459" s="267"/>
      <c r="X459" s="267"/>
      <c r="Y459" s="267"/>
      <c r="Z459" s="267"/>
      <c r="AA459" s="267"/>
      <c r="AB459" s="267"/>
    </row>
    <row r="460" spans="1:28" s="268" customFormat="1" ht="40.200000000000003" customHeight="1">
      <c r="A460" s="300" t="s">
        <v>1659</v>
      </c>
      <c r="B460" s="300" t="s">
        <v>1660</v>
      </c>
      <c r="C460" s="300" t="s">
        <v>268</v>
      </c>
      <c r="D460" s="263" t="s">
        <v>1672</v>
      </c>
      <c r="E460" s="301" t="s">
        <v>1662</v>
      </c>
      <c r="F460" s="263" t="s">
        <v>1705</v>
      </c>
      <c r="G460" s="264" t="s">
        <v>1706</v>
      </c>
      <c r="H460" s="263" t="s">
        <v>1707</v>
      </c>
      <c r="I460" s="265" t="s">
        <v>9</v>
      </c>
      <c r="J460" s="263"/>
      <c r="K460" s="263"/>
      <c r="L460" s="266"/>
      <c r="M460" s="267"/>
      <c r="N460" s="267"/>
      <c r="O460" s="267"/>
      <c r="P460" s="267"/>
      <c r="Q460" s="267"/>
      <c r="R460" s="267"/>
      <c r="S460" s="267"/>
      <c r="T460" s="267"/>
      <c r="U460" s="267"/>
      <c r="V460" s="267"/>
      <c r="W460" s="267"/>
      <c r="X460" s="267"/>
      <c r="Y460" s="267"/>
      <c r="Z460" s="267"/>
      <c r="AA460" s="267"/>
      <c r="AB460" s="267"/>
    </row>
    <row r="461" spans="1:28" s="268" customFormat="1" ht="40.200000000000003" customHeight="1">
      <c r="A461" s="300" t="s">
        <v>1659</v>
      </c>
      <c r="B461" s="300" t="s">
        <v>1660</v>
      </c>
      <c r="C461" s="300" t="s">
        <v>272</v>
      </c>
      <c r="D461" s="263" t="s">
        <v>1672</v>
      </c>
      <c r="E461" s="301" t="s">
        <v>1662</v>
      </c>
      <c r="F461" s="263" t="s">
        <v>1708</v>
      </c>
      <c r="G461" s="264" t="s">
        <v>1709</v>
      </c>
      <c r="H461" s="263" t="s">
        <v>1710</v>
      </c>
      <c r="I461" s="265" t="s">
        <v>9</v>
      </c>
      <c r="J461" s="263"/>
      <c r="K461" s="264"/>
      <c r="L461" s="266"/>
      <c r="M461" s="267"/>
      <c r="N461" s="267"/>
      <c r="O461" s="267"/>
      <c r="P461" s="267"/>
      <c r="Q461" s="267"/>
      <c r="R461" s="267"/>
      <c r="S461" s="267"/>
      <c r="T461" s="267"/>
      <c r="U461" s="267"/>
      <c r="V461" s="267"/>
      <c r="W461" s="267"/>
      <c r="X461" s="267"/>
      <c r="Y461" s="267"/>
      <c r="Z461" s="267"/>
      <c r="AA461" s="267"/>
      <c r="AB461" s="267"/>
    </row>
    <row r="462" spans="1:28" s="268" customFormat="1" ht="40.200000000000003" customHeight="1">
      <c r="A462" s="300" t="s">
        <v>1659</v>
      </c>
      <c r="B462" s="300" t="s">
        <v>1660</v>
      </c>
      <c r="C462" s="300" t="s">
        <v>275</v>
      </c>
      <c r="D462" s="263" t="s">
        <v>1672</v>
      </c>
      <c r="E462" s="301" t="s">
        <v>1662</v>
      </c>
      <c r="F462" s="263" t="s">
        <v>1711</v>
      </c>
      <c r="G462" s="264" t="s">
        <v>1712</v>
      </c>
      <c r="H462" s="263" t="s">
        <v>1713</v>
      </c>
      <c r="I462" s="265" t="s">
        <v>9</v>
      </c>
      <c r="J462" s="263"/>
      <c r="K462" s="263"/>
      <c r="L462" s="266"/>
      <c r="M462" s="267"/>
      <c r="N462" s="267"/>
      <c r="O462" s="267"/>
      <c r="P462" s="267"/>
      <c r="Q462" s="267"/>
      <c r="R462" s="267"/>
      <c r="S462" s="267"/>
      <c r="T462" s="267"/>
      <c r="U462" s="267"/>
      <c r="V462" s="267"/>
      <c r="W462" s="267"/>
      <c r="X462" s="267"/>
      <c r="Y462" s="267"/>
      <c r="Z462" s="267"/>
      <c r="AA462" s="267"/>
      <c r="AB462" s="267"/>
    </row>
    <row r="463" spans="1:28" s="268" customFormat="1" ht="40.200000000000003" customHeight="1">
      <c r="A463" s="300" t="s">
        <v>1659</v>
      </c>
      <c r="B463" s="300" t="s">
        <v>1660</v>
      </c>
      <c r="C463" s="300" t="s">
        <v>279</v>
      </c>
      <c r="D463" s="263" t="s">
        <v>1672</v>
      </c>
      <c r="E463" s="301" t="s">
        <v>1662</v>
      </c>
      <c r="F463" s="263" t="s">
        <v>1714</v>
      </c>
      <c r="G463" s="264" t="s">
        <v>1715</v>
      </c>
      <c r="H463" s="263" t="s">
        <v>1716</v>
      </c>
      <c r="I463" s="265" t="s">
        <v>9</v>
      </c>
      <c r="J463" s="263"/>
      <c r="K463" s="264"/>
      <c r="L463" s="266"/>
      <c r="M463" s="267"/>
      <c r="N463" s="267"/>
      <c r="O463" s="267"/>
      <c r="P463" s="267"/>
      <c r="Q463" s="267"/>
      <c r="R463" s="267"/>
      <c r="S463" s="267"/>
      <c r="T463" s="267"/>
      <c r="U463" s="267"/>
      <c r="V463" s="267"/>
      <c r="W463" s="267"/>
      <c r="X463" s="267"/>
      <c r="Y463" s="267"/>
      <c r="Z463" s="267"/>
      <c r="AA463" s="267"/>
      <c r="AB463" s="267"/>
    </row>
    <row r="464" spans="1:28" s="268" customFormat="1" ht="40.200000000000003" customHeight="1">
      <c r="A464" s="300" t="s">
        <v>1659</v>
      </c>
      <c r="B464" s="300" t="s">
        <v>1660</v>
      </c>
      <c r="C464" s="300" t="s">
        <v>283</v>
      </c>
      <c r="D464" s="263" t="s">
        <v>1672</v>
      </c>
      <c r="E464" s="301" t="s">
        <v>1662</v>
      </c>
      <c r="F464" s="263" t="s">
        <v>1717</v>
      </c>
      <c r="G464" s="264" t="s">
        <v>1718</v>
      </c>
      <c r="H464" s="263" t="s">
        <v>1719</v>
      </c>
      <c r="I464" s="265" t="s">
        <v>9</v>
      </c>
      <c r="J464" s="291"/>
      <c r="K464" s="264"/>
      <c r="L464" s="266"/>
      <c r="M464" s="267"/>
      <c r="N464" s="267"/>
      <c r="O464" s="267"/>
      <c r="P464" s="267"/>
      <c r="Q464" s="267"/>
      <c r="R464" s="267"/>
      <c r="S464" s="267"/>
      <c r="T464" s="267"/>
      <c r="U464" s="267"/>
      <c r="V464" s="267"/>
      <c r="W464" s="267"/>
      <c r="X464" s="267"/>
      <c r="Y464" s="267"/>
      <c r="Z464" s="267"/>
      <c r="AA464" s="267"/>
      <c r="AB464" s="267"/>
    </row>
    <row r="465" spans="1:28" s="268" customFormat="1" ht="40.200000000000003" customHeight="1">
      <c r="A465" s="300" t="s">
        <v>1659</v>
      </c>
      <c r="B465" s="300" t="s">
        <v>1660</v>
      </c>
      <c r="C465" s="300" t="s">
        <v>286</v>
      </c>
      <c r="D465" s="263" t="s">
        <v>1672</v>
      </c>
      <c r="E465" s="301" t="s">
        <v>1662</v>
      </c>
      <c r="F465" s="263" t="s">
        <v>1720</v>
      </c>
      <c r="G465" s="264" t="s">
        <v>1721</v>
      </c>
      <c r="H465" s="263" t="s">
        <v>1722</v>
      </c>
      <c r="I465" s="265" t="s">
        <v>9</v>
      </c>
      <c r="J465" s="263"/>
      <c r="K465" s="263"/>
      <c r="L465" s="266"/>
      <c r="M465" s="267"/>
      <c r="N465" s="267"/>
      <c r="O465" s="267"/>
      <c r="P465" s="267"/>
      <c r="Q465" s="267"/>
      <c r="R465" s="267"/>
      <c r="S465" s="267"/>
      <c r="T465" s="267"/>
      <c r="U465" s="267"/>
      <c r="V465" s="267"/>
      <c r="W465" s="267"/>
      <c r="X465" s="267"/>
      <c r="Y465" s="267"/>
      <c r="Z465" s="267"/>
      <c r="AA465" s="267"/>
      <c r="AB465" s="267"/>
    </row>
    <row r="466" spans="1:28" s="268" customFormat="1" ht="40.200000000000003" customHeight="1">
      <c r="A466" s="300" t="s">
        <v>1659</v>
      </c>
      <c r="B466" s="300" t="s">
        <v>1660</v>
      </c>
      <c r="C466" s="300" t="s">
        <v>290</v>
      </c>
      <c r="D466" s="263" t="s">
        <v>1701</v>
      </c>
      <c r="E466" s="301" t="s">
        <v>1662</v>
      </c>
      <c r="F466" s="263" t="s">
        <v>1723</v>
      </c>
      <c r="G466" s="264" t="s">
        <v>1724</v>
      </c>
      <c r="H466" s="263" t="s">
        <v>1725</v>
      </c>
      <c r="I466" s="265" t="s">
        <v>9</v>
      </c>
      <c r="J466" s="263"/>
      <c r="K466" s="263"/>
      <c r="L466" s="266"/>
      <c r="M466" s="267"/>
      <c r="N466" s="267"/>
      <c r="O466" s="267"/>
      <c r="P466" s="267"/>
      <c r="Q466" s="267"/>
      <c r="R466" s="267"/>
      <c r="S466" s="267"/>
      <c r="T466" s="267"/>
      <c r="U466" s="267"/>
      <c r="V466" s="267"/>
      <c r="W466" s="267"/>
      <c r="X466" s="267"/>
      <c r="Y466" s="267"/>
      <c r="Z466" s="267"/>
      <c r="AA466" s="267"/>
      <c r="AB466" s="267"/>
    </row>
    <row r="467" spans="1:28" s="268" customFormat="1" ht="40.200000000000003" customHeight="1">
      <c r="A467" s="300" t="s">
        <v>1659</v>
      </c>
      <c r="B467" s="300" t="s">
        <v>1660</v>
      </c>
      <c r="C467" s="300" t="s">
        <v>295</v>
      </c>
      <c r="D467" s="263" t="s">
        <v>1672</v>
      </c>
      <c r="E467" s="301" t="s">
        <v>1662</v>
      </c>
      <c r="F467" s="263" t="s">
        <v>1726</v>
      </c>
      <c r="G467" s="264" t="s">
        <v>1727</v>
      </c>
      <c r="H467" s="263" t="s">
        <v>1728</v>
      </c>
      <c r="I467" s="265" t="s">
        <v>9</v>
      </c>
      <c r="J467" s="263"/>
      <c r="K467" s="263"/>
      <c r="L467" s="266"/>
      <c r="M467" s="267"/>
      <c r="N467" s="267"/>
      <c r="O467" s="267"/>
      <c r="P467" s="267"/>
      <c r="Q467" s="267"/>
      <c r="R467" s="267"/>
      <c r="S467" s="267"/>
      <c r="T467" s="267"/>
      <c r="U467" s="267"/>
      <c r="V467" s="267"/>
      <c r="W467" s="267"/>
      <c r="X467" s="267"/>
      <c r="Y467" s="267"/>
      <c r="Z467" s="267"/>
      <c r="AA467" s="267"/>
      <c r="AB467" s="267"/>
    </row>
    <row r="468" spans="1:28" s="268" customFormat="1" ht="40.200000000000003" customHeight="1">
      <c r="A468" s="300" t="s">
        <v>1659</v>
      </c>
      <c r="B468" s="300" t="s">
        <v>1660</v>
      </c>
      <c r="C468" s="300" t="s">
        <v>300</v>
      </c>
      <c r="D468" s="263" t="s">
        <v>1672</v>
      </c>
      <c r="E468" s="301" t="s">
        <v>1662</v>
      </c>
      <c r="F468" s="263" t="s">
        <v>1729</v>
      </c>
      <c r="G468" s="264" t="s">
        <v>1730</v>
      </c>
      <c r="H468" s="263" t="s">
        <v>1731</v>
      </c>
      <c r="I468" s="265" t="s">
        <v>9</v>
      </c>
      <c r="J468" s="263"/>
      <c r="K468" s="263"/>
      <c r="L468" s="266"/>
      <c r="M468" s="267"/>
      <c r="N468" s="267"/>
      <c r="O468" s="267"/>
      <c r="P468" s="267"/>
      <c r="Q468" s="267"/>
      <c r="R468" s="267"/>
      <c r="S468" s="267"/>
      <c r="T468" s="267"/>
      <c r="U468" s="267"/>
      <c r="V468" s="267"/>
      <c r="W468" s="267"/>
      <c r="X468" s="267"/>
      <c r="Y468" s="267"/>
      <c r="Z468" s="267"/>
      <c r="AA468" s="267"/>
      <c r="AB468" s="267"/>
    </row>
    <row r="469" spans="1:28" s="268" customFormat="1" ht="40.200000000000003" customHeight="1">
      <c r="A469" s="300" t="s">
        <v>1659</v>
      </c>
      <c r="B469" s="300" t="s">
        <v>1660</v>
      </c>
      <c r="C469" s="300" t="s">
        <v>304</v>
      </c>
      <c r="D469" s="263" t="s">
        <v>1672</v>
      </c>
      <c r="E469" s="301" t="s">
        <v>1662</v>
      </c>
      <c r="F469" s="263" t="s">
        <v>1732</v>
      </c>
      <c r="G469" s="264" t="s">
        <v>1733</v>
      </c>
      <c r="H469" s="263" t="s">
        <v>1734</v>
      </c>
      <c r="I469" s="265" t="s">
        <v>9</v>
      </c>
      <c r="J469" s="263"/>
      <c r="K469" s="263"/>
      <c r="L469" s="266"/>
      <c r="M469" s="267"/>
      <c r="N469" s="267"/>
      <c r="O469" s="267"/>
      <c r="P469" s="267"/>
      <c r="Q469" s="267"/>
      <c r="R469" s="267"/>
      <c r="S469" s="267"/>
      <c r="T469" s="267"/>
      <c r="U469" s="267"/>
      <c r="V469" s="267"/>
      <c r="W469" s="267"/>
      <c r="X469" s="267"/>
      <c r="Y469" s="267"/>
      <c r="Z469" s="267"/>
      <c r="AA469" s="267"/>
      <c r="AB469" s="267"/>
    </row>
    <row r="470" spans="1:28" s="268" customFormat="1" ht="40.200000000000003" customHeight="1">
      <c r="A470" s="300" t="s">
        <v>1659</v>
      </c>
      <c r="B470" s="300" t="s">
        <v>1660</v>
      </c>
      <c r="C470" s="300" t="s">
        <v>308</v>
      </c>
      <c r="D470" s="263" t="s">
        <v>1672</v>
      </c>
      <c r="E470" s="301" t="s">
        <v>1662</v>
      </c>
      <c r="F470" s="263" t="s">
        <v>1735</v>
      </c>
      <c r="G470" s="264" t="s">
        <v>1736</v>
      </c>
      <c r="H470" s="263" t="s">
        <v>1737</v>
      </c>
      <c r="I470" s="265" t="s">
        <v>9</v>
      </c>
      <c r="J470" s="263"/>
      <c r="K470" s="263"/>
      <c r="L470" s="266"/>
      <c r="M470" s="267"/>
      <c r="N470" s="267"/>
      <c r="O470" s="267"/>
      <c r="P470" s="267"/>
      <c r="Q470" s="267"/>
      <c r="R470" s="267"/>
      <c r="S470" s="267"/>
      <c r="T470" s="267"/>
      <c r="U470" s="267"/>
      <c r="V470" s="267"/>
      <c r="W470" s="267"/>
      <c r="X470" s="267"/>
      <c r="Y470" s="267"/>
      <c r="Z470" s="267"/>
      <c r="AA470" s="267"/>
      <c r="AB470" s="267"/>
    </row>
    <row r="471" spans="1:28" s="268" customFormat="1" ht="40.200000000000003" customHeight="1">
      <c r="A471" s="300" t="s">
        <v>1659</v>
      </c>
      <c r="B471" s="300" t="s">
        <v>1660</v>
      </c>
      <c r="C471" s="300" t="s">
        <v>311</v>
      </c>
      <c r="D471" s="263" t="s">
        <v>1672</v>
      </c>
      <c r="E471" s="301" t="s">
        <v>1662</v>
      </c>
      <c r="F471" s="263" t="s">
        <v>1738</v>
      </c>
      <c r="G471" s="264" t="s">
        <v>1739</v>
      </c>
      <c r="H471" s="263" t="s">
        <v>1740</v>
      </c>
      <c r="I471" s="265" t="s">
        <v>9</v>
      </c>
      <c r="J471" s="263"/>
      <c r="K471" s="263"/>
      <c r="L471" s="266"/>
      <c r="M471" s="267"/>
      <c r="N471" s="267"/>
      <c r="O471" s="267"/>
      <c r="P471" s="267"/>
      <c r="Q471" s="267"/>
      <c r="R471" s="267"/>
      <c r="S471" s="267"/>
      <c r="T471" s="267"/>
      <c r="U471" s="267"/>
      <c r="V471" s="267"/>
      <c r="W471" s="267"/>
      <c r="X471" s="267"/>
      <c r="Y471" s="267"/>
      <c r="Z471" s="267"/>
      <c r="AA471" s="267"/>
      <c r="AB471" s="267"/>
    </row>
    <row r="472" spans="1:28" s="268" customFormat="1" ht="40.200000000000003" customHeight="1">
      <c r="A472" s="300" t="s">
        <v>1659</v>
      </c>
      <c r="B472" s="300" t="s">
        <v>1660</v>
      </c>
      <c r="C472" s="300" t="s">
        <v>315</v>
      </c>
      <c r="D472" s="263" t="s">
        <v>1672</v>
      </c>
      <c r="E472" s="301" t="s">
        <v>1662</v>
      </c>
      <c r="F472" s="263" t="s">
        <v>1741</v>
      </c>
      <c r="G472" s="264" t="s">
        <v>1742</v>
      </c>
      <c r="H472" s="263" t="s">
        <v>1743</v>
      </c>
      <c r="I472" s="265" t="s">
        <v>9</v>
      </c>
      <c r="J472" s="263"/>
      <c r="K472" s="263"/>
      <c r="L472" s="266"/>
      <c r="M472" s="267"/>
      <c r="N472" s="267"/>
      <c r="O472" s="267"/>
      <c r="P472" s="267"/>
      <c r="Q472" s="267"/>
      <c r="R472" s="267"/>
      <c r="S472" s="267"/>
      <c r="T472" s="267"/>
      <c r="U472" s="267"/>
      <c r="V472" s="267"/>
      <c r="W472" s="267"/>
      <c r="X472" s="267"/>
      <c r="Y472" s="267"/>
      <c r="Z472" s="267"/>
      <c r="AA472" s="267"/>
      <c r="AB472" s="267"/>
    </row>
    <row r="473" spans="1:28" s="268" customFormat="1" ht="40.200000000000003" customHeight="1">
      <c r="A473" s="300" t="s">
        <v>1659</v>
      </c>
      <c r="B473" s="300" t="s">
        <v>1660</v>
      </c>
      <c r="C473" s="300" t="s">
        <v>318</v>
      </c>
      <c r="D473" s="263" t="s">
        <v>1672</v>
      </c>
      <c r="E473" s="301" t="s">
        <v>1662</v>
      </c>
      <c r="F473" s="263" t="s">
        <v>1744</v>
      </c>
      <c r="G473" s="264" t="s">
        <v>1742</v>
      </c>
      <c r="H473" s="263" t="s">
        <v>1745</v>
      </c>
      <c r="I473" s="265" t="s">
        <v>9</v>
      </c>
      <c r="J473" s="263"/>
      <c r="K473" s="263"/>
      <c r="L473" s="266"/>
      <c r="M473" s="267"/>
      <c r="N473" s="267"/>
      <c r="O473" s="267"/>
      <c r="P473" s="267"/>
      <c r="Q473" s="267"/>
      <c r="R473" s="267"/>
      <c r="S473" s="267"/>
      <c r="T473" s="267"/>
      <c r="U473" s="267"/>
      <c r="V473" s="267"/>
      <c r="W473" s="267"/>
      <c r="X473" s="267"/>
      <c r="Y473" s="267"/>
      <c r="Z473" s="267"/>
      <c r="AA473" s="267"/>
      <c r="AB473" s="267"/>
    </row>
    <row r="474" spans="1:28" s="268" customFormat="1" ht="40.200000000000003" customHeight="1">
      <c r="A474" s="300" t="s">
        <v>1659</v>
      </c>
      <c r="B474" s="300" t="s">
        <v>1660</v>
      </c>
      <c r="C474" s="300" t="s">
        <v>322</v>
      </c>
      <c r="D474" s="263" t="s">
        <v>1701</v>
      </c>
      <c r="E474" s="301" t="s">
        <v>1662</v>
      </c>
      <c r="F474" s="263" t="s">
        <v>1746</v>
      </c>
      <c r="G474" s="264" t="s">
        <v>1747</v>
      </c>
      <c r="H474" s="263" t="s">
        <v>1748</v>
      </c>
      <c r="I474" s="265" t="s">
        <v>9</v>
      </c>
      <c r="J474" s="263"/>
      <c r="K474" s="263"/>
      <c r="L474" s="267"/>
      <c r="M474" s="267"/>
      <c r="N474" s="267"/>
      <c r="O474" s="267"/>
      <c r="P474" s="267"/>
      <c r="Q474" s="267"/>
      <c r="R474" s="267"/>
      <c r="S474" s="267"/>
      <c r="T474" s="267"/>
      <c r="U474" s="267"/>
      <c r="V474" s="267"/>
      <c r="W474" s="267"/>
      <c r="X474" s="267"/>
      <c r="Y474" s="267"/>
      <c r="Z474" s="267"/>
      <c r="AA474" s="267"/>
      <c r="AB474" s="267"/>
    </row>
    <row r="475" spans="1:28" s="268" customFormat="1" ht="40.200000000000003" customHeight="1">
      <c r="A475" s="300" t="s">
        <v>1659</v>
      </c>
      <c r="B475" s="300" t="s">
        <v>1660</v>
      </c>
      <c r="C475" s="300" t="s">
        <v>1080</v>
      </c>
      <c r="D475" s="263" t="s">
        <v>1672</v>
      </c>
      <c r="E475" s="301" t="s">
        <v>1662</v>
      </c>
      <c r="F475" s="263" t="s">
        <v>1749</v>
      </c>
      <c r="G475" s="264" t="s">
        <v>1750</v>
      </c>
      <c r="H475" s="263" t="s">
        <v>1751</v>
      </c>
      <c r="I475" s="265" t="s">
        <v>9</v>
      </c>
      <c r="J475" s="263"/>
      <c r="K475" s="263"/>
      <c r="L475" s="266"/>
      <c r="M475" s="267"/>
      <c r="N475" s="267"/>
      <c r="O475" s="267"/>
      <c r="P475" s="267"/>
      <c r="Q475" s="267"/>
      <c r="R475" s="267"/>
      <c r="S475" s="267"/>
      <c r="T475" s="267"/>
      <c r="U475" s="267"/>
      <c r="V475" s="267"/>
      <c r="W475" s="267"/>
      <c r="X475" s="267"/>
      <c r="Y475" s="267"/>
      <c r="Z475" s="267"/>
      <c r="AA475" s="267"/>
      <c r="AB475" s="267"/>
    </row>
    <row r="476" spans="1:28" s="268" customFormat="1" ht="40.200000000000003" customHeight="1">
      <c r="A476" s="300" t="s">
        <v>1659</v>
      </c>
      <c r="B476" s="300" t="s">
        <v>1660</v>
      </c>
      <c r="C476" s="300" t="s">
        <v>1084</v>
      </c>
      <c r="D476" s="263" t="s">
        <v>1672</v>
      </c>
      <c r="E476" s="301" t="s">
        <v>1662</v>
      </c>
      <c r="F476" s="263" t="s">
        <v>1752</v>
      </c>
      <c r="G476" s="264" t="s">
        <v>1753</v>
      </c>
      <c r="H476" s="263" t="s">
        <v>1754</v>
      </c>
      <c r="I476" s="265" t="s">
        <v>9</v>
      </c>
      <c r="J476" s="263"/>
      <c r="K476" s="263"/>
      <c r="L476" s="266"/>
      <c r="M476" s="267"/>
      <c r="N476" s="267"/>
      <c r="O476" s="267"/>
      <c r="P476" s="267"/>
      <c r="Q476" s="267"/>
      <c r="R476" s="267"/>
      <c r="S476" s="267"/>
      <c r="T476" s="267"/>
      <c r="U476" s="267"/>
      <c r="V476" s="267"/>
      <c r="W476" s="267"/>
      <c r="X476" s="267"/>
      <c r="Y476" s="267"/>
      <c r="Z476" s="267"/>
      <c r="AA476" s="267"/>
      <c r="AB476" s="267"/>
    </row>
    <row r="477" spans="1:28" s="268" customFormat="1" ht="40.200000000000003" customHeight="1">
      <c r="A477" s="300" t="s">
        <v>1659</v>
      </c>
      <c r="B477" s="300" t="s">
        <v>1660</v>
      </c>
      <c r="C477" s="300" t="s">
        <v>1088</v>
      </c>
      <c r="D477" s="263" t="s">
        <v>1672</v>
      </c>
      <c r="E477" s="301" t="s">
        <v>1662</v>
      </c>
      <c r="F477" s="263" t="s">
        <v>1755</v>
      </c>
      <c r="G477" s="264" t="s">
        <v>1753</v>
      </c>
      <c r="H477" s="263" t="s">
        <v>1756</v>
      </c>
      <c r="I477" s="265" t="s">
        <v>9</v>
      </c>
      <c r="J477" s="263"/>
      <c r="K477" s="263"/>
      <c r="L477" s="266"/>
      <c r="M477" s="267"/>
      <c r="N477" s="267"/>
      <c r="O477" s="267"/>
      <c r="P477" s="267"/>
      <c r="Q477" s="267"/>
      <c r="R477" s="267"/>
      <c r="S477" s="267"/>
      <c r="T477" s="267"/>
      <c r="U477" s="267"/>
      <c r="V477" s="267"/>
      <c r="W477" s="267"/>
      <c r="X477" s="267"/>
      <c r="Y477" s="267"/>
      <c r="Z477" s="267"/>
      <c r="AA477" s="267"/>
      <c r="AB477" s="267"/>
    </row>
    <row r="478" spans="1:28" s="268" customFormat="1" ht="40.200000000000003" customHeight="1">
      <c r="A478" s="300" t="s">
        <v>1659</v>
      </c>
      <c r="B478" s="300" t="s">
        <v>1660</v>
      </c>
      <c r="C478" s="300" t="s">
        <v>1092</v>
      </c>
      <c r="D478" s="263" t="s">
        <v>1672</v>
      </c>
      <c r="E478" s="301" t="s">
        <v>1662</v>
      </c>
      <c r="F478" s="263" t="s">
        <v>1757</v>
      </c>
      <c r="G478" s="264" t="s">
        <v>1758</v>
      </c>
      <c r="H478" s="263" t="s">
        <v>1759</v>
      </c>
      <c r="I478" s="265" t="s">
        <v>9</v>
      </c>
      <c r="J478" s="263"/>
      <c r="K478" s="264"/>
      <c r="L478" s="266"/>
      <c r="M478" s="267"/>
      <c r="N478" s="267"/>
      <c r="O478" s="267"/>
      <c r="P478" s="267"/>
      <c r="Q478" s="267"/>
      <c r="R478" s="267"/>
      <c r="S478" s="267"/>
      <c r="T478" s="267"/>
      <c r="U478" s="267"/>
      <c r="V478" s="267"/>
      <c r="W478" s="267"/>
      <c r="X478" s="267"/>
      <c r="Y478" s="267"/>
      <c r="Z478" s="267"/>
      <c r="AA478" s="267"/>
      <c r="AB478" s="267"/>
    </row>
    <row r="479" spans="1:28" s="268" customFormat="1" ht="40.200000000000003" customHeight="1">
      <c r="A479" s="300" t="s">
        <v>1659</v>
      </c>
      <c r="B479" s="300" t="s">
        <v>1660</v>
      </c>
      <c r="C479" s="300" t="s">
        <v>1096</v>
      </c>
      <c r="D479" s="263" t="s">
        <v>1672</v>
      </c>
      <c r="E479" s="301" t="s">
        <v>1662</v>
      </c>
      <c r="F479" s="263" t="s">
        <v>1760</v>
      </c>
      <c r="G479" s="264" t="s">
        <v>1758</v>
      </c>
      <c r="H479" s="263" t="s">
        <v>1761</v>
      </c>
      <c r="I479" s="265" t="s">
        <v>9</v>
      </c>
      <c r="J479" s="263"/>
      <c r="K479" s="264"/>
      <c r="L479" s="266"/>
      <c r="M479" s="267"/>
      <c r="N479" s="267"/>
      <c r="O479" s="267"/>
      <c r="P479" s="267"/>
      <c r="Q479" s="267"/>
      <c r="R479" s="267"/>
      <c r="S479" s="267"/>
      <c r="T479" s="267"/>
      <c r="U479" s="267"/>
      <c r="V479" s="267"/>
      <c r="W479" s="267"/>
      <c r="X479" s="267"/>
      <c r="Y479" s="267"/>
      <c r="Z479" s="267"/>
      <c r="AA479" s="267"/>
      <c r="AB479" s="267"/>
    </row>
    <row r="480" spans="1:28" s="268" customFormat="1" ht="40.200000000000003" customHeight="1">
      <c r="A480" s="300" t="s">
        <v>1659</v>
      </c>
      <c r="B480" s="300" t="s">
        <v>1660</v>
      </c>
      <c r="C480" s="300" t="s">
        <v>1100</v>
      </c>
      <c r="D480" s="263" t="s">
        <v>1672</v>
      </c>
      <c r="E480" s="301" t="s">
        <v>1662</v>
      </c>
      <c r="F480" s="263" t="s">
        <v>1762</v>
      </c>
      <c r="G480" s="264" t="s">
        <v>1758</v>
      </c>
      <c r="H480" s="263" t="s">
        <v>1763</v>
      </c>
      <c r="I480" s="265" t="s">
        <v>9</v>
      </c>
      <c r="J480" s="263"/>
      <c r="K480" s="263"/>
      <c r="L480" s="267"/>
      <c r="M480" s="267"/>
      <c r="N480" s="267"/>
      <c r="O480" s="267"/>
      <c r="P480" s="267"/>
      <c r="Q480" s="267"/>
      <c r="R480" s="267"/>
      <c r="S480" s="267"/>
      <c r="T480" s="267"/>
      <c r="U480" s="267"/>
      <c r="V480" s="267"/>
      <c r="W480" s="267"/>
      <c r="X480" s="267"/>
      <c r="Y480" s="267"/>
      <c r="Z480" s="267"/>
      <c r="AA480" s="267"/>
      <c r="AB480" s="267"/>
    </row>
    <row r="481" spans="1:28" s="268" customFormat="1" ht="40.200000000000003" customHeight="1">
      <c r="A481" s="300" t="s">
        <v>1659</v>
      </c>
      <c r="B481" s="300" t="s">
        <v>1660</v>
      </c>
      <c r="C481" s="300" t="s">
        <v>1104</v>
      </c>
      <c r="D481" s="263" t="s">
        <v>1672</v>
      </c>
      <c r="E481" s="301" t="s">
        <v>1662</v>
      </c>
      <c r="F481" s="263" t="s">
        <v>1764</v>
      </c>
      <c r="G481" s="264" t="s">
        <v>1765</v>
      </c>
      <c r="H481" s="263" t="s">
        <v>1766</v>
      </c>
      <c r="I481" s="265" t="s">
        <v>9</v>
      </c>
      <c r="J481" s="263"/>
      <c r="K481" s="263"/>
      <c r="L481" s="267"/>
      <c r="M481" s="267"/>
      <c r="N481" s="267"/>
      <c r="O481" s="267"/>
      <c r="P481" s="267"/>
      <c r="Q481" s="267"/>
      <c r="R481" s="267"/>
      <c r="S481" s="267"/>
      <c r="T481" s="267"/>
      <c r="U481" s="267"/>
      <c r="V481" s="267"/>
      <c r="W481" s="267"/>
      <c r="X481" s="267"/>
      <c r="Y481" s="267"/>
      <c r="Z481" s="267"/>
      <c r="AA481" s="267"/>
      <c r="AB481" s="267"/>
    </row>
    <row r="482" spans="1:28" s="268" customFormat="1" ht="40.200000000000003" customHeight="1">
      <c r="A482" s="300" t="s">
        <v>1659</v>
      </c>
      <c r="B482" s="300" t="s">
        <v>1660</v>
      </c>
      <c r="C482" s="300" t="s">
        <v>1108</v>
      </c>
      <c r="D482" s="263" t="s">
        <v>1701</v>
      </c>
      <c r="E482" s="301" t="s">
        <v>1662</v>
      </c>
      <c r="F482" s="263" t="s">
        <v>1767</v>
      </c>
      <c r="G482" s="264" t="s">
        <v>1768</v>
      </c>
      <c r="H482" s="263" t="s">
        <v>1769</v>
      </c>
      <c r="I482" s="265" t="s">
        <v>9</v>
      </c>
      <c r="J482" s="263"/>
      <c r="K482" s="263"/>
      <c r="L482" s="266"/>
      <c r="M482" s="267"/>
      <c r="N482" s="267"/>
      <c r="O482" s="267"/>
      <c r="P482" s="267"/>
      <c r="Q482" s="267"/>
      <c r="R482" s="267"/>
      <c r="S482" s="267"/>
      <c r="T482" s="267"/>
      <c r="U482" s="267"/>
      <c r="V482" s="267"/>
      <c r="W482" s="267"/>
      <c r="X482" s="267"/>
      <c r="Y482" s="267"/>
      <c r="Z482" s="267"/>
      <c r="AA482" s="267"/>
      <c r="AB482" s="267"/>
    </row>
    <row r="483" spans="1:28" s="268" customFormat="1" ht="40.200000000000003" customHeight="1">
      <c r="A483" s="300" t="s">
        <v>1659</v>
      </c>
      <c r="B483" s="300" t="s">
        <v>1660</v>
      </c>
      <c r="C483" s="300" t="s">
        <v>1111</v>
      </c>
      <c r="D483" s="263" t="s">
        <v>1672</v>
      </c>
      <c r="E483" s="301" t="s">
        <v>1662</v>
      </c>
      <c r="F483" s="263" t="s">
        <v>1770</v>
      </c>
      <c r="G483" s="264" t="s">
        <v>1771</v>
      </c>
      <c r="H483" s="263" t="s">
        <v>1772</v>
      </c>
      <c r="I483" s="265" t="s">
        <v>9</v>
      </c>
      <c r="J483" s="263"/>
      <c r="K483" s="263"/>
      <c r="L483" s="266"/>
      <c r="M483" s="267"/>
      <c r="N483" s="267"/>
      <c r="O483" s="267"/>
      <c r="P483" s="267"/>
      <c r="Q483" s="267"/>
      <c r="R483" s="267"/>
      <c r="S483" s="267"/>
      <c r="T483" s="267"/>
      <c r="U483" s="267"/>
      <c r="V483" s="267"/>
      <c r="W483" s="267"/>
      <c r="X483" s="267"/>
      <c r="Y483" s="267"/>
      <c r="Z483" s="267"/>
      <c r="AA483" s="267"/>
      <c r="AB483" s="267"/>
    </row>
    <row r="484" spans="1:28" s="268" customFormat="1" ht="40.200000000000003" customHeight="1">
      <c r="A484" s="300" t="s">
        <v>1659</v>
      </c>
      <c r="B484" s="300" t="s">
        <v>1660</v>
      </c>
      <c r="C484" s="300" t="s">
        <v>1114</v>
      </c>
      <c r="D484" s="263" t="s">
        <v>1672</v>
      </c>
      <c r="E484" s="301" t="s">
        <v>1662</v>
      </c>
      <c r="F484" s="263" t="s">
        <v>1773</v>
      </c>
      <c r="G484" s="264" t="s">
        <v>1774</v>
      </c>
      <c r="H484" s="263" t="s">
        <v>1775</v>
      </c>
      <c r="I484" s="265" t="s">
        <v>9</v>
      </c>
      <c r="J484" s="263"/>
      <c r="K484" s="263"/>
      <c r="L484" s="266"/>
      <c r="M484" s="267"/>
      <c r="N484" s="267"/>
      <c r="O484" s="267"/>
      <c r="P484" s="267"/>
      <c r="Q484" s="267"/>
      <c r="R484" s="267"/>
      <c r="S484" s="267"/>
      <c r="T484" s="267"/>
      <c r="U484" s="267"/>
      <c r="V484" s="267"/>
      <c r="W484" s="267"/>
      <c r="X484" s="267"/>
      <c r="Y484" s="267"/>
      <c r="Z484" s="267"/>
      <c r="AA484" s="267"/>
      <c r="AB484" s="267"/>
    </row>
    <row r="485" spans="1:28" s="268" customFormat="1" ht="40.200000000000003" customHeight="1">
      <c r="A485" s="300" t="s">
        <v>1659</v>
      </c>
      <c r="B485" s="300" t="s">
        <v>1660</v>
      </c>
      <c r="C485" s="300" t="s">
        <v>1117</v>
      </c>
      <c r="D485" s="263" t="s">
        <v>1672</v>
      </c>
      <c r="E485" s="301" t="s">
        <v>1662</v>
      </c>
      <c r="F485" s="263" t="s">
        <v>1776</v>
      </c>
      <c r="G485" s="264" t="s">
        <v>1777</v>
      </c>
      <c r="H485" s="263" t="s">
        <v>1778</v>
      </c>
      <c r="I485" s="265" t="s">
        <v>9</v>
      </c>
      <c r="J485" s="263"/>
      <c r="K485" s="263"/>
      <c r="L485" s="267"/>
      <c r="M485" s="267"/>
      <c r="N485" s="267"/>
      <c r="O485" s="267"/>
      <c r="P485" s="267"/>
      <c r="Q485" s="267"/>
      <c r="R485" s="267"/>
      <c r="S485" s="267"/>
      <c r="T485" s="267"/>
      <c r="U485" s="267"/>
      <c r="V485" s="267"/>
      <c r="W485" s="267"/>
      <c r="X485" s="267"/>
      <c r="Y485" s="267"/>
      <c r="Z485" s="267"/>
      <c r="AA485" s="267"/>
      <c r="AB485" s="267"/>
    </row>
    <row r="486" spans="1:28" s="268" customFormat="1" ht="40.200000000000003" customHeight="1">
      <c r="A486" s="300" t="s">
        <v>1659</v>
      </c>
      <c r="B486" s="300" t="s">
        <v>1660</v>
      </c>
      <c r="C486" s="300" t="s">
        <v>1121</v>
      </c>
      <c r="D486" s="263" t="s">
        <v>1672</v>
      </c>
      <c r="E486" s="301" t="s">
        <v>1662</v>
      </c>
      <c r="F486" s="263" t="s">
        <v>1779</v>
      </c>
      <c r="G486" s="264" t="s">
        <v>1765</v>
      </c>
      <c r="H486" s="263" t="s">
        <v>1780</v>
      </c>
      <c r="I486" s="265" t="s">
        <v>9</v>
      </c>
      <c r="J486" s="263"/>
      <c r="K486" s="264"/>
      <c r="L486" s="266"/>
      <c r="M486" s="267"/>
      <c r="N486" s="267"/>
      <c r="O486" s="267"/>
      <c r="P486" s="267"/>
      <c r="Q486" s="267"/>
      <c r="R486" s="267"/>
      <c r="S486" s="267"/>
      <c r="T486" s="267"/>
      <c r="U486" s="267"/>
      <c r="V486" s="267"/>
      <c r="W486" s="267"/>
      <c r="X486" s="267"/>
      <c r="Y486" s="267"/>
      <c r="Z486" s="267"/>
      <c r="AA486" s="267"/>
      <c r="AB486" s="267"/>
    </row>
    <row r="487" spans="1:28" s="268" customFormat="1" ht="40.200000000000003" customHeight="1">
      <c r="A487" s="300" t="s">
        <v>1659</v>
      </c>
      <c r="B487" s="300" t="s">
        <v>1660</v>
      </c>
      <c r="C487" s="300" t="s">
        <v>1781</v>
      </c>
      <c r="D487" s="263" t="s">
        <v>1672</v>
      </c>
      <c r="E487" s="301" t="s">
        <v>1662</v>
      </c>
      <c r="F487" s="263" t="s">
        <v>1782</v>
      </c>
      <c r="G487" s="264" t="s">
        <v>1783</v>
      </c>
      <c r="H487" s="263" t="s">
        <v>1784</v>
      </c>
      <c r="I487" s="265" t="s">
        <v>9</v>
      </c>
      <c r="J487" s="263"/>
      <c r="K487" s="264"/>
      <c r="L487" s="266"/>
      <c r="M487" s="267"/>
      <c r="N487" s="267"/>
      <c r="O487" s="267"/>
      <c r="P487" s="267"/>
      <c r="Q487" s="267"/>
      <c r="R487" s="267"/>
      <c r="S487" s="267"/>
      <c r="T487" s="267"/>
      <c r="U487" s="267"/>
      <c r="V487" s="267"/>
      <c r="W487" s="267"/>
      <c r="X487" s="267"/>
      <c r="Y487" s="267"/>
      <c r="Z487" s="267"/>
      <c r="AA487" s="267"/>
      <c r="AB487" s="267"/>
    </row>
    <row r="488" spans="1:28" s="268" customFormat="1" ht="40.200000000000003" customHeight="1">
      <c r="A488" s="300" t="s">
        <v>1659</v>
      </c>
      <c r="B488" s="300" t="s">
        <v>1660</v>
      </c>
      <c r="C488" s="300" t="s">
        <v>1785</v>
      </c>
      <c r="D488" s="263" t="s">
        <v>1672</v>
      </c>
      <c r="E488" s="301" t="s">
        <v>1662</v>
      </c>
      <c r="F488" s="263" t="s">
        <v>1786</v>
      </c>
      <c r="G488" s="264" t="s">
        <v>1787</v>
      </c>
      <c r="H488" s="263" t="s">
        <v>1788</v>
      </c>
      <c r="I488" s="265" t="s">
        <v>9</v>
      </c>
      <c r="J488" s="263"/>
      <c r="K488" s="264"/>
      <c r="L488" s="266"/>
      <c r="M488" s="267"/>
      <c r="N488" s="267"/>
      <c r="O488" s="267"/>
      <c r="P488" s="267"/>
      <c r="Q488" s="267"/>
      <c r="R488" s="267"/>
      <c r="S488" s="267"/>
      <c r="T488" s="267"/>
      <c r="U488" s="267"/>
      <c r="V488" s="267"/>
      <c r="W488" s="267"/>
      <c r="X488" s="267"/>
      <c r="Y488" s="267"/>
      <c r="Z488" s="267"/>
      <c r="AA488" s="267"/>
      <c r="AB488" s="267"/>
    </row>
    <row r="489" spans="1:28" s="268" customFormat="1" ht="40.200000000000003" customHeight="1">
      <c r="A489" s="300" t="s">
        <v>1659</v>
      </c>
      <c r="B489" s="300" t="s">
        <v>1660</v>
      </c>
      <c r="C489" s="300" t="s">
        <v>1789</v>
      </c>
      <c r="D489" s="263" t="s">
        <v>1701</v>
      </c>
      <c r="E489" s="301" t="s">
        <v>1662</v>
      </c>
      <c r="F489" s="263" t="s">
        <v>1790</v>
      </c>
      <c r="G489" s="264" t="s">
        <v>1791</v>
      </c>
      <c r="H489" s="263" t="s">
        <v>1792</v>
      </c>
      <c r="I489" s="265" t="s">
        <v>9</v>
      </c>
      <c r="J489" s="263"/>
      <c r="K489" s="263"/>
      <c r="L489" s="266"/>
      <c r="M489" s="267"/>
      <c r="N489" s="267"/>
      <c r="O489" s="267"/>
      <c r="P489" s="267"/>
      <c r="Q489" s="267"/>
      <c r="R489" s="267"/>
      <c r="S489" s="267"/>
      <c r="T489" s="267"/>
      <c r="U489" s="267"/>
      <c r="V489" s="267"/>
      <c r="W489" s="267"/>
      <c r="X489" s="267"/>
      <c r="Y489" s="267"/>
      <c r="Z489" s="267"/>
      <c r="AA489" s="267"/>
      <c r="AB489" s="267"/>
    </row>
    <row r="490" spans="1:28" s="268" customFormat="1" ht="40.200000000000003" customHeight="1">
      <c r="A490" s="300" t="s">
        <v>1659</v>
      </c>
      <c r="B490" s="300" t="s">
        <v>1660</v>
      </c>
      <c r="C490" s="300" t="s">
        <v>1793</v>
      </c>
      <c r="D490" s="263" t="s">
        <v>1672</v>
      </c>
      <c r="E490" s="301" t="s">
        <v>1662</v>
      </c>
      <c r="F490" s="263" t="s">
        <v>1794</v>
      </c>
      <c r="G490" s="264" t="s">
        <v>1795</v>
      </c>
      <c r="H490" s="263" t="s">
        <v>575</v>
      </c>
      <c r="I490" s="265" t="s">
        <v>9</v>
      </c>
      <c r="J490" s="263"/>
      <c r="K490" s="263"/>
      <c r="L490" s="267"/>
      <c r="M490" s="267"/>
      <c r="N490" s="267"/>
      <c r="O490" s="267"/>
      <c r="P490" s="267"/>
      <c r="Q490" s="267"/>
      <c r="R490" s="267"/>
      <c r="S490" s="267"/>
      <c r="T490" s="267"/>
      <c r="U490" s="267"/>
      <c r="V490" s="267"/>
      <c r="W490" s="267"/>
      <c r="X490" s="267"/>
      <c r="Y490" s="267"/>
      <c r="Z490" s="267"/>
      <c r="AA490" s="267"/>
      <c r="AB490" s="267"/>
    </row>
    <row r="491" spans="1:28" s="268" customFormat="1" ht="40.200000000000003" customHeight="1">
      <c r="A491" s="300" t="s">
        <v>1659</v>
      </c>
      <c r="B491" s="300" t="s">
        <v>1660</v>
      </c>
      <c r="C491" s="300" t="s">
        <v>1796</v>
      </c>
      <c r="D491" s="263" t="s">
        <v>1672</v>
      </c>
      <c r="E491" s="301" t="s">
        <v>1662</v>
      </c>
      <c r="F491" s="263" t="s">
        <v>1797</v>
      </c>
      <c r="G491" s="264" t="s">
        <v>1798</v>
      </c>
      <c r="H491" s="263" t="s">
        <v>1799</v>
      </c>
      <c r="I491" s="265" t="s">
        <v>9</v>
      </c>
      <c r="J491" s="263"/>
      <c r="K491" s="263"/>
      <c r="L491" s="266"/>
      <c r="M491" s="267"/>
      <c r="N491" s="267"/>
      <c r="O491" s="267"/>
      <c r="P491" s="267"/>
      <c r="Q491" s="267"/>
      <c r="R491" s="267"/>
      <c r="S491" s="267"/>
      <c r="T491" s="267"/>
      <c r="U491" s="267"/>
      <c r="V491" s="267"/>
      <c r="W491" s="267"/>
      <c r="X491" s="267"/>
      <c r="Y491" s="267"/>
      <c r="Z491" s="267"/>
      <c r="AA491" s="267"/>
      <c r="AB491" s="267"/>
    </row>
    <row r="492" spans="1:28" s="268" customFormat="1" ht="40.200000000000003" customHeight="1">
      <c r="A492" s="300" t="s">
        <v>1659</v>
      </c>
      <c r="B492" s="300" t="s">
        <v>1660</v>
      </c>
      <c r="C492" s="300" t="s">
        <v>1800</v>
      </c>
      <c r="D492" s="263" t="s">
        <v>1672</v>
      </c>
      <c r="E492" s="301" t="s">
        <v>1662</v>
      </c>
      <c r="F492" s="263" t="s">
        <v>1801</v>
      </c>
      <c r="G492" s="264" t="s">
        <v>1795</v>
      </c>
      <c r="H492" s="263" t="s">
        <v>1802</v>
      </c>
      <c r="I492" s="265" t="s">
        <v>9</v>
      </c>
      <c r="J492" s="263"/>
      <c r="K492" s="263"/>
      <c r="L492" s="266"/>
      <c r="M492" s="267"/>
      <c r="N492" s="267"/>
      <c r="O492" s="267"/>
      <c r="P492" s="267"/>
      <c r="Q492" s="267"/>
      <c r="R492" s="267"/>
      <c r="S492" s="267"/>
      <c r="T492" s="267"/>
      <c r="U492" s="267"/>
      <c r="V492" s="267"/>
      <c r="W492" s="267"/>
      <c r="X492" s="267"/>
      <c r="Y492" s="267"/>
      <c r="Z492" s="267"/>
      <c r="AA492" s="267"/>
      <c r="AB492" s="267"/>
    </row>
    <row r="493" spans="1:28" s="268" customFormat="1" ht="40.200000000000003" customHeight="1">
      <c r="A493" s="300" t="s">
        <v>1659</v>
      </c>
      <c r="B493" s="300" t="s">
        <v>1660</v>
      </c>
      <c r="C493" s="300" t="s">
        <v>1803</v>
      </c>
      <c r="D493" s="263" t="s">
        <v>1672</v>
      </c>
      <c r="E493" s="301" t="s">
        <v>1662</v>
      </c>
      <c r="F493" s="263" t="s">
        <v>1804</v>
      </c>
      <c r="G493" s="264" t="s">
        <v>1765</v>
      </c>
      <c r="H493" s="263" t="s">
        <v>1625</v>
      </c>
      <c r="I493" s="265" t="s">
        <v>9</v>
      </c>
      <c r="J493" s="263"/>
      <c r="K493" s="263"/>
      <c r="L493" s="267"/>
      <c r="M493" s="267"/>
      <c r="N493" s="267"/>
      <c r="O493" s="267"/>
      <c r="P493" s="267"/>
      <c r="Q493" s="267"/>
      <c r="R493" s="267"/>
      <c r="S493" s="267"/>
      <c r="T493" s="267"/>
      <c r="U493" s="267"/>
      <c r="V493" s="267"/>
      <c r="W493" s="267"/>
      <c r="X493" s="267"/>
      <c r="Y493" s="267"/>
      <c r="Z493" s="267"/>
      <c r="AA493" s="267"/>
      <c r="AB493" s="267"/>
    </row>
    <row r="494" spans="1:28" s="268" customFormat="1" ht="40.200000000000003" customHeight="1">
      <c r="A494" s="300" t="s">
        <v>1659</v>
      </c>
      <c r="B494" s="300" t="s">
        <v>1660</v>
      </c>
      <c r="C494" s="300" t="s">
        <v>1805</v>
      </c>
      <c r="D494" s="263" t="s">
        <v>1672</v>
      </c>
      <c r="E494" s="301" t="s">
        <v>1662</v>
      </c>
      <c r="F494" s="263" t="s">
        <v>1806</v>
      </c>
      <c r="G494" s="264" t="s">
        <v>1807</v>
      </c>
      <c r="H494" s="263" t="s">
        <v>1808</v>
      </c>
      <c r="I494" s="265" t="s">
        <v>9</v>
      </c>
      <c r="J494" s="263"/>
      <c r="K494" s="263"/>
      <c r="L494" s="267"/>
      <c r="M494" s="267"/>
      <c r="N494" s="267"/>
      <c r="O494" s="267"/>
      <c r="P494" s="267"/>
      <c r="Q494" s="267"/>
      <c r="R494" s="267"/>
      <c r="S494" s="267"/>
      <c r="T494" s="267"/>
      <c r="U494" s="267"/>
      <c r="V494" s="267"/>
      <c r="W494" s="267"/>
      <c r="X494" s="267"/>
      <c r="Y494" s="267"/>
      <c r="Z494" s="267"/>
      <c r="AA494" s="267"/>
      <c r="AB494" s="267"/>
    </row>
    <row r="495" spans="1:28" s="268" customFormat="1" ht="40.200000000000003" customHeight="1">
      <c r="A495" s="300" t="s">
        <v>1659</v>
      </c>
      <c r="B495" s="300" t="s">
        <v>1660</v>
      </c>
      <c r="C495" s="300" t="s">
        <v>1809</v>
      </c>
      <c r="D495" s="263" t="s">
        <v>1672</v>
      </c>
      <c r="E495" s="301" t="s">
        <v>1662</v>
      </c>
      <c r="F495" s="263" t="s">
        <v>1810</v>
      </c>
      <c r="G495" s="264" t="s">
        <v>1811</v>
      </c>
      <c r="H495" s="263" t="s">
        <v>1812</v>
      </c>
      <c r="I495" s="265" t="s">
        <v>9</v>
      </c>
      <c r="J495" s="291"/>
      <c r="K495" s="263"/>
      <c r="L495" s="267"/>
      <c r="M495" s="267"/>
      <c r="N495" s="267"/>
      <c r="O495" s="267"/>
      <c r="P495" s="267"/>
      <c r="Q495" s="267"/>
      <c r="R495" s="267"/>
      <c r="S495" s="267"/>
      <c r="T495" s="267"/>
      <c r="U495" s="267"/>
      <c r="V495" s="267"/>
      <c r="W495" s="267"/>
      <c r="X495" s="267"/>
      <c r="Y495" s="267"/>
      <c r="Z495" s="267"/>
      <c r="AA495" s="267"/>
      <c r="AB495" s="267"/>
    </row>
    <row r="496" spans="1:28" s="268" customFormat="1" ht="40.200000000000003" customHeight="1">
      <c r="A496" s="300" t="s">
        <v>1659</v>
      </c>
      <c r="B496" s="300" t="s">
        <v>1660</v>
      </c>
      <c r="C496" s="300" t="s">
        <v>1813</v>
      </c>
      <c r="D496" s="263" t="s">
        <v>1701</v>
      </c>
      <c r="E496" s="301" t="s">
        <v>1662</v>
      </c>
      <c r="F496" s="263" t="s">
        <v>1814</v>
      </c>
      <c r="G496" s="264" t="s">
        <v>1815</v>
      </c>
      <c r="H496" s="263" t="s">
        <v>1816</v>
      </c>
      <c r="I496" s="265" t="s">
        <v>9</v>
      </c>
      <c r="J496" s="263"/>
      <c r="K496" s="263"/>
      <c r="L496" s="267"/>
      <c r="M496" s="267"/>
      <c r="N496" s="267"/>
      <c r="O496" s="267"/>
      <c r="P496" s="267"/>
      <c r="Q496" s="267"/>
      <c r="R496" s="267"/>
      <c r="S496" s="267"/>
      <c r="T496" s="267"/>
      <c r="U496" s="267"/>
      <c r="V496" s="267"/>
      <c r="W496" s="267"/>
      <c r="X496" s="267"/>
      <c r="Y496" s="267"/>
      <c r="Z496" s="267"/>
      <c r="AA496" s="267"/>
      <c r="AB496" s="267"/>
    </row>
    <row r="497" spans="1:28" s="268" customFormat="1" ht="40.200000000000003" customHeight="1">
      <c r="A497" s="300" t="s">
        <v>1659</v>
      </c>
      <c r="B497" s="300" t="s">
        <v>1660</v>
      </c>
      <c r="C497" s="300" t="s">
        <v>1817</v>
      </c>
      <c r="D497" s="263" t="s">
        <v>1672</v>
      </c>
      <c r="E497" s="301" t="s">
        <v>1662</v>
      </c>
      <c r="F497" s="263" t="s">
        <v>1818</v>
      </c>
      <c r="G497" s="264" t="s">
        <v>1819</v>
      </c>
      <c r="H497" s="263" t="s">
        <v>1820</v>
      </c>
      <c r="I497" s="265" t="s">
        <v>9</v>
      </c>
      <c r="J497" s="263"/>
      <c r="K497" s="263"/>
      <c r="L497" s="266"/>
      <c r="M497" s="267"/>
      <c r="N497" s="267"/>
      <c r="O497" s="267"/>
      <c r="P497" s="267"/>
      <c r="Q497" s="267"/>
      <c r="R497" s="267"/>
      <c r="S497" s="267"/>
      <c r="T497" s="267"/>
      <c r="U497" s="267"/>
      <c r="V497" s="267"/>
      <c r="W497" s="267"/>
      <c r="X497" s="267"/>
      <c r="Y497" s="267"/>
      <c r="Z497" s="267"/>
      <c r="AA497" s="267"/>
      <c r="AB497" s="267"/>
    </row>
    <row r="498" spans="1:28" s="268" customFormat="1" ht="40.200000000000003" customHeight="1">
      <c r="A498" s="300" t="s">
        <v>1659</v>
      </c>
      <c r="B498" s="300" t="s">
        <v>1660</v>
      </c>
      <c r="C498" s="300" t="s">
        <v>1821</v>
      </c>
      <c r="D498" s="263" t="s">
        <v>1672</v>
      </c>
      <c r="E498" s="301" t="s">
        <v>1662</v>
      </c>
      <c r="F498" s="263" t="s">
        <v>1822</v>
      </c>
      <c r="G498" s="264" t="s">
        <v>1823</v>
      </c>
      <c r="H498" s="263" t="s">
        <v>1824</v>
      </c>
      <c r="I498" s="265" t="s">
        <v>9</v>
      </c>
      <c r="J498" s="263"/>
      <c r="K498" s="263"/>
      <c r="L498" s="266"/>
      <c r="M498" s="267"/>
      <c r="N498" s="267"/>
      <c r="O498" s="267"/>
      <c r="P498" s="267"/>
      <c r="Q498" s="267"/>
      <c r="R498" s="267"/>
      <c r="S498" s="267"/>
      <c r="T498" s="267"/>
      <c r="U498" s="267"/>
      <c r="V498" s="267"/>
      <c r="W498" s="267"/>
      <c r="X498" s="267"/>
      <c r="Y498" s="267"/>
      <c r="Z498" s="267"/>
      <c r="AA498" s="267"/>
      <c r="AB498" s="267"/>
    </row>
    <row r="499" spans="1:28" s="268" customFormat="1" ht="40.200000000000003" customHeight="1">
      <c r="A499" s="300" t="s">
        <v>1659</v>
      </c>
      <c r="B499" s="300" t="s">
        <v>1660</v>
      </c>
      <c r="C499" s="300" t="s">
        <v>1825</v>
      </c>
      <c r="D499" s="263" t="s">
        <v>1672</v>
      </c>
      <c r="E499" s="301" t="s">
        <v>1662</v>
      </c>
      <c r="F499" s="291" t="s">
        <v>1826</v>
      </c>
      <c r="G499" s="264" t="s">
        <v>1827</v>
      </c>
      <c r="H499" s="291" t="s">
        <v>1828</v>
      </c>
      <c r="I499" s="265" t="s">
        <v>9</v>
      </c>
      <c r="J499" s="263"/>
      <c r="K499" s="263"/>
      <c r="L499" s="267"/>
      <c r="M499" s="267"/>
      <c r="N499" s="267"/>
      <c r="O499" s="267"/>
      <c r="P499" s="267"/>
      <c r="Q499" s="267"/>
      <c r="R499" s="267"/>
      <c r="S499" s="267"/>
      <c r="T499" s="267"/>
      <c r="U499" s="267"/>
      <c r="V499" s="267"/>
      <c r="W499" s="267"/>
      <c r="X499" s="267"/>
      <c r="Y499" s="267"/>
      <c r="Z499" s="267"/>
      <c r="AA499" s="267"/>
      <c r="AB499" s="267"/>
    </row>
    <row r="500" spans="1:28" s="268" customFormat="1" ht="40.200000000000003" customHeight="1">
      <c r="A500" s="302" t="s">
        <v>1659</v>
      </c>
      <c r="B500" s="302" t="s">
        <v>1660</v>
      </c>
      <c r="C500" s="300" t="s">
        <v>1829</v>
      </c>
      <c r="D500" s="291" t="s">
        <v>1672</v>
      </c>
      <c r="E500" s="301" t="s">
        <v>1662</v>
      </c>
      <c r="F500" s="291" t="s">
        <v>1830</v>
      </c>
      <c r="G500" s="264" t="s">
        <v>1831</v>
      </c>
      <c r="H500" s="291" t="s">
        <v>1832</v>
      </c>
      <c r="I500" s="265" t="s">
        <v>9</v>
      </c>
      <c r="J500" s="263"/>
      <c r="K500" s="263"/>
      <c r="L500" s="267"/>
      <c r="M500" s="267"/>
      <c r="N500" s="267"/>
      <c r="O500" s="267"/>
      <c r="P500" s="267"/>
      <c r="Q500" s="267"/>
      <c r="R500" s="267"/>
      <c r="S500" s="267"/>
      <c r="T500" s="267"/>
      <c r="U500" s="267"/>
      <c r="V500" s="267"/>
      <c r="W500" s="267"/>
      <c r="X500" s="267"/>
      <c r="Y500" s="267"/>
      <c r="Z500" s="267"/>
      <c r="AA500" s="267"/>
      <c r="AB500" s="267"/>
    </row>
    <row r="501" spans="1:28" s="268" customFormat="1" ht="40.200000000000003" customHeight="1">
      <c r="A501" s="302" t="s">
        <v>1659</v>
      </c>
      <c r="B501" s="302" t="s">
        <v>1660</v>
      </c>
      <c r="C501" s="300" t="s">
        <v>1833</v>
      </c>
      <c r="D501" s="291" t="s">
        <v>1834</v>
      </c>
      <c r="E501" s="301" t="s">
        <v>1662</v>
      </c>
      <c r="F501" s="291" t="s">
        <v>1835</v>
      </c>
      <c r="G501" s="264" t="s">
        <v>1836</v>
      </c>
      <c r="H501" s="291" t="s">
        <v>1837</v>
      </c>
      <c r="I501" s="265" t="s">
        <v>9</v>
      </c>
      <c r="J501" s="263"/>
      <c r="K501" s="264"/>
      <c r="L501" s="267"/>
      <c r="M501" s="267"/>
      <c r="N501" s="267"/>
      <c r="O501" s="267"/>
      <c r="P501" s="267"/>
      <c r="Q501" s="267"/>
      <c r="R501" s="267"/>
      <c r="S501" s="267"/>
      <c r="T501" s="267"/>
      <c r="U501" s="267"/>
      <c r="V501" s="267"/>
      <c r="W501" s="267"/>
      <c r="X501" s="267"/>
      <c r="Y501" s="267"/>
      <c r="Z501" s="267"/>
      <c r="AA501" s="267"/>
      <c r="AB501" s="267"/>
    </row>
    <row r="502" spans="1:28" s="268" customFormat="1" ht="40.200000000000003" customHeight="1">
      <c r="A502" s="302" t="s">
        <v>1659</v>
      </c>
      <c r="B502" s="302" t="s">
        <v>1660</v>
      </c>
      <c r="C502" s="300" t="s">
        <v>1838</v>
      </c>
      <c r="D502" s="291" t="s">
        <v>1672</v>
      </c>
      <c r="E502" s="301" t="s">
        <v>1662</v>
      </c>
      <c r="F502" s="291" t="s">
        <v>1839</v>
      </c>
      <c r="G502" s="264" t="s">
        <v>1840</v>
      </c>
      <c r="H502" s="291" t="s">
        <v>1841</v>
      </c>
      <c r="I502" s="265" t="s">
        <v>9</v>
      </c>
      <c r="J502" s="263"/>
      <c r="K502" s="263"/>
      <c r="L502" s="267"/>
      <c r="M502" s="267"/>
      <c r="N502" s="267"/>
      <c r="O502" s="267"/>
      <c r="P502" s="267"/>
      <c r="Q502" s="267"/>
      <c r="R502" s="267"/>
      <c r="S502" s="267"/>
      <c r="T502" s="267"/>
      <c r="U502" s="267"/>
      <c r="V502" s="267"/>
      <c r="W502" s="267"/>
      <c r="X502" s="267"/>
      <c r="Y502" s="267"/>
      <c r="Z502" s="267"/>
      <c r="AA502" s="267"/>
      <c r="AB502" s="267"/>
    </row>
    <row r="503" spans="1:28" s="268" customFormat="1" ht="40.200000000000003" customHeight="1">
      <c r="A503" s="302" t="s">
        <v>1659</v>
      </c>
      <c r="B503" s="302" t="s">
        <v>1660</v>
      </c>
      <c r="C503" s="300" t="s">
        <v>1842</v>
      </c>
      <c r="D503" s="291" t="s">
        <v>1672</v>
      </c>
      <c r="E503" s="301" t="s">
        <v>1662</v>
      </c>
      <c r="F503" s="263" t="s">
        <v>1843</v>
      </c>
      <c r="G503" s="264" t="s">
        <v>1844</v>
      </c>
      <c r="H503" s="263" t="s">
        <v>1845</v>
      </c>
      <c r="I503" s="265" t="s">
        <v>9</v>
      </c>
      <c r="J503" s="263"/>
      <c r="K503" s="263"/>
      <c r="L503" s="267"/>
      <c r="M503" s="267"/>
      <c r="N503" s="267"/>
      <c r="O503" s="267"/>
      <c r="P503" s="267"/>
      <c r="Q503" s="267"/>
      <c r="R503" s="267"/>
      <c r="S503" s="267"/>
      <c r="T503" s="267"/>
      <c r="U503" s="267"/>
      <c r="V503" s="267"/>
      <c r="W503" s="267"/>
      <c r="X503" s="267"/>
      <c r="Y503" s="267"/>
      <c r="Z503" s="267"/>
      <c r="AA503" s="267"/>
      <c r="AB503" s="267"/>
    </row>
    <row r="504" spans="1:28" s="268" customFormat="1" ht="40.200000000000003" customHeight="1">
      <c r="A504" s="263" t="s">
        <v>1846</v>
      </c>
      <c r="B504" s="263" t="s">
        <v>1847</v>
      </c>
      <c r="C504" s="263" t="s">
        <v>209</v>
      </c>
      <c r="D504" s="263" t="s">
        <v>1848</v>
      </c>
      <c r="E504" s="271" t="s">
        <v>1849</v>
      </c>
      <c r="F504" s="263" t="s">
        <v>1850</v>
      </c>
      <c r="G504" s="264" t="s">
        <v>1851</v>
      </c>
      <c r="H504" s="263" t="s">
        <v>1852</v>
      </c>
      <c r="I504" s="265" t="s">
        <v>9</v>
      </c>
      <c r="J504" s="263"/>
      <c r="K504" s="263"/>
      <c r="L504" s="266"/>
      <c r="M504" s="267"/>
      <c r="N504" s="267"/>
      <c r="O504" s="267"/>
      <c r="P504" s="267"/>
      <c r="Q504" s="267"/>
      <c r="R504" s="267"/>
      <c r="S504" s="267"/>
      <c r="T504" s="267"/>
      <c r="U504" s="267"/>
      <c r="V504" s="267"/>
      <c r="W504" s="267"/>
      <c r="X504" s="267"/>
      <c r="Y504" s="267"/>
      <c r="Z504" s="267"/>
      <c r="AA504" s="267"/>
      <c r="AB504" s="267"/>
    </row>
    <row r="505" spans="1:28" s="268" customFormat="1" ht="40.200000000000003" customHeight="1">
      <c r="A505" s="263" t="s">
        <v>1846</v>
      </c>
      <c r="B505" s="263" t="s">
        <v>1847</v>
      </c>
      <c r="C505" s="263" t="s">
        <v>215</v>
      </c>
      <c r="D505" s="263" t="s">
        <v>1848</v>
      </c>
      <c r="E505" s="271" t="s">
        <v>1849</v>
      </c>
      <c r="F505" s="263" t="s">
        <v>1853</v>
      </c>
      <c r="G505" s="264" t="s">
        <v>1854</v>
      </c>
      <c r="H505" s="263" t="s">
        <v>1855</v>
      </c>
      <c r="I505" s="265" t="s">
        <v>9</v>
      </c>
      <c r="J505" s="263"/>
      <c r="K505" s="263"/>
      <c r="L505" s="266"/>
      <c r="M505" s="267"/>
      <c r="N505" s="267"/>
      <c r="O505" s="267"/>
      <c r="P505" s="267"/>
      <c r="Q505" s="267"/>
      <c r="R505" s="267"/>
      <c r="S505" s="267"/>
      <c r="T505" s="267"/>
      <c r="U505" s="267"/>
      <c r="V505" s="267"/>
      <c r="W505" s="267"/>
      <c r="X505" s="267"/>
      <c r="Y505" s="267"/>
      <c r="Z505" s="267"/>
      <c r="AA505" s="267"/>
      <c r="AB505" s="267"/>
    </row>
    <row r="506" spans="1:28" s="268" customFormat="1" ht="40.200000000000003" customHeight="1">
      <c r="A506" s="263" t="s">
        <v>1846</v>
      </c>
      <c r="B506" s="263" t="s">
        <v>1847</v>
      </c>
      <c r="C506" s="263" t="s">
        <v>220</v>
      </c>
      <c r="D506" s="263" t="s">
        <v>1848</v>
      </c>
      <c r="E506" s="271" t="s">
        <v>1849</v>
      </c>
      <c r="F506" s="263" t="s">
        <v>1856</v>
      </c>
      <c r="G506" s="264" t="s">
        <v>1857</v>
      </c>
      <c r="H506" s="263" t="s">
        <v>1858</v>
      </c>
      <c r="I506" s="265" t="s">
        <v>9</v>
      </c>
      <c r="J506" s="263"/>
      <c r="K506" s="263"/>
      <c r="L506" s="266"/>
      <c r="M506" s="267"/>
      <c r="N506" s="267"/>
      <c r="O506" s="267"/>
      <c r="P506" s="267"/>
      <c r="Q506" s="267"/>
      <c r="R506" s="267"/>
      <c r="S506" s="267"/>
      <c r="T506" s="267"/>
      <c r="U506" s="267"/>
      <c r="V506" s="267"/>
      <c r="W506" s="267"/>
      <c r="X506" s="267"/>
      <c r="Y506" s="267"/>
      <c r="Z506" s="267"/>
      <c r="AA506" s="267"/>
      <c r="AB506" s="267"/>
    </row>
    <row r="507" spans="1:28" s="268" customFormat="1" ht="40.200000000000003" customHeight="1">
      <c r="A507" s="263" t="s">
        <v>1846</v>
      </c>
      <c r="B507" s="263" t="s">
        <v>1847</v>
      </c>
      <c r="C507" s="263" t="s">
        <v>226</v>
      </c>
      <c r="D507" s="263" t="s">
        <v>1848</v>
      </c>
      <c r="E507" s="271" t="s">
        <v>1849</v>
      </c>
      <c r="F507" s="263" t="s">
        <v>1859</v>
      </c>
      <c r="G507" s="264" t="s">
        <v>1857</v>
      </c>
      <c r="H507" s="263" t="s">
        <v>1860</v>
      </c>
      <c r="I507" s="265" t="s">
        <v>9</v>
      </c>
      <c r="J507" s="263"/>
      <c r="K507" s="263"/>
      <c r="L507" s="267"/>
      <c r="M507" s="267"/>
      <c r="N507" s="267"/>
      <c r="O507" s="267"/>
      <c r="P507" s="267"/>
      <c r="Q507" s="267"/>
      <c r="R507" s="267"/>
      <c r="S507" s="267"/>
      <c r="T507" s="267"/>
      <c r="U507" s="267"/>
      <c r="V507" s="267"/>
      <c r="W507" s="267"/>
      <c r="X507" s="267"/>
      <c r="Y507" s="267"/>
      <c r="Z507" s="267"/>
      <c r="AA507" s="267"/>
      <c r="AB507" s="267"/>
    </row>
    <row r="508" spans="1:28" s="268" customFormat="1" ht="40.200000000000003" customHeight="1">
      <c r="A508" s="263" t="s">
        <v>1846</v>
      </c>
      <c r="B508" s="263" t="s">
        <v>1847</v>
      </c>
      <c r="C508" s="263" t="s">
        <v>230</v>
      </c>
      <c r="D508" s="263" t="s">
        <v>1848</v>
      </c>
      <c r="E508" s="271" t="s">
        <v>1849</v>
      </c>
      <c r="F508" s="263" t="s">
        <v>1861</v>
      </c>
      <c r="G508" s="264" t="s">
        <v>1862</v>
      </c>
      <c r="H508" s="263" t="s">
        <v>1863</v>
      </c>
      <c r="I508" s="265" t="s">
        <v>9</v>
      </c>
      <c r="J508" s="263"/>
      <c r="K508" s="263"/>
      <c r="L508" s="266"/>
      <c r="M508" s="267"/>
      <c r="N508" s="267"/>
      <c r="O508" s="267"/>
      <c r="P508" s="267"/>
      <c r="Q508" s="267"/>
      <c r="R508" s="267"/>
      <c r="S508" s="267"/>
      <c r="T508" s="267"/>
      <c r="U508" s="267"/>
      <c r="V508" s="267"/>
      <c r="W508" s="267"/>
      <c r="X508" s="267"/>
      <c r="Y508" s="267"/>
      <c r="Z508" s="267"/>
      <c r="AA508" s="267"/>
      <c r="AB508" s="267"/>
    </row>
    <row r="509" spans="1:28" s="268" customFormat="1" ht="40.200000000000003" customHeight="1">
      <c r="A509" s="263" t="s">
        <v>1846</v>
      </c>
      <c r="B509" s="263" t="s">
        <v>1847</v>
      </c>
      <c r="C509" s="263" t="s">
        <v>234</v>
      </c>
      <c r="D509" s="263" t="s">
        <v>1848</v>
      </c>
      <c r="E509" s="271" t="s">
        <v>1849</v>
      </c>
      <c r="F509" s="263" t="s">
        <v>1864</v>
      </c>
      <c r="G509" s="264" t="s">
        <v>1862</v>
      </c>
      <c r="H509" s="263" t="s">
        <v>1865</v>
      </c>
      <c r="I509" s="265" t="s">
        <v>9</v>
      </c>
      <c r="J509" s="263"/>
      <c r="K509" s="263"/>
      <c r="L509" s="267"/>
      <c r="M509" s="267"/>
      <c r="N509" s="267"/>
      <c r="O509" s="267"/>
      <c r="P509" s="267"/>
      <c r="Q509" s="267"/>
      <c r="R509" s="267"/>
      <c r="S509" s="267"/>
      <c r="T509" s="267"/>
      <c r="U509" s="267"/>
      <c r="V509" s="267"/>
      <c r="W509" s="267"/>
      <c r="X509" s="267"/>
      <c r="Y509" s="267"/>
      <c r="Z509" s="267"/>
      <c r="AA509" s="267"/>
      <c r="AB509" s="267"/>
    </row>
    <row r="510" spans="1:28" s="268" customFormat="1" ht="40.200000000000003" customHeight="1">
      <c r="A510" s="263" t="s">
        <v>1846</v>
      </c>
      <c r="B510" s="263" t="s">
        <v>1847</v>
      </c>
      <c r="C510" s="263" t="s">
        <v>238</v>
      </c>
      <c r="D510" s="263" t="s">
        <v>1848</v>
      </c>
      <c r="E510" s="271" t="s">
        <v>1849</v>
      </c>
      <c r="F510" s="263" t="s">
        <v>1866</v>
      </c>
      <c r="G510" s="264" t="s">
        <v>1862</v>
      </c>
      <c r="H510" s="263" t="s">
        <v>1867</v>
      </c>
      <c r="I510" s="265" t="s">
        <v>9</v>
      </c>
      <c r="J510" s="263"/>
      <c r="K510" s="263"/>
      <c r="L510" s="267"/>
      <c r="M510" s="267"/>
      <c r="N510" s="267"/>
      <c r="O510" s="267"/>
      <c r="P510" s="267"/>
      <c r="Q510" s="267"/>
      <c r="R510" s="267"/>
      <c r="S510" s="267"/>
      <c r="T510" s="267"/>
      <c r="U510" s="267"/>
      <c r="V510" s="267"/>
      <c r="W510" s="267"/>
      <c r="X510" s="267"/>
      <c r="Y510" s="267"/>
      <c r="Z510" s="267"/>
      <c r="AA510" s="267"/>
      <c r="AB510" s="267"/>
    </row>
    <row r="511" spans="1:28" s="268" customFormat="1" ht="40.200000000000003" customHeight="1">
      <c r="A511" s="263" t="s">
        <v>1846</v>
      </c>
      <c r="B511" s="263" t="s">
        <v>1847</v>
      </c>
      <c r="C511" s="263" t="s">
        <v>243</v>
      </c>
      <c r="D511" s="263" t="s">
        <v>1848</v>
      </c>
      <c r="E511" s="271" t="s">
        <v>1849</v>
      </c>
      <c r="F511" s="263" t="s">
        <v>1868</v>
      </c>
      <c r="G511" s="264" t="s">
        <v>1862</v>
      </c>
      <c r="H511" s="263" t="s">
        <v>1869</v>
      </c>
      <c r="I511" s="265" t="s">
        <v>9</v>
      </c>
      <c r="J511" s="263"/>
      <c r="K511" s="263"/>
      <c r="L511" s="267"/>
      <c r="M511" s="267"/>
      <c r="N511" s="267"/>
      <c r="O511" s="267"/>
      <c r="P511" s="267"/>
      <c r="Q511" s="267"/>
      <c r="R511" s="267"/>
      <c r="S511" s="267"/>
      <c r="T511" s="267"/>
      <c r="U511" s="267"/>
      <c r="V511" s="267"/>
      <c r="W511" s="267"/>
      <c r="X511" s="267"/>
      <c r="Y511" s="267"/>
      <c r="Z511" s="267"/>
      <c r="AA511" s="267"/>
      <c r="AB511" s="267"/>
    </row>
    <row r="512" spans="1:28" s="268" customFormat="1" ht="40.200000000000003" customHeight="1">
      <c r="A512" s="263" t="s">
        <v>1846</v>
      </c>
      <c r="B512" s="263" t="s">
        <v>1847</v>
      </c>
      <c r="C512" s="263" t="s">
        <v>248</v>
      </c>
      <c r="D512" s="263" t="s">
        <v>1848</v>
      </c>
      <c r="E512" s="271" t="s">
        <v>1849</v>
      </c>
      <c r="F512" s="263" t="s">
        <v>1870</v>
      </c>
      <c r="G512" s="264" t="s">
        <v>1857</v>
      </c>
      <c r="H512" s="263" t="s">
        <v>1871</v>
      </c>
      <c r="I512" s="265" t="s">
        <v>9</v>
      </c>
      <c r="J512" s="263"/>
      <c r="K512" s="263"/>
      <c r="L512" s="267"/>
      <c r="M512" s="267"/>
      <c r="N512" s="267"/>
      <c r="O512" s="267"/>
      <c r="P512" s="267"/>
      <c r="Q512" s="267"/>
      <c r="R512" s="267"/>
      <c r="S512" s="267"/>
      <c r="T512" s="267"/>
      <c r="U512" s="267"/>
      <c r="V512" s="267"/>
      <c r="W512" s="267"/>
      <c r="X512" s="267"/>
      <c r="Y512" s="267"/>
      <c r="Z512" s="267"/>
      <c r="AA512" s="267"/>
      <c r="AB512" s="267"/>
    </row>
    <row r="513" spans="1:28" s="268" customFormat="1" ht="40.200000000000003" customHeight="1">
      <c r="A513" s="263" t="s">
        <v>1846</v>
      </c>
      <c r="B513" s="263" t="s">
        <v>1847</v>
      </c>
      <c r="C513" s="263" t="s">
        <v>252</v>
      </c>
      <c r="D513" s="263" t="s">
        <v>1848</v>
      </c>
      <c r="E513" s="271" t="s">
        <v>1849</v>
      </c>
      <c r="F513" s="263" t="s">
        <v>1872</v>
      </c>
      <c r="G513" s="264" t="s">
        <v>1862</v>
      </c>
      <c r="H513" s="263" t="s">
        <v>1873</v>
      </c>
      <c r="I513" s="265" t="s">
        <v>9</v>
      </c>
      <c r="J513" s="263"/>
      <c r="K513" s="263"/>
      <c r="L513" s="267"/>
      <c r="M513" s="267"/>
      <c r="N513" s="267"/>
      <c r="O513" s="267"/>
      <c r="P513" s="267"/>
      <c r="Q513" s="267"/>
      <c r="R513" s="267"/>
      <c r="S513" s="267"/>
      <c r="T513" s="267"/>
      <c r="U513" s="267"/>
      <c r="V513" s="267"/>
      <c r="W513" s="267"/>
      <c r="X513" s="267"/>
      <c r="Y513" s="267"/>
      <c r="Z513" s="267"/>
      <c r="AA513" s="267"/>
      <c r="AB513" s="267"/>
    </row>
    <row r="514" spans="1:28" s="268" customFormat="1" ht="40.200000000000003" customHeight="1">
      <c r="A514" s="263" t="s">
        <v>1846</v>
      </c>
      <c r="B514" s="263" t="s">
        <v>1847</v>
      </c>
      <c r="C514" s="263" t="s">
        <v>257</v>
      </c>
      <c r="D514" s="263" t="s">
        <v>1848</v>
      </c>
      <c r="E514" s="271" t="s">
        <v>1849</v>
      </c>
      <c r="F514" s="263" t="s">
        <v>1874</v>
      </c>
      <c r="G514" s="264" t="s">
        <v>1857</v>
      </c>
      <c r="H514" s="263" t="s">
        <v>1873</v>
      </c>
      <c r="I514" s="265" t="s">
        <v>9</v>
      </c>
      <c r="J514" s="263"/>
      <c r="K514" s="263"/>
      <c r="L514" s="267"/>
      <c r="M514" s="267"/>
      <c r="N514" s="267"/>
      <c r="O514" s="267"/>
      <c r="P514" s="267"/>
      <c r="Q514" s="267"/>
      <c r="R514" s="267"/>
      <c r="S514" s="267"/>
      <c r="T514" s="267"/>
      <c r="U514" s="267"/>
      <c r="V514" s="267"/>
      <c r="W514" s="267"/>
      <c r="X514" s="267"/>
      <c r="Y514" s="267"/>
      <c r="Z514" s="267"/>
      <c r="AA514" s="267"/>
      <c r="AB514" s="267"/>
    </row>
    <row r="515" spans="1:28" s="268" customFormat="1" ht="40.200000000000003" customHeight="1">
      <c r="A515" s="263" t="s">
        <v>1846</v>
      </c>
      <c r="B515" s="263" t="s">
        <v>1847</v>
      </c>
      <c r="C515" s="263" t="s">
        <v>260</v>
      </c>
      <c r="D515" s="263" t="s">
        <v>1848</v>
      </c>
      <c r="E515" s="271" t="s">
        <v>1849</v>
      </c>
      <c r="F515" s="263" t="s">
        <v>1875</v>
      </c>
      <c r="G515" s="264" t="s">
        <v>1876</v>
      </c>
      <c r="H515" s="263" t="s">
        <v>1877</v>
      </c>
      <c r="I515" s="265" t="s">
        <v>9</v>
      </c>
      <c r="J515" s="263"/>
      <c r="K515" s="263"/>
      <c r="L515" s="267"/>
      <c r="M515" s="267"/>
      <c r="N515" s="267"/>
      <c r="O515" s="267"/>
      <c r="P515" s="267"/>
      <c r="Q515" s="267"/>
      <c r="R515" s="267"/>
      <c r="S515" s="267"/>
      <c r="T515" s="267"/>
      <c r="U515" s="267"/>
      <c r="V515" s="267"/>
      <c r="W515" s="267"/>
      <c r="X515" s="267"/>
      <c r="Y515" s="267"/>
      <c r="Z515" s="267"/>
      <c r="AA515" s="267"/>
      <c r="AB515" s="267"/>
    </row>
    <row r="516" spans="1:28" s="268" customFormat="1" ht="40.200000000000003" customHeight="1">
      <c r="A516" s="263" t="s">
        <v>1846</v>
      </c>
      <c r="B516" s="263" t="s">
        <v>1847</v>
      </c>
      <c r="C516" s="263" t="s">
        <v>264</v>
      </c>
      <c r="D516" s="263" t="s">
        <v>1848</v>
      </c>
      <c r="E516" s="271" t="s">
        <v>1849</v>
      </c>
      <c r="F516" s="263" t="s">
        <v>1878</v>
      </c>
      <c r="G516" s="264" t="s">
        <v>1879</v>
      </c>
      <c r="H516" s="263" t="s">
        <v>1880</v>
      </c>
      <c r="I516" s="265" t="s">
        <v>9</v>
      </c>
      <c r="J516" s="263"/>
      <c r="K516" s="263"/>
      <c r="L516" s="267"/>
      <c r="M516" s="267"/>
      <c r="N516" s="267"/>
      <c r="O516" s="267"/>
      <c r="P516" s="267"/>
      <c r="Q516" s="267"/>
      <c r="R516" s="267"/>
      <c r="S516" s="267"/>
      <c r="T516" s="267"/>
      <c r="U516" s="267"/>
      <c r="V516" s="267"/>
      <c r="W516" s="267"/>
      <c r="X516" s="267"/>
      <c r="Y516" s="267"/>
      <c r="Z516" s="267"/>
      <c r="AA516" s="267"/>
      <c r="AB516" s="267"/>
    </row>
    <row r="517" spans="1:28" s="268" customFormat="1" ht="40.200000000000003" customHeight="1">
      <c r="A517" s="263" t="s">
        <v>1846</v>
      </c>
      <c r="B517" s="263" t="s">
        <v>1847</v>
      </c>
      <c r="C517" s="263" t="s">
        <v>268</v>
      </c>
      <c r="D517" s="263" t="s">
        <v>1848</v>
      </c>
      <c r="E517" s="271" t="s">
        <v>1849</v>
      </c>
      <c r="F517" s="263" t="s">
        <v>1881</v>
      </c>
      <c r="G517" s="264" t="s">
        <v>1882</v>
      </c>
      <c r="H517" s="263" t="s">
        <v>1883</v>
      </c>
      <c r="I517" s="265" t="s">
        <v>9</v>
      </c>
      <c r="J517" s="263"/>
      <c r="K517" s="263"/>
      <c r="L517" s="267"/>
      <c r="M517" s="267"/>
      <c r="N517" s="267"/>
      <c r="O517" s="267"/>
      <c r="P517" s="267"/>
      <c r="Q517" s="267"/>
      <c r="R517" s="267"/>
      <c r="S517" s="267"/>
      <c r="T517" s="267"/>
      <c r="U517" s="267"/>
      <c r="V517" s="267"/>
      <c r="W517" s="267"/>
      <c r="X517" s="267"/>
      <c r="Y517" s="267"/>
      <c r="Z517" s="267"/>
      <c r="AA517" s="267"/>
      <c r="AB517" s="267"/>
    </row>
    <row r="518" spans="1:28" s="268" customFormat="1" ht="40.200000000000003" customHeight="1">
      <c r="A518" s="263" t="s">
        <v>1846</v>
      </c>
      <c r="B518" s="263" t="s">
        <v>1847</v>
      </c>
      <c r="C518" s="263" t="s">
        <v>272</v>
      </c>
      <c r="D518" s="263" t="s">
        <v>1848</v>
      </c>
      <c r="E518" s="271" t="s">
        <v>1849</v>
      </c>
      <c r="F518" s="263" t="s">
        <v>1884</v>
      </c>
      <c r="G518" s="264" t="s">
        <v>1885</v>
      </c>
      <c r="H518" s="263" t="s">
        <v>1886</v>
      </c>
      <c r="I518" s="265" t="s">
        <v>9</v>
      </c>
      <c r="J518" s="263"/>
      <c r="K518" s="263"/>
      <c r="L518" s="267"/>
      <c r="M518" s="267"/>
      <c r="N518" s="267"/>
      <c r="O518" s="267"/>
      <c r="P518" s="267"/>
      <c r="Q518" s="267"/>
      <c r="R518" s="267"/>
      <c r="S518" s="267"/>
      <c r="T518" s="267"/>
      <c r="U518" s="267"/>
      <c r="V518" s="267"/>
      <c r="W518" s="267"/>
      <c r="X518" s="267"/>
      <c r="Y518" s="267"/>
      <c r="Z518" s="267"/>
      <c r="AA518" s="267"/>
      <c r="AB518" s="267"/>
    </row>
    <row r="519" spans="1:28" s="268" customFormat="1" ht="40.200000000000003" customHeight="1">
      <c r="A519" s="263" t="s">
        <v>1846</v>
      </c>
      <c r="B519" s="263" t="s">
        <v>1847</v>
      </c>
      <c r="C519" s="263" t="s">
        <v>275</v>
      </c>
      <c r="D519" s="263" t="s">
        <v>1848</v>
      </c>
      <c r="E519" s="271" t="s">
        <v>1849</v>
      </c>
      <c r="F519" s="263" t="s">
        <v>1887</v>
      </c>
      <c r="G519" s="264" t="s">
        <v>1888</v>
      </c>
      <c r="H519" s="263" t="s">
        <v>1889</v>
      </c>
      <c r="I519" s="265" t="s">
        <v>9</v>
      </c>
      <c r="J519" s="263"/>
      <c r="K519" s="263"/>
      <c r="L519" s="267"/>
      <c r="M519" s="267"/>
      <c r="N519" s="267"/>
      <c r="O519" s="267"/>
      <c r="P519" s="267"/>
      <c r="Q519" s="267"/>
      <c r="R519" s="267"/>
      <c r="S519" s="267"/>
      <c r="T519" s="267"/>
      <c r="U519" s="267"/>
      <c r="V519" s="267"/>
      <c r="W519" s="267"/>
      <c r="X519" s="267"/>
      <c r="Y519" s="267"/>
      <c r="Z519" s="267"/>
      <c r="AA519" s="267"/>
      <c r="AB519" s="267"/>
    </row>
    <row r="520" spans="1:28" s="268" customFormat="1" ht="40.200000000000003" customHeight="1">
      <c r="A520" s="263" t="s">
        <v>1846</v>
      </c>
      <c r="B520" s="263" t="s">
        <v>1847</v>
      </c>
      <c r="C520" s="263" t="s">
        <v>279</v>
      </c>
      <c r="D520" s="263" t="s">
        <v>1848</v>
      </c>
      <c r="E520" s="271" t="s">
        <v>1849</v>
      </c>
      <c r="F520" s="263" t="s">
        <v>1890</v>
      </c>
      <c r="G520" s="264" t="s">
        <v>1891</v>
      </c>
      <c r="H520" s="263" t="s">
        <v>1892</v>
      </c>
      <c r="I520" s="265" t="s">
        <v>9</v>
      </c>
      <c r="J520" s="263"/>
      <c r="K520" s="263"/>
      <c r="L520" s="267"/>
      <c r="M520" s="267"/>
      <c r="N520" s="267"/>
      <c r="O520" s="267"/>
      <c r="P520" s="267"/>
      <c r="Q520" s="267"/>
      <c r="R520" s="267"/>
      <c r="S520" s="267"/>
      <c r="T520" s="267"/>
      <c r="U520" s="267"/>
      <c r="V520" s="267"/>
      <c r="W520" s="267"/>
      <c r="X520" s="267"/>
      <c r="Y520" s="267"/>
      <c r="Z520" s="267"/>
      <c r="AA520" s="267"/>
      <c r="AB520" s="267"/>
    </row>
    <row r="521" spans="1:28" s="268" customFormat="1" ht="40.200000000000003" customHeight="1">
      <c r="A521" s="263" t="s">
        <v>1846</v>
      </c>
      <c r="B521" s="263" t="s">
        <v>1847</v>
      </c>
      <c r="C521" s="263" t="s">
        <v>283</v>
      </c>
      <c r="D521" s="263" t="s">
        <v>1848</v>
      </c>
      <c r="E521" s="271" t="s">
        <v>1849</v>
      </c>
      <c r="F521" s="263" t="s">
        <v>1893</v>
      </c>
      <c r="G521" s="264" t="s">
        <v>1894</v>
      </c>
      <c r="H521" s="263" t="s">
        <v>1895</v>
      </c>
      <c r="I521" s="265" t="s">
        <v>9</v>
      </c>
      <c r="J521" s="263"/>
      <c r="K521" s="263"/>
      <c r="L521" s="266"/>
      <c r="M521" s="267"/>
      <c r="N521" s="267"/>
      <c r="O521" s="267"/>
      <c r="P521" s="267"/>
      <c r="Q521" s="267"/>
      <c r="R521" s="267"/>
      <c r="S521" s="267"/>
      <c r="T521" s="267"/>
      <c r="U521" s="267"/>
      <c r="V521" s="267"/>
      <c r="W521" s="267"/>
      <c r="X521" s="267"/>
      <c r="Y521" s="267"/>
      <c r="Z521" s="267"/>
      <c r="AA521" s="267"/>
      <c r="AB521" s="267"/>
    </row>
    <row r="522" spans="1:28" s="268" customFormat="1" ht="40.200000000000003" customHeight="1">
      <c r="A522" s="263" t="s">
        <v>1846</v>
      </c>
      <c r="B522" s="263" t="s">
        <v>1847</v>
      </c>
      <c r="C522" s="263" t="s">
        <v>286</v>
      </c>
      <c r="D522" s="263" t="s">
        <v>1848</v>
      </c>
      <c r="E522" s="271" t="s">
        <v>1849</v>
      </c>
      <c r="F522" s="263" t="s">
        <v>1896</v>
      </c>
      <c r="G522" s="264" t="s">
        <v>1897</v>
      </c>
      <c r="H522" s="263" t="s">
        <v>1898</v>
      </c>
      <c r="I522" s="265" t="s">
        <v>9</v>
      </c>
      <c r="J522" s="263"/>
      <c r="K522" s="263"/>
      <c r="L522" s="266"/>
      <c r="M522" s="267"/>
      <c r="N522" s="267"/>
      <c r="O522" s="267"/>
      <c r="P522" s="267"/>
      <c r="Q522" s="267"/>
      <c r="R522" s="267"/>
      <c r="S522" s="267"/>
      <c r="T522" s="267"/>
      <c r="U522" s="267"/>
      <c r="V522" s="267"/>
      <c r="W522" s="267"/>
      <c r="X522" s="267"/>
      <c r="Y522" s="267"/>
      <c r="Z522" s="267"/>
      <c r="AA522" s="267"/>
      <c r="AB522" s="267"/>
    </row>
    <row r="523" spans="1:28" s="268" customFormat="1" ht="40.200000000000003" customHeight="1">
      <c r="A523" s="263" t="s">
        <v>1846</v>
      </c>
      <c r="B523" s="263" t="s">
        <v>1847</v>
      </c>
      <c r="C523" s="263" t="s">
        <v>290</v>
      </c>
      <c r="D523" s="263" t="s">
        <v>1848</v>
      </c>
      <c r="E523" s="271" t="s">
        <v>1849</v>
      </c>
      <c r="F523" s="263" t="s">
        <v>1899</v>
      </c>
      <c r="G523" s="264" t="s">
        <v>1897</v>
      </c>
      <c r="H523" s="263" t="s">
        <v>1900</v>
      </c>
      <c r="I523" s="265" t="s">
        <v>9</v>
      </c>
      <c r="J523" s="263"/>
      <c r="K523" s="263"/>
      <c r="L523" s="267"/>
      <c r="M523" s="267"/>
      <c r="N523" s="267"/>
      <c r="O523" s="267"/>
      <c r="P523" s="267"/>
      <c r="Q523" s="267"/>
      <c r="R523" s="267"/>
      <c r="S523" s="267"/>
      <c r="T523" s="267"/>
      <c r="U523" s="267"/>
      <c r="V523" s="267"/>
      <c r="W523" s="267"/>
      <c r="X523" s="267"/>
      <c r="Y523" s="267"/>
      <c r="Z523" s="267"/>
      <c r="AA523" s="267"/>
      <c r="AB523" s="267"/>
    </row>
    <row r="524" spans="1:28" s="268" customFormat="1" ht="40.200000000000003" customHeight="1">
      <c r="A524" s="263" t="s">
        <v>1846</v>
      </c>
      <c r="B524" s="263" t="s">
        <v>1847</v>
      </c>
      <c r="C524" s="263" t="s">
        <v>295</v>
      </c>
      <c r="D524" s="263" t="s">
        <v>1848</v>
      </c>
      <c r="E524" s="271" t="s">
        <v>1849</v>
      </c>
      <c r="F524" s="263" t="s">
        <v>1901</v>
      </c>
      <c r="G524" s="264" t="s">
        <v>1897</v>
      </c>
      <c r="H524" s="263" t="s">
        <v>1902</v>
      </c>
      <c r="I524" s="265" t="s">
        <v>9</v>
      </c>
      <c r="J524" s="263"/>
      <c r="K524" s="263"/>
      <c r="L524" s="266"/>
      <c r="M524" s="267"/>
      <c r="N524" s="267"/>
      <c r="O524" s="267"/>
      <c r="P524" s="267"/>
      <c r="Q524" s="267"/>
      <c r="R524" s="267"/>
      <c r="S524" s="267"/>
      <c r="T524" s="267"/>
      <c r="U524" s="267"/>
      <c r="V524" s="267"/>
      <c r="W524" s="267"/>
      <c r="X524" s="267"/>
      <c r="Y524" s="267"/>
      <c r="Z524" s="267"/>
      <c r="AA524" s="267"/>
      <c r="AB524" s="267"/>
    </row>
    <row r="525" spans="1:28" s="268" customFormat="1" ht="40.200000000000003" customHeight="1">
      <c r="A525" s="263" t="s">
        <v>1846</v>
      </c>
      <c r="B525" s="263" t="s">
        <v>1847</v>
      </c>
      <c r="C525" s="263" t="s">
        <v>300</v>
      </c>
      <c r="D525" s="263" t="s">
        <v>1848</v>
      </c>
      <c r="E525" s="271" t="s">
        <v>1849</v>
      </c>
      <c r="F525" s="263" t="s">
        <v>1903</v>
      </c>
      <c r="G525" s="264" t="s">
        <v>1862</v>
      </c>
      <c r="H525" s="263" t="s">
        <v>1904</v>
      </c>
      <c r="I525" s="265" t="s">
        <v>9</v>
      </c>
      <c r="J525" s="263"/>
      <c r="K525" s="263"/>
      <c r="L525" s="266"/>
      <c r="M525" s="267"/>
      <c r="N525" s="267"/>
      <c r="O525" s="267"/>
      <c r="P525" s="267"/>
      <c r="Q525" s="267"/>
      <c r="R525" s="267"/>
      <c r="S525" s="267"/>
      <c r="T525" s="267"/>
      <c r="U525" s="267"/>
      <c r="V525" s="267"/>
      <c r="W525" s="267"/>
      <c r="X525" s="267"/>
      <c r="Y525" s="267"/>
      <c r="Z525" s="267"/>
      <c r="AA525" s="267"/>
      <c r="AB525" s="267"/>
    </row>
    <row r="526" spans="1:28" s="268" customFormat="1" ht="40.200000000000003" customHeight="1">
      <c r="A526" s="263" t="s">
        <v>1846</v>
      </c>
      <c r="B526" s="263" t="s">
        <v>1847</v>
      </c>
      <c r="C526" s="263" t="s">
        <v>304</v>
      </c>
      <c r="D526" s="263" t="s">
        <v>1848</v>
      </c>
      <c r="E526" s="271" t="s">
        <v>1849</v>
      </c>
      <c r="F526" s="263" t="s">
        <v>1905</v>
      </c>
      <c r="G526" s="264" t="s">
        <v>1862</v>
      </c>
      <c r="H526" s="263" t="s">
        <v>1906</v>
      </c>
      <c r="I526" s="265" t="s">
        <v>9</v>
      </c>
      <c r="J526" s="263"/>
      <c r="K526" s="263"/>
      <c r="L526" s="267"/>
      <c r="M526" s="267"/>
      <c r="N526" s="267"/>
      <c r="O526" s="267"/>
      <c r="P526" s="267"/>
      <c r="Q526" s="267"/>
      <c r="R526" s="267"/>
      <c r="S526" s="267"/>
      <c r="T526" s="267"/>
      <c r="U526" s="267"/>
      <c r="V526" s="267"/>
      <c r="W526" s="267"/>
      <c r="X526" s="267"/>
      <c r="Y526" s="267"/>
      <c r="Z526" s="267"/>
      <c r="AA526" s="267"/>
      <c r="AB526" s="267"/>
    </row>
    <row r="527" spans="1:28" s="268" customFormat="1" ht="40.200000000000003" customHeight="1">
      <c r="A527" s="263" t="s">
        <v>1846</v>
      </c>
      <c r="B527" s="263" t="s">
        <v>1847</v>
      </c>
      <c r="C527" s="263" t="s">
        <v>308</v>
      </c>
      <c r="D527" s="263" t="s">
        <v>1907</v>
      </c>
      <c r="E527" s="271" t="s">
        <v>1849</v>
      </c>
      <c r="F527" s="263" t="s">
        <v>1908</v>
      </c>
      <c r="G527" s="264" t="s">
        <v>1909</v>
      </c>
      <c r="H527" s="263" t="s">
        <v>1910</v>
      </c>
      <c r="I527" s="265" t="s">
        <v>9</v>
      </c>
      <c r="J527" s="263"/>
      <c r="K527" s="263"/>
      <c r="L527" s="267"/>
      <c r="M527" s="267"/>
      <c r="N527" s="267"/>
      <c r="O527" s="267"/>
      <c r="P527" s="267"/>
      <c r="Q527" s="267"/>
      <c r="R527" s="267"/>
      <c r="S527" s="267"/>
      <c r="T527" s="267"/>
      <c r="U527" s="267"/>
      <c r="V527" s="267"/>
      <c r="W527" s="267"/>
      <c r="X527" s="267"/>
      <c r="Y527" s="267"/>
      <c r="Z527" s="267"/>
      <c r="AA527" s="267"/>
      <c r="AB527" s="267"/>
    </row>
    <row r="528" spans="1:28" s="268" customFormat="1" ht="40.200000000000003" customHeight="1">
      <c r="A528" s="263" t="s">
        <v>1846</v>
      </c>
      <c r="B528" s="263" t="s">
        <v>1847</v>
      </c>
      <c r="C528" s="263" t="s">
        <v>311</v>
      </c>
      <c r="D528" s="263" t="s">
        <v>1848</v>
      </c>
      <c r="E528" s="271" t="s">
        <v>1849</v>
      </c>
      <c r="F528" s="263" t="s">
        <v>1911</v>
      </c>
      <c r="G528" s="264" t="s">
        <v>1912</v>
      </c>
      <c r="H528" s="263" t="s">
        <v>1913</v>
      </c>
      <c r="I528" s="265" t="s">
        <v>9</v>
      </c>
      <c r="J528" s="263"/>
      <c r="K528" s="263"/>
      <c r="L528" s="266"/>
      <c r="M528" s="267"/>
      <c r="N528" s="267"/>
      <c r="O528" s="267"/>
      <c r="P528" s="267"/>
      <c r="Q528" s="267"/>
      <c r="R528" s="267"/>
      <c r="S528" s="267"/>
      <c r="T528" s="267"/>
      <c r="U528" s="267"/>
      <c r="V528" s="267"/>
      <c r="W528" s="267"/>
      <c r="X528" s="267"/>
      <c r="Y528" s="267"/>
      <c r="Z528" s="267"/>
      <c r="AA528" s="267"/>
      <c r="AB528" s="267"/>
    </row>
    <row r="529" spans="1:28" s="268" customFormat="1" ht="40.200000000000003" customHeight="1">
      <c r="A529" s="263" t="s">
        <v>1846</v>
      </c>
      <c r="B529" s="263" t="s">
        <v>1847</v>
      </c>
      <c r="C529" s="263" t="s">
        <v>315</v>
      </c>
      <c r="D529" s="263" t="s">
        <v>1848</v>
      </c>
      <c r="E529" s="271" t="s">
        <v>1849</v>
      </c>
      <c r="F529" s="263" t="s">
        <v>1914</v>
      </c>
      <c r="G529" s="264" t="s">
        <v>1915</v>
      </c>
      <c r="H529" s="263" t="s">
        <v>1916</v>
      </c>
      <c r="I529" s="265" t="s">
        <v>9</v>
      </c>
      <c r="J529" s="263"/>
      <c r="K529" s="263"/>
      <c r="L529" s="266"/>
      <c r="M529" s="267"/>
      <c r="N529" s="267"/>
      <c r="O529" s="267"/>
      <c r="P529" s="267"/>
      <c r="Q529" s="267"/>
      <c r="R529" s="267"/>
      <c r="S529" s="267"/>
      <c r="T529" s="267"/>
      <c r="U529" s="267"/>
      <c r="V529" s="267"/>
      <c r="W529" s="267"/>
      <c r="X529" s="267"/>
      <c r="Y529" s="267"/>
      <c r="Z529" s="267"/>
      <c r="AA529" s="267"/>
      <c r="AB529" s="267"/>
    </row>
    <row r="530" spans="1:28" s="268" customFormat="1" ht="40.200000000000003" customHeight="1">
      <c r="A530" s="263" t="s">
        <v>1846</v>
      </c>
      <c r="B530" s="263" t="s">
        <v>1847</v>
      </c>
      <c r="C530" s="263" t="s">
        <v>318</v>
      </c>
      <c r="D530" s="263" t="s">
        <v>1848</v>
      </c>
      <c r="E530" s="271" t="s">
        <v>1849</v>
      </c>
      <c r="F530" s="263" t="s">
        <v>1917</v>
      </c>
      <c r="G530" s="264" t="s">
        <v>1918</v>
      </c>
      <c r="H530" s="263" t="s">
        <v>1919</v>
      </c>
      <c r="I530" s="265" t="s">
        <v>9</v>
      </c>
      <c r="J530" s="263"/>
      <c r="K530" s="263"/>
      <c r="L530" s="267"/>
      <c r="M530" s="267"/>
      <c r="N530" s="267"/>
      <c r="O530" s="267"/>
      <c r="P530" s="267"/>
      <c r="Q530" s="267"/>
      <c r="R530" s="267"/>
      <c r="S530" s="267"/>
      <c r="T530" s="267"/>
      <c r="U530" s="267"/>
      <c r="V530" s="267"/>
      <c r="W530" s="267"/>
      <c r="X530" s="267"/>
      <c r="Y530" s="267"/>
      <c r="Z530" s="267"/>
      <c r="AA530" s="267"/>
      <c r="AB530" s="267"/>
    </row>
    <row r="531" spans="1:28" s="268" customFormat="1" ht="40.200000000000003" customHeight="1">
      <c r="A531" s="263" t="s">
        <v>1846</v>
      </c>
      <c r="B531" s="263" t="s">
        <v>1847</v>
      </c>
      <c r="C531" s="263" t="s">
        <v>322</v>
      </c>
      <c r="D531" s="263" t="s">
        <v>1848</v>
      </c>
      <c r="E531" s="271" t="s">
        <v>1849</v>
      </c>
      <c r="F531" s="263" t="s">
        <v>1804</v>
      </c>
      <c r="G531" s="264" t="s">
        <v>1920</v>
      </c>
      <c r="H531" s="263" t="s">
        <v>1625</v>
      </c>
      <c r="I531" s="265" t="s">
        <v>9</v>
      </c>
      <c r="J531" s="263"/>
      <c r="K531" s="263"/>
      <c r="L531" s="267"/>
      <c r="M531" s="267"/>
      <c r="N531" s="267"/>
      <c r="O531" s="267"/>
      <c r="P531" s="267"/>
      <c r="Q531" s="267"/>
      <c r="R531" s="267"/>
      <c r="S531" s="267"/>
      <c r="T531" s="267"/>
      <c r="U531" s="267"/>
      <c r="V531" s="267"/>
      <c r="W531" s="267"/>
      <c r="X531" s="267"/>
      <c r="Y531" s="267"/>
      <c r="Z531" s="267"/>
      <c r="AA531" s="267"/>
      <c r="AB531" s="267"/>
    </row>
    <row r="532" spans="1:28" s="268" customFormat="1" ht="40.200000000000003" customHeight="1">
      <c r="A532" s="263" t="s">
        <v>1846</v>
      </c>
      <c r="B532" s="263" t="s">
        <v>1847</v>
      </c>
      <c r="C532" s="263" t="s">
        <v>1080</v>
      </c>
      <c r="D532" s="263" t="s">
        <v>1848</v>
      </c>
      <c r="E532" s="271" t="s">
        <v>1849</v>
      </c>
      <c r="F532" s="263" t="s">
        <v>1921</v>
      </c>
      <c r="G532" s="264" t="s">
        <v>1922</v>
      </c>
      <c r="H532" s="263" t="s">
        <v>1808</v>
      </c>
      <c r="I532" s="265" t="s">
        <v>9</v>
      </c>
      <c r="J532" s="263"/>
      <c r="K532" s="263"/>
      <c r="L532" s="267"/>
      <c r="M532" s="267"/>
      <c r="N532" s="267"/>
      <c r="O532" s="267"/>
      <c r="P532" s="267"/>
      <c r="Q532" s="267"/>
      <c r="R532" s="267"/>
      <c r="S532" s="267"/>
      <c r="T532" s="267"/>
      <c r="U532" s="267"/>
      <c r="V532" s="267"/>
      <c r="W532" s="267"/>
      <c r="X532" s="267"/>
      <c r="Y532" s="267"/>
      <c r="Z532" s="267"/>
      <c r="AA532" s="267"/>
      <c r="AB532" s="267"/>
    </row>
    <row r="533" spans="1:28" s="268" customFormat="1" ht="40.200000000000003" customHeight="1">
      <c r="A533" s="263" t="s">
        <v>1846</v>
      </c>
      <c r="B533" s="263" t="s">
        <v>1847</v>
      </c>
      <c r="C533" s="263" t="s">
        <v>1084</v>
      </c>
      <c r="D533" s="263" t="s">
        <v>1848</v>
      </c>
      <c r="E533" s="271" t="s">
        <v>1849</v>
      </c>
      <c r="F533" s="263" t="s">
        <v>1923</v>
      </c>
      <c r="G533" s="264" t="s">
        <v>1924</v>
      </c>
      <c r="H533" s="263" t="s">
        <v>1812</v>
      </c>
      <c r="I533" s="265" t="s">
        <v>9</v>
      </c>
      <c r="J533" s="263"/>
      <c r="K533" s="263"/>
      <c r="L533" s="267"/>
      <c r="M533" s="267"/>
      <c r="N533" s="267"/>
      <c r="O533" s="267"/>
      <c r="P533" s="267"/>
      <c r="Q533" s="267"/>
      <c r="R533" s="267"/>
      <c r="S533" s="267"/>
      <c r="T533" s="267"/>
      <c r="U533" s="267"/>
      <c r="V533" s="267"/>
      <c r="W533" s="267"/>
      <c r="X533" s="267"/>
      <c r="Y533" s="267"/>
      <c r="Z533" s="267"/>
      <c r="AA533" s="267"/>
      <c r="AB533" s="267"/>
    </row>
    <row r="534" spans="1:28" s="268" customFormat="1" ht="40.200000000000003" customHeight="1">
      <c r="A534" s="263" t="s">
        <v>1846</v>
      </c>
      <c r="B534" s="263" t="s">
        <v>1847</v>
      </c>
      <c r="C534" s="263" t="s">
        <v>1088</v>
      </c>
      <c r="D534" s="263" t="s">
        <v>1907</v>
      </c>
      <c r="E534" s="271" t="s">
        <v>1849</v>
      </c>
      <c r="F534" s="263" t="s">
        <v>1925</v>
      </c>
      <c r="G534" s="264" t="s">
        <v>1926</v>
      </c>
      <c r="H534" s="263" t="s">
        <v>1927</v>
      </c>
      <c r="I534" s="265" t="s">
        <v>9</v>
      </c>
      <c r="J534" s="263"/>
      <c r="K534" s="263"/>
      <c r="L534" s="266"/>
      <c r="M534" s="267"/>
      <c r="N534" s="267"/>
      <c r="O534" s="267"/>
      <c r="P534" s="267"/>
      <c r="Q534" s="267"/>
      <c r="R534" s="267"/>
      <c r="S534" s="267"/>
      <c r="T534" s="267"/>
      <c r="U534" s="267"/>
      <c r="V534" s="267"/>
      <c r="W534" s="267"/>
      <c r="X534" s="267"/>
      <c r="Y534" s="267"/>
      <c r="Z534" s="267"/>
      <c r="AA534" s="267"/>
      <c r="AB534" s="267"/>
    </row>
    <row r="535" spans="1:28" s="268" customFormat="1" ht="40.200000000000003" customHeight="1">
      <c r="A535" s="263" t="s">
        <v>1846</v>
      </c>
      <c r="B535" s="263" t="s">
        <v>1847</v>
      </c>
      <c r="C535" s="263" t="s">
        <v>1092</v>
      </c>
      <c r="D535" s="263" t="s">
        <v>1907</v>
      </c>
      <c r="E535" s="271" t="s">
        <v>1849</v>
      </c>
      <c r="F535" s="263" t="s">
        <v>1928</v>
      </c>
      <c r="G535" s="264" t="s">
        <v>1929</v>
      </c>
      <c r="H535" s="263" t="s">
        <v>1930</v>
      </c>
      <c r="I535" s="265" t="s">
        <v>9</v>
      </c>
      <c r="J535" s="263"/>
      <c r="K535" s="263"/>
      <c r="L535" s="266"/>
      <c r="M535" s="267"/>
      <c r="N535" s="267"/>
      <c r="O535" s="267"/>
      <c r="P535" s="267"/>
      <c r="Q535" s="267"/>
      <c r="R535" s="267"/>
      <c r="S535" s="267"/>
      <c r="T535" s="267"/>
      <c r="U535" s="267"/>
      <c r="V535" s="267"/>
      <c r="W535" s="267"/>
      <c r="X535" s="267"/>
      <c r="Y535" s="267"/>
      <c r="Z535" s="267"/>
      <c r="AA535" s="267"/>
      <c r="AB535" s="267"/>
    </row>
    <row r="536" spans="1:28" s="268" customFormat="1" ht="40.200000000000003" customHeight="1">
      <c r="A536" s="263" t="s">
        <v>1846</v>
      </c>
      <c r="B536" s="263" t="s">
        <v>1847</v>
      </c>
      <c r="C536" s="263" t="s">
        <v>1096</v>
      </c>
      <c r="D536" s="263" t="s">
        <v>1848</v>
      </c>
      <c r="E536" s="271" t="s">
        <v>1849</v>
      </c>
      <c r="F536" s="263" t="s">
        <v>1931</v>
      </c>
      <c r="G536" s="264" t="s">
        <v>1932</v>
      </c>
      <c r="H536" s="263" t="s">
        <v>1933</v>
      </c>
      <c r="I536" s="265" t="s">
        <v>9</v>
      </c>
      <c r="J536" s="263"/>
      <c r="K536" s="263"/>
      <c r="L536" s="266"/>
      <c r="M536" s="267"/>
      <c r="N536" s="267"/>
      <c r="O536" s="267"/>
      <c r="P536" s="267"/>
      <c r="Q536" s="267"/>
      <c r="R536" s="267"/>
      <c r="S536" s="267"/>
      <c r="T536" s="267"/>
      <c r="U536" s="267"/>
      <c r="V536" s="267"/>
      <c r="W536" s="267"/>
      <c r="X536" s="267"/>
      <c r="Y536" s="267"/>
      <c r="Z536" s="267"/>
      <c r="AA536" s="267"/>
      <c r="AB536" s="267"/>
    </row>
    <row r="537" spans="1:28" s="268" customFormat="1" ht="40.200000000000003" customHeight="1">
      <c r="A537" s="263" t="s">
        <v>1846</v>
      </c>
      <c r="B537" s="263" t="s">
        <v>1847</v>
      </c>
      <c r="C537" s="263" t="s">
        <v>1100</v>
      </c>
      <c r="D537" s="263" t="s">
        <v>1848</v>
      </c>
      <c r="E537" s="271" t="s">
        <v>1849</v>
      </c>
      <c r="F537" s="263" t="s">
        <v>1934</v>
      </c>
      <c r="G537" s="264" t="s">
        <v>1935</v>
      </c>
      <c r="H537" s="263" t="s">
        <v>1936</v>
      </c>
      <c r="I537" s="265" t="s">
        <v>9</v>
      </c>
      <c r="J537" s="263"/>
      <c r="K537" s="263"/>
      <c r="L537" s="267"/>
      <c r="M537" s="267"/>
      <c r="N537" s="267"/>
      <c r="O537" s="267"/>
      <c r="P537" s="267"/>
      <c r="Q537" s="267"/>
      <c r="R537" s="267"/>
      <c r="S537" s="267"/>
      <c r="T537" s="267"/>
      <c r="U537" s="267"/>
      <c r="V537" s="267"/>
      <c r="W537" s="267"/>
      <c r="X537" s="267"/>
      <c r="Y537" s="267"/>
      <c r="Z537" s="267"/>
      <c r="AA537" s="267"/>
      <c r="AB537" s="267"/>
    </row>
    <row r="538" spans="1:28" s="268" customFormat="1" ht="40.200000000000003" customHeight="1">
      <c r="A538" s="263" t="s">
        <v>1846</v>
      </c>
      <c r="B538" s="263" t="s">
        <v>1847</v>
      </c>
      <c r="C538" s="263" t="s">
        <v>1104</v>
      </c>
      <c r="D538" s="263" t="s">
        <v>1848</v>
      </c>
      <c r="E538" s="271" t="s">
        <v>1849</v>
      </c>
      <c r="F538" s="263" t="s">
        <v>1937</v>
      </c>
      <c r="G538" s="264" t="s">
        <v>1938</v>
      </c>
      <c r="H538" s="263" t="s">
        <v>1939</v>
      </c>
      <c r="I538" s="265" t="s">
        <v>9</v>
      </c>
      <c r="J538" s="263"/>
      <c r="K538" s="263"/>
      <c r="L538" s="267"/>
      <c r="M538" s="267"/>
      <c r="N538" s="267"/>
      <c r="O538" s="267"/>
      <c r="P538" s="267"/>
      <c r="Q538" s="267"/>
      <c r="R538" s="267"/>
      <c r="S538" s="267"/>
      <c r="T538" s="267"/>
      <c r="U538" s="267"/>
      <c r="V538" s="267"/>
      <c r="W538" s="267"/>
      <c r="X538" s="267"/>
      <c r="Y538" s="267"/>
      <c r="Z538" s="267"/>
      <c r="AA538" s="267"/>
      <c r="AB538" s="267"/>
    </row>
    <row r="539" spans="1:28" s="268" customFormat="1" ht="40.200000000000003" customHeight="1">
      <c r="A539" s="263" t="s">
        <v>1940</v>
      </c>
      <c r="B539" s="263" t="s">
        <v>1941</v>
      </c>
      <c r="C539" s="263" t="s">
        <v>209</v>
      </c>
      <c r="D539" s="263" t="s">
        <v>1942</v>
      </c>
      <c r="E539" s="271" t="s">
        <v>1943</v>
      </c>
      <c r="F539" s="263" t="s">
        <v>1944</v>
      </c>
      <c r="G539" s="264" t="s">
        <v>1945</v>
      </c>
      <c r="H539" s="263" t="s">
        <v>1946</v>
      </c>
      <c r="I539" s="265" t="s">
        <v>9</v>
      </c>
      <c r="J539" s="263"/>
      <c r="K539" s="263"/>
      <c r="L539" s="266"/>
      <c r="M539" s="267"/>
      <c r="N539" s="267"/>
      <c r="O539" s="267"/>
      <c r="P539" s="267"/>
      <c r="Q539" s="267"/>
      <c r="R539" s="267"/>
      <c r="S539" s="267"/>
      <c r="T539" s="267"/>
      <c r="U539" s="267"/>
      <c r="V539" s="267"/>
      <c r="W539" s="267"/>
      <c r="X539" s="267"/>
      <c r="Y539" s="267"/>
      <c r="Z539" s="267"/>
      <c r="AA539" s="267"/>
      <c r="AB539" s="267"/>
    </row>
    <row r="540" spans="1:28" s="268" customFormat="1" ht="40.200000000000003" customHeight="1">
      <c r="A540" s="263" t="s">
        <v>1940</v>
      </c>
      <c r="B540" s="263" t="s">
        <v>1941</v>
      </c>
      <c r="C540" s="263" t="s">
        <v>215</v>
      </c>
      <c r="D540" s="263" t="s">
        <v>1947</v>
      </c>
      <c r="E540" s="271" t="s">
        <v>1943</v>
      </c>
      <c r="F540" s="263" t="s">
        <v>1948</v>
      </c>
      <c r="G540" s="264" t="s">
        <v>1949</v>
      </c>
      <c r="H540" s="263" t="s">
        <v>1950</v>
      </c>
      <c r="I540" s="265" t="s">
        <v>9</v>
      </c>
      <c r="J540" s="263"/>
      <c r="K540" s="263"/>
      <c r="L540" s="267"/>
      <c r="M540" s="267"/>
      <c r="N540" s="267"/>
      <c r="O540" s="267"/>
      <c r="P540" s="267"/>
      <c r="Q540" s="267"/>
      <c r="R540" s="267"/>
      <c r="S540" s="267"/>
      <c r="T540" s="267"/>
      <c r="U540" s="267"/>
      <c r="V540" s="267"/>
      <c r="W540" s="267"/>
      <c r="X540" s="267"/>
      <c r="Y540" s="267"/>
      <c r="Z540" s="267"/>
      <c r="AA540" s="267"/>
      <c r="AB540" s="267"/>
    </row>
    <row r="541" spans="1:28" s="268" customFormat="1" ht="40.200000000000003" customHeight="1">
      <c r="A541" s="263" t="s">
        <v>1940</v>
      </c>
      <c r="B541" s="263" t="s">
        <v>1941</v>
      </c>
      <c r="C541" s="263" t="s">
        <v>220</v>
      </c>
      <c r="D541" s="263" t="s">
        <v>1947</v>
      </c>
      <c r="E541" s="271" t="s">
        <v>1943</v>
      </c>
      <c r="F541" s="263" t="s">
        <v>1951</v>
      </c>
      <c r="G541" s="264" t="s">
        <v>1949</v>
      </c>
      <c r="H541" s="263" t="s">
        <v>1950</v>
      </c>
      <c r="I541" s="265" t="s">
        <v>9</v>
      </c>
      <c r="J541" s="263"/>
      <c r="K541" s="263"/>
      <c r="L541" s="267"/>
      <c r="M541" s="267"/>
      <c r="N541" s="267"/>
      <c r="O541" s="267"/>
      <c r="P541" s="267"/>
      <c r="Q541" s="267"/>
      <c r="R541" s="267"/>
      <c r="S541" s="267"/>
      <c r="T541" s="267"/>
      <c r="U541" s="267"/>
      <c r="V541" s="267"/>
      <c r="W541" s="267"/>
      <c r="X541" s="267"/>
      <c r="Y541" s="267"/>
      <c r="Z541" s="267"/>
      <c r="AA541" s="267"/>
      <c r="AB541" s="267"/>
    </row>
    <row r="542" spans="1:28" s="268" customFormat="1" ht="40.200000000000003" customHeight="1">
      <c r="A542" s="263" t="s">
        <v>1940</v>
      </c>
      <c r="B542" s="263" t="s">
        <v>1941</v>
      </c>
      <c r="C542" s="263" t="s">
        <v>226</v>
      </c>
      <c r="D542" s="263" t="s">
        <v>1942</v>
      </c>
      <c r="E542" s="271" t="s">
        <v>1943</v>
      </c>
      <c r="F542" s="263" t="s">
        <v>1952</v>
      </c>
      <c r="G542" s="264" t="s">
        <v>1953</v>
      </c>
      <c r="H542" s="263" t="s">
        <v>1954</v>
      </c>
      <c r="I542" s="265" t="s">
        <v>9</v>
      </c>
      <c r="J542" s="263"/>
      <c r="K542" s="263"/>
      <c r="L542" s="267"/>
      <c r="M542" s="267"/>
      <c r="N542" s="267"/>
      <c r="O542" s="267"/>
      <c r="P542" s="267"/>
      <c r="Q542" s="267"/>
      <c r="R542" s="267"/>
      <c r="S542" s="267"/>
      <c r="T542" s="267"/>
      <c r="U542" s="267"/>
      <c r="V542" s="267"/>
      <c r="W542" s="267"/>
      <c r="X542" s="267"/>
      <c r="Y542" s="267"/>
      <c r="Z542" s="267"/>
      <c r="AA542" s="267"/>
      <c r="AB542" s="267"/>
    </row>
    <row r="543" spans="1:28" s="268" customFormat="1" ht="40.200000000000003" customHeight="1">
      <c r="A543" s="263" t="s">
        <v>1940</v>
      </c>
      <c r="B543" s="263" t="s">
        <v>1941</v>
      </c>
      <c r="C543" s="263" t="s">
        <v>230</v>
      </c>
      <c r="D543" s="263" t="s">
        <v>1942</v>
      </c>
      <c r="E543" s="271" t="s">
        <v>1943</v>
      </c>
      <c r="F543" s="263" t="s">
        <v>1955</v>
      </c>
      <c r="G543" s="264" t="s">
        <v>1953</v>
      </c>
      <c r="H543" s="263" t="s">
        <v>1956</v>
      </c>
      <c r="I543" s="265" t="s">
        <v>9</v>
      </c>
      <c r="J543" s="263"/>
      <c r="K543" s="263"/>
      <c r="L543" s="266"/>
      <c r="M543" s="267"/>
      <c r="N543" s="267"/>
      <c r="O543" s="267"/>
      <c r="P543" s="267"/>
      <c r="Q543" s="267"/>
      <c r="R543" s="267"/>
      <c r="S543" s="267"/>
      <c r="T543" s="267"/>
      <c r="U543" s="267"/>
      <c r="V543" s="267"/>
      <c r="W543" s="267"/>
      <c r="X543" s="267"/>
      <c r="Y543" s="267"/>
      <c r="Z543" s="267"/>
      <c r="AA543" s="267"/>
      <c r="AB543" s="267"/>
    </row>
    <row r="544" spans="1:28" s="268" customFormat="1" ht="40.200000000000003" customHeight="1">
      <c r="A544" s="263" t="s">
        <v>1940</v>
      </c>
      <c r="B544" s="263" t="s">
        <v>1941</v>
      </c>
      <c r="C544" s="263" t="s">
        <v>234</v>
      </c>
      <c r="D544" s="263" t="s">
        <v>1957</v>
      </c>
      <c r="E544" s="271" t="s">
        <v>1943</v>
      </c>
      <c r="F544" s="263" t="s">
        <v>1958</v>
      </c>
      <c r="G544" s="264" t="s">
        <v>1953</v>
      </c>
      <c r="H544" s="263" t="s">
        <v>1959</v>
      </c>
      <c r="I544" s="265" t="s">
        <v>9</v>
      </c>
      <c r="J544" s="263"/>
      <c r="K544" s="263"/>
      <c r="L544" s="267"/>
      <c r="M544" s="267"/>
      <c r="N544" s="267"/>
      <c r="O544" s="267"/>
      <c r="P544" s="267"/>
      <c r="Q544" s="267"/>
      <c r="R544" s="267"/>
      <c r="S544" s="267"/>
      <c r="T544" s="267"/>
      <c r="U544" s="267"/>
      <c r="V544" s="267"/>
      <c r="W544" s="267"/>
      <c r="X544" s="267"/>
      <c r="Y544" s="267"/>
      <c r="Z544" s="267"/>
      <c r="AA544" s="267"/>
      <c r="AB544" s="267"/>
    </row>
    <row r="545" spans="1:28" s="268" customFormat="1" ht="40.200000000000003" customHeight="1">
      <c r="A545" s="263" t="s">
        <v>1940</v>
      </c>
      <c r="B545" s="263" t="s">
        <v>1941</v>
      </c>
      <c r="C545" s="263" t="s">
        <v>238</v>
      </c>
      <c r="D545" s="263" t="s">
        <v>1942</v>
      </c>
      <c r="E545" s="271" t="s">
        <v>1943</v>
      </c>
      <c r="F545" s="263" t="s">
        <v>1960</v>
      </c>
      <c r="G545" s="264" t="s">
        <v>1961</v>
      </c>
      <c r="H545" s="263" t="s">
        <v>1962</v>
      </c>
      <c r="I545" s="265" t="s">
        <v>9</v>
      </c>
      <c r="J545" s="263"/>
      <c r="K545" s="263"/>
      <c r="L545" s="267"/>
      <c r="M545" s="267"/>
      <c r="N545" s="267"/>
      <c r="O545" s="267"/>
      <c r="P545" s="267"/>
      <c r="Q545" s="267"/>
      <c r="R545" s="267"/>
      <c r="S545" s="267"/>
      <c r="T545" s="267"/>
      <c r="U545" s="267"/>
      <c r="V545" s="267"/>
      <c r="W545" s="267"/>
      <c r="X545" s="267"/>
      <c r="Y545" s="267"/>
      <c r="Z545" s="267"/>
      <c r="AA545" s="267"/>
      <c r="AB545" s="267"/>
    </row>
    <row r="546" spans="1:28" s="268" customFormat="1" ht="40.200000000000003" customHeight="1">
      <c r="A546" s="263" t="s">
        <v>1940</v>
      </c>
      <c r="B546" s="263" t="s">
        <v>1941</v>
      </c>
      <c r="C546" s="263" t="s">
        <v>243</v>
      </c>
      <c r="D546" s="263" t="s">
        <v>1942</v>
      </c>
      <c r="E546" s="271" t="s">
        <v>1943</v>
      </c>
      <c r="F546" s="263" t="s">
        <v>1963</v>
      </c>
      <c r="G546" s="264" t="s">
        <v>1961</v>
      </c>
      <c r="H546" s="263" t="s">
        <v>1964</v>
      </c>
      <c r="I546" s="265" t="s">
        <v>9</v>
      </c>
      <c r="J546" s="263"/>
      <c r="K546" s="263"/>
      <c r="L546" s="267"/>
      <c r="M546" s="267"/>
      <c r="N546" s="267"/>
      <c r="O546" s="267"/>
      <c r="P546" s="267"/>
      <c r="Q546" s="267"/>
      <c r="R546" s="267"/>
      <c r="S546" s="267"/>
      <c r="T546" s="267"/>
      <c r="U546" s="267"/>
      <c r="V546" s="267"/>
      <c r="W546" s="267"/>
      <c r="X546" s="267"/>
      <c r="Y546" s="267"/>
      <c r="Z546" s="267"/>
      <c r="AA546" s="267"/>
      <c r="AB546" s="267"/>
    </row>
    <row r="547" spans="1:28" s="268" customFormat="1" ht="40.200000000000003" customHeight="1">
      <c r="A547" s="263" t="s">
        <v>1940</v>
      </c>
      <c r="B547" s="263" t="s">
        <v>1941</v>
      </c>
      <c r="C547" s="263" t="s">
        <v>248</v>
      </c>
      <c r="D547" s="263" t="s">
        <v>1942</v>
      </c>
      <c r="E547" s="271" t="s">
        <v>1943</v>
      </c>
      <c r="F547" s="263" t="s">
        <v>1965</v>
      </c>
      <c r="G547" s="264" t="s">
        <v>1953</v>
      </c>
      <c r="H547" s="263" t="s">
        <v>1966</v>
      </c>
      <c r="I547" s="265" t="s">
        <v>9</v>
      </c>
      <c r="J547" s="263"/>
      <c r="K547" s="263"/>
      <c r="L547" s="267"/>
      <c r="M547" s="267"/>
      <c r="N547" s="267"/>
      <c r="O547" s="267"/>
      <c r="P547" s="267"/>
      <c r="Q547" s="267"/>
      <c r="R547" s="267"/>
      <c r="S547" s="267"/>
      <c r="T547" s="267"/>
      <c r="U547" s="267"/>
      <c r="V547" s="267"/>
      <c r="W547" s="267"/>
      <c r="X547" s="267"/>
      <c r="Y547" s="267"/>
      <c r="Z547" s="267"/>
      <c r="AA547" s="267"/>
      <c r="AB547" s="267"/>
    </row>
    <row r="548" spans="1:28" s="268" customFormat="1" ht="40.200000000000003" customHeight="1">
      <c r="A548" s="263" t="s">
        <v>1940</v>
      </c>
      <c r="B548" s="263" t="s">
        <v>1941</v>
      </c>
      <c r="C548" s="263" t="s">
        <v>252</v>
      </c>
      <c r="D548" s="263" t="s">
        <v>1942</v>
      </c>
      <c r="E548" s="271" t="s">
        <v>1943</v>
      </c>
      <c r="F548" s="263" t="s">
        <v>1967</v>
      </c>
      <c r="G548" s="264" t="s">
        <v>1968</v>
      </c>
      <c r="H548" s="263" t="s">
        <v>1969</v>
      </c>
      <c r="I548" s="265" t="s">
        <v>9</v>
      </c>
      <c r="J548" s="263"/>
      <c r="K548" s="263"/>
      <c r="L548" s="266"/>
      <c r="M548" s="267"/>
      <c r="N548" s="267"/>
      <c r="O548" s="267"/>
      <c r="P548" s="267"/>
      <c r="Q548" s="267"/>
      <c r="R548" s="267"/>
      <c r="S548" s="267"/>
      <c r="T548" s="267"/>
      <c r="U548" s="267"/>
      <c r="V548" s="267"/>
      <c r="W548" s="267"/>
      <c r="X548" s="267"/>
      <c r="Y548" s="267"/>
      <c r="Z548" s="267"/>
      <c r="AA548" s="267"/>
      <c r="AB548" s="267"/>
    </row>
    <row r="549" spans="1:28" s="268" customFormat="1" ht="40.200000000000003" customHeight="1">
      <c r="A549" s="263" t="s">
        <v>1940</v>
      </c>
      <c r="B549" s="263" t="s">
        <v>1941</v>
      </c>
      <c r="C549" s="263" t="s">
        <v>257</v>
      </c>
      <c r="D549" s="263" t="s">
        <v>1942</v>
      </c>
      <c r="E549" s="271" t="s">
        <v>1943</v>
      </c>
      <c r="F549" s="263" t="s">
        <v>1970</v>
      </c>
      <c r="G549" s="264" t="s">
        <v>1968</v>
      </c>
      <c r="H549" s="263" t="s">
        <v>1971</v>
      </c>
      <c r="I549" s="265" t="s">
        <v>9</v>
      </c>
      <c r="J549" s="263"/>
      <c r="K549" s="263"/>
      <c r="L549" s="267"/>
      <c r="M549" s="267"/>
      <c r="N549" s="267"/>
      <c r="O549" s="267"/>
      <c r="P549" s="267"/>
      <c r="Q549" s="267"/>
      <c r="R549" s="267"/>
      <c r="S549" s="267"/>
      <c r="T549" s="267"/>
      <c r="U549" s="267"/>
      <c r="V549" s="267"/>
      <c r="W549" s="267"/>
      <c r="X549" s="267"/>
      <c r="Y549" s="267"/>
      <c r="Z549" s="267"/>
      <c r="AA549" s="267"/>
      <c r="AB549" s="267"/>
    </row>
    <row r="550" spans="1:28" s="268" customFormat="1" ht="40.200000000000003" customHeight="1">
      <c r="A550" s="263" t="s">
        <v>1940</v>
      </c>
      <c r="B550" s="263" t="s">
        <v>1941</v>
      </c>
      <c r="C550" s="263" t="s">
        <v>260</v>
      </c>
      <c r="D550" s="263" t="s">
        <v>1942</v>
      </c>
      <c r="E550" s="271" t="s">
        <v>1943</v>
      </c>
      <c r="F550" s="263" t="s">
        <v>1972</v>
      </c>
      <c r="G550" s="264" t="s">
        <v>1973</v>
      </c>
      <c r="H550" s="263" t="s">
        <v>1974</v>
      </c>
      <c r="I550" s="265" t="s">
        <v>9</v>
      </c>
      <c r="J550" s="263"/>
      <c r="K550" s="263"/>
      <c r="L550" s="266"/>
      <c r="M550" s="267"/>
      <c r="N550" s="267"/>
      <c r="O550" s="267"/>
      <c r="P550" s="267"/>
      <c r="Q550" s="267"/>
      <c r="R550" s="267"/>
      <c r="S550" s="267"/>
      <c r="T550" s="267"/>
      <c r="U550" s="267"/>
      <c r="V550" s="267"/>
      <c r="W550" s="267"/>
      <c r="X550" s="267"/>
      <c r="Y550" s="267"/>
      <c r="Z550" s="267"/>
      <c r="AA550" s="267"/>
      <c r="AB550" s="267"/>
    </row>
    <row r="551" spans="1:28" s="268" customFormat="1" ht="40.200000000000003" customHeight="1">
      <c r="A551" s="263" t="s">
        <v>1940</v>
      </c>
      <c r="B551" s="263" t="s">
        <v>1941</v>
      </c>
      <c r="C551" s="263" t="s">
        <v>264</v>
      </c>
      <c r="D551" s="263" t="s">
        <v>1942</v>
      </c>
      <c r="E551" s="271" t="s">
        <v>1943</v>
      </c>
      <c r="F551" s="263" t="s">
        <v>1975</v>
      </c>
      <c r="G551" s="264" t="s">
        <v>1973</v>
      </c>
      <c r="H551" s="263" t="s">
        <v>1976</v>
      </c>
      <c r="I551" s="265" t="s">
        <v>9</v>
      </c>
      <c r="J551" s="263"/>
      <c r="K551" s="263"/>
      <c r="L551" s="266"/>
      <c r="M551" s="267"/>
      <c r="N551" s="267"/>
      <c r="O551" s="267"/>
      <c r="P551" s="267"/>
      <c r="Q551" s="267"/>
      <c r="R551" s="267"/>
      <c r="S551" s="267"/>
      <c r="T551" s="267"/>
      <c r="U551" s="267"/>
      <c r="V551" s="267"/>
      <c r="W551" s="267"/>
      <c r="X551" s="267"/>
      <c r="Y551" s="267"/>
      <c r="Z551" s="267"/>
      <c r="AA551" s="267"/>
      <c r="AB551" s="267"/>
    </row>
    <row r="552" spans="1:28" s="268" customFormat="1" ht="40.200000000000003" customHeight="1">
      <c r="A552" s="263" t="s">
        <v>1940</v>
      </c>
      <c r="B552" s="263" t="s">
        <v>1941</v>
      </c>
      <c r="C552" s="263" t="s">
        <v>268</v>
      </c>
      <c r="D552" s="263" t="s">
        <v>1957</v>
      </c>
      <c r="E552" s="271" t="s">
        <v>1943</v>
      </c>
      <c r="F552" s="263" t="s">
        <v>1977</v>
      </c>
      <c r="G552" s="264" t="s">
        <v>1978</v>
      </c>
      <c r="H552" s="263" t="s">
        <v>1979</v>
      </c>
      <c r="I552" s="265" t="s">
        <v>9</v>
      </c>
      <c r="J552" s="263"/>
      <c r="K552" s="263"/>
      <c r="L552" s="267"/>
      <c r="M552" s="267"/>
      <c r="N552" s="267"/>
      <c r="O552" s="267"/>
      <c r="P552" s="267"/>
      <c r="Q552" s="267"/>
      <c r="R552" s="267"/>
      <c r="S552" s="267"/>
      <c r="T552" s="267"/>
      <c r="U552" s="267"/>
      <c r="V552" s="267"/>
      <c r="W552" s="267"/>
      <c r="X552" s="267"/>
      <c r="Y552" s="267"/>
      <c r="Z552" s="267"/>
      <c r="AA552" s="267"/>
      <c r="AB552" s="267"/>
    </row>
    <row r="553" spans="1:28" s="268" customFormat="1" ht="40.200000000000003" customHeight="1">
      <c r="A553" s="263" t="s">
        <v>1940</v>
      </c>
      <c r="B553" s="263" t="s">
        <v>1941</v>
      </c>
      <c r="C553" s="263" t="s">
        <v>272</v>
      </c>
      <c r="D553" s="263" t="s">
        <v>1942</v>
      </c>
      <c r="E553" s="271" t="s">
        <v>1943</v>
      </c>
      <c r="F553" s="263" t="s">
        <v>1980</v>
      </c>
      <c r="G553" s="264" t="s">
        <v>1981</v>
      </c>
      <c r="H553" s="263" t="s">
        <v>1982</v>
      </c>
      <c r="I553" s="265" t="s">
        <v>9</v>
      </c>
      <c r="J553" s="263"/>
      <c r="K553" s="263"/>
      <c r="L553" s="266"/>
      <c r="M553" s="267"/>
      <c r="N553" s="267"/>
      <c r="O553" s="267"/>
      <c r="P553" s="267"/>
      <c r="Q553" s="267"/>
      <c r="R553" s="267"/>
      <c r="S553" s="267"/>
      <c r="T553" s="267"/>
      <c r="U553" s="267"/>
      <c r="V553" s="267"/>
      <c r="W553" s="267"/>
      <c r="X553" s="267"/>
      <c r="Y553" s="267"/>
      <c r="Z553" s="267"/>
      <c r="AA553" s="267"/>
      <c r="AB553" s="267"/>
    </row>
    <row r="554" spans="1:28" s="268" customFormat="1" ht="40.200000000000003" customHeight="1">
      <c r="A554" s="263" t="s">
        <v>1940</v>
      </c>
      <c r="B554" s="263" t="s">
        <v>1941</v>
      </c>
      <c r="C554" s="263" t="s">
        <v>275</v>
      </c>
      <c r="D554" s="263" t="s">
        <v>1947</v>
      </c>
      <c r="E554" s="271" t="s">
        <v>1943</v>
      </c>
      <c r="F554" s="263" t="s">
        <v>1983</v>
      </c>
      <c r="G554" s="264" t="s">
        <v>1945</v>
      </c>
      <c r="H554" s="263" t="s">
        <v>1984</v>
      </c>
      <c r="I554" s="265" t="s">
        <v>9</v>
      </c>
      <c r="J554" s="263"/>
      <c r="K554" s="263"/>
      <c r="L554" s="266"/>
      <c r="M554" s="267"/>
      <c r="N554" s="267"/>
      <c r="O554" s="267"/>
      <c r="P554" s="267"/>
      <c r="Q554" s="267"/>
      <c r="R554" s="267"/>
      <c r="S554" s="267"/>
      <c r="T554" s="267"/>
      <c r="U554" s="267"/>
      <c r="V554" s="267"/>
      <c r="W554" s="267"/>
      <c r="X554" s="267"/>
      <c r="Y554" s="267"/>
      <c r="Z554" s="267"/>
      <c r="AA554" s="267"/>
      <c r="AB554" s="267"/>
    </row>
    <row r="555" spans="1:28" s="268" customFormat="1" ht="40.200000000000003" customHeight="1">
      <c r="A555" s="263" t="s">
        <v>1940</v>
      </c>
      <c r="B555" s="263" t="s">
        <v>1941</v>
      </c>
      <c r="C555" s="263" t="s">
        <v>279</v>
      </c>
      <c r="D555" s="263" t="s">
        <v>1942</v>
      </c>
      <c r="E555" s="271" t="s">
        <v>1943</v>
      </c>
      <c r="F555" s="263" t="s">
        <v>1985</v>
      </c>
      <c r="G555" s="264" t="s">
        <v>1986</v>
      </c>
      <c r="H555" s="263" t="s">
        <v>1987</v>
      </c>
      <c r="I555" s="265" t="s">
        <v>9</v>
      </c>
      <c r="J555" s="263"/>
      <c r="K555" s="263"/>
      <c r="L555" s="267"/>
      <c r="M555" s="267"/>
      <c r="N555" s="267"/>
      <c r="O555" s="267"/>
      <c r="P555" s="267"/>
      <c r="Q555" s="267"/>
      <c r="R555" s="267"/>
      <c r="S555" s="267"/>
      <c r="T555" s="267"/>
      <c r="U555" s="267"/>
      <c r="V555" s="267"/>
      <c r="W555" s="267"/>
      <c r="X555" s="267"/>
      <c r="Y555" s="267"/>
      <c r="Z555" s="267"/>
      <c r="AA555" s="267"/>
      <c r="AB555" s="267"/>
    </row>
    <row r="556" spans="1:28" s="268" customFormat="1" ht="40.200000000000003" customHeight="1">
      <c r="A556" s="263" t="s">
        <v>1940</v>
      </c>
      <c r="B556" s="263" t="s">
        <v>1941</v>
      </c>
      <c r="C556" s="263" t="s">
        <v>283</v>
      </c>
      <c r="D556" s="263" t="s">
        <v>1988</v>
      </c>
      <c r="E556" s="271" t="s">
        <v>1943</v>
      </c>
      <c r="F556" s="263" t="s">
        <v>1989</v>
      </c>
      <c r="G556" s="264" t="s">
        <v>1990</v>
      </c>
      <c r="H556" s="263" t="s">
        <v>1991</v>
      </c>
      <c r="I556" s="265" t="s">
        <v>9</v>
      </c>
      <c r="J556" s="263"/>
      <c r="K556" s="263"/>
      <c r="L556" s="267"/>
      <c r="M556" s="267"/>
      <c r="N556" s="267"/>
      <c r="O556" s="267"/>
      <c r="P556" s="267"/>
      <c r="Q556" s="267"/>
      <c r="R556" s="267"/>
      <c r="S556" s="267"/>
      <c r="T556" s="267"/>
      <c r="U556" s="267"/>
      <c r="V556" s="267"/>
      <c r="W556" s="267"/>
      <c r="X556" s="267"/>
      <c r="Y556" s="267"/>
      <c r="Z556" s="267"/>
      <c r="AA556" s="267"/>
      <c r="AB556" s="267"/>
    </row>
    <row r="557" spans="1:28" s="268" customFormat="1" ht="40.200000000000003" customHeight="1">
      <c r="A557" s="263" t="s">
        <v>1940</v>
      </c>
      <c r="B557" s="263" t="s">
        <v>1941</v>
      </c>
      <c r="C557" s="263" t="s">
        <v>286</v>
      </c>
      <c r="D557" s="263" t="s">
        <v>1988</v>
      </c>
      <c r="E557" s="271" t="s">
        <v>1943</v>
      </c>
      <c r="F557" s="263" t="s">
        <v>1992</v>
      </c>
      <c r="G557" s="264" t="s">
        <v>1993</v>
      </c>
      <c r="H557" s="263" t="s">
        <v>1994</v>
      </c>
      <c r="I557" s="265" t="s">
        <v>9</v>
      </c>
      <c r="J557" s="263"/>
      <c r="K557" s="263"/>
      <c r="L557" s="267"/>
      <c r="M557" s="267"/>
      <c r="N557" s="267"/>
      <c r="O557" s="267"/>
      <c r="P557" s="267"/>
      <c r="Q557" s="267"/>
      <c r="R557" s="267"/>
      <c r="S557" s="267"/>
      <c r="T557" s="267"/>
      <c r="U557" s="267"/>
      <c r="V557" s="267"/>
      <c r="W557" s="267"/>
      <c r="X557" s="267"/>
      <c r="Y557" s="267"/>
      <c r="Z557" s="267"/>
      <c r="AA557" s="267"/>
      <c r="AB557" s="267"/>
    </row>
    <row r="558" spans="1:28" s="268" customFormat="1" ht="40.200000000000003" customHeight="1">
      <c r="A558" s="263" t="s">
        <v>1940</v>
      </c>
      <c r="B558" s="263" t="s">
        <v>1941</v>
      </c>
      <c r="C558" s="263" t="s">
        <v>290</v>
      </c>
      <c r="D558" s="263" t="s">
        <v>1988</v>
      </c>
      <c r="E558" s="271" t="s">
        <v>1943</v>
      </c>
      <c r="F558" s="263" t="s">
        <v>1995</v>
      </c>
      <c r="G558" s="264" t="s">
        <v>1996</v>
      </c>
      <c r="H558" s="263" t="s">
        <v>1997</v>
      </c>
      <c r="I558" s="265" t="s">
        <v>9</v>
      </c>
      <c r="J558" s="263"/>
      <c r="K558" s="263"/>
      <c r="L558" s="267"/>
      <c r="M558" s="267"/>
      <c r="N558" s="267"/>
      <c r="O558" s="267"/>
      <c r="P558" s="267"/>
      <c r="Q558" s="267"/>
      <c r="R558" s="267"/>
      <c r="S558" s="267"/>
      <c r="T558" s="267"/>
      <c r="U558" s="267"/>
      <c r="V558" s="267"/>
      <c r="W558" s="267"/>
      <c r="X558" s="267"/>
      <c r="Y558" s="267"/>
      <c r="Z558" s="267"/>
      <c r="AA558" s="267"/>
      <c r="AB558" s="267"/>
    </row>
    <row r="559" spans="1:28" s="268" customFormat="1" ht="40.200000000000003" customHeight="1">
      <c r="A559" s="291" t="s">
        <v>1940</v>
      </c>
      <c r="B559" s="291" t="s">
        <v>1941</v>
      </c>
      <c r="C559" s="263" t="s">
        <v>295</v>
      </c>
      <c r="D559" s="263" t="s">
        <v>1988</v>
      </c>
      <c r="E559" s="271" t="s">
        <v>1943</v>
      </c>
      <c r="F559" s="291" t="s">
        <v>1998</v>
      </c>
      <c r="G559" s="264" t="s">
        <v>1999</v>
      </c>
      <c r="H559" s="291" t="s">
        <v>1185</v>
      </c>
      <c r="I559" s="265" t="s">
        <v>9</v>
      </c>
      <c r="J559" s="263"/>
      <c r="K559" s="263"/>
      <c r="L559" s="267"/>
      <c r="M559" s="267"/>
      <c r="N559" s="267"/>
      <c r="O559" s="267"/>
      <c r="P559" s="267"/>
      <c r="Q559" s="267"/>
      <c r="R559" s="267"/>
      <c r="S559" s="267"/>
      <c r="T559" s="267"/>
      <c r="U559" s="267"/>
      <c r="V559" s="267"/>
      <c r="W559" s="267"/>
      <c r="X559" s="267"/>
      <c r="Y559" s="267"/>
      <c r="Z559" s="267"/>
      <c r="AA559" s="267"/>
      <c r="AB559" s="267"/>
    </row>
    <row r="560" spans="1:28" s="268" customFormat="1" ht="40.200000000000003" customHeight="1">
      <c r="A560" s="263" t="s">
        <v>1940</v>
      </c>
      <c r="B560" s="263" t="s">
        <v>1941</v>
      </c>
      <c r="C560" s="263" t="s">
        <v>300</v>
      </c>
      <c r="D560" s="263" t="s">
        <v>1988</v>
      </c>
      <c r="E560" s="271" t="s">
        <v>1943</v>
      </c>
      <c r="F560" s="263" t="s">
        <v>2000</v>
      </c>
      <c r="G560" s="264" t="s">
        <v>2001</v>
      </c>
      <c r="H560" s="263" t="s">
        <v>2002</v>
      </c>
      <c r="I560" s="265" t="s">
        <v>9</v>
      </c>
      <c r="J560" s="263"/>
      <c r="K560" s="263"/>
      <c r="L560" s="267"/>
      <c r="M560" s="267"/>
      <c r="N560" s="267"/>
      <c r="O560" s="267"/>
      <c r="P560" s="267"/>
      <c r="Q560" s="267"/>
      <c r="R560" s="267"/>
      <c r="S560" s="267"/>
      <c r="T560" s="267"/>
      <c r="U560" s="267"/>
      <c r="V560" s="267"/>
      <c r="W560" s="267"/>
      <c r="X560" s="267"/>
      <c r="Y560" s="267"/>
      <c r="Z560" s="267"/>
      <c r="AA560" s="267"/>
      <c r="AB560" s="267"/>
    </row>
    <row r="561" spans="1:28" s="268" customFormat="1" ht="40.200000000000003" customHeight="1">
      <c r="A561" s="263" t="s">
        <v>1940</v>
      </c>
      <c r="B561" s="263" t="s">
        <v>1941</v>
      </c>
      <c r="C561" s="263" t="s">
        <v>304</v>
      </c>
      <c r="D561" s="263" t="s">
        <v>1988</v>
      </c>
      <c r="E561" s="271" t="s">
        <v>1943</v>
      </c>
      <c r="F561" s="263" t="s">
        <v>2003</v>
      </c>
      <c r="G561" s="264" t="s">
        <v>2001</v>
      </c>
      <c r="H561" s="263" t="s">
        <v>2004</v>
      </c>
      <c r="I561" s="265" t="s">
        <v>9</v>
      </c>
      <c r="J561" s="263"/>
      <c r="K561" s="263"/>
      <c r="L561" s="267"/>
      <c r="M561" s="267"/>
      <c r="N561" s="267"/>
      <c r="O561" s="267"/>
      <c r="P561" s="267"/>
      <c r="Q561" s="267"/>
      <c r="R561" s="267"/>
      <c r="S561" s="267"/>
      <c r="T561" s="267"/>
      <c r="U561" s="267"/>
      <c r="V561" s="267"/>
      <c r="W561" s="267"/>
      <c r="X561" s="267"/>
      <c r="Y561" s="267"/>
      <c r="Z561" s="267"/>
      <c r="AA561" s="267"/>
      <c r="AB561" s="267"/>
    </row>
    <row r="562" spans="1:28" s="268" customFormat="1" ht="40.200000000000003" customHeight="1">
      <c r="A562" s="263" t="s">
        <v>1940</v>
      </c>
      <c r="B562" s="263" t="s">
        <v>1941</v>
      </c>
      <c r="C562" s="263" t="s">
        <v>308</v>
      </c>
      <c r="D562" s="263" t="s">
        <v>1988</v>
      </c>
      <c r="E562" s="271" t="s">
        <v>1943</v>
      </c>
      <c r="F562" s="263" t="s">
        <v>1804</v>
      </c>
      <c r="G562" s="264" t="s">
        <v>2001</v>
      </c>
      <c r="H562" s="263" t="s">
        <v>1625</v>
      </c>
      <c r="I562" s="265" t="s">
        <v>9</v>
      </c>
      <c r="J562" s="263"/>
      <c r="K562" s="263"/>
      <c r="L562" s="267"/>
      <c r="M562" s="267"/>
      <c r="N562" s="267"/>
      <c r="O562" s="267"/>
      <c r="P562" s="267"/>
      <c r="Q562" s="267"/>
      <c r="R562" s="267"/>
      <c r="S562" s="267"/>
      <c r="T562" s="267"/>
      <c r="U562" s="267"/>
      <c r="V562" s="267"/>
      <c r="W562" s="267"/>
      <c r="X562" s="267"/>
      <c r="Y562" s="267"/>
      <c r="Z562" s="267"/>
      <c r="AA562" s="267"/>
      <c r="AB562" s="267"/>
    </row>
    <row r="563" spans="1:28" s="268" customFormat="1" ht="40.200000000000003" customHeight="1">
      <c r="A563" s="263" t="s">
        <v>1940</v>
      </c>
      <c r="B563" s="263" t="s">
        <v>1941</v>
      </c>
      <c r="C563" s="263" t="s">
        <v>311</v>
      </c>
      <c r="D563" s="263" t="s">
        <v>1988</v>
      </c>
      <c r="E563" s="271" t="s">
        <v>1943</v>
      </c>
      <c r="F563" s="263" t="s">
        <v>2005</v>
      </c>
      <c r="G563" s="264" t="s">
        <v>2006</v>
      </c>
      <c r="H563" s="263" t="s">
        <v>2007</v>
      </c>
      <c r="I563" s="265" t="s">
        <v>9</v>
      </c>
      <c r="J563" s="263"/>
      <c r="K563" s="263"/>
      <c r="L563" s="267"/>
      <c r="M563" s="267"/>
      <c r="N563" s="267"/>
      <c r="O563" s="267"/>
      <c r="P563" s="267"/>
      <c r="Q563" s="267"/>
      <c r="R563" s="267"/>
      <c r="S563" s="267"/>
      <c r="T563" s="267"/>
      <c r="U563" s="267"/>
      <c r="V563" s="267"/>
      <c r="W563" s="267"/>
      <c r="X563" s="267"/>
      <c r="Y563" s="267"/>
      <c r="Z563" s="267"/>
      <c r="AA563" s="267"/>
      <c r="AB563" s="267"/>
    </row>
    <row r="564" spans="1:28" s="268" customFormat="1" ht="40.200000000000003" customHeight="1">
      <c r="A564" s="263" t="s">
        <v>1940</v>
      </c>
      <c r="B564" s="263" t="s">
        <v>1941</v>
      </c>
      <c r="C564" s="263" t="s">
        <v>315</v>
      </c>
      <c r="D564" s="263" t="s">
        <v>1988</v>
      </c>
      <c r="E564" s="271" t="s">
        <v>1943</v>
      </c>
      <c r="F564" s="263" t="s">
        <v>2008</v>
      </c>
      <c r="G564" s="264" t="s">
        <v>2009</v>
      </c>
      <c r="H564" s="263" t="s">
        <v>2010</v>
      </c>
      <c r="I564" s="265" t="s">
        <v>9</v>
      </c>
      <c r="J564" s="263"/>
      <c r="K564" s="263"/>
      <c r="L564" s="267"/>
      <c r="M564" s="267"/>
      <c r="N564" s="267"/>
      <c r="O564" s="267"/>
      <c r="P564" s="267"/>
      <c r="Q564" s="267"/>
      <c r="R564" s="267"/>
      <c r="S564" s="267"/>
      <c r="T564" s="267"/>
      <c r="U564" s="267"/>
      <c r="V564" s="267"/>
      <c r="W564" s="267"/>
      <c r="X564" s="267"/>
      <c r="Y564" s="267"/>
      <c r="Z564" s="267"/>
      <c r="AA564" s="267"/>
      <c r="AB564" s="267"/>
    </row>
    <row r="565" spans="1:28" s="268" customFormat="1" ht="40.200000000000003" customHeight="1">
      <c r="A565" s="263" t="s">
        <v>1940</v>
      </c>
      <c r="B565" s="263" t="s">
        <v>1941</v>
      </c>
      <c r="C565" s="263" t="s">
        <v>318</v>
      </c>
      <c r="D565" s="263" t="s">
        <v>1988</v>
      </c>
      <c r="E565" s="271" t="s">
        <v>1943</v>
      </c>
      <c r="F565" s="263" t="s">
        <v>2011</v>
      </c>
      <c r="G565" s="264" t="s">
        <v>2009</v>
      </c>
      <c r="H565" s="263" t="s">
        <v>2012</v>
      </c>
      <c r="I565" s="265" t="s">
        <v>9</v>
      </c>
      <c r="J565" s="263"/>
      <c r="K565" s="263"/>
      <c r="L565" s="267"/>
      <c r="M565" s="267"/>
      <c r="N565" s="267"/>
      <c r="O565" s="267"/>
      <c r="P565" s="267"/>
      <c r="Q565" s="267"/>
      <c r="R565" s="267"/>
      <c r="S565" s="267"/>
      <c r="T565" s="267"/>
      <c r="U565" s="267"/>
      <c r="V565" s="267"/>
      <c r="W565" s="267"/>
      <c r="X565" s="267"/>
      <c r="Y565" s="267"/>
      <c r="Z565" s="267"/>
      <c r="AA565" s="267"/>
      <c r="AB565" s="267"/>
    </row>
    <row r="566" spans="1:28" s="268" customFormat="1" ht="40.200000000000003" customHeight="1">
      <c r="A566" s="263" t="s">
        <v>1940</v>
      </c>
      <c r="B566" s="263" t="s">
        <v>1941</v>
      </c>
      <c r="C566" s="263" t="s">
        <v>322</v>
      </c>
      <c r="D566" s="263" t="s">
        <v>1988</v>
      </c>
      <c r="E566" s="271" t="s">
        <v>1943</v>
      </c>
      <c r="F566" s="291" t="s">
        <v>2013</v>
      </c>
      <c r="G566" s="264" t="s">
        <v>2014</v>
      </c>
      <c r="H566" s="291" t="s">
        <v>2015</v>
      </c>
      <c r="I566" s="265" t="s">
        <v>9</v>
      </c>
      <c r="J566" s="263"/>
      <c r="K566" s="263"/>
      <c r="L566" s="267"/>
      <c r="M566" s="267"/>
      <c r="N566" s="267"/>
      <c r="O566" s="267"/>
      <c r="P566" s="267"/>
      <c r="Q566" s="267"/>
      <c r="R566" s="267"/>
      <c r="S566" s="267"/>
      <c r="T566" s="267"/>
      <c r="U566" s="267"/>
      <c r="V566" s="267"/>
      <c r="W566" s="267"/>
      <c r="X566" s="267"/>
      <c r="Y566" s="267"/>
      <c r="Z566" s="267"/>
      <c r="AA566" s="267"/>
      <c r="AB566" s="267"/>
    </row>
    <row r="567" spans="1:28" s="268" customFormat="1" ht="40.200000000000003" customHeight="1">
      <c r="A567" s="263" t="s">
        <v>1940</v>
      </c>
      <c r="B567" s="263" t="s">
        <v>1941</v>
      </c>
      <c r="C567" s="263" t="s">
        <v>1080</v>
      </c>
      <c r="D567" s="263" t="s">
        <v>1988</v>
      </c>
      <c r="E567" s="271" t="s">
        <v>1943</v>
      </c>
      <c r="F567" s="263" t="s">
        <v>2016</v>
      </c>
      <c r="G567" s="264" t="s">
        <v>2017</v>
      </c>
      <c r="H567" s="263" t="s">
        <v>2018</v>
      </c>
      <c r="I567" s="265" t="s">
        <v>9</v>
      </c>
      <c r="J567" s="263"/>
      <c r="K567" s="263"/>
      <c r="L567" s="267"/>
      <c r="M567" s="267"/>
      <c r="N567" s="267"/>
      <c r="O567" s="267"/>
      <c r="P567" s="267"/>
      <c r="Q567" s="267"/>
      <c r="R567" s="267"/>
      <c r="S567" s="267"/>
      <c r="T567" s="267"/>
      <c r="U567" s="267"/>
      <c r="V567" s="267"/>
      <c r="W567" s="267"/>
      <c r="X567" s="267"/>
      <c r="Y567" s="267"/>
      <c r="Z567" s="267"/>
      <c r="AA567" s="267"/>
      <c r="AB567" s="267"/>
    </row>
    <row r="568" spans="1:28" s="268" customFormat="1" ht="40.200000000000003" customHeight="1">
      <c r="A568" s="263" t="s">
        <v>1940</v>
      </c>
      <c r="B568" s="263" t="s">
        <v>1941</v>
      </c>
      <c r="C568" s="263" t="s">
        <v>1084</v>
      </c>
      <c r="D568" s="291" t="s">
        <v>1672</v>
      </c>
      <c r="E568" s="271" t="s">
        <v>1943</v>
      </c>
      <c r="F568" s="263" t="s">
        <v>2019</v>
      </c>
      <c r="G568" s="264" t="s">
        <v>1840</v>
      </c>
      <c r="H568" s="263" t="s">
        <v>2020</v>
      </c>
      <c r="I568" s="265" t="s">
        <v>9</v>
      </c>
      <c r="J568" s="263"/>
      <c r="K568" s="263"/>
      <c r="L568" s="267"/>
      <c r="M568" s="267"/>
      <c r="N568" s="267"/>
      <c r="O568" s="267"/>
      <c r="P568" s="267"/>
      <c r="Q568" s="267"/>
      <c r="R568" s="267"/>
      <c r="S568" s="267"/>
      <c r="T568" s="267"/>
      <c r="U568" s="267"/>
      <c r="V568" s="267"/>
      <c r="W568" s="267"/>
      <c r="X568" s="267"/>
      <c r="Y568" s="267"/>
      <c r="Z568" s="267"/>
      <c r="AA568" s="267"/>
      <c r="AB568" s="267"/>
    </row>
    <row r="569" spans="1:28" s="268" customFormat="1" ht="40.200000000000003" customHeight="1">
      <c r="A569" s="263" t="s">
        <v>1940</v>
      </c>
      <c r="B569" s="263" t="s">
        <v>1941</v>
      </c>
      <c r="C569" s="263" t="s">
        <v>1088</v>
      </c>
      <c r="D569" s="291" t="s">
        <v>1672</v>
      </c>
      <c r="E569" s="271" t="s">
        <v>1943</v>
      </c>
      <c r="F569" s="263" t="s">
        <v>2021</v>
      </c>
      <c r="G569" s="264" t="s">
        <v>2022</v>
      </c>
      <c r="H569" s="263" t="s">
        <v>2023</v>
      </c>
      <c r="I569" s="265" t="s">
        <v>9</v>
      </c>
      <c r="J569" s="263"/>
      <c r="K569" s="263"/>
      <c r="L569" s="267"/>
      <c r="M569" s="267"/>
      <c r="N569" s="267"/>
      <c r="O569" s="267"/>
      <c r="P569" s="267"/>
      <c r="Q569" s="267"/>
      <c r="R569" s="267"/>
      <c r="S569" s="267"/>
      <c r="T569" s="267"/>
      <c r="U569" s="267"/>
      <c r="V569" s="267"/>
      <c r="W569" s="267"/>
      <c r="X569" s="267"/>
      <c r="Y569" s="267"/>
      <c r="Z569" s="267"/>
      <c r="AA569" s="267"/>
      <c r="AB569" s="267"/>
    </row>
    <row r="570" spans="1:28" s="268" customFormat="1" ht="40.200000000000003" customHeight="1">
      <c r="A570" s="263" t="s">
        <v>2024</v>
      </c>
      <c r="B570" s="263" t="s">
        <v>2025</v>
      </c>
      <c r="C570" s="263" t="s">
        <v>2026</v>
      </c>
      <c r="D570" s="263" t="s">
        <v>2027</v>
      </c>
      <c r="E570" s="303" t="s">
        <v>2028</v>
      </c>
      <c r="F570" s="263" t="s">
        <v>1576</v>
      </c>
      <c r="G570" s="295" t="s">
        <v>2029</v>
      </c>
      <c r="H570" s="303" t="s">
        <v>2030</v>
      </c>
      <c r="I570" s="265" t="s">
        <v>9</v>
      </c>
      <c r="J570" s="263"/>
      <c r="K570" s="263"/>
      <c r="L570" s="266"/>
      <c r="M570" s="267"/>
      <c r="N570" s="267"/>
      <c r="O570" s="267"/>
      <c r="P570" s="267"/>
      <c r="Q570" s="267"/>
      <c r="R570" s="267"/>
      <c r="S570" s="267"/>
      <c r="T570" s="267"/>
      <c r="U570" s="267"/>
      <c r="V570" s="267"/>
      <c r="W570" s="267"/>
      <c r="X570" s="267"/>
      <c r="Y570" s="267"/>
      <c r="Z570" s="267"/>
      <c r="AA570" s="267"/>
      <c r="AB570" s="267"/>
    </row>
    <row r="571" spans="1:28" s="268" customFormat="1" ht="40.200000000000003" customHeight="1">
      <c r="A571" s="263" t="s">
        <v>2024</v>
      </c>
      <c r="B571" s="263" t="s">
        <v>2025</v>
      </c>
      <c r="C571" s="263" t="s">
        <v>2031</v>
      </c>
      <c r="D571" s="263" t="s">
        <v>2027</v>
      </c>
      <c r="E571" s="303" t="s">
        <v>2028</v>
      </c>
      <c r="F571" s="263" t="s">
        <v>2032</v>
      </c>
      <c r="G571" s="295" t="s">
        <v>2033</v>
      </c>
      <c r="H571" s="303" t="s">
        <v>2034</v>
      </c>
      <c r="I571" s="265" t="s">
        <v>9</v>
      </c>
      <c r="J571" s="263"/>
      <c r="K571" s="263"/>
      <c r="L571" s="263"/>
      <c r="M571" s="267"/>
      <c r="N571" s="267"/>
      <c r="O571" s="267"/>
      <c r="P571" s="267"/>
      <c r="Q571" s="267"/>
      <c r="R571" s="267"/>
      <c r="S571" s="267"/>
      <c r="T571" s="267"/>
      <c r="U571" s="267"/>
      <c r="V571" s="267"/>
      <c r="W571" s="267"/>
      <c r="X571" s="267"/>
      <c r="Y571" s="267"/>
      <c r="Z571" s="267"/>
      <c r="AA571" s="267"/>
      <c r="AB571" s="267"/>
    </row>
    <row r="572" spans="1:28" s="268" customFormat="1" ht="40.200000000000003" customHeight="1">
      <c r="A572" s="263" t="s">
        <v>2024</v>
      </c>
      <c r="B572" s="263" t="s">
        <v>2025</v>
      </c>
      <c r="C572" s="263" t="s">
        <v>2031</v>
      </c>
      <c r="D572" s="263" t="s">
        <v>2027</v>
      </c>
      <c r="E572" s="303" t="s">
        <v>2028</v>
      </c>
      <c r="F572" s="263" t="s">
        <v>2032</v>
      </c>
      <c r="G572" s="295" t="s">
        <v>2035</v>
      </c>
      <c r="H572" s="303" t="s">
        <v>2034</v>
      </c>
      <c r="I572" s="265" t="s">
        <v>9</v>
      </c>
      <c r="J572" s="263"/>
      <c r="K572" s="263"/>
      <c r="L572" s="263"/>
      <c r="M572" s="267"/>
      <c r="N572" s="267"/>
      <c r="O572" s="267"/>
      <c r="P572" s="267"/>
      <c r="Q572" s="267"/>
      <c r="R572" s="267"/>
      <c r="S572" s="267"/>
      <c r="T572" s="267"/>
      <c r="U572" s="267"/>
      <c r="V572" s="267"/>
      <c r="W572" s="267"/>
      <c r="X572" s="267"/>
      <c r="Y572" s="267"/>
      <c r="Z572" s="267"/>
      <c r="AA572" s="267"/>
      <c r="AB572" s="267"/>
    </row>
    <row r="573" spans="1:28" s="268" customFormat="1" ht="40.200000000000003" customHeight="1">
      <c r="A573" s="263" t="s">
        <v>2024</v>
      </c>
      <c r="B573" s="263" t="s">
        <v>2025</v>
      </c>
      <c r="C573" s="263" t="s">
        <v>2036</v>
      </c>
      <c r="D573" s="263" t="s">
        <v>2027</v>
      </c>
      <c r="E573" s="303" t="s">
        <v>2028</v>
      </c>
      <c r="F573" s="263" t="s">
        <v>2037</v>
      </c>
      <c r="G573" s="295" t="s">
        <v>2038</v>
      </c>
      <c r="H573" s="303" t="s">
        <v>2039</v>
      </c>
      <c r="I573" s="265" t="s">
        <v>9</v>
      </c>
      <c r="J573" s="263"/>
      <c r="K573" s="263"/>
      <c r="L573" s="263"/>
      <c r="M573" s="267"/>
      <c r="N573" s="267"/>
      <c r="O573" s="267"/>
      <c r="P573" s="267"/>
      <c r="Q573" s="267"/>
      <c r="R573" s="267"/>
      <c r="S573" s="267"/>
      <c r="T573" s="267"/>
      <c r="U573" s="267"/>
      <c r="V573" s="267"/>
      <c r="W573" s="267"/>
      <c r="X573" s="267"/>
      <c r="Y573" s="267"/>
      <c r="Z573" s="267"/>
      <c r="AA573" s="267"/>
      <c r="AB573" s="267"/>
    </row>
    <row r="574" spans="1:28" s="268" customFormat="1" ht="40.200000000000003" customHeight="1">
      <c r="A574" s="263" t="s">
        <v>2024</v>
      </c>
      <c r="B574" s="263" t="s">
        <v>2025</v>
      </c>
      <c r="C574" s="263" t="s">
        <v>2036</v>
      </c>
      <c r="D574" s="263" t="s">
        <v>2027</v>
      </c>
      <c r="E574" s="263" t="s">
        <v>2028</v>
      </c>
      <c r="F574" s="263" t="s">
        <v>2040</v>
      </c>
      <c r="G574" s="264" t="s">
        <v>2041</v>
      </c>
      <c r="H574" s="263" t="s">
        <v>2042</v>
      </c>
      <c r="I574" s="265" t="s">
        <v>9</v>
      </c>
      <c r="J574" s="263"/>
      <c r="K574" s="263"/>
      <c r="L574" s="263"/>
      <c r="M574" s="267"/>
      <c r="N574" s="267"/>
      <c r="O574" s="267"/>
      <c r="P574" s="267"/>
      <c r="Q574" s="267"/>
      <c r="R574" s="267"/>
      <c r="S574" s="267"/>
      <c r="T574" s="267"/>
      <c r="U574" s="267"/>
      <c r="V574" s="267"/>
      <c r="W574" s="267"/>
      <c r="X574" s="267"/>
      <c r="Y574" s="267"/>
      <c r="Z574" s="267"/>
      <c r="AA574" s="267"/>
      <c r="AB574" s="267"/>
    </row>
    <row r="575" spans="1:28" s="268" customFormat="1" ht="40.200000000000003" customHeight="1">
      <c r="A575" s="267" t="s">
        <v>2024</v>
      </c>
      <c r="B575" s="263" t="s">
        <v>2025</v>
      </c>
      <c r="C575" s="267" t="s">
        <v>2043</v>
      </c>
      <c r="D575" s="267" t="s">
        <v>2027</v>
      </c>
      <c r="E575" s="267" t="s">
        <v>2028</v>
      </c>
      <c r="F575" s="267" t="s">
        <v>1588</v>
      </c>
      <c r="G575" s="277" t="s">
        <v>2044</v>
      </c>
      <c r="H575" s="267" t="s">
        <v>2030</v>
      </c>
      <c r="I575" s="265" t="s">
        <v>9</v>
      </c>
      <c r="J575" s="267"/>
      <c r="K575" s="263"/>
      <c r="L575" s="266"/>
      <c r="M575" s="267"/>
      <c r="N575" s="267"/>
      <c r="O575" s="267"/>
      <c r="P575" s="267"/>
      <c r="Q575" s="267"/>
      <c r="R575" s="267"/>
      <c r="S575" s="267"/>
      <c r="T575" s="267"/>
      <c r="U575" s="267"/>
      <c r="V575" s="267"/>
      <c r="W575" s="267"/>
      <c r="X575" s="267"/>
      <c r="Y575" s="267"/>
      <c r="Z575" s="267"/>
      <c r="AA575" s="267"/>
      <c r="AB575" s="267"/>
    </row>
    <row r="576" spans="1:28" s="268" customFormat="1" ht="40.200000000000003" customHeight="1">
      <c r="A576" s="267" t="s">
        <v>2024</v>
      </c>
      <c r="B576" s="263" t="s">
        <v>2025</v>
      </c>
      <c r="C576" s="267" t="s">
        <v>2045</v>
      </c>
      <c r="D576" s="267" t="s">
        <v>2027</v>
      </c>
      <c r="E576" s="267" t="s">
        <v>2028</v>
      </c>
      <c r="F576" s="267" t="s">
        <v>2046</v>
      </c>
      <c r="G576" s="277" t="s">
        <v>2047</v>
      </c>
      <c r="H576" s="267" t="s">
        <v>2048</v>
      </c>
      <c r="I576" s="265" t="s">
        <v>9</v>
      </c>
      <c r="J576" s="267"/>
      <c r="K576" s="263"/>
      <c r="L576" s="267"/>
      <c r="M576" s="267"/>
      <c r="N576" s="267"/>
      <c r="O576" s="267"/>
      <c r="P576" s="267"/>
      <c r="Q576" s="267"/>
      <c r="R576" s="267"/>
      <c r="S576" s="267"/>
      <c r="T576" s="267"/>
      <c r="U576" s="267"/>
      <c r="V576" s="267"/>
      <c r="W576" s="267"/>
      <c r="X576" s="267"/>
      <c r="Y576" s="267"/>
      <c r="Z576" s="267"/>
      <c r="AA576" s="267"/>
      <c r="AB576" s="267"/>
    </row>
    <row r="577" spans="1:28" s="268" customFormat="1" ht="40.200000000000003" customHeight="1">
      <c r="A577" s="267" t="s">
        <v>2024</v>
      </c>
      <c r="B577" s="263" t="s">
        <v>2025</v>
      </c>
      <c r="C577" s="267" t="s">
        <v>2049</v>
      </c>
      <c r="D577" s="267" t="s">
        <v>2027</v>
      </c>
      <c r="E577" s="267" t="s">
        <v>2028</v>
      </c>
      <c r="F577" s="267" t="s">
        <v>2050</v>
      </c>
      <c r="G577" s="277" t="s">
        <v>2051</v>
      </c>
      <c r="H577" s="267" t="s">
        <v>2039</v>
      </c>
      <c r="I577" s="265" t="s">
        <v>9</v>
      </c>
      <c r="J577" s="267"/>
      <c r="K577" s="263"/>
      <c r="L577" s="267"/>
      <c r="M577" s="267"/>
      <c r="N577" s="267"/>
      <c r="O577" s="267"/>
      <c r="P577" s="267"/>
      <c r="Q577" s="267"/>
      <c r="R577" s="267"/>
      <c r="S577" s="267"/>
      <c r="T577" s="267"/>
      <c r="U577" s="267"/>
      <c r="V577" s="267"/>
      <c r="W577" s="267"/>
      <c r="X577" s="267"/>
      <c r="Y577" s="267"/>
      <c r="Z577" s="267"/>
      <c r="AA577" s="267"/>
      <c r="AB577" s="267"/>
    </row>
    <row r="578" spans="1:28" s="268" customFormat="1" ht="40.200000000000003" customHeight="1">
      <c r="A578" s="267" t="s">
        <v>2024</v>
      </c>
      <c r="B578" s="263" t="s">
        <v>2025</v>
      </c>
      <c r="C578" s="267" t="s">
        <v>2052</v>
      </c>
      <c r="D578" s="267" t="s">
        <v>2027</v>
      </c>
      <c r="E578" s="267" t="s">
        <v>2028</v>
      </c>
      <c r="F578" s="267" t="s">
        <v>2053</v>
      </c>
      <c r="G578" s="277" t="s">
        <v>2054</v>
      </c>
      <c r="H578" s="267" t="s">
        <v>2030</v>
      </c>
      <c r="I578" s="265" t="s">
        <v>9</v>
      </c>
      <c r="J578" s="267"/>
      <c r="K578" s="263"/>
      <c r="L578" s="267"/>
      <c r="M578" s="267"/>
      <c r="N578" s="267"/>
      <c r="O578" s="267"/>
      <c r="P578" s="267"/>
      <c r="Q578" s="267"/>
      <c r="R578" s="267"/>
      <c r="S578" s="267"/>
      <c r="T578" s="267"/>
      <c r="U578" s="267"/>
      <c r="V578" s="267"/>
      <c r="W578" s="267"/>
      <c r="X578" s="267"/>
      <c r="Y578" s="267"/>
      <c r="Z578" s="267"/>
      <c r="AA578" s="267"/>
      <c r="AB578" s="267"/>
    </row>
    <row r="579" spans="1:28" s="268" customFormat="1" ht="40.200000000000003" customHeight="1">
      <c r="A579" s="267" t="s">
        <v>2024</v>
      </c>
      <c r="B579" s="263" t="s">
        <v>2025</v>
      </c>
      <c r="C579" s="267" t="s">
        <v>2055</v>
      </c>
      <c r="D579" s="267" t="s">
        <v>2027</v>
      </c>
      <c r="E579" s="267" t="s">
        <v>2028</v>
      </c>
      <c r="F579" s="267" t="s">
        <v>2056</v>
      </c>
      <c r="G579" s="277" t="s">
        <v>2057</v>
      </c>
      <c r="H579" s="267" t="s">
        <v>2034</v>
      </c>
      <c r="I579" s="265" t="s">
        <v>9</v>
      </c>
      <c r="J579" s="267"/>
      <c r="K579" s="263"/>
      <c r="L579" s="267"/>
      <c r="M579" s="267"/>
      <c r="N579" s="267"/>
      <c r="O579" s="267"/>
      <c r="P579" s="267"/>
      <c r="Q579" s="267"/>
      <c r="R579" s="267"/>
      <c r="S579" s="267"/>
      <c r="T579" s="267"/>
      <c r="U579" s="267"/>
      <c r="V579" s="267"/>
      <c r="W579" s="267"/>
      <c r="X579" s="267"/>
      <c r="Y579" s="267"/>
      <c r="Z579" s="267"/>
      <c r="AA579" s="267"/>
      <c r="AB579" s="267"/>
    </row>
    <row r="580" spans="1:28" s="268" customFormat="1" ht="40.200000000000003" customHeight="1">
      <c r="A580" s="267" t="s">
        <v>2024</v>
      </c>
      <c r="B580" s="263" t="s">
        <v>2025</v>
      </c>
      <c r="C580" s="267" t="s">
        <v>2058</v>
      </c>
      <c r="D580" s="267" t="s">
        <v>2027</v>
      </c>
      <c r="E580" s="267" t="s">
        <v>2028</v>
      </c>
      <c r="F580" s="267" t="s">
        <v>2059</v>
      </c>
      <c r="G580" s="277" t="s">
        <v>2060</v>
      </c>
      <c r="H580" s="267" t="s">
        <v>2039</v>
      </c>
      <c r="I580" s="265" t="s">
        <v>9</v>
      </c>
      <c r="J580" s="267"/>
      <c r="K580" s="263"/>
      <c r="L580" s="266"/>
      <c r="M580" s="267"/>
      <c r="N580" s="267"/>
      <c r="O580" s="267"/>
      <c r="P580" s="267"/>
      <c r="Q580" s="267"/>
      <c r="R580" s="267"/>
      <c r="S580" s="267"/>
      <c r="T580" s="267"/>
      <c r="U580" s="267"/>
      <c r="V580" s="267"/>
      <c r="W580" s="267"/>
      <c r="X580" s="267"/>
      <c r="Y580" s="267"/>
      <c r="Z580" s="267"/>
      <c r="AA580" s="267"/>
      <c r="AB580" s="267"/>
    </row>
    <row r="581" spans="1:28" s="268" customFormat="1" ht="40.200000000000003" customHeight="1">
      <c r="A581" s="267" t="s">
        <v>2024</v>
      </c>
      <c r="B581" s="263" t="s">
        <v>2025</v>
      </c>
      <c r="C581" s="267" t="s">
        <v>2061</v>
      </c>
      <c r="D581" s="267" t="s">
        <v>2027</v>
      </c>
      <c r="E581" s="267" t="s">
        <v>2028</v>
      </c>
      <c r="F581" s="267" t="s">
        <v>2062</v>
      </c>
      <c r="G581" s="277" t="s">
        <v>2063</v>
      </c>
      <c r="H581" s="267" t="s">
        <v>2064</v>
      </c>
      <c r="I581" s="265" t="s">
        <v>9</v>
      </c>
      <c r="J581" s="267"/>
      <c r="K581" s="263"/>
      <c r="L581" s="266"/>
      <c r="M581" s="267"/>
      <c r="N581" s="267"/>
      <c r="O581" s="267"/>
      <c r="P581" s="267"/>
      <c r="Q581" s="267"/>
      <c r="R581" s="267"/>
      <c r="S581" s="267"/>
      <c r="T581" s="267"/>
      <c r="U581" s="267"/>
      <c r="V581" s="267"/>
      <c r="W581" s="267"/>
      <c r="X581" s="267"/>
      <c r="Y581" s="267"/>
      <c r="Z581" s="267"/>
      <c r="AA581" s="267"/>
      <c r="AB581" s="267"/>
    </row>
    <row r="582" spans="1:28" s="268" customFormat="1" ht="40.200000000000003" customHeight="1">
      <c r="A582" s="267" t="s">
        <v>2024</v>
      </c>
      <c r="B582" s="263" t="s">
        <v>2025</v>
      </c>
      <c r="C582" s="267" t="s">
        <v>2065</v>
      </c>
      <c r="D582" s="267" t="s">
        <v>2027</v>
      </c>
      <c r="E582" s="267" t="s">
        <v>2028</v>
      </c>
      <c r="F582" s="267" t="s">
        <v>2066</v>
      </c>
      <c r="G582" s="277" t="s">
        <v>2067</v>
      </c>
      <c r="H582" s="267" t="s">
        <v>2068</v>
      </c>
      <c r="I582" s="265" t="s">
        <v>9</v>
      </c>
      <c r="J582" s="267"/>
      <c r="K582" s="263"/>
      <c r="L582" s="266"/>
      <c r="M582" s="267"/>
      <c r="N582" s="267"/>
      <c r="O582" s="267"/>
      <c r="P582" s="267"/>
      <c r="Q582" s="267"/>
      <c r="R582" s="267"/>
      <c r="S582" s="267"/>
      <c r="T582" s="267"/>
      <c r="U582" s="267"/>
      <c r="V582" s="267"/>
      <c r="W582" s="267"/>
      <c r="X582" s="267"/>
      <c r="Y582" s="267"/>
      <c r="Z582" s="267"/>
      <c r="AA582" s="267"/>
      <c r="AB582" s="267"/>
    </row>
    <row r="583" spans="1:28" s="268" customFormat="1" ht="40.200000000000003" customHeight="1">
      <c r="A583" s="267" t="s">
        <v>2024</v>
      </c>
      <c r="B583" s="263" t="s">
        <v>2025</v>
      </c>
      <c r="C583" s="267" t="s">
        <v>2069</v>
      </c>
      <c r="D583" s="267" t="s">
        <v>2027</v>
      </c>
      <c r="E583" s="267" t="s">
        <v>2028</v>
      </c>
      <c r="F583" s="267" t="s">
        <v>2070</v>
      </c>
      <c r="G583" s="277" t="s">
        <v>2071</v>
      </c>
      <c r="H583" s="267" t="s">
        <v>2072</v>
      </c>
      <c r="I583" s="265" t="s">
        <v>9</v>
      </c>
      <c r="J583" s="267"/>
      <c r="K583" s="263"/>
      <c r="L583" s="267"/>
      <c r="M583" s="267"/>
      <c r="N583" s="267"/>
      <c r="O583" s="267"/>
      <c r="P583" s="267"/>
      <c r="Q583" s="267"/>
      <c r="R583" s="267"/>
      <c r="S583" s="267"/>
      <c r="T583" s="267"/>
      <c r="U583" s="267"/>
      <c r="V583" s="267"/>
      <c r="W583" s="267"/>
      <c r="X583" s="267"/>
      <c r="Y583" s="267"/>
      <c r="Z583" s="267"/>
      <c r="AA583" s="267"/>
      <c r="AB583" s="267"/>
    </row>
    <row r="584" spans="1:28" s="268" customFormat="1" ht="40.200000000000003" customHeight="1">
      <c r="A584" s="267" t="s">
        <v>2024</v>
      </c>
      <c r="B584" s="263" t="s">
        <v>2025</v>
      </c>
      <c r="C584" s="267" t="s">
        <v>2073</v>
      </c>
      <c r="D584" s="267" t="s">
        <v>2027</v>
      </c>
      <c r="E584" s="267" t="s">
        <v>2028</v>
      </c>
      <c r="F584" s="267" t="s">
        <v>2074</v>
      </c>
      <c r="G584" s="277" t="s">
        <v>2075</v>
      </c>
      <c r="H584" s="267" t="s">
        <v>2076</v>
      </c>
      <c r="I584" s="265" t="s">
        <v>9</v>
      </c>
      <c r="J584" s="267"/>
      <c r="K584" s="263"/>
      <c r="L584" s="267"/>
      <c r="M584" s="267"/>
      <c r="N584" s="267"/>
      <c r="O584" s="267"/>
      <c r="P584" s="267"/>
      <c r="Q584" s="267"/>
      <c r="R584" s="267"/>
      <c r="S584" s="267"/>
      <c r="T584" s="267"/>
      <c r="U584" s="267"/>
      <c r="V584" s="267"/>
      <c r="W584" s="267"/>
      <c r="X584" s="267"/>
      <c r="Y584" s="267"/>
      <c r="Z584" s="267"/>
      <c r="AA584" s="267"/>
      <c r="AB584" s="267"/>
    </row>
    <row r="585" spans="1:28" s="268" customFormat="1" ht="40.200000000000003" customHeight="1">
      <c r="A585" s="267" t="s">
        <v>2024</v>
      </c>
      <c r="B585" s="263" t="s">
        <v>2025</v>
      </c>
      <c r="C585" s="267" t="s">
        <v>2077</v>
      </c>
      <c r="D585" s="267" t="s">
        <v>2027</v>
      </c>
      <c r="E585" s="267" t="s">
        <v>2028</v>
      </c>
      <c r="F585" s="267" t="s">
        <v>2078</v>
      </c>
      <c r="G585" s="277" t="s">
        <v>2079</v>
      </c>
      <c r="H585" s="267" t="s">
        <v>2080</v>
      </c>
      <c r="I585" s="265" t="s">
        <v>9</v>
      </c>
      <c r="J585" s="267"/>
      <c r="K585" s="263"/>
      <c r="L585" s="267"/>
      <c r="M585" s="267"/>
      <c r="N585" s="267"/>
      <c r="O585" s="267"/>
      <c r="P585" s="267"/>
      <c r="Q585" s="267"/>
      <c r="R585" s="267"/>
      <c r="S585" s="267"/>
      <c r="T585" s="267"/>
      <c r="U585" s="267"/>
      <c r="V585" s="267"/>
      <c r="W585" s="267"/>
      <c r="X585" s="267"/>
      <c r="Y585" s="267"/>
      <c r="Z585" s="267"/>
      <c r="AA585" s="267"/>
      <c r="AB585" s="267"/>
    </row>
    <row r="586" spans="1:28" s="268" customFormat="1" ht="40.200000000000003" customHeight="1">
      <c r="A586" s="267" t="s">
        <v>2024</v>
      </c>
      <c r="B586" s="263" t="s">
        <v>2025</v>
      </c>
      <c r="C586" s="267" t="s">
        <v>2081</v>
      </c>
      <c r="D586" s="267" t="s">
        <v>2027</v>
      </c>
      <c r="E586" s="267" t="s">
        <v>2028</v>
      </c>
      <c r="F586" s="267" t="s">
        <v>2082</v>
      </c>
      <c r="G586" s="277" t="s">
        <v>2083</v>
      </c>
      <c r="H586" s="267" t="s">
        <v>2084</v>
      </c>
      <c r="I586" s="265" t="s">
        <v>9</v>
      </c>
      <c r="J586" s="267"/>
      <c r="K586" s="263"/>
      <c r="L586" s="267"/>
      <c r="M586" s="267"/>
      <c r="N586" s="267"/>
      <c r="O586" s="267"/>
      <c r="P586" s="267"/>
      <c r="Q586" s="267"/>
      <c r="R586" s="267"/>
      <c r="S586" s="267"/>
      <c r="T586" s="267"/>
      <c r="U586" s="267"/>
      <c r="V586" s="267"/>
      <c r="W586" s="267"/>
      <c r="X586" s="267"/>
      <c r="Y586" s="267"/>
      <c r="Z586" s="267"/>
      <c r="AA586" s="267"/>
      <c r="AB586" s="267"/>
    </row>
    <row r="587" spans="1:28" s="268" customFormat="1" ht="40.200000000000003" customHeight="1">
      <c r="A587" s="267" t="s">
        <v>2024</v>
      </c>
      <c r="B587" s="263" t="s">
        <v>2025</v>
      </c>
      <c r="C587" s="267" t="s">
        <v>2085</v>
      </c>
      <c r="D587" s="267" t="s">
        <v>2086</v>
      </c>
      <c r="E587" s="267" t="s">
        <v>2028</v>
      </c>
      <c r="F587" s="267" t="s">
        <v>2087</v>
      </c>
      <c r="G587" s="277" t="s">
        <v>2088</v>
      </c>
      <c r="H587" s="267" t="s">
        <v>2089</v>
      </c>
      <c r="I587" s="265" t="s">
        <v>9</v>
      </c>
      <c r="J587" s="267"/>
      <c r="K587" s="263"/>
      <c r="L587" s="267"/>
      <c r="M587" s="267"/>
      <c r="N587" s="267"/>
      <c r="O587" s="267"/>
      <c r="P587" s="267"/>
      <c r="Q587" s="267"/>
      <c r="R587" s="267"/>
      <c r="S587" s="267"/>
      <c r="T587" s="267"/>
      <c r="U587" s="267"/>
      <c r="V587" s="267"/>
      <c r="W587" s="267"/>
      <c r="X587" s="267"/>
      <c r="Y587" s="267"/>
      <c r="Z587" s="267"/>
      <c r="AA587" s="267"/>
      <c r="AB587" s="267"/>
    </row>
    <row r="588" spans="1:28" s="268" customFormat="1" ht="40.200000000000003" customHeight="1">
      <c r="A588" s="267" t="s">
        <v>2024</v>
      </c>
      <c r="B588" s="263" t="s">
        <v>2025</v>
      </c>
      <c r="C588" s="267" t="s">
        <v>2090</v>
      </c>
      <c r="D588" s="267" t="s">
        <v>2086</v>
      </c>
      <c r="E588" s="267" t="s">
        <v>2028</v>
      </c>
      <c r="F588" s="267" t="s">
        <v>2091</v>
      </c>
      <c r="G588" s="277" t="s">
        <v>2092</v>
      </c>
      <c r="H588" s="267" t="s">
        <v>2093</v>
      </c>
      <c r="I588" s="265" t="s">
        <v>9</v>
      </c>
      <c r="J588" s="267"/>
      <c r="K588" s="263"/>
      <c r="L588" s="267"/>
      <c r="M588" s="267"/>
      <c r="N588" s="267"/>
      <c r="O588" s="267"/>
      <c r="P588" s="267"/>
      <c r="Q588" s="267"/>
      <c r="R588" s="267"/>
      <c r="S588" s="267"/>
      <c r="T588" s="267"/>
      <c r="U588" s="267"/>
      <c r="V588" s="267"/>
      <c r="W588" s="267"/>
      <c r="X588" s="267"/>
      <c r="Y588" s="267"/>
      <c r="Z588" s="267"/>
      <c r="AA588" s="267"/>
      <c r="AB588" s="267"/>
    </row>
    <row r="589" spans="1:28" s="268" customFormat="1" ht="40.200000000000003" customHeight="1">
      <c r="A589" s="267" t="s">
        <v>2024</v>
      </c>
      <c r="B589" s="263" t="s">
        <v>2025</v>
      </c>
      <c r="C589" s="267" t="s">
        <v>2094</v>
      </c>
      <c r="D589" s="267" t="s">
        <v>2095</v>
      </c>
      <c r="E589" s="267" t="s">
        <v>2028</v>
      </c>
      <c r="F589" s="267" t="s">
        <v>2096</v>
      </c>
      <c r="G589" s="277" t="s">
        <v>2097</v>
      </c>
      <c r="H589" s="267" t="s">
        <v>2098</v>
      </c>
      <c r="I589" s="265" t="s">
        <v>9</v>
      </c>
      <c r="J589" s="267"/>
      <c r="K589" s="263"/>
      <c r="L589" s="267"/>
      <c r="M589" s="267"/>
      <c r="N589" s="267"/>
      <c r="O589" s="267"/>
      <c r="P589" s="267"/>
      <c r="Q589" s="267"/>
      <c r="R589" s="267"/>
      <c r="S589" s="267"/>
      <c r="T589" s="267"/>
      <c r="U589" s="267"/>
      <c r="V589" s="267"/>
      <c r="W589" s="267"/>
      <c r="X589" s="267"/>
      <c r="Y589" s="267"/>
      <c r="Z589" s="267"/>
      <c r="AA589" s="267"/>
      <c r="AB589" s="267"/>
    </row>
    <row r="590" spans="1:28" s="268" customFormat="1" ht="40.200000000000003" customHeight="1">
      <c r="A590" s="267" t="s">
        <v>2024</v>
      </c>
      <c r="B590" s="263" t="s">
        <v>2025</v>
      </c>
      <c r="C590" s="267" t="s">
        <v>2099</v>
      </c>
      <c r="D590" s="267" t="s">
        <v>2095</v>
      </c>
      <c r="E590" s="267" t="s">
        <v>2028</v>
      </c>
      <c r="F590" s="267" t="s">
        <v>2100</v>
      </c>
      <c r="G590" s="277" t="s">
        <v>2101</v>
      </c>
      <c r="H590" s="267" t="s">
        <v>2102</v>
      </c>
      <c r="I590" s="265" t="s">
        <v>9</v>
      </c>
      <c r="J590" s="267"/>
      <c r="K590" s="263"/>
      <c r="L590" s="267"/>
      <c r="M590" s="267"/>
      <c r="N590" s="267"/>
      <c r="O590" s="267"/>
      <c r="P590" s="267"/>
      <c r="Q590" s="267"/>
      <c r="R590" s="267"/>
      <c r="S590" s="267"/>
      <c r="T590" s="267"/>
      <c r="U590" s="267"/>
      <c r="V590" s="267"/>
      <c r="W590" s="267"/>
      <c r="X590" s="267"/>
      <c r="Y590" s="267"/>
      <c r="Z590" s="267"/>
      <c r="AA590" s="267"/>
      <c r="AB590" s="267"/>
    </row>
    <row r="591" spans="1:28" s="268" customFormat="1" ht="40.200000000000003" customHeight="1">
      <c r="A591" s="267" t="s">
        <v>2024</v>
      </c>
      <c r="B591" s="263" t="s">
        <v>2025</v>
      </c>
      <c r="C591" s="267" t="s">
        <v>2103</v>
      </c>
      <c r="D591" s="267" t="s">
        <v>2104</v>
      </c>
      <c r="E591" s="267" t="s">
        <v>2028</v>
      </c>
      <c r="F591" s="267" t="s">
        <v>2105</v>
      </c>
      <c r="G591" s="277" t="s">
        <v>2106</v>
      </c>
      <c r="H591" s="267" t="s">
        <v>2107</v>
      </c>
      <c r="I591" s="265" t="s">
        <v>9</v>
      </c>
      <c r="J591" s="267"/>
      <c r="K591" s="263"/>
      <c r="L591" s="267"/>
      <c r="M591" s="267"/>
      <c r="N591" s="267"/>
      <c r="O591" s="267"/>
      <c r="P591" s="267"/>
      <c r="Q591" s="267"/>
      <c r="R591" s="267"/>
      <c r="S591" s="267"/>
      <c r="T591" s="267"/>
      <c r="U591" s="267"/>
      <c r="V591" s="267"/>
      <c r="W591" s="267"/>
      <c r="X591" s="267"/>
      <c r="Y591" s="267"/>
      <c r="Z591" s="267"/>
      <c r="AA591" s="267"/>
      <c r="AB591" s="267"/>
    </row>
    <row r="592" spans="1:28" s="268" customFormat="1" ht="40.200000000000003" customHeight="1">
      <c r="A592" s="267" t="s">
        <v>2024</v>
      </c>
      <c r="B592" s="263" t="s">
        <v>2025</v>
      </c>
      <c r="C592" s="267" t="s">
        <v>2108</v>
      </c>
      <c r="D592" s="267" t="s">
        <v>2109</v>
      </c>
      <c r="E592" s="267" t="s">
        <v>2028</v>
      </c>
      <c r="F592" s="267" t="s">
        <v>2110</v>
      </c>
      <c r="G592" s="277" t="s">
        <v>2111</v>
      </c>
      <c r="H592" s="267" t="s">
        <v>2112</v>
      </c>
      <c r="I592" s="265" t="s">
        <v>9</v>
      </c>
      <c r="J592" s="267"/>
      <c r="K592" s="263"/>
      <c r="L592" s="267"/>
      <c r="M592" s="267"/>
      <c r="N592" s="267"/>
      <c r="O592" s="267"/>
      <c r="P592" s="267"/>
      <c r="Q592" s="267"/>
      <c r="R592" s="267"/>
      <c r="S592" s="267"/>
      <c r="T592" s="267"/>
      <c r="U592" s="267"/>
      <c r="V592" s="267"/>
      <c r="W592" s="267"/>
      <c r="X592" s="267"/>
      <c r="Y592" s="267"/>
      <c r="Z592" s="267"/>
      <c r="AA592" s="267"/>
      <c r="AB592" s="267"/>
    </row>
    <row r="593" spans="1:28" s="268" customFormat="1" ht="40.200000000000003" customHeight="1">
      <c r="A593" s="267" t="s">
        <v>2024</v>
      </c>
      <c r="B593" s="263" t="s">
        <v>2025</v>
      </c>
      <c r="C593" s="267" t="s">
        <v>2113</v>
      </c>
      <c r="D593" s="267" t="s">
        <v>2109</v>
      </c>
      <c r="E593" s="267" t="s">
        <v>2028</v>
      </c>
      <c r="F593" s="267" t="s">
        <v>2114</v>
      </c>
      <c r="G593" s="277" t="s">
        <v>2115</v>
      </c>
      <c r="H593" s="267" t="s">
        <v>2116</v>
      </c>
      <c r="I593" s="265" t="s">
        <v>9</v>
      </c>
      <c r="J593" s="267"/>
      <c r="K593" s="263"/>
      <c r="L593" s="267"/>
      <c r="M593" s="267"/>
      <c r="N593" s="267"/>
      <c r="O593" s="267"/>
      <c r="P593" s="267"/>
      <c r="Q593" s="267"/>
      <c r="R593" s="267"/>
      <c r="S593" s="267"/>
      <c r="T593" s="267"/>
      <c r="U593" s="267"/>
      <c r="V593" s="267"/>
      <c r="W593" s="267"/>
      <c r="X593" s="267"/>
      <c r="Y593" s="267"/>
      <c r="Z593" s="267"/>
      <c r="AA593" s="267"/>
      <c r="AB593" s="267"/>
    </row>
    <row r="594" spans="1:28" s="268" customFormat="1" ht="40.200000000000003" customHeight="1">
      <c r="A594" s="267" t="s">
        <v>2024</v>
      </c>
      <c r="B594" s="263" t="s">
        <v>2025</v>
      </c>
      <c r="C594" s="267" t="s">
        <v>2117</v>
      </c>
      <c r="D594" s="267" t="s">
        <v>2118</v>
      </c>
      <c r="E594" s="267" t="s">
        <v>2028</v>
      </c>
      <c r="F594" s="267" t="s">
        <v>2119</v>
      </c>
      <c r="G594" s="277" t="s">
        <v>2120</v>
      </c>
      <c r="H594" s="267" t="s">
        <v>2121</v>
      </c>
      <c r="I594" s="265" t="s">
        <v>9</v>
      </c>
      <c r="J594" s="267"/>
      <c r="K594" s="263"/>
      <c r="L594" s="267"/>
      <c r="M594" s="267"/>
      <c r="N594" s="267"/>
      <c r="O594" s="267"/>
      <c r="P594" s="267"/>
      <c r="Q594" s="267"/>
      <c r="R594" s="267"/>
      <c r="S594" s="267"/>
      <c r="T594" s="267"/>
      <c r="U594" s="267"/>
      <c r="V594" s="267"/>
      <c r="W594" s="267"/>
      <c r="X594" s="267"/>
      <c r="Y594" s="267"/>
      <c r="Z594" s="267"/>
      <c r="AA594" s="267"/>
      <c r="AB594" s="267"/>
    </row>
    <row r="595" spans="1:28" s="268" customFormat="1" ht="40.200000000000003" customHeight="1">
      <c r="A595" s="267" t="s">
        <v>2024</v>
      </c>
      <c r="B595" s="263" t="s">
        <v>2025</v>
      </c>
      <c r="C595" s="267" t="s">
        <v>2122</v>
      </c>
      <c r="D595" s="267" t="s">
        <v>2123</v>
      </c>
      <c r="E595" s="267" t="s">
        <v>2124</v>
      </c>
      <c r="F595" s="267" t="s">
        <v>2125</v>
      </c>
      <c r="G595" s="277" t="s">
        <v>2126</v>
      </c>
      <c r="H595" s="267" t="s">
        <v>2127</v>
      </c>
      <c r="I595" s="265" t="s">
        <v>9</v>
      </c>
      <c r="J595" s="267"/>
      <c r="K595" s="263"/>
      <c r="L595" s="267"/>
      <c r="M595" s="267"/>
      <c r="N595" s="267"/>
      <c r="O595" s="267"/>
      <c r="P595" s="267"/>
      <c r="Q595" s="267"/>
      <c r="R595" s="267"/>
      <c r="S595" s="267"/>
      <c r="T595" s="267"/>
      <c r="U595" s="267"/>
      <c r="V595" s="267"/>
      <c r="W595" s="267"/>
      <c r="X595" s="267"/>
      <c r="Y595" s="267"/>
      <c r="Z595" s="267"/>
      <c r="AA595" s="267"/>
      <c r="AB595" s="267"/>
    </row>
    <row r="596" spans="1:28" s="268" customFormat="1" ht="40.200000000000003" customHeight="1">
      <c r="A596" s="267" t="s">
        <v>2128</v>
      </c>
      <c r="B596" s="267" t="s">
        <v>2129</v>
      </c>
      <c r="C596" s="267" t="s">
        <v>2130</v>
      </c>
      <c r="D596" s="267" t="s">
        <v>2131</v>
      </c>
      <c r="E596" s="267" t="s">
        <v>2132</v>
      </c>
      <c r="F596" s="267" t="s">
        <v>2133</v>
      </c>
      <c r="G596" s="277" t="s">
        <v>2134</v>
      </c>
      <c r="H596" s="267" t="s">
        <v>2135</v>
      </c>
      <c r="I596" s="265" t="s">
        <v>9</v>
      </c>
      <c r="J596" s="267"/>
      <c r="K596" s="263"/>
      <c r="L596" s="266"/>
      <c r="M596" s="267"/>
      <c r="N596" s="267"/>
      <c r="O596" s="267"/>
      <c r="P596" s="267"/>
      <c r="Q596" s="267"/>
      <c r="R596" s="267"/>
      <c r="S596" s="267"/>
      <c r="T596" s="267"/>
      <c r="U596" s="267"/>
      <c r="V596" s="267"/>
      <c r="W596" s="267"/>
      <c r="X596" s="267"/>
      <c r="Y596" s="267"/>
      <c r="Z596" s="267"/>
      <c r="AA596" s="267"/>
      <c r="AB596" s="267"/>
    </row>
    <row r="597" spans="1:28" s="268" customFormat="1" ht="40.200000000000003" customHeight="1">
      <c r="A597" s="267" t="s">
        <v>2128</v>
      </c>
      <c r="B597" s="267" t="s">
        <v>2129</v>
      </c>
      <c r="C597" s="267" t="s">
        <v>2136</v>
      </c>
      <c r="D597" s="267" t="s">
        <v>2131</v>
      </c>
      <c r="E597" s="267" t="s">
        <v>2132</v>
      </c>
      <c r="F597" s="267" t="s">
        <v>2137</v>
      </c>
      <c r="G597" s="277" t="s">
        <v>2134</v>
      </c>
      <c r="H597" s="267" t="s">
        <v>2138</v>
      </c>
      <c r="I597" s="265" t="s">
        <v>9</v>
      </c>
      <c r="J597" s="267"/>
      <c r="K597" s="263"/>
      <c r="L597" s="267"/>
      <c r="M597" s="267"/>
      <c r="N597" s="267"/>
      <c r="O597" s="267"/>
      <c r="P597" s="267"/>
      <c r="Q597" s="267"/>
      <c r="R597" s="267"/>
      <c r="S597" s="267"/>
      <c r="T597" s="267"/>
      <c r="U597" s="267"/>
      <c r="V597" s="267"/>
      <c r="W597" s="267"/>
      <c r="X597" s="267"/>
      <c r="Y597" s="267"/>
      <c r="Z597" s="267"/>
      <c r="AA597" s="267"/>
      <c r="AB597" s="267"/>
    </row>
    <row r="598" spans="1:28" s="268" customFormat="1" ht="40.200000000000003" customHeight="1">
      <c r="A598" s="267" t="s">
        <v>2128</v>
      </c>
      <c r="B598" s="267" t="s">
        <v>2129</v>
      </c>
      <c r="C598" s="267" t="s">
        <v>2139</v>
      </c>
      <c r="D598" s="267" t="s">
        <v>2131</v>
      </c>
      <c r="E598" s="267" t="s">
        <v>2132</v>
      </c>
      <c r="F598" s="267" t="s">
        <v>2140</v>
      </c>
      <c r="G598" s="277" t="s">
        <v>2141</v>
      </c>
      <c r="H598" s="267" t="s">
        <v>2142</v>
      </c>
      <c r="I598" s="265" t="s">
        <v>9</v>
      </c>
      <c r="J598" s="267"/>
      <c r="K598" s="263"/>
      <c r="L598" s="267"/>
      <c r="M598" s="267"/>
      <c r="N598" s="267"/>
      <c r="O598" s="267"/>
      <c r="P598" s="267"/>
      <c r="Q598" s="267"/>
      <c r="R598" s="267"/>
      <c r="S598" s="267"/>
      <c r="T598" s="267"/>
      <c r="U598" s="267"/>
      <c r="V598" s="267"/>
      <c r="W598" s="267"/>
      <c r="X598" s="267"/>
      <c r="Y598" s="267"/>
      <c r="Z598" s="267"/>
      <c r="AA598" s="267"/>
      <c r="AB598" s="267"/>
    </row>
    <row r="599" spans="1:28" s="268" customFormat="1" ht="40.200000000000003" customHeight="1">
      <c r="A599" s="267" t="s">
        <v>2128</v>
      </c>
      <c r="B599" s="267" t="s">
        <v>2129</v>
      </c>
      <c r="C599" s="267" t="s">
        <v>2143</v>
      </c>
      <c r="D599" s="267" t="s">
        <v>2131</v>
      </c>
      <c r="E599" s="267" t="s">
        <v>2132</v>
      </c>
      <c r="F599" s="267" t="s">
        <v>2144</v>
      </c>
      <c r="G599" s="277" t="s">
        <v>2145</v>
      </c>
      <c r="H599" s="267" t="s">
        <v>2146</v>
      </c>
      <c r="I599" s="265" t="s">
        <v>9</v>
      </c>
      <c r="J599" s="267"/>
      <c r="K599" s="263"/>
      <c r="L599" s="267"/>
      <c r="M599" s="267"/>
      <c r="N599" s="267"/>
      <c r="O599" s="267"/>
      <c r="P599" s="267"/>
      <c r="Q599" s="267"/>
      <c r="R599" s="267"/>
      <c r="S599" s="267"/>
      <c r="T599" s="267"/>
      <c r="U599" s="267"/>
      <c r="V599" s="267"/>
      <c r="W599" s="267"/>
      <c r="X599" s="267"/>
      <c r="Y599" s="267"/>
      <c r="Z599" s="267"/>
      <c r="AA599" s="267"/>
      <c r="AB599" s="267"/>
    </row>
    <row r="600" spans="1:28" s="268" customFormat="1" ht="40.200000000000003" customHeight="1">
      <c r="A600" s="267" t="s">
        <v>2128</v>
      </c>
      <c r="B600" s="267" t="s">
        <v>2129</v>
      </c>
      <c r="C600" s="267" t="s">
        <v>2147</v>
      </c>
      <c r="D600" s="267" t="s">
        <v>2131</v>
      </c>
      <c r="E600" s="267" t="s">
        <v>2132</v>
      </c>
      <c r="F600" s="267" t="s">
        <v>2148</v>
      </c>
      <c r="G600" s="277" t="s">
        <v>2149</v>
      </c>
      <c r="H600" s="267" t="s">
        <v>2150</v>
      </c>
      <c r="I600" s="265" t="s">
        <v>9</v>
      </c>
      <c r="J600" s="267"/>
      <c r="K600" s="263"/>
      <c r="L600" s="267"/>
      <c r="M600" s="267"/>
      <c r="N600" s="267"/>
      <c r="O600" s="267"/>
      <c r="P600" s="267"/>
      <c r="Q600" s="267"/>
      <c r="R600" s="267"/>
      <c r="S600" s="267"/>
      <c r="T600" s="267"/>
      <c r="U600" s="267"/>
      <c r="V600" s="267"/>
      <c r="W600" s="267"/>
      <c r="X600" s="267"/>
      <c r="Y600" s="267"/>
      <c r="Z600" s="267"/>
      <c r="AA600" s="267"/>
      <c r="AB600" s="267"/>
    </row>
    <row r="601" spans="1:28" s="268" customFormat="1" ht="40.200000000000003" customHeight="1">
      <c r="A601" s="267" t="s">
        <v>2128</v>
      </c>
      <c r="B601" s="267" t="s">
        <v>2129</v>
      </c>
      <c r="C601" s="267" t="s">
        <v>2151</v>
      </c>
      <c r="D601" s="267" t="s">
        <v>2131</v>
      </c>
      <c r="E601" s="267" t="s">
        <v>2132</v>
      </c>
      <c r="F601" s="267" t="s">
        <v>2152</v>
      </c>
      <c r="G601" s="277" t="s">
        <v>2153</v>
      </c>
      <c r="H601" s="267" t="s">
        <v>2154</v>
      </c>
      <c r="I601" s="265" t="s">
        <v>9</v>
      </c>
      <c r="J601" s="267"/>
      <c r="K601" s="263"/>
      <c r="L601" s="267"/>
      <c r="M601" s="267"/>
      <c r="N601" s="267"/>
      <c r="O601" s="267"/>
      <c r="P601" s="267"/>
      <c r="Q601" s="267"/>
      <c r="R601" s="267"/>
      <c r="S601" s="267"/>
      <c r="T601" s="267"/>
      <c r="U601" s="267"/>
      <c r="V601" s="267"/>
      <c r="W601" s="267"/>
      <c r="X601" s="267"/>
      <c r="Y601" s="267"/>
      <c r="Z601" s="267"/>
      <c r="AA601" s="267"/>
      <c r="AB601" s="267"/>
    </row>
    <row r="602" spans="1:28" s="268" customFormat="1" ht="40.200000000000003" customHeight="1">
      <c r="A602" s="267" t="s">
        <v>2128</v>
      </c>
      <c r="B602" s="267" t="s">
        <v>2129</v>
      </c>
      <c r="C602" s="267" t="s">
        <v>2155</v>
      </c>
      <c r="D602" s="267" t="s">
        <v>2131</v>
      </c>
      <c r="E602" s="267" t="s">
        <v>2132</v>
      </c>
      <c r="F602" s="267" t="s">
        <v>2156</v>
      </c>
      <c r="G602" s="277" t="s">
        <v>2157</v>
      </c>
      <c r="H602" s="267" t="s">
        <v>2158</v>
      </c>
      <c r="I602" s="265" t="s">
        <v>9</v>
      </c>
      <c r="J602" s="267"/>
      <c r="K602" s="263"/>
      <c r="L602" s="267"/>
      <c r="M602" s="267"/>
      <c r="N602" s="267"/>
      <c r="O602" s="267"/>
      <c r="P602" s="267"/>
      <c r="Q602" s="267"/>
      <c r="R602" s="267"/>
      <c r="S602" s="267"/>
      <c r="T602" s="267"/>
      <c r="U602" s="267"/>
      <c r="V602" s="267"/>
      <c r="W602" s="267"/>
      <c r="X602" s="267"/>
      <c r="Y602" s="267"/>
      <c r="Z602" s="267"/>
      <c r="AA602" s="267"/>
      <c r="AB602" s="267"/>
    </row>
    <row r="603" spans="1:28" s="268" customFormat="1" ht="40.200000000000003" customHeight="1">
      <c r="A603" s="267" t="s">
        <v>2128</v>
      </c>
      <c r="B603" s="267" t="s">
        <v>2129</v>
      </c>
      <c r="C603" s="267" t="s">
        <v>2159</v>
      </c>
      <c r="D603" s="267" t="s">
        <v>2131</v>
      </c>
      <c r="E603" s="267" t="s">
        <v>2132</v>
      </c>
      <c r="F603" s="267" t="s">
        <v>2160</v>
      </c>
      <c r="G603" s="277" t="s">
        <v>2161</v>
      </c>
      <c r="H603" s="267" t="s">
        <v>2162</v>
      </c>
      <c r="I603" s="265" t="s">
        <v>9</v>
      </c>
      <c r="J603" s="267"/>
      <c r="K603" s="263"/>
      <c r="L603" s="267"/>
      <c r="M603" s="267"/>
      <c r="N603" s="267"/>
      <c r="O603" s="267"/>
      <c r="P603" s="267"/>
      <c r="Q603" s="267"/>
      <c r="R603" s="267"/>
      <c r="S603" s="267"/>
      <c r="T603" s="267"/>
      <c r="U603" s="267"/>
      <c r="V603" s="267"/>
      <c r="W603" s="267"/>
      <c r="X603" s="267"/>
      <c r="Y603" s="267"/>
      <c r="Z603" s="267"/>
      <c r="AA603" s="267"/>
      <c r="AB603" s="267"/>
    </row>
    <row r="604" spans="1:28" s="268" customFormat="1" ht="40.200000000000003" customHeight="1">
      <c r="A604" s="267" t="s">
        <v>2128</v>
      </c>
      <c r="B604" s="267" t="s">
        <v>2129</v>
      </c>
      <c r="C604" s="267" t="s">
        <v>2163</v>
      </c>
      <c r="D604" s="267" t="s">
        <v>2131</v>
      </c>
      <c r="E604" s="267" t="s">
        <v>2132</v>
      </c>
      <c r="F604" s="267" t="s">
        <v>2164</v>
      </c>
      <c r="G604" s="277" t="s">
        <v>2165</v>
      </c>
      <c r="H604" s="267" t="s">
        <v>2162</v>
      </c>
      <c r="I604" s="265" t="s">
        <v>9</v>
      </c>
      <c r="J604" s="267"/>
      <c r="K604" s="263"/>
      <c r="L604" s="267"/>
      <c r="M604" s="267"/>
      <c r="N604" s="267"/>
      <c r="O604" s="267"/>
      <c r="P604" s="267"/>
      <c r="Q604" s="267"/>
      <c r="R604" s="267"/>
      <c r="S604" s="267"/>
      <c r="T604" s="267"/>
      <c r="U604" s="267"/>
      <c r="V604" s="267"/>
      <c r="W604" s="267"/>
      <c r="X604" s="267"/>
      <c r="Y604" s="267"/>
      <c r="Z604" s="267"/>
      <c r="AA604" s="267"/>
      <c r="AB604" s="267"/>
    </row>
    <row r="605" spans="1:28" s="268" customFormat="1" ht="40.200000000000003" customHeight="1">
      <c r="A605" s="267" t="s">
        <v>2128</v>
      </c>
      <c r="B605" s="267" t="s">
        <v>2129</v>
      </c>
      <c r="C605" s="267" t="s">
        <v>2166</v>
      </c>
      <c r="D605" s="267" t="s">
        <v>2131</v>
      </c>
      <c r="E605" s="267" t="s">
        <v>2132</v>
      </c>
      <c r="F605" s="267" t="s">
        <v>2167</v>
      </c>
      <c r="G605" s="277" t="s">
        <v>2168</v>
      </c>
      <c r="H605" s="267" t="s">
        <v>2169</v>
      </c>
      <c r="I605" s="265" t="s">
        <v>9</v>
      </c>
      <c r="J605" s="267"/>
      <c r="K605" s="263"/>
      <c r="L605" s="267"/>
      <c r="M605" s="267"/>
      <c r="N605" s="267"/>
      <c r="O605" s="267"/>
      <c r="P605" s="267"/>
      <c r="Q605" s="267"/>
      <c r="R605" s="267"/>
      <c r="S605" s="267"/>
      <c r="T605" s="267"/>
      <c r="U605" s="267"/>
      <c r="V605" s="267"/>
      <c r="W605" s="267"/>
      <c r="X605" s="267"/>
      <c r="Y605" s="267"/>
      <c r="Z605" s="267"/>
      <c r="AA605" s="267"/>
      <c r="AB605" s="267"/>
    </row>
    <row r="606" spans="1:28" s="268" customFormat="1" ht="40.200000000000003" customHeight="1">
      <c r="A606" s="267" t="s">
        <v>2128</v>
      </c>
      <c r="B606" s="267" t="s">
        <v>2129</v>
      </c>
      <c r="C606" s="267" t="s">
        <v>2170</v>
      </c>
      <c r="D606" s="267" t="s">
        <v>2131</v>
      </c>
      <c r="E606" s="267" t="s">
        <v>2132</v>
      </c>
      <c r="F606" s="267" t="s">
        <v>2171</v>
      </c>
      <c r="G606" s="277" t="s">
        <v>2168</v>
      </c>
      <c r="H606" s="267" t="s">
        <v>2169</v>
      </c>
      <c r="I606" s="265" t="s">
        <v>9</v>
      </c>
      <c r="J606" s="267"/>
      <c r="K606" s="263"/>
      <c r="L606" s="267"/>
      <c r="M606" s="267"/>
      <c r="N606" s="267"/>
      <c r="O606" s="267"/>
      <c r="P606" s="267"/>
      <c r="Q606" s="267"/>
      <c r="R606" s="267"/>
      <c r="S606" s="267"/>
      <c r="T606" s="267"/>
      <c r="U606" s="267"/>
      <c r="V606" s="267"/>
      <c r="W606" s="267"/>
      <c r="X606" s="267"/>
      <c r="Y606" s="267"/>
      <c r="Z606" s="267"/>
      <c r="AA606" s="267"/>
      <c r="AB606" s="267"/>
    </row>
    <row r="607" spans="1:28" s="268" customFormat="1" ht="40.200000000000003" customHeight="1">
      <c r="A607" s="267" t="s">
        <v>2128</v>
      </c>
      <c r="B607" s="267" t="s">
        <v>2129</v>
      </c>
      <c r="C607" s="267" t="s">
        <v>2172</v>
      </c>
      <c r="D607" s="267" t="s">
        <v>2131</v>
      </c>
      <c r="E607" s="267" t="s">
        <v>2132</v>
      </c>
      <c r="F607" s="267" t="s">
        <v>2173</v>
      </c>
      <c r="G607" s="277" t="s">
        <v>2174</v>
      </c>
      <c r="H607" s="267" t="s">
        <v>2175</v>
      </c>
      <c r="I607" s="265" t="s">
        <v>9</v>
      </c>
      <c r="J607" s="267"/>
      <c r="K607" s="263"/>
      <c r="L607" s="267"/>
      <c r="M607" s="267"/>
      <c r="N607" s="267"/>
      <c r="O607" s="267"/>
      <c r="P607" s="267"/>
      <c r="Q607" s="267"/>
      <c r="R607" s="267"/>
      <c r="S607" s="267"/>
      <c r="T607" s="267"/>
      <c r="U607" s="267"/>
      <c r="V607" s="267"/>
      <c r="W607" s="267"/>
      <c r="X607" s="267"/>
      <c r="Y607" s="267"/>
      <c r="Z607" s="267"/>
      <c r="AA607" s="267"/>
      <c r="AB607" s="267"/>
    </row>
    <row r="608" spans="1:28" s="268" customFormat="1" ht="40.200000000000003" customHeight="1">
      <c r="A608" s="267" t="s">
        <v>2128</v>
      </c>
      <c r="B608" s="267" t="s">
        <v>2129</v>
      </c>
      <c r="C608" s="267" t="s">
        <v>2176</v>
      </c>
      <c r="D608" s="267" t="s">
        <v>2131</v>
      </c>
      <c r="E608" s="267" t="s">
        <v>2132</v>
      </c>
      <c r="F608" s="267" t="s">
        <v>2177</v>
      </c>
      <c r="G608" s="277" t="s">
        <v>2178</v>
      </c>
      <c r="H608" s="267" t="s">
        <v>2179</v>
      </c>
      <c r="I608" s="265" t="s">
        <v>9</v>
      </c>
      <c r="J608" s="267"/>
      <c r="K608" s="263"/>
      <c r="L608" s="267"/>
      <c r="M608" s="267"/>
      <c r="N608" s="267"/>
      <c r="O608" s="267"/>
      <c r="P608" s="267"/>
      <c r="Q608" s="267"/>
      <c r="R608" s="267"/>
      <c r="S608" s="267"/>
      <c r="T608" s="267"/>
      <c r="U608" s="267"/>
      <c r="V608" s="267"/>
      <c r="W608" s="267"/>
      <c r="X608" s="267"/>
      <c r="Y608" s="267"/>
      <c r="Z608" s="267"/>
      <c r="AA608" s="267"/>
      <c r="AB608" s="267"/>
    </row>
    <row r="609" spans="1:28" s="268" customFormat="1" ht="40.200000000000003" customHeight="1">
      <c r="A609" s="267" t="s">
        <v>2180</v>
      </c>
      <c r="B609" s="267" t="s">
        <v>2181</v>
      </c>
      <c r="C609" s="267" t="s">
        <v>209</v>
      </c>
      <c r="D609" s="267" t="s">
        <v>2182</v>
      </c>
      <c r="E609" s="267" t="s">
        <v>2183</v>
      </c>
      <c r="F609" s="267" t="s">
        <v>2184</v>
      </c>
      <c r="G609" s="277" t="s">
        <v>2185</v>
      </c>
      <c r="H609" s="267" t="s">
        <v>2186</v>
      </c>
      <c r="I609" s="265" t="s">
        <v>9</v>
      </c>
      <c r="J609" s="267"/>
      <c r="K609" s="263"/>
      <c r="L609" s="266"/>
      <c r="M609" s="267"/>
      <c r="N609" s="267"/>
      <c r="O609" s="267"/>
      <c r="P609" s="267"/>
      <c r="Q609" s="267"/>
      <c r="R609" s="267"/>
      <c r="S609" s="267"/>
      <c r="T609" s="267"/>
      <c r="U609" s="267"/>
      <c r="V609" s="267"/>
      <c r="W609" s="267"/>
      <c r="X609" s="267"/>
      <c r="Y609" s="267"/>
      <c r="Z609" s="267"/>
      <c r="AA609" s="267"/>
      <c r="AB609" s="267"/>
    </row>
    <row r="610" spans="1:28" s="268" customFormat="1" ht="40.200000000000003" customHeight="1">
      <c r="A610" s="267" t="s">
        <v>2180</v>
      </c>
      <c r="B610" s="267" t="s">
        <v>2181</v>
      </c>
      <c r="C610" s="267" t="s">
        <v>215</v>
      </c>
      <c r="D610" s="267" t="s">
        <v>2182</v>
      </c>
      <c r="E610" s="267" t="s">
        <v>2183</v>
      </c>
      <c r="F610" s="267" t="s">
        <v>2187</v>
      </c>
      <c r="G610" s="277" t="s">
        <v>2188</v>
      </c>
      <c r="H610" s="267" t="s">
        <v>2189</v>
      </c>
      <c r="I610" s="265" t="s">
        <v>9</v>
      </c>
      <c r="J610" s="267"/>
      <c r="K610" s="263"/>
      <c r="L610" s="267"/>
      <c r="M610" s="267"/>
      <c r="N610" s="267"/>
      <c r="O610" s="267"/>
      <c r="P610" s="267"/>
      <c r="Q610" s="267"/>
      <c r="R610" s="267"/>
      <c r="S610" s="267"/>
      <c r="T610" s="267"/>
      <c r="U610" s="267"/>
      <c r="V610" s="267"/>
      <c r="W610" s="267"/>
      <c r="X610" s="267"/>
      <c r="Y610" s="267"/>
      <c r="Z610" s="267"/>
      <c r="AA610" s="267"/>
      <c r="AB610" s="267"/>
    </row>
    <row r="611" spans="1:28" s="268" customFormat="1" ht="40.200000000000003" customHeight="1">
      <c r="A611" s="267" t="s">
        <v>2180</v>
      </c>
      <c r="B611" s="267" t="s">
        <v>2181</v>
      </c>
      <c r="C611" s="267" t="s">
        <v>220</v>
      </c>
      <c r="D611" s="267" t="s">
        <v>2182</v>
      </c>
      <c r="E611" s="267" t="s">
        <v>2183</v>
      </c>
      <c r="F611" s="267" t="s">
        <v>2190</v>
      </c>
      <c r="G611" s="277" t="s">
        <v>2191</v>
      </c>
      <c r="H611" s="267" t="s">
        <v>2192</v>
      </c>
      <c r="I611" s="265" t="s">
        <v>9</v>
      </c>
      <c r="J611" s="267"/>
      <c r="K611" s="263"/>
      <c r="L611" s="267"/>
      <c r="M611" s="267"/>
      <c r="N611" s="267"/>
      <c r="O611" s="267"/>
      <c r="P611" s="267"/>
      <c r="Q611" s="267"/>
      <c r="R611" s="267"/>
      <c r="S611" s="267"/>
      <c r="T611" s="267"/>
      <c r="U611" s="267"/>
      <c r="V611" s="267"/>
      <c r="W611" s="267"/>
      <c r="X611" s="267"/>
      <c r="Y611" s="267"/>
      <c r="Z611" s="267"/>
      <c r="AA611" s="267"/>
      <c r="AB611" s="267"/>
    </row>
    <row r="612" spans="1:28" s="268" customFormat="1" ht="40.200000000000003" customHeight="1">
      <c r="A612" s="267" t="s">
        <v>2180</v>
      </c>
      <c r="B612" s="267" t="s">
        <v>2181</v>
      </c>
      <c r="C612" s="267" t="s">
        <v>226</v>
      </c>
      <c r="D612" s="267" t="s">
        <v>2182</v>
      </c>
      <c r="E612" s="267" t="s">
        <v>2183</v>
      </c>
      <c r="F612" s="267" t="s">
        <v>2193</v>
      </c>
      <c r="G612" s="277" t="s">
        <v>2194</v>
      </c>
      <c r="H612" s="267" t="s">
        <v>2195</v>
      </c>
      <c r="I612" s="265" t="s">
        <v>9</v>
      </c>
      <c r="J612" s="267"/>
      <c r="K612" s="263"/>
      <c r="L612" s="267"/>
      <c r="M612" s="267"/>
      <c r="N612" s="267"/>
      <c r="O612" s="267"/>
      <c r="P612" s="267"/>
      <c r="Q612" s="267"/>
      <c r="R612" s="267"/>
      <c r="S612" s="267"/>
      <c r="T612" s="267"/>
      <c r="U612" s="267"/>
      <c r="V612" s="267"/>
      <c r="W612" s="267"/>
      <c r="X612" s="267"/>
      <c r="Y612" s="267"/>
      <c r="Z612" s="267"/>
      <c r="AA612" s="267"/>
      <c r="AB612" s="267"/>
    </row>
    <row r="613" spans="1:28" s="268" customFormat="1" ht="40.200000000000003" customHeight="1">
      <c r="A613" s="267" t="s">
        <v>2180</v>
      </c>
      <c r="B613" s="267" t="s">
        <v>2181</v>
      </c>
      <c r="C613" s="267" t="s">
        <v>230</v>
      </c>
      <c r="D613" s="267" t="s">
        <v>2182</v>
      </c>
      <c r="E613" s="267" t="s">
        <v>2183</v>
      </c>
      <c r="F613" s="267" t="s">
        <v>2196</v>
      </c>
      <c r="G613" s="277" t="s">
        <v>2197</v>
      </c>
      <c r="H613" s="267" t="s">
        <v>2198</v>
      </c>
      <c r="I613" s="265" t="s">
        <v>9</v>
      </c>
      <c r="J613" s="267"/>
      <c r="K613" s="263"/>
      <c r="L613" s="267"/>
      <c r="M613" s="267"/>
      <c r="N613" s="267"/>
      <c r="O613" s="267"/>
      <c r="P613" s="267"/>
      <c r="Q613" s="267"/>
      <c r="R613" s="267"/>
      <c r="S613" s="267"/>
      <c r="T613" s="267"/>
      <c r="U613" s="267"/>
      <c r="V613" s="267"/>
      <c r="W613" s="267"/>
      <c r="X613" s="267"/>
      <c r="Y613" s="267"/>
      <c r="Z613" s="267"/>
      <c r="AA613" s="267"/>
      <c r="AB613" s="267"/>
    </row>
    <row r="614" spans="1:28" s="268" customFormat="1" ht="40.200000000000003" customHeight="1">
      <c r="A614" s="267" t="s">
        <v>2180</v>
      </c>
      <c r="B614" s="267" t="s">
        <v>2181</v>
      </c>
      <c r="C614" s="267" t="s">
        <v>234</v>
      </c>
      <c r="D614" s="267" t="s">
        <v>2182</v>
      </c>
      <c r="E614" s="267" t="s">
        <v>2183</v>
      </c>
      <c r="F614" s="267" t="s">
        <v>2199</v>
      </c>
      <c r="G614" s="277" t="s">
        <v>2194</v>
      </c>
      <c r="H614" s="267" t="s">
        <v>2200</v>
      </c>
      <c r="I614" s="265" t="s">
        <v>9</v>
      </c>
      <c r="J614" s="267"/>
      <c r="K614" s="263"/>
      <c r="L614" s="266"/>
      <c r="M614" s="267"/>
      <c r="N614" s="267"/>
      <c r="O614" s="267"/>
      <c r="P614" s="267"/>
      <c r="Q614" s="267"/>
      <c r="R614" s="267"/>
      <c r="S614" s="267"/>
      <c r="T614" s="267"/>
      <c r="U614" s="267"/>
      <c r="V614" s="267"/>
      <c r="W614" s="267"/>
      <c r="X614" s="267"/>
      <c r="Y614" s="267"/>
      <c r="Z614" s="267"/>
      <c r="AA614" s="267"/>
      <c r="AB614" s="267"/>
    </row>
    <row r="615" spans="1:28" s="268" customFormat="1" ht="40.200000000000003" customHeight="1">
      <c r="A615" s="267" t="s">
        <v>2180</v>
      </c>
      <c r="B615" s="267" t="s">
        <v>2181</v>
      </c>
      <c r="C615" s="267" t="s">
        <v>238</v>
      </c>
      <c r="D615" s="267" t="s">
        <v>2182</v>
      </c>
      <c r="E615" s="267" t="s">
        <v>2183</v>
      </c>
      <c r="F615" s="267" t="s">
        <v>2201</v>
      </c>
      <c r="G615" s="277" t="s">
        <v>2202</v>
      </c>
      <c r="H615" s="267" t="s">
        <v>2203</v>
      </c>
      <c r="I615" s="265" t="s">
        <v>9</v>
      </c>
      <c r="J615" s="267"/>
      <c r="K615" s="263"/>
      <c r="L615" s="267"/>
      <c r="M615" s="267"/>
      <c r="N615" s="267"/>
      <c r="O615" s="267"/>
      <c r="P615" s="267"/>
      <c r="Q615" s="267"/>
      <c r="R615" s="267"/>
      <c r="S615" s="267"/>
      <c r="T615" s="267"/>
      <c r="U615" s="267"/>
      <c r="V615" s="267"/>
      <c r="W615" s="267"/>
      <c r="X615" s="267"/>
      <c r="Y615" s="267"/>
      <c r="Z615" s="267"/>
      <c r="AA615" s="267"/>
      <c r="AB615" s="267"/>
    </row>
    <row r="616" spans="1:28" s="268" customFormat="1" ht="40.200000000000003" customHeight="1">
      <c r="A616" s="267" t="s">
        <v>2180</v>
      </c>
      <c r="B616" s="267" t="s">
        <v>2181</v>
      </c>
      <c r="C616" s="267" t="s">
        <v>243</v>
      </c>
      <c r="D616" s="267" t="s">
        <v>2182</v>
      </c>
      <c r="E616" s="267" t="s">
        <v>2183</v>
      </c>
      <c r="F616" s="267" t="s">
        <v>2204</v>
      </c>
      <c r="G616" s="277" t="s">
        <v>2194</v>
      </c>
      <c r="H616" s="267" t="s">
        <v>2205</v>
      </c>
      <c r="I616" s="265" t="s">
        <v>9</v>
      </c>
      <c r="J616" s="267"/>
      <c r="K616" s="263"/>
      <c r="L616" s="267"/>
      <c r="M616" s="267"/>
      <c r="N616" s="267"/>
      <c r="O616" s="267"/>
      <c r="P616" s="267"/>
      <c r="Q616" s="267"/>
      <c r="R616" s="267"/>
      <c r="S616" s="267"/>
      <c r="T616" s="267"/>
      <c r="U616" s="267"/>
      <c r="V616" s="267"/>
      <c r="W616" s="267"/>
      <c r="X616" s="267"/>
      <c r="Y616" s="267"/>
      <c r="Z616" s="267"/>
      <c r="AA616" s="267"/>
      <c r="AB616" s="267"/>
    </row>
    <row r="617" spans="1:28" s="284" customFormat="1" ht="40.200000000000003" customHeight="1">
      <c r="A617" s="284" t="s">
        <v>2180</v>
      </c>
      <c r="B617" s="284" t="s">
        <v>2181</v>
      </c>
      <c r="C617" s="284" t="s">
        <v>248</v>
      </c>
      <c r="D617" s="284" t="s">
        <v>2182</v>
      </c>
      <c r="E617" s="284" t="s">
        <v>2183</v>
      </c>
      <c r="F617" s="284" t="s">
        <v>2206</v>
      </c>
      <c r="G617" s="285" t="s">
        <v>2207</v>
      </c>
      <c r="H617" s="284" t="s">
        <v>2208</v>
      </c>
      <c r="I617" s="286" t="s">
        <v>116</v>
      </c>
      <c r="J617" s="287"/>
      <c r="K617" s="287"/>
      <c r="L617" s="287" t="s">
        <v>2209</v>
      </c>
    </row>
    <row r="618" spans="1:28" s="284" customFormat="1" ht="40.200000000000003" customHeight="1">
      <c r="A618" s="284" t="s">
        <v>2180</v>
      </c>
      <c r="B618" s="284" t="s">
        <v>2181</v>
      </c>
      <c r="C618" s="284" t="s">
        <v>252</v>
      </c>
      <c r="D618" s="284" t="s">
        <v>2182</v>
      </c>
      <c r="E618" s="284" t="s">
        <v>2183</v>
      </c>
      <c r="F618" s="284" t="s">
        <v>2210</v>
      </c>
      <c r="G618" s="285" t="s">
        <v>2211</v>
      </c>
      <c r="H618" s="284" t="s">
        <v>2212</v>
      </c>
      <c r="I618" s="286" t="s">
        <v>116</v>
      </c>
      <c r="J618" s="287"/>
      <c r="K618" s="287"/>
      <c r="L618" s="287" t="s">
        <v>2209</v>
      </c>
    </row>
    <row r="619" spans="1:28" s="262" customFormat="1" ht="40.200000000000003" customHeight="1">
      <c r="A619" s="261" t="s">
        <v>2180</v>
      </c>
      <c r="B619" s="261" t="s">
        <v>2181</v>
      </c>
      <c r="C619" s="261" t="s">
        <v>257</v>
      </c>
      <c r="D619" s="261" t="s">
        <v>2182</v>
      </c>
      <c r="E619" s="261" t="s">
        <v>2183</v>
      </c>
      <c r="F619" s="261" t="s">
        <v>2213</v>
      </c>
      <c r="G619" s="288" t="s">
        <v>2211</v>
      </c>
      <c r="H619" s="261" t="s">
        <v>2214</v>
      </c>
      <c r="I619" s="259" t="s">
        <v>9</v>
      </c>
      <c r="J619" s="261"/>
      <c r="K619" s="256"/>
      <c r="L619" s="260"/>
      <c r="M619" s="261"/>
      <c r="N619" s="261"/>
      <c r="O619" s="261"/>
      <c r="P619" s="261"/>
      <c r="Q619" s="261"/>
      <c r="R619" s="261"/>
      <c r="S619" s="261"/>
      <c r="T619" s="261"/>
      <c r="U619" s="261"/>
      <c r="V619" s="261"/>
      <c r="W619" s="261"/>
      <c r="X619" s="261"/>
      <c r="Y619" s="261"/>
      <c r="Z619" s="261"/>
      <c r="AA619" s="261"/>
      <c r="AB619" s="261"/>
    </row>
    <row r="620" spans="1:28" s="268" customFormat="1" ht="40.200000000000003" customHeight="1">
      <c r="A620" s="267" t="s">
        <v>2180</v>
      </c>
      <c r="B620" s="267" t="s">
        <v>2181</v>
      </c>
      <c r="C620" s="267" t="s">
        <v>260</v>
      </c>
      <c r="D620" s="267" t="s">
        <v>2182</v>
      </c>
      <c r="E620" s="267" t="s">
        <v>2183</v>
      </c>
      <c r="F620" s="267" t="s">
        <v>2215</v>
      </c>
      <c r="G620" s="277" t="s">
        <v>2211</v>
      </c>
      <c r="H620" s="267" t="s">
        <v>2216</v>
      </c>
      <c r="I620" s="265" t="s">
        <v>9</v>
      </c>
      <c r="J620" s="267"/>
      <c r="K620" s="263"/>
      <c r="L620" s="267"/>
      <c r="M620" s="267"/>
      <c r="N620" s="267"/>
      <c r="O620" s="267"/>
      <c r="P620" s="267"/>
      <c r="Q620" s="267"/>
      <c r="R620" s="267"/>
      <c r="S620" s="267"/>
      <c r="T620" s="267"/>
      <c r="U620" s="267"/>
      <c r="V620" s="267"/>
      <c r="W620" s="267"/>
      <c r="X620" s="267"/>
      <c r="Y620" s="267"/>
      <c r="Z620" s="267"/>
      <c r="AA620" s="267"/>
      <c r="AB620" s="267"/>
    </row>
    <row r="621" spans="1:28" s="268" customFormat="1" ht="40.200000000000003" customHeight="1">
      <c r="A621" s="267" t="s">
        <v>2180</v>
      </c>
      <c r="B621" s="267" t="s">
        <v>2181</v>
      </c>
      <c r="C621" s="267" t="s">
        <v>264</v>
      </c>
      <c r="D621" s="267" t="s">
        <v>2217</v>
      </c>
      <c r="E621" s="267" t="s">
        <v>2183</v>
      </c>
      <c r="F621" s="267" t="s">
        <v>2218</v>
      </c>
      <c r="G621" s="277" t="s">
        <v>2219</v>
      </c>
      <c r="H621" s="267" t="s">
        <v>2220</v>
      </c>
      <c r="I621" s="265" t="s">
        <v>9</v>
      </c>
      <c r="J621" s="267"/>
      <c r="K621" s="263"/>
      <c r="L621" s="266"/>
      <c r="M621" s="267"/>
      <c r="N621" s="267"/>
      <c r="O621" s="267"/>
      <c r="P621" s="267"/>
      <c r="Q621" s="267"/>
      <c r="R621" s="267"/>
      <c r="S621" s="267"/>
      <c r="T621" s="267"/>
      <c r="U621" s="267"/>
      <c r="V621" s="267"/>
      <c r="W621" s="267"/>
      <c r="X621" s="267"/>
      <c r="Y621" s="267"/>
      <c r="Z621" s="267"/>
      <c r="AA621" s="267"/>
      <c r="AB621" s="267"/>
    </row>
    <row r="622" spans="1:28" s="268" customFormat="1" ht="40.200000000000003" customHeight="1">
      <c r="A622" s="267" t="s">
        <v>2180</v>
      </c>
      <c r="B622" s="267" t="s">
        <v>2181</v>
      </c>
      <c r="C622" s="267" t="s">
        <v>268</v>
      </c>
      <c r="D622" s="267" t="s">
        <v>2217</v>
      </c>
      <c r="E622" s="267" t="s">
        <v>2183</v>
      </c>
      <c r="F622" s="267" t="s">
        <v>2221</v>
      </c>
      <c r="G622" s="277" t="s">
        <v>2222</v>
      </c>
      <c r="H622" s="267" t="s">
        <v>2223</v>
      </c>
      <c r="I622" s="265" t="s">
        <v>9</v>
      </c>
      <c r="J622" s="267"/>
      <c r="K622" s="263"/>
      <c r="L622" s="267"/>
      <c r="M622" s="267"/>
      <c r="N622" s="267"/>
      <c r="O622" s="267"/>
      <c r="P622" s="267"/>
      <c r="Q622" s="267"/>
      <c r="R622" s="267"/>
      <c r="S622" s="267"/>
      <c r="T622" s="267"/>
      <c r="U622" s="267"/>
      <c r="V622" s="267"/>
      <c r="W622" s="267"/>
      <c r="X622" s="267"/>
      <c r="Y622" s="267"/>
      <c r="Z622" s="267"/>
      <c r="AA622" s="267"/>
      <c r="AB622" s="267"/>
    </row>
    <row r="623" spans="1:28" s="268" customFormat="1" ht="40.200000000000003" customHeight="1">
      <c r="A623" s="267" t="s">
        <v>2224</v>
      </c>
      <c r="B623" s="267" t="s">
        <v>2225</v>
      </c>
      <c r="C623" s="267" t="s">
        <v>2226</v>
      </c>
      <c r="D623" s="267" t="s">
        <v>2227</v>
      </c>
      <c r="E623" s="267" t="s">
        <v>2228</v>
      </c>
      <c r="F623" s="267" t="s">
        <v>2229</v>
      </c>
      <c r="G623" s="277" t="s">
        <v>2230</v>
      </c>
      <c r="H623" s="267" t="s">
        <v>2231</v>
      </c>
      <c r="I623" s="265" t="s">
        <v>9</v>
      </c>
      <c r="J623" s="267"/>
      <c r="K623" s="267"/>
      <c r="L623" s="266"/>
      <c r="M623" s="267" t="s">
        <v>645</v>
      </c>
      <c r="N623" s="267" t="s">
        <v>645</v>
      </c>
      <c r="O623" s="267" t="s">
        <v>645</v>
      </c>
      <c r="P623" s="267"/>
      <c r="Q623" s="267"/>
      <c r="R623" s="267"/>
      <c r="S623" s="267"/>
      <c r="T623" s="267"/>
      <c r="U623" s="267"/>
      <c r="V623" s="267"/>
      <c r="W623" s="267"/>
      <c r="X623" s="267"/>
      <c r="Y623" s="267"/>
      <c r="Z623" s="267"/>
      <c r="AA623" s="267"/>
      <c r="AB623" s="267"/>
    </row>
    <row r="624" spans="1:28" s="268" customFormat="1" ht="40.200000000000003" customHeight="1">
      <c r="A624" s="267" t="s">
        <v>2224</v>
      </c>
      <c r="B624" s="267" t="s">
        <v>2225</v>
      </c>
      <c r="C624" s="267" t="s">
        <v>2233</v>
      </c>
      <c r="D624" s="267" t="s">
        <v>2227</v>
      </c>
      <c r="E624" s="267" t="s">
        <v>2228</v>
      </c>
      <c r="F624" s="267" t="s">
        <v>2234</v>
      </c>
      <c r="G624" s="277" t="s">
        <v>2230</v>
      </c>
      <c r="H624" s="267" t="s">
        <v>2235</v>
      </c>
      <c r="I624" s="265" t="s">
        <v>9</v>
      </c>
      <c r="J624" s="263"/>
      <c r="K624" s="263"/>
      <c r="L624" s="267" t="s">
        <v>645</v>
      </c>
      <c r="M624" s="267" t="s">
        <v>645</v>
      </c>
      <c r="N624" s="267" t="s">
        <v>645</v>
      </c>
      <c r="O624" s="267" t="s">
        <v>645</v>
      </c>
      <c r="P624" s="267"/>
      <c r="Q624" s="267"/>
      <c r="R624" s="267"/>
      <c r="S624" s="267"/>
      <c r="T624" s="267"/>
      <c r="U624" s="267"/>
      <c r="V624" s="267"/>
      <c r="W624" s="267"/>
      <c r="X624" s="267"/>
      <c r="Y624" s="267"/>
      <c r="Z624" s="267"/>
      <c r="AA624" s="267"/>
      <c r="AB624" s="267"/>
    </row>
    <row r="625" spans="1:28" s="268" customFormat="1" ht="40.200000000000003" customHeight="1">
      <c r="A625" s="267" t="s">
        <v>2224</v>
      </c>
      <c r="B625" s="267" t="s">
        <v>2225</v>
      </c>
      <c r="C625" s="267" t="s">
        <v>2236</v>
      </c>
      <c r="D625" s="267" t="s">
        <v>2227</v>
      </c>
      <c r="E625" s="267" t="s">
        <v>2228</v>
      </c>
      <c r="F625" s="267" t="s">
        <v>2237</v>
      </c>
      <c r="G625" s="277" t="s">
        <v>2230</v>
      </c>
      <c r="H625" s="267" t="s">
        <v>2238</v>
      </c>
      <c r="I625" s="265" t="s">
        <v>9</v>
      </c>
      <c r="J625" s="267"/>
      <c r="K625" s="263"/>
      <c r="L625" s="267" t="s">
        <v>645</v>
      </c>
      <c r="M625" s="267" t="s">
        <v>645</v>
      </c>
      <c r="N625" s="267" t="s">
        <v>645</v>
      </c>
      <c r="O625" s="267" t="s">
        <v>645</v>
      </c>
      <c r="P625" s="267"/>
      <c r="Q625" s="267"/>
      <c r="R625" s="267"/>
      <c r="S625" s="267"/>
      <c r="T625" s="267"/>
      <c r="U625" s="267"/>
      <c r="V625" s="267"/>
      <c r="W625" s="267"/>
      <c r="X625" s="267"/>
      <c r="Y625" s="267"/>
      <c r="Z625" s="267"/>
      <c r="AA625" s="267"/>
      <c r="AB625" s="267"/>
    </row>
    <row r="626" spans="1:28" s="268" customFormat="1" ht="40.200000000000003" customHeight="1">
      <c r="A626" s="267" t="s">
        <v>2224</v>
      </c>
      <c r="B626" s="267" t="s">
        <v>2225</v>
      </c>
      <c r="C626" s="267" t="s">
        <v>2239</v>
      </c>
      <c r="D626" s="267" t="s">
        <v>2227</v>
      </c>
      <c r="E626" s="267" t="s">
        <v>2228</v>
      </c>
      <c r="F626" s="267" t="s">
        <v>2240</v>
      </c>
      <c r="G626" s="277" t="s">
        <v>2230</v>
      </c>
      <c r="H626" s="267" t="s">
        <v>2241</v>
      </c>
      <c r="I626" s="265" t="s">
        <v>9</v>
      </c>
      <c r="J626" s="263"/>
      <c r="K626" s="263"/>
      <c r="L626" s="266"/>
      <c r="M626" s="267" t="s">
        <v>645</v>
      </c>
      <c r="N626" s="267" t="s">
        <v>645</v>
      </c>
      <c r="O626" s="267" t="s">
        <v>645</v>
      </c>
      <c r="P626" s="267"/>
      <c r="Q626" s="267"/>
      <c r="R626" s="267"/>
      <c r="S626" s="267"/>
      <c r="T626" s="267"/>
      <c r="U626" s="267"/>
      <c r="V626" s="267"/>
      <c r="W626" s="267"/>
      <c r="X626" s="267"/>
      <c r="Y626" s="267"/>
      <c r="Z626" s="267"/>
      <c r="AA626" s="267"/>
      <c r="AB626" s="267"/>
    </row>
    <row r="627" spans="1:28" s="268" customFormat="1" ht="40.200000000000003" customHeight="1">
      <c r="A627" s="267" t="s">
        <v>2224</v>
      </c>
      <c r="B627" s="267" t="s">
        <v>2225</v>
      </c>
      <c r="C627" s="267" t="s">
        <v>2242</v>
      </c>
      <c r="D627" s="267" t="s">
        <v>2227</v>
      </c>
      <c r="E627" s="267" t="s">
        <v>2228</v>
      </c>
      <c r="F627" s="267" t="s">
        <v>2243</v>
      </c>
      <c r="G627" s="277" t="s">
        <v>2230</v>
      </c>
      <c r="H627" s="267" t="s">
        <v>2244</v>
      </c>
      <c r="I627" s="265" t="s">
        <v>9</v>
      </c>
      <c r="J627" s="263"/>
      <c r="K627" s="263"/>
      <c r="L627" s="266"/>
      <c r="M627" s="267" t="s">
        <v>645</v>
      </c>
      <c r="N627" s="267" t="s">
        <v>645</v>
      </c>
      <c r="O627" s="267" t="s">
        <v>645</v>
      </c>
      <c r="P627" s="267"/>
      <c r="Q627" s="267"/>
      <c r="R627" s="267"/>
      <c r="S627" s="267"/>
      <c r="T627" s="267"/>
      <c r="U627" s="267"/>
      <c r="V627" s="267"/>
      <c r="W627" s="267"/>
      <c r="X627" s="267"/>
      <c r="Y627" s="267"/>
      <c r="Z627" s="267"/>
      <c r="AA627" s="267"/>
      <c r="AB627" s="267"/>
    </row>
    <row r="628" spans="1:28" s="268" customFormat="1" ht="40.200000000000003" customHeight="1">
      <c r="A628" s="267" t="s">
        <v>2224</v>
      </c>
      <c r="B628" s="267" t="s">
        <v>2225</v>
      </c>
      <c r="C628" s="267" t="s">
        <v>2245</v>
      </c>
      <c r="D628" s="267" t="s">
        <v>2227</v>
      </c>
      <c r="E628" s="267" t="s">
        <v>2228</v>
      </c>
      <c r="F628" s="267" t="s">
        <v>2246</v>
      </c>
      <c r="G628" s="277" t="s">
        <v>2230</v>
      </c>
      <c r="H628" s="267" t="s">
        <v>2247</v>
      </c>
      <c r="I628" s="265" t="s">
        <v>9</v>
      </c>
      <c r="J628" s="263"/>
      <c r="K628" s="263"/>
      <c r="L628" s="266"/>
      <c r="M628" s="267" t="s">
        <v>645</v>
      </c>
      <c r="N628" s="267" t="s">
        <v>645</v>
      </c>
      <c r="O628" s="267" t="s">
        <v>645</v>
      </c>
      <c r="P628" s="267"/>
      <c r="Q628" s="267"/>
      <c r="R628" s="267"/>
      <c r="S628" s="267"/>
      <c r="T628" s="267"/>
      <c r="U628" s="267"/>
      <c r="V628" s="267"/>
      <c r="W628" s="267"/>
      <c r="X628" s="267"/>
      <c r="Y628" s="267"/>
      <c r="Z628" s="267"/>
      <c r="AA628" s="267"/>
      <c r="AB628" s="267"/>
    </row>
    <row r="629" spans="1:28" s="268" customFormat="1" ht="40.200000000000003" customHeight="1">
      <c r="A629" s="267" t="s">
        <v>2224</v>
      </c>
      <c r="B629" s="267" t="s">
        <v>2225</v>
      </c>
      <c r="C629" s="267" t="s">
        <v>2248</v>
      </c>
      <c r="D629" s="267" t="s">
        <v>2227</v>
      </c>
      <c r="E629" s="267" t="s">
        <v>2228</v>
      </c>
      <c r="F629" s="267" t="s">
        <v>2249</v>
      </c>
      <c r="G629" s="277" t="s">
        <v>2230</v>
      </c>
      <c r="H629" s="267" t="s">
        <v>2250</v>
      </c>
      <c r="I629" s="265" t="s">
        <v>9</v>
      </c>
      <c r="J629" s="263"/>
      <c r="K629" s="263"/>
      <c r="L629" s="266"/>
      <c r="M629" s="267" t="s">
        <v>645</v>
      </c>
      <c r="N629" s="267" t="s">
        <v>645</v>
      </c>
      <c r="O629" s="267" t="s">
        <v>645</v>
      </c>
      <c r="P629" s="267"/>
      <c r="Q629" s="267"/>
      <c r="R629" s="267"/>
      <c r="S629" s="267"/>
      <c r="T629" s="267"/>
      <c r="U629" s="267"/>
      <c r="V629" s="267"/>
      <c r="W629" s="267"/>
      <c r="X629" s="267"/>
      <c r="Y629" s="267"/>
      <c r="Z629" s="267"/>
      <c r="AA629" s="267"/>
      <c r="AB629" s="267"/>
    </row>
    <row r="630" spans="1:28" s="268" customFormat="1" ht="40.200000000000003" customHeight="1">
      <c r="A630" s="267" t="s">
        <v>2224</v>
      </c>
      <c r="B630" s="267" t="s">
        <v>2225</v>
      </c>
      <c r="C630" s="267" t="s">
        <v>2251</v>
      </c>
      <c r="D630" s="267" t="s">
        <v>2252</v>
      </c>
      <c r="E630" s="267" t="s">
        <v>2228</v>
      </c>
      <c r="F630" s="267" t="s">
        <v>2253</v>
      </c>
      <c r="G630" s="277" t="s">
        <v>2254</v>
      </c>
      <c r="H630" s="267" t="s">
        <v>2255</v>
      </c>
      <c r="I630" s="265" t="s">
        <v>9</v>
      </c>
      <c r="J630" s="263"/>
      <c r="K630" s="263"/>
      <c r="L630" s="267" t="s">
        <v>645</v>
      </c>
      <c r="M630" s="267" t="s">
        <v>645</v>
      </c>
      <c r="N630" s="267" t="s">
        <v>645</v>
      </c>
      <c r="O630" s="267" t="s">
        <v>645</v>
      </c>
      <c r="P630" s="267"/>
      <c r="Q630" s="267"/>
      <c r="R630" s="267"/>
      <c r="S630" s="267"/>
      <c r="T630" s="267"/>
      <c r="U630" s="267"/>
      <c r="V630" s="267"/>
      <c r="W630" s="267"/>
      <c r="X630" s="267"/>
      <c r="Y630" s="267"/>
      <c r="Z630" s="267"/>
      <c r="AA630" s="267"/>
      <c r="AB630" s="267"/>
    </row>
    <row r="631" spans="1:28" s="268" customFormat="1" ht="40.200000000000003" customHeight="1">
      <c r="A631" s="267" t="s">
        <v>2224</v>
      </c>
      <c r="B631" s="267" t="s">
        <v>2225</v>
      </c>
      <c r="C631" s="267" t="s">
        <v>2256</v>
      </c>
      <c r="D631" s="267" t="s">
        <v>2252</v>
      </c>
      <c r="E631" s="267" t="s">
        <v>2228</v>
      </c>
      <c r="F631" s="267" t="s">
        <v>2257</v>
      </c>
      <c r="G631" s="277" t="s">
        <v>2258</v>
      </c>
      <c r="H631" s="267" t="s">
        <v>2259</v>
      </c>
      <c r="I631" s="265" t="s">
        <v>9</v>
      </c>
      <c r="J631" s="267"/>
      <c r="K631" s="263"/>
      <c r="L631" s="267" t="s">
        <v>645</v>
      </c>
      <c r="M631" s="267" t="s">
        <v>645</v>
      </c>
      <c r="N631" s="267" t="s">
        <v>645</v>
      </c>
      <c r="O631" s="267" t="s">
        <v>645</v>
      </c>
      <c r="P631" s="267"/>
      <c r="Q631" s="267"/>
      <c r="R631" s="267"/>
      <c r="S631" s="267"/>
      <c r="T631" s="267"/>
      <c r="U631" s="267"/>
      <c r="V631" s="267"/>
      <c r="W631" s="267"/>
      <c r="X631" s="267"/>
      <c r="Y631" s="267"/>
      <c r="Z631" s="267"/>
      <c r="AA631" s="267"/>
      <c r="AB631" s="267"/>
    </row>
    <row r="632" spans="1:28" s="268" customFormat="1" ht="40.200000000000003" customHeight="1">
      <c r="A632" s="267" t="s">
        <v>2224</v>
      </c>
      <c r="B632" s="267" t="s">
        <v>2225</v>
      </c>
      <c r="C632" s="267" t="s">
        <v>2260</v>
      </c>
      <c r="D632" s="267" t="s">
        <v>2252</v>
      </c>
      <c r="E632" s="267" t="s">
        <v>2228</v>
      </c>
      <c r="F632" s="267" t="s">
        <v>2261</v>
      </c>
      <c r="G632" s="277" t="s">
        <v>2254</v>
      </c>
      <c r="H632" s="267" t="s">
        <v>2262</v>
      </c>
      <c r="I632" s="265" t="s">
        <v>9</v>
      </c>
      <c r="J632" s="263"/>
      <c r="K632" s="263"/>
      <c r="L632" s="267" t="s">
        <v>645</v>
      </c>
      <c r="M632" s="267" t="s">
        <v>645</v>
      </c>
      <c r="N632" s="267" t="s">
        <v>645</v>
      </c>
      <c r="O632" s="267" t="s">
        <v>645</v>
      </c>
      <c r="P632" s="267"/>
      <c r="Q632" s="267"/>
      <c r="R632" s="267"/>
      <c r="S632" s="267"/>
      <c r="T632" s="267"/>
      <c r="U632" s="267"/>
      <c r="V632" s="267"/>
      <c r="W632" s="267"/>
      <c r="X632" s="267"/>
      <c r="Y632" s="267"/>
      <c r="Z632" s="267"/>
      <c r="AA632" s="267"/>
      <c r="AB632" s="267"/>
    </row>
    <row r="633" spans="1:28" s="268" customFormat="1" ht="40.200000000000003" customHeight="1">
      <c r="A633" s="267" t="s">
        <v>2224</v>
      </c>
      <c r="B633" s="267" t="s">
        <v>2225</v>
      </c>
      <c r="C633" s="267" t="s">
        <v>2263</v>
      </c>
      <c r="D633" s="267" t="s">
        <v>2227</v>
      </c>
      <c r="E633" s="267" t="s">
        <v>2228</v>
      </c>
      <c r="F633" s="267" t="s">
        <v>2264</v>
      </c>
      <c r="G633" s="277" t="s">
        <v>2265</v>
      </c>
      <c r="H633" s="267" t="s">
        <v>2266</v>
      </c>
      <c r="I633" s="265" t="s">
        <v>9</v>
      </c>
      <c r="J633" s="263"/>
      <c r="K633" s="263"/>
      <c r="L633" s="266"/>
      <c r="M633" s="267" t="s">
        <v>645</v>
      </c>
      <c r="N633" s="267" t="s">
        <v>645</v>
      </c>
      <c r="O633" s="267" t="s">
        <v>645</v>
      </c>
      <c r="P633" s="267"/>
      <c r="Q633" s="267"/>
      <c r="R633" s="267"/>
      <c r="S633" s="267"/>
      <c r="T633" s="267"/>
      <c r="U633" s="267"/>
      <c r="V633" s="267"/>
      <c r="W633" s="267"/>
      <c r="X633" s="267"/>
      <c r="Y633" s="267"/>
      <c r="Z633" s="267"/>
      <c r="AA633" s="267"/>
      <c r="AB633" s="267"/>
    </row>
    <row r="634" spans="1:28" s="268" customFormat="1" ht="40.200000000000003" customHeight="1">
      <c r="A634" s="267" t="s">
        <v>2224</v>
      </c>
      <c r="B634" s="267" t="s">
        <v>2225</v>
      </c>
      <c r="C634" s="267" t="s">
        <v>2267</v>
      </c>
      <c r="D634" s="267" t="s">
        <v>2227</v>
      </c>
      <c r="E634" s="267" t="s">
        <v>2228</v>
      </c>
      <c r="F634" s="267" t="s">
        <v>2268</v>
      </c>
      <c r="G634" s="277" t="s">
        <v>2269</v>
      </c>
      <c r="H634" s="267" t="s">
        <v>2270</v>
      </c>
      <c r="I634" s="265" t="s">
        <v>9</v>
      </c>
      <c r="J634" s="263"/>
      <c r="K634" s="263"/>
      <c r="L634" s="266"/>
      <c r="M634" s="267" t="s">
        <v>645</v>
      </c>
      <c r="N634" s="267" t="s">
        <v>645</v>
      </c>
      <c r="O634" s="267" t="s">
        <v>645</v>
      </c>
      <c r="P634" s="267"/>
      <c r="Q634" s="267"/>
      <c r="R634" s="267"/>
      <c r="S634" s="267"/>
      <c r="T634" s="267"/>
      <c r="U634" s="267"/>
      <c r="V634" s="267"/>
      <c r="W634" s="267"/>
      <c r="X634" s="267"/>
      <c r="Y634" s="267"/>
      <c r="Z634" s="267"/>
      <c r="AA634" s="267"/>
      <c r="AB634" s="267"/>
    </row>
    <row r="635" spans="1:28" s="268" customFormat="1" ht="40.200000000000003" customHeight="1">
      <c r="A635" s="267" t="s">
        <v>2224</v>
      </c>
      <c r="B635" s="267" t="s">
        <v>2225</v>
      </c>
      <c r="C635" s="267" t="s">
        <v>2271</v>
      </c>
      <c r="D635" s="267" t="s">
        <v>2227</v>
      </c>
      <c r="E635" s="267" t="s">
        <v>2228</v>
      </c>
      <c r="F635" s="267" t="s">
        <v>2272</v>
      </c>
      <c r="G635" s="277" t="s">
        <v>2273</v>
      </c>
      <c r="H635" s="267" t="s">
        <v>2274</v>
      </c>
      <c r="I635" s="265" t="s">
        <v>9</v>
      </c>
      <c r="J635" s="263"/>
      <c r="K635" s="263"/>
      <c r="L635" s="266"/>
      <c r="M635" s="267" t="s">
        <v>645</v>
      </c>
      <c r="N635" s="267" t="s">
        <v>645</v>
      </c>
      <c r="O635" s="267" t="s">
        <v>645</v>
      </c>
      <c r="P635" s="267"/>
      <c r="Q635" s="267"/>
      <c r="R635" s="267"/>
      <c r="S635" s="267"/>
      <c r="T635" s="267"/>
      <c r="U635" s="267"/>
      <c r="V635" s="267"/>
      <c r="W635" s="267"/>
      <c r="X635" s="267"/>
      <c r="Y635" s="267"/>
      <c r="Z635" s="267"/>
      <c r="AA635" s="267"/>
      <c r="AB635" s="267"/>
    </row>
    <row r="636" spans="1:28" s="268" customFormat="1" ht="40.200000000000003" customHeight="1">
      <c r="A636" s="267" t="s">
        <v>2224</v>
      </c>
      <c r="B636" s="267" t="s">
        <v>2225</v>
      </c>
      <c r="C636" s="267" t="s">
        <v>2275</v>
      </c>
      <c r="D636" s="267" t="s">
        <v>2227</v>
      </c>
      <c r="E636" s="267" t="s">
        <v>2228</v>
      </c>
      <c r="F636" s="267" t="s">
        <v>2276</v>
      </c>
      <c r="G636" s="277" t="s">
        <v>2230</v>
      </c>
      <c r="H636" s="267" t="s">
        <v>2277</v>
      </c>
      <c r="I636" s="265" t="s">
        <v>9</v>
      </c>
      <c r="J636" s="263"/>
      <c r="K636" s="263"/>
      <c r="L636" s="267" t="s">
        <v>645</v>
      </c>
      <c r="M636" s="267" t="s">
        <v>645</v>
      </c>
      <c r="N636" s="267" t="s">
        <v>645</v>
      </c>
      <c r="O636" s="267" t="s">
        <v>645</v>
      </c>
      <c r="P636" s="267"/>
      <c r="Q636" s="267"/>
      <c r="R636" s="267"/>
      <c r="S636" s="267"/>
      <c r="T636" s="267"/>
      <c r="U636" s="267"/>
      <c r="V636" s="267"/>
      <c r="W636" s="267"/>
      <c r="X636" s="267"/>
      <c r="Y636" s="267"/>
      <c r="Z636" s="267"/>
      <c r="AA636" s="267"/>
      <c r="AB636" s="267"/>
    </row>
    <row r="637" spans="1:28" s="268" customFormat="1" ht="40.200000000000003" customHeight="1">
      <c r="A637" s="267" t="s">
        <v>2224</v>
      </c>
      <c r="B637" s="267" t="s">
        <v>2225</v>
      </c>
      <c r="C637" s="267" t="s">
        <v>2278</v>
      </c>
      <c r="D637" s="267" t="s">
        <v>2227</v>
      </c>
      <c r="E637" s="267" t="s">
        <v>2228</v>
      </c>
      <c r="F637" s="267" t="s">
        <v>2279</v>
      </c>
      <c r="G637" s="277" t="s">
        <v>2280</v>
      </c>
      <c r="H637" s="267" t="s">
        <v>2281</v>
      </c>
      <c r="I637" s="265" t="s">
        <v>9</v>
      </c>
      <c r="J637" s="263"/>
      <c r="K637" s="263"/>
      <c r="L637" s="266"/>
      <c r="M637" s="267" t="s">
        <v>645</v>
      </c>
      <c r="N637" s="267" t="s">
        <v>645</v>
      </c>
      <c r="O637" s="267" t="s">
        <v>645</v>
      </c>
      <c r="P637" s="267"/>
      <c r="Q637" s="267"/>
      <c r="R637" s="267"/>
      <c r="S637" s="267"/>
      <c r="T637" s="267"/>
      <c r="U637" s="267"/>
      <c r="V637" s="267"/>
      <c r="W637" s="267"/>
      <c r="X637" s="267"/>
      <c r="Y637" s="267"/>
      <c r="Z637" s="267"/>
      <c r="AA637" s="267"/>
      <c r="AB637" s="267"/>
    </row>
    <row r="638" spans="1:28" s="268" customFormat="1" ht="40.200000000000003" customHeight="1">
      <c r="A638" s="267" t="s">
        <v>2224</v>
      </c>
      <c r="B638" s="267" t="s">
        <v>2225</v>
      </c>
      <c r="C638" s="267" t="s">
        <v>2282</v>
      </c>
      <c r="D638" s="267" t="s">
        <v>2227</v>
      </c>
      <c r="E638" s="267" t="s">
        <v>2228</v>
      </c>
      <c r="F638" s="267" t="s">
        <v>2283</v>
      </c>
      <c r="G638" s="277" t="s">
        <v>2280</v>
      </c>
      <c r="H638" s="267" t="s">
        <v>2284</v>
      </c>
      <c r="I638" s="265" t="s">
        <v>9</v>
      </c>
      <c r="J638" s="263"/>
      <c r="K638" s="263"/>
      <c r="L638" s="266"/>
      <c r="M638" s="267" t="s">
        <v>645</v>
      </c>
      <c r="N638" s="267" t="s">
        <v>645</v>
      </c>
      <c r="O638" s="267" t="s">
        <v>645</v>
      </c>
      <c r="P638" s="267"/>
      <c r="Q638" s="267"/>
      <c r="R638" s="267"/>
      <c r="S638" s="267"/>
      <c r="T638" s="267"/>
      <c r="U638" s="267"/>
      <c r="V638" s="267"/>
      <c r="W638" s="267"/>
      <c r="X638" s="267"/>
      <c r="Y638" s="267"/>
      <c r="Z638" s="267"/>
      <c r="AA638" s="267"/>
      <c r="AB638" s="267"/>
    </row>
    <row r="639" spans="1:28" s="268" customFormat="1" ht="40.200000000000003" customHeight="1">
      <c r="A639" s="267" t="s">
        <v>2224</v>
      </c>
      <c r="B639" s="267" t="s">
        <v>2225</v>
      </c>
      <c r="C639" s="267" t="s">
        <v>2285</v>
      </c>
      <c r="D639" s="267" t="s">
        <v>2227</v>
      </c>
      <c r="E639" s="267" t="s">
        <v>2228</v>
      </c>
      <c r="F639" s="267" t="s">
        <v>2286</v>
      </c>
      <c r="G639" s="277" t="s">
        <v>2287</v>
      </c>
      <c r="H639" s="267" t="s">
        <v>2266</v>
      </c>
      <c r="I639" s="265" t="s">
        <v>9</v>
      </c>
      <c r="J639" s="267"/>
      <c r="K639" s="263"/>
      <c r="L639" s="266"/>
      <c r="M639" s="267" t="s">
        <v>645</v>
      </c>
      <c r="N639" s="267" t="s">
        <v>645</v>
      </c>
      <c r="O639" s="267" t="s">
        <v>645</v>
      </c>
      <c r="P639" s="267"/>
      <c r="Q639" s="267"/>
      <c r="R639" s="267"/>
      <c r="S639" s="267"/>
      <c r="T639" s="267"/>
      <c r="U639" s="267"/>
      <c r="V639" s="267"/>
      <c r="W639" s="267"/>
      <c r="X639" s="267"/>
      <c r="Y639" s="267"/>
      <c r="Z639" s="267"/>
      <c r="AA639" s="267"/>
      <c r="AB639" s="267"/>
    </row>
    <row r="640" spans="1:28" s="268" customFormat="1" ht="40.200000000000003" customHeight="1">
      <c r="A640" s="267" t="s">
        <v>2224</v>
      </c>
      <c r="B640" s="267" t="s">
        <v>2225</v>
      </c>
      <c r="C640" s="267" t="s">
        <v>2288</v>
      </c>
      <c r="D640" s="267" t="s">
        <v>2289</v>
      </c>
      <c r="E640" s="267" t="s">
        <v>2228</v>
      </c>
      <c r="F640" s="267" t="s">
        <v>2290</v>
      </c>
      <c r="G640" s="277" t="s">
        <v>2291</v>
      </c>
      <c r="H640" s="267" t="s">
        <v>2292</v>
      </c>
      <c r="I640" s="265" t="s">
        <v>9</v>
      </c>
      <c r="J640" s="267"/>
      <c r="K640" s="263"/>
      <c r="L640" s="266"/>
      <c r="M640" s="267"/>
      <c r="N640" s="267"/>
      <c r="O640" s="267"/>
      <c r="P640" s="267"/>
      <c r="Q640" s="267"/>
      <c r="R640" s="267"/>
      <c r="S640" s="267"/>
      <c r="T640" s="267"/>
      <c r="U640" s="267"/>
      <c r="V640" s="267"/>
      <c r="W640" s="267"/>
      <c r="X640" s="267"/>
      <c r="Y640" s="267"/>
      <c r="Z640" s="267"/>
      <c r="AA640" s="267"/>
      <c r="AB640" s="267"/>
    </row>
    <row r="641" spans="1:28" s="268" customFormat="1" ht="40.200000000000003" customHeight="1">
      <c r="A641" s="267" t="s">
        <v>2224</v>
      </c>
      <c r="B641" s="267" t="s">
        <v>2225</v>
      </c>
      <c r="C641" s="267" t="s">
        <v>2293</v>
      </c>
      <c r="D641" s="267" t="s">
        <v>2227</v>
      </c>
      <c r="E641" s="267" t="s">
        <v>2228</v>
      </c>
      <c r="F641" s="267" t="s">
        <v>2294</v>
      </c>
      <c r="G641" s="277" t="s">
        <v>2295</v>
      </c>
      <c r="H641" s="267" t="s">
        <v>2270</v>
      </c>
      <c r="I641" s="265" t="s">
        <v>9</v>
      </c>
      <c r="J641" s="263"/>
      <c r="K641" s="263"/>
      <c r="L641" s="266"/>
      <c r="M641" s="267" t="s">
        <v>645</v>
      </c>
      <c r="N641" s="267" t="s">
        <v>645</v>
      </c>
      <c r="O641" s="267" t="s">
        <v>645</v>
      </c>
      <c r="P641" s="267"/>
      <c r="Q641" s="267"/>
      <c r="R641" s="267"/>
      <c r="S641" s="267"/>
      <c r="T641" s="267"/>
      <c r="U641" s="267"/>
      <c r="V641" s="267"/>
      <c r="W641" s="267"/>
      <c r="X641" s="267"/>
      <c r="Y641" s="267"/>
      <c r="Z641" s="267"/>
      <c r="AA641" s="267"/>
      <c r="AB641" s="267"/>
    </row>
    <row r="642" spans="1:28" s="268" customFormat="1" ht="40.200000000000003" customHeight="1">
      <c r="A642" s="267" t="s">
        <v>2224</v>
      </c>
      <c r="B642" s="267" t="s">
        <v>2225</v>
      </c>
      <c r="C642" s="267" t="s">
        <v>2296</v>
      </c>
      <c r="D642" s="267" t="s">
        <v>2227</v>
      </c>
      <c r="E642" s="267" t="s">
        <v>2228</v>
      </c>
      <c r="F642" s="267" t="s">
        <v>2297</v>
      </c>
      <c r="G642" s="277" t="s">
        <v>2298</v>
      </c>
      <c r="H642" s="267" t="s">
        <v>2274</v>
      </c>
      <c r="I642" s="265" t="s">
        <v>9</v>
      </c>
      <c r="J642" s="263"/>
      <c r="K642" s="263"/>
      <c r="L642" s="266"/>
      <c r="M642" s="267" t="s">
        <v>645</v>
      </c>
      <c r="N642" s="267" t="s">
        <v>645</v>
      </c>
      <c r="O642" s="267" t="s">
        <v>645</v>
      </c>
      <c r="P642" s="267"/>
      <c r="Q642" s="267"/>
      <c r="R642" s="267"/>
      <c r="S642" s="267"/>
      <c r="T642" s="267"/>
      <c r="U642" s="267"/>
      <c r="V642" s="267"/>
      <c r="W642" s="267"/>
      <c r="X642" s="267"/>
      <c r="Y642" s="267"/>
      <c r="Z642" s="267"/>
      <c r="AA642" s="267"/>
      <c r="AB642" s="267"/>
    </row>
    <row r="643" spans="1:28" s="268" customFormat="1" ht="40.200000000000003" customHeight="1">
      <c r="A643" s="267" t="s">
        <v>2224</v>
      </c>
      <c r="B643" s="267" t="s">
        <v>2225</v>
      </c>
      <c r="C643" s="267" t="s">
        <v>2299</v>
      </c>
      <c r="D643" s="267" t="s">
        <v>2227</v>
      </c>
      <c r="E643" s="267" t="s">
        <v>2228</v>
      </c>
      <c r="F643" s="267" t="s">
        <v>2300</v>
      </c>
      <c r="G643" s="277" t="s">
        <v>2301</v>
      </c>
      <c r="H643" s="267" t="s">
        <v>2302</v>
      </c>
      <c r="I643" s="265" t="s">
        <v>9</v>
      </c>
      <c r="J643" s="263"/>
      <c r="K643" s="263"/>
      <c r="L643" s="267" t="s">
        <v>645</v>
      </c>
      <c r="M643" s="267" t="s">
        <v>645</v>
      </c>
      <c r="N643" s="267" t="s">
        <v>645</v>
      </c>
      <c r="O643" s="267" t="s">
        <v>645</v>
      </c>
      <c r="P643" s="267"/>
      <c r="Q643" s="267"/>
      <c r="R643" s="267"/>
      <c r="S643" s="267"/>
      <c r="T643" s="267"/>
      <c r="U643" s="267"/>
      <c r="V643" s="267"/>
      <c r="W643" s="267"/>
      <c r="X643" s="267"/>
      <c r="Y643" s="267"/>
      <c r="Z643" s="267"/>
      <c r="AA643" s="267"/>
      <c r="AB643" s="267"/>
    </row>
    <row r="644" spans="1:28" s="268" customFormat="1" ht="40.200000000000003" customHeight="1">
      <c r="A644" s="267" t="s">
        <v>2224</v>
      </c>
      <c r="B644" s="267" t="s">
        <v>2225</v>
      </c>
      <c r="C644" s="267" t="s">
        <v>2303</v>
      </c>
      <c r="D644" s="267" t="s">
        <v>2227</v>
      </c>
      <c r="E644" s="267" t="s">
        <v>2228</v>
      </c>
      <c r="F644" s="267" t="s">
        <v>2304</v>
      </c>
      <c r="G644" s="277" t="s">
        <v>2280</v>
      </c>
      <c r="H644" s="267" t="s">
        <v>2305</v>
      </c>
      <c r="I644" s="265" t="s">
        <v>9</v>
      </c>
      <c r="J644" s="263"/>
      <c r="K644" s="263"/>
      <c r="L644" s="266"/>
      <c r="M644" s="267" t="s">
        <v>645</v>
      </c>
      <c r="N644" s="267" t="s">
        <v>645</v>
      </c>
      <c r="O644" s="267" t="s">
        <v>645</v>
      </c>
      <c r="P644" s="267"/>
      <c r="Q644" s="267"/>
      <c r="R644" s="267"/>
      <c r="S644" s="267"/>
      <c r="T644" s="267"/>
      <c r="U644" s="267"/>
      <c r="V644" s="267"/>
      <c r="W644" s="267"/>
      <c r="X644" s="267"/>
      <c r="Y644" s="267"/>
      <c r="Z644" s="267"/>
      <c r="AA644" s="267"/>
      <c r="AB644" s="267"/>
    </row>
    <row r="645" spans="1:28" s="268" customFormat="1" ht="40.200000000000003" customHeight="1">
      <c r="A645" s="267" t="s">
        <v>2224</v>
      </c>
      <c r="B645" s="267" t="s">
        <v>2225</v>
      </c>
      <c r="C645" s="267" t="s">
        <v>2306</v>
      </c>
      <c r="D645" s="267" t="s">
        <v>2289</v>
      </c>
      <c r="E645" s="267" t="s">
        <v>2228</v>
      </c>
      <c r="F645" s="267" t="s">
        <v>2307</v>
      </c>
      <c r="G645" s="277" t="s">
        <v>2308</v>
      </c>
      <c r="H645" s="267" t="s">
        <v>2309</v>
      </c>
      <c r="I645" s="265" t="s">
        <v>9</v>
      </c>
      <c r="J645" s="267"/>
      <c r="K645" s="263"/>
      <c r="L645" s="266"/>
      <c r="M645" s="267"/>
      <c r="N645" s="267"/>
      <c r="O645" s="267"/>
      <c r="P645" s="267"/>
      <c r="Q645" s="267"/>
      <c r="R645" s="267"/>
      <c r="S645" s="267"/>
      <c r="T645" s="267"/>
      <c r="U645" s="267"/>
      <c r="V645" s="267"/>
      <c r="W645" s="267"/>
      <c r="X645" s="267"/>
      <c r="Y645" s="267"/>
      <c r="Z645" s="267"/>
      <c r="AA645" s="267"/>
      <c r="AB645" s="267"/>
    </row>
    <row r="646" spans="1:28" s="268" customFormat="1" ht="40.200000000000003" customHeight="1">
      <c r="A646" s="267" t="s">
        <v>2224</v>
      </c>
      <c r="B646" s="267" t="s">
        <v>2225</v>
      </c>
      <c r="C646" s="267" t="s">
        <v>2310</v>
      </c>
      <c r="D646" s="267" t="s">
        <v>2227</v>
      </c>
      <c r="E646" s="267" t="s">
        <v>2228</v>
      </c>
      <c r="F646" s="267" t="s">
        <v>2311</v>
      </c>
      <c r="G646" s="277" t="s">
        <v>2312</v>
      </c>
      <c r="H646" s="267" t="s">
        <v>2313</v>
      </c>
      <c r="I646" s="265" t="s">
        <v>9</v>
      </c>
      <c r="J646" s="263"/>
      <c r="K646" s="263"/>
      <c r="L646" s="266"/>
      <c r="M646" s="267" t="s">
        <v>645</v>
      </c>
      <c r="N646" s="267" t="s">
        <v>645</v>
      </c>
      <c r="O646" s="267" t="s">
        <v>645</v>
      </c>
      <c r="P646" s="267"/>
      <c r="Q646" s="267"/>
      <c r="R646" s="267"/>
      <c r="S646" s="267"/>
      <c r="T646" s="267"/>
      <c r="U646" s="267"/>
      <c r="V646" s="267"/>
      <c r="W646" s="267"/>
      <c r="X646" s="267"/>
      <c r="Y646" s="267"/>
      <c r="Z646" s="267"/>
      <c r="AA646" s="267"/>
      <c r="AB646" s="267"/>
    </row>
    <row r="647" spans="1:28" s="268" customFormat="1" ht="40.200000000000003" customHeight="1">
      <c r="A647" s="267" t="s">
        <v>2224</v>
      </c>
      <c r="B647" s="267" t="s">
        <v>2225</v>
      </c>
      <c r="C647" s="267" t="s">
        <v>2314</v>
      </c>
      <c r="D647" s="267" t="s">
        <v>2227</v>
      </c>
      <c r="E647" s="267" t="s">
        <v>2228</v>
      </c>
      <c r="F647" s="267" t="s">
        <v>2315</v>
      </c>
      <c r="G647" s="277" t="s">
        <v>2312</v>
      </c>
      <c r="H647" s="267" t="s">
        <v>2316</v>
      </c>
      <c r="I647" s="265" t="s">
        <v>9</v>
      </c>
      <c r="J647" s="267"/>
      <c r="K647" s="263"/>
      <c r="L647" s="267" t="s">
        <v>645</v>
      </c>
      <c r="M647" s="267" t="s">
        <v>645</v>
      </c>
      <c r="N647" s="267" t="s">
        <v>645</v>
      </c>
      <c r="O647" s="267" t="s">
        <v>645</v>
      </c>
      <c r="P647" s="267"/>
      <c r="Q647" s="267"/>
      <c r="R647" s="267"/>
      <c r="S647" s="267"/>
      <c r="T647" s="267"/>
      <c r="U647" s="267"/>
      <c r="V647" s="267"/>
      <c r="W647" s="267"/>
      <c r="X647" s="267"/>
      <c r="Y647" s="267"/>
      <c r="Z647" s="267"/>
      <c r="AA647" s="267"/>
      <c r="AB647" s="267"/>
    </row>
    <row r="648" spans="1:28" s="268" customFormat="1" ht="40.200000000000003" customHeight="1">
      <c r="A648" s="267" t="s">
        <v>2224</v>
      </c>
      <c r="B648" s="267" t="s">
        <v>2225</v>
      </c>
      <c r="C648" s="267" t="s">
        <v>2317</v>
      </c>
      <c r="D648" s="267" t="s">
        <v>2227</v>
      </c>
      <c r="E648" s="267" t="s">
        <v>2228</v>
      </c>
      <c r="F648" s="267" t="s">
        <v>2318</v>
      </c>
      <c r="G648" s="277" t="s">
        <v>2319</v>
      </c>
      <c r="H648" s="267" t="s">
        <v>2320</v>
      </c>
      <c r="I648" s="265" t="s">
        <v>9</v>
      </c>
      <c r="J648" s="267"/>
      <c r="K648" s="263"/>
      <c r="L648" s="267"/>
      <c r="M648" s="267"/>
      <c r="N648" s="267"/>
      <c r="O648" s="267"/>
      <c r="P648" s="267"/>
      <c r="Q648" s="267"/>
      <c r="R648" s="267"/>
      <c r="S648" s="267"/>
      <c r="T648" s="267"/>
      <c r="U648" s="267"/>
      <c r="V648" s="267"/>
      <c r="W648" s="267"/>
      <c r="X648" s="267"/>
      <c r="Y648" s="267"/>
      <c r="Z648" s="267"/>
      <c r="AA648" s="267"/>
      <c r="AB648" s="267"/>
    </row>
    <row r="649" spans="1:28" s="268" customFormat="1" ht="40.200000000000003" customHeight="1">
      <c r="A649" s="267" t="s">
        <v>2224</v>
      </c>
      <c r="B649" s="267" t="s">
        <v>2225</v>
      </c>
      <c r="C649" s="267" t="s">
        <v>2321</v>
      </c>
      <c r="D649" s="267" t="s">
        <v>2227</v>
      </c>
      <c r="E649" s="267" t="s">
        <v>2228</v>
      </c>
      <c r="F649" s="267" t="s">
        <v>2322</v>
      </c>
      <c r="G649" s="277" t="s">
        <v>2230</v>
      </c>
      <c r="H649" s="267" t="s">
        <v>2323</v>
      </c>
      <c r="I649" s="265" t="s">
        <v>9</v>
      </c>
      <c r="J649" s="263"/>
      <c r="K649" s="263"/>
      <c r="L649" s="267" t="s">
        <v>645</v>
      </c>
      <c r="M649" s="267" t="s">
        <v>645</v>
      </c>
      <c r="N649" s="267" t="s">
        <v>645</v>
      </c>
      <c r="O649" s="267" t="s">
        <v>645</v>
      </c>
      <c r="P649" s="267"/>
      <c r="Q649" s="267"/>
      <c r="R649" s="267"/>
      <c r="S649" s="267"/>
      <c r="T649" s="267"/>
      <c r="U649" s="267"/>
      <c r="V649" s="267"/>
      <c r="W649" s="267"/>
      <c r="X649" s="267"/>
      <c r="Y649" s="267"/>
      <c r="Z649" s="267"/>
      <c r="AA649" s="267"/>
      <c r="AB649" s="267"/>
    </row>
    <row r="650" spans="1:28" s="268" customFormat="1" ht="40.200000000000003" customHeight="1">
      <c r="A650" s="267" t="s">
        <v>2224</v>
      </c>
      <c r="B650" s="267" t="s">
        <v>2225</v>
      </c>
      <c r="C650" s="267" t="s">
        <v>2324</v>
      </c>
      <c r="D650" s="267" t="s">
        <v>2227</v>
      </c>
      <c r="E650" s="267" t="s">
        <v>2228</v>
      </c>
      <c r="F650" s="267" t="s">
        <v>2325</v>
      </c>
      <c r="G650" s="277" t="s">
        <v>2326</v>
      </c>
      <c r="H650" s="267" t="s">
        <v>2327</v>
      </c>
      <c r="I650" s="265" t="s">
        <v>9</v>
      </c>
      <c r="J650" s="267"/>
      <c r="K650" s="263"/>
      <c r="L650" s="266"/>
      <c r="M650" s="267"/>
      <c r="N650" s="267"/>
      <c r="O650" s="267"/>
      <c r="P650" s="267"/>
      <c r="Q650" s="267"/>
      <c r="R650" s="267"/>
      <c r="S650" s="267"/>
      <c r="T650" s="267"/>
      <c r="U650" s="267"/>
      <c r="V650" s="267"/>
      <c r="W650" s="267"/>
      <c r="X650" s="267"/>
      <c r="Y650" s="267"/>
      <c r="Z650" s="267"/>
      <c r="AA650" s="267"/>
      <c r="AB650" s="267"/>
    </row>
    <row r="651" spans="1:28" s="268" customFormat="1" ht="40.200000000000003" customHeight="1">
      <c r="A651" s="267" t="s">
        <v>2224</v>
      </c>
      <c r="B651" s="267" t="s">
        <v>2225</v>
      </c>
      <c r="C651" s="267" t="s">
        <v>2328</v>
      </c>
      <c r="D651" s="267" t="s">
        <v>2227</v>
      </c>
      <c r="E651" s="267" t="s">
        <v>2228</v>
      </c>
      <c r="F651" s="267" t="s">
        <v>2329</v>
      </c>
      <c r="G651" s="277" t="s">
        <v>2330</v>
      </c>
      <c r="H651" s="267" t="s">
        <v>2331</v>
      </c>
      <c r="I651" s="265" t="s">
        <v>9</v>
      </c>
      <c r="J651" s="267"/>
      <c r="K651" s="263"/>
      <c r="L651" s="267"/>
      <c r="M651" s="267"/>
      <c r="N651" s="267"/>
      <c r="O651" s="267"/>
      <c r="P651" s="267"/>
      <c r="Q651" s="267"/>
      <c r="R651" s="267"/>
      <c r="S651" s="267"/>
      <c r="T651" s="267"/>
      <c r="U651" s="267"/>
      <c r="V651" s="267"/>
      <c r="W651" s="267"/>
      <c r="X651" s="267"/>
      <c r="Y651" s="267"/>
      <c r="Z651" s="267"/>
      <c r="AA651" s="267"/>
      <c r="AB651" s="267"/>
    </row>
    <row r="652" spans="1:28" s="268" customFormat="1" ht="40.200000000000003" customHeight="1">
      <c r="A652" s="267" t="s">
        <v>2224</v>
      </c>
      <c r="B652" s="267" t="s">
        <v>2225</v>
      </c>
      <c r="C652" s="267" t="s">
        <v>2332</v>
      </c>
      <c r="D652" s="267" t="s">
        <v>2227</v>
      </c>
      <c r="E652" s="267" t="s">
        <v>2228</v>
      </c>
      <c r="F652" s="267" t="s">
        <v>2333</v>
      </c>
      <c r="G652" s="277" t="s">
        <v>2312</v>
      </c>
      <c r="H652" s="267" t="s">
        <v>2334</v>
      </c>
      <c r="I652" s="265" t="s">
        <v>9</v>
      </c>
      <c r="J652" s="263"/>
      <c r="K652" s="263"/>
      <c r="L652" s="267" t="s">
        <v>645</v>
      </c>
      <c r="M652" s="267" t="s">
        <v>645</v>
      </c>
      <c r="N652" s="267" t="s">
        <v>645</v>
      </c>
      <c r="O652" s="267" t="s">
        <v>645</v>
      </c>
      <c r="P652" s="267"/>
      <c r="Q652" s="267"/>
      <c r="R652" s="267"/>
      <c r="S652" s="267"/>
      <c r="T652" s="267"/>
      <c r="U652" s="267"/>
      <c r="V652" s="267"/>
      <c r="W652" s="267"/>
      <c r="X652" s="267"/>
      <c r="Y652" s="267"/>
      <c r="Z652" s="267"/>
      <c r="AA652" s="267"/>
      <c r="AB652" s="267"/>
    </row>
    <row r="653" spans="1:28" s="268" customFormat="1" ht="40.200000000000003" customHeight="1">
      <c r="A653" s="267" t="s">
        <v>2224</v>
      </c>
      <c r="B653" s="267" t="s">
        <v>2225</v>
      </c>
      <c r="C653" s="267" t="s">
        <v>2335</v>
      </c>
      <c r="D653" s="267" t="s">
        <v>2227</v>
      </c>
      <c r="E653" s="267" t="s">
        <v>2228</v>
      </c>
      <c r="F653" s="267" t="s">
        <v>2336</v>
      </c>
      <c r="G653" s="277" t="s">
        <v>2337</v>
      </c>
      <c r="H653" s="267" t="s">
        <v>2338</v>
      </c>
      <c r="I653" s="265" t="s">
        <v>9</v>
      </c>
      <c r="J653" s="263"/>
      <c r="K653" s="263"/>
      <c r="L653" s="267" t="s">
        <v>645</v>
      </c>
      <c r="M653" s="267" t="s">
        <v>645</v>
      </c>
      <c r="N653" s="267" t="s">
        <v>645</v>
      </c>
      <c r="O653" s="267" t="s">
        <v>645</v>
      </c>
      <c r="P653" s="267"/>
      <c r="Q653" s="267"/>
      <c r="R653" s="267"/>
      <c r="S653" s="267"/>
      <c r="T653" s="267"/>
      <c r="U653" s="267"/>
      <c r="V653" s="267"/>
      <c r="W653" s="267"/>
      <c r="X653" s="267"/>
      <c r="Y653" s="267"/>
      <c r="Z653" s="267"/>
      <c r="AA653" s="267"/>
      <c r="AB653" s="267"/>
    </row>
    <row r="654" spans="1:28" s="268" customFormat="1" ht="40.200000000000003" customHeight="1">
      <c r="A654" s="267" t="s">
        <v>2224</v>
      </c>
      <c r="B654" s="267" t="s">
        <v>2225</v>
      </c>
      <c r="C654" s="267" t="s">
        <v>2339</v>
      </c>
      <c r="D654" s="267" t="s">
        <v>2340</v>
      </c>
      <c r="E654" s="267" t="s">
        <v>2228</v>
      </c>
      <c r="F654" s="267" t="s">
        <v>2341</v>
      </c>
      <c r="G654" s="277" t="s">
        <v>2342</v>
      </c>
      <c r="H654" s="267" t="s">
        <v>2343</v>
      </c>
      <c r="I654" s="265" t="s">
        <v>9</v>
      </c>
      <c r="J654" s="267"/>
      <c r="K654" s="263"/>
      <c r="L654" s="267" t="s">
        <v>645</v>
      </c>
      <c r="M654" s="267" t="s">
        <v>645</v>
      </c>
      <c r="N654" s="267" t="s">
        <v>645</v>
      </c>
      <c r="O654" s="267" t="s">
        <v>645</v>
      </c>
      <c r="P654" s="267"/>
      <c r="Q654" s="267"/>
      <c r="R654" s="267"/>
      <c r="S654" s="267"/>
      <c r="T654" s="267"/>
      <c r="U654" s="267"/>
      <c r="V654" s="267"/>
      <c r="W654" s="267"/>
      <c r="X654" s="267"/>
      <c r="Y654" s="267"/>
      <c r="Z654" s="267"/>
      <c r="AA654" s="267"/>
      <c r="AB654" s="267"/>
    </row>
    <row r="655" spans="1:28" s="268" customFormat="1" ht="40.200000000000003" customHeight="1">
      <c r="A655" s="267" t="s">
        <v>2224</v>
      </c>
      <c r="B655" s="267" t="s">
        <v>2225</v>
      </c>
      <c r="C655" s="267" t="s">
        <v>2344</v>
      </c>
      <c r="D655" s="267" t="s">
        <v>2227</v>
      </c>
      <c r="E655" s="267" t="s">
        <v>2228</v>
      </c>
      <c r="F655" s="267" t="s">
        <v>2345</v>
      </c>
      <c r="G655" s="277" t="s">
        <v>2346</v>
      </c>
      <c r="H655" s="267" t="s">
        <v>2347</v>
      </c>
      <c r="I655" s="265" t="s">
        <v>9</v>
      </c>
      <c r="J655" s="267"/>
      <c r="K655" s="263"/>
      <c r="L655" s="267"/>
      <c r="M655" s="267"/>
      <c r="N655" s="267"/>
      <c r="O655" s="267"/>
      <c r="P655" s="267"/>
      <c r="Q655" s="267"/>
      <c r="R655" s="267"/>
      <c r="S655" s="267"/>
      <c r="T655" s="267"/>
      <c r="U655" s="267"/>
      <c r="V655" s="267"/>
      <c r="W655" s="267"/>
      <c r="X655" s="267"/>
      <c r="Y655" s="267"/>
      <c r="Z655" s="267"/>
      <c r="AA655" s="267"/>
      <c r="AB655" s="267"/>
    </row>
    <row r="656" spans="1:28" s="268" customFormat="1" ht="40.200000000000003" customHeight="1">
      <c r="A656" s="267" t="s">
        <v>2224</v>
      </c>
      <c r="B656" s="267" t="s">
        <v>2225</v>
      </c>
      <c r="C656" s="267" t="s">
        <v>2348</v>
      </c>
      <c r="D656" s="267" t="s">
        <v>2227</v>
      </c>
      <c r="E656" s="267" t="s">
        <v>2228</v>
      </c>
      <c r="F656" s="267" t="s">
        <v>2349</v>
      </c>
      <c r="G656" s="277" t="s">
        <v>2350</v>
      </c>
      <c r="H656" s="267" t="s">
        <v>2351</v>
      </c>
      <c r="I656" s="265" t="s">
        <v>9</v>
      </c>
      <c r="J656" s="267"/>
      <c r="K656" s="263"/>
      <c r="L656" s="267"/>
      <c r="M656" s="267"/>
      <c r="N656" s="267"/>
      <c r="O656" s="267"/>
      <c r="P656" s="267"/>
      <c r="Q656" s="267"/>
      <c r="R656" s="267"/>
      <c r="S656" s="267"/>
      <c r="T656" s="267"/>
      <c r="U656" s="267"/>
      <c r="V656" s="267"/>
      <c r="W656" s="267"/>
      <c r="X656" s="267"/>
      <c r="Y656" s="267"/>
      <c r="Z656" s="267"/>
      <c r="AA656" s="267"/>
      <c r="AB656" s="267"/>
    </row>
    <row r="657" spans="1:28" s="268" customFormat="1" ht="40.200000000000003" customHeight="1">
      <c r="A657" s="267" t="s">
        <v>2224</v>
      </c>
      <c r="B657" s="267" t="s">
        <v>2225</v>
      </c>
      <c r="C657" s="267" t="s">
        <v>2352</v>
      </c>
      <c r="D657" s="267" t="s">
        <v>2227</v>
      </c>
      <c r="E657" s="267" t="s">
        <v>2228</v>
      </c>
      <c r="F657" s="267" t="s">
        <v>2353</v>
      </c>
      <c r="G657" s="277" t="s">
        <v>2354</v>
      </c>
      <c r="H657" s="267" t="s">
        <v>2355</v>
      </c>
      <c r="I657" s="265" t="s">
        <v>9</v>
      </c>
      <c r="J657" s="267"/>
      <c r="K657" s="263"/>
      <c r="L657" s="266"/>
      <c r="M657" s="267"/>
      <c r="N657" s="267"/>
      <c r="O657" s="267"/>
      <c r="P657" s="267"/>
      <c r="Q657" s="267"/>
      <c r="R657" s="267"/>
      <c r="S657" s="267"/>
      <c r="T657" s="267"/>
      <c r="U657" s="267"/>
      <c r="V657" s="267"/>
      <c r="W657" s="267"/>
      <c r="X657" s="267"/>
      <c r="Y657" s="267"/>
      <c r="Z657" s="267"/>
      <c r="AA657" s="267"/>
      <c r="AB657" s="267"/>
    </row>
    <row r="658" spans="1:28" s="268" customFormat="1" ht="40.200000000000003" customHeight="1">
      <c r="A658" s="267" t="s">
        <v>2224</v>
      </c>
      <c r="B658" s="267" t="s">
        <v>2225</v>
      </c>
      <c r="C658" s="267" t="s">
        <v>2356</v>
      </c>
      <c r="D658" s="267" t="s">
        <v>2357</v>
      </c>
      <c r="E658" s="267" t="s">
        <v>2228</v>
      </c>
      <c r="F658" s="267" t="s">
        <v>2358</v>
      </c>
      <c r="G658" s="277" t="s">
        <v>2359</v>
      </c>
      <c r="H658" s="267" t="s">
        <v>2360</v>
      </c>
      <c r="I658" s="265" t="s">
        <v>9</v>
      </c>
      <c r="J658" s="267"/>
      <c r="K658" s="263"/>
      <c r="L658" s="266"/>
      <c r="M658" s="267"/>
      <c r="N658" s="267"/>
      <c r="O658" s="267"/>
      <c r="P658" s="267"/>
      <c r="Q658" s="267"/>
      <c r="R658" s="267"/>
      <c r="S658" s="267"/>
      <c r="T658" s="267"/>
      <c r="U658" s="267"/>
      <c r="V658" s="267"/>
      <c r="W658" s="267"/>
      <c r="X658" s="267"/>
      <c r="Y658" s="267"/>
      <c r="Z658" s="267"/>
      <c r="AA658" s="267"/>
      <c r="AB658" s="267"/>
    </row>
    <row r="659" spans="1:28" s="268" customFormat="1" ht="40.200000000000003" customHeight="1">
      <c r="A659" s="267" t="s">
        <v>2224</v>
      </c>
      <c r="B659" s="267" t="s">
        <v>2225</v>
      </c>
      <c r="C659" s="267" t="s">
        <v>2361</v>
      </c>
      <c r="D659" s="267" t="s">
        <v>2362</v>
      </c>
      <c r="E659" s="267" t="s">
        <v>2228</v>
      </c>
      <c r="F659" s="267" t="s">
        <v>2363</v>
      </c>
      <c r="G659" s="277" t="s">
        <v>2364</v>
      </c>
      <c r="H659" s="267" t="s">
        <v>2365</v>
      </c>
      <c r="I659" s="265" t="s">
        <v>9</v>
      </c>
      <c r="J659" s="267"/>
      <c r="K659" s="263"/>
      <c r="L659" s="266"/>
      <c r="M659" s="267"/>
      <c r="N659" s="267"/>
      <c r="O659" s="267"/>
      <c r="P659" s="267"/>
      <c r="Q659" s="267"/>
      <c r="R659" s="267"/>
      <c r="S659" s="267"/>
      <c r="T659" s="267"/>
      <c r="U659" s="267"/>
      <c r="V659" s="267"/>
      <c r="W659" s="267"/>
      <c r="X659" s="267"/>
      <c r="Y659" s="267"/>
      <c r="Z659" s="267"/>
      <c r="AA659" s="267"/>
      <c r="AB659" s="267"/>
    </row>
    <row r="660" spans="1:28" s="268" customFormat="1" ht="40.200000000000003" customHeight="1">
      <c r="A660" s="267" t="s">
        <v>2224</v>
      </c>
      <c r="B660" s="267" t="s">
        <v>2225</v>
      </c>
      <c r="C660" s="267" t="s">
        <v>2366</v>
      </c>
      <c r="D660" s="267" t="s">
        <v>2362</v>
      </c>
      <c r="E660" s="267" t="s">
        <v>2228</v>
      </c>
      <c r="F660" s="267" t="s">
        <v>2367</v>
      </c>
      <c r="G660" s="277" t="s">
        <v>2312</v>
      </c>
      <c r="H660" s="267" t="s">
        <v>2368</v>
      </c>
      <c r="I660" s="265" t="s">
        <v>9</v>
      </c>
      <c r="J660" s="267"/>
      <c r="K660" s="263"/>
      <c r="L660" s="266"/>
      <c r="M660" s="267"/>
      <c r="N660" s="267"/>
      <c r="O660" s="267"/>
      <c r="P660" s="267"/>
      <c r="Q660" s="267"/>
      <c r="R660" s="267"/>
      <c r="S660" s="267"/>
      <c r="T660" s="267"/>
      <c r="U660" s="267"/>
      <c r="V660" s="267"/>
      <c r="W660" s="267"/>
      <c r="X660" s="267"/>
      <c r="Y660" s="267"/>
      <c r="Z660" s="267"/>
      <c r="AA660" s="267"/>
      <c r="AB660" s="267"/>
    </row>
    <row r="661" spans="1:28" s="268" customFormat="1" ht="40.200000000000003" customHeight="1">
      <c r="A661" s="267" t="s">
        <v>2224</v>
      </c>
      <c r="B661" s="267" t="s">
        <v>2225</v>
      </c>
      <c r="C661" s="267" t="s">
        <v>2369</v>
      </c>
      <c r="D661" s="267" t="s">
        <v>2227</v>
      </c>
      <c r="E661" s="267" t="s">
        <v>2228</v>
      </c>
      <c r="F661" s="267" t="s">
        <v>2370</v>
      </c>
      <c r="G661" s="277" t="s">
        <v>2312</v>
      </c>
      <c r="H661" s="267" t="s">
        <v>2371</v>
      </c>
      <c r="I661" s="265" t="s">
        <v>9</v>
      </c>
      <c r="J661" s="267"/>
      <c r="K661" s="263"/>
      <c r="L661" s="266"/>
      <c r="M661" s="267"/>
      <c r="N661" s="267"/>
      <c r="O661" s="267"/>
      <c r="P661" s="267"/>
      <c r="Q661" s="267"/>
      <c r="R661" s="267"/>
      <c r="S661" s="267"/>
      <c r="T661" s="267"/>
      <c r="U661" s="267"/>
      <c r="V661" s="267"/>
      <c r="W661" s="267"/>
      <c r="X661" s="267"/>
      <c r="Y661" s="267"/>
      <c r="Z661" s="267"/>
      <c r="AA661" s="267"/>
      <c r="AB661" s="267"/>
    </row>
    <row r="662" spans="1:28" s="268" customFormat="1" ht="40.200000000000003" customHeight="1">
      <c r="A662" s="267" t="s">
        <v>2224</v>
      </c>
      <c r="B662" s="267" t="s">
        <v>2225</v>
      </c>
      <c r="C662" s="267" t="s">
        <v>2372</v>
      </c>
      <c r="D662" s="267" t="s">
        <v>2227</v>
      </c>
      <c r="E662" s="267" t="s">
        <v>2228</v>
      </c>
      <c r="F662" s="267" t="s">
        <v>2373</v>
      </c>
      <c r="G662" s="277" t="s">
        <v>2374</v>
      </c>
      <c r="H662" s="267" t="s">
        <v>2375</v>
      </c>
      <c r="I662" s="265" t="s">
        <v>9</v>
      </c>
      <c r="J662" s="267"/>
      <c r="K662" s="263"/>
      <c r="L662" s="266"/>
      <c r="M662" s="267"/>
      <c r="N662" s="267"/>
      <c r="O662" s="267"/>
      <c r="P662" s="267"/>
      <c r="Q662" s="267"/>
      <c r="R662" s="267"/>
      <c r="S662" s="267"/>
      <c r="T662" s="267"/>
      <c r="U662" s="267"/>
      <c r="V662" s="267"/>
      <c r="W662" s="267"/>
      <c r="X662" s="267"/>
      <c r="Y662" s="267"/>
      <c r="Z662" s="267"/>
      <c r="AA662" s="267"/>
      <c r="AB662" s="267"/>
    </row>
    <row r="663" spans="1:28" s="268" customFormat="1" ht="40.200000000000003" customHeight="1">
      <c r="A663" s="267" t="s">
        <v>2224</v>
      </c>
      <c r="B663" s="267" t="s">
        <v>2225</v>
      </c>
      <c r="C663" s="267" t="s">
        <v>2376</v>
      </c>
      <c r="D663" s="267" t="s">
        <v>2227</v>
      </c>
      <c r="E663" s="267" t="s">
        <v>2228</v>
      </c>
      <c r="F663" s="267" t="s">
        <v>2377</v>
      </c>
      <c r="G663" s="277" t="s">
        <v>2374</v>
      </c>
      <c r="H663" s="267" t="s">
        <v>2378</v>
      </c>
      <c r="I663" s="265" t="s">
        <v>9</v>
      </c>
      <c r="J663" s="267"/>
      <c r="K663" s="263"/>
      <c r="L663" s="266"/>
      <c r="M663" s="267"/>
      <c r="N663" s="267"/>
      <c r="O663" s="267"/>
      <c r="P663" s="267"/>
      <c r="Q663" s="267"/>
      <c r="R663" s="267"/>
      <c r="S663" s="267"/>
      <c r="T663" s="267"/>
      <c r="U663" s="267"/>
      <c r="V663" s="267"/>
      <c r="W663" s="267"/>
      <c r="X663" s="267"/>
      <c r="Y663" s="267"/>
      <c r="Z663" s="267"/>
      <c r="AA663" s="267"/>
      <c r="AB663" s="267"/>
    </row>
    <row r="664" spans="1:28" s="268" customFormat="1" ht="40.200000000000003" customHeight="1">
      <c r="A664" s="267" t="s">
        <v>2224</v>
      </c>
      <c r="B664" s="267" t="s">
        <v>2225</v>
      </c>
      <c r="C664" s="267" t="s">
        <v>2379</v>
      </c>
      <c r="D664" s="267" t="s">
        <v>2227</v>
      </c>
      <c r="E664" s="267" t="s">
        <v>2228</v>
      </c>
      <c r="F664" s="267" t="s">
        <v>2380</v>
      </c>
      <c r="G664" s="277" t="s">
        <v>2381</v>
      </c>
      <c r="H664" s="267" t="s">
        <v>2382</v>
      </c>
      <c r="I664" s="265" t="s">
        <v>9</v>
      </c>
      <c r="J664" s="267"/>
      <c r="K664" s="263"/>
      <c r="L664" s="266"/>
      <c r="M664" s="267"/>
      <c r="N664" s="267"/>
      <c r="O664" s="267"/>
      <c r="P664" s="267"/>
      <c r="Q664" s="267"/>
      <c r="R664" s="267"/>
      <c r="S664" s="267"/>
      <c r="T664" s="267"/>
      <c r="U664" s="267"/>
      <c r="V664" s="267"/>
      <c r="W664" s="267"/>
      <c r="X664" s="267"/>
      <c r="Y664" s="267"/>
      <c r="Z664" s="267"/>
      <c r="AA664" s="267"/>
      <c r="AB664" s="267"/>
    </row>
    <row r="665" spans="1:28" s="268" customFormat="1" ht="40.200000000000003" customHeight="1">
      <c r="A665" s="267" t="s">
        <v>2224</v>
      </c>
      <c r="B665" s="267" t="s">
        <v>2225</v>
      </c>
      <c r="C665" s="267" t="s">
        <v>2383</v>
      </c>
      <c r="D665" s="267" t="s">
        <v>2227</v>
      </c>
      <c r="E665" s="267" t="s">
        <v>2228</v>
      </c>
      <c r="F665" s="267" t="s">
        <v>2384</v>
      </c>
      <c r="G665" s="277" t="s">
        <v>2385</v>
      </c>
      <c r="H665" s="267" t="s">
        <v>2386</v>
      </c>
      <c r="I665" s="265" t="s">
        <v>9</v>
      </c>
      <c r="J665" s="267"/>
      <c r="K665" s="263"/>
      <c r="L665" s="267"/>
      <c r="M665" s="267"/>
      <c r="N665" s="267"/>
      <c r="O665" s="267"/>
      <c r="P665" s="267"/>
      <c r="Q665" s="267"/>
      <c r="R665" s="267"/>
      <c r="S665" s="267"/>
      <c r="T665" s="267"/>
      <c r="U665" s="267"/>
      <c r="V665" s="267"/>
      <c r="W665" s="267"/>
      <c r="X665" s="267"/>
      <c r="Y665" s="267"/>
      <c r="Z665" s="267"/>
      <c r="AA665" s="267"/>
      <c r="AB665" s="267"/>
    </row>
    <row r="666" spans="1:28" s="268" customFormat="1" ht="40.200000000000003" customHeight="1">
      <c r="A666" s="267" t="s">
        <v>2224</v>
      </c>
      <c r="B666" s="267" t="s">
        <v>2225</v>
      </c>
      <c r="C666" s="267" t="s">
        <v>2387</v>
      </c>
      <c r="D666" s="267" t="s">
        <v>2227</v>
      </c>
      <c r="E666" s="267" t="s">
        <v>2228</v>
      </c>
      <c r="F666" s="267" t="s">
        <v>2388</v>
      </c>
      <c r="G666" s="277" t="s">
        <v>2389</v>
      </c>
      <c r="H666" s="267" t="s">
        <v>2386</v>
      </c>
      <c r="I666" s="265" t="s">
        <v>9</v>
      </c>
      <c r="J666" s="267"/>
      <c r="K666" s="263"/>
      <c r="L666" s="267"/>
      <c r="M666" s="267"/>
      <c r="N666" s="267"/>
      <c r="O666" s="267"/>
      <c r="P666" s="267"/>
      <c r="Q666" s="267"/>
      <c r="R666" s="267"/>
      <c r="S666" s="267"/>
      <c r="T666" s="267"/>
      <c r="U666" s="267"/>
      <c r="V666" s="267"/>
      <c r="W666" s="267"/>
      <c r="X666" s="267"/>
      <c r="Y666" s="267"/>
      <c r="Z666" s="267"/>
      <c r="AA666" s="267"/>
      <c r="AB666" s="267"/>
    </row>
    <row r="667" spans="1:28" s="268" customFormat="1" ht="40.200000000000003" customHeight="1">
      <c r="A667" s="267" t="s">
        <v>2224</v>
      </c>
      <c r="B667" s="267" t="s">
        <v>2225</v>
      </c>
      <c r="C667" s="267" t="s">
        <v>2390</v>
      </c>
      <c r="D667" s="267" t="s">
        <v>2289</v>
      </c>
      <c r="E667" s="267" t="s">
        <v>2228</v>
      </c>
      <c r="F667" s="267" t="s">
        <v>2391</v>
      </c>
      <c r="G667" s="277" t="s">
        <v>2392</v>
      </c>
      <c r="H667" s="267" t="s">
        <v>2393</v>
      </c>
      <c r="I667" s="265" t="s">
        <v>9</v>
      </c>
      <c r="J667" s="267"/>
      <c r="K667" s="263"/>
      <c r="L667" s="266"/>
      <c r="M667" s="267"/>
      <c r="N667" s="267"/>
      <c r="O667" s="267"/>
      <c r="P667" s="267"/>
      <c r="Q667" s="267"/>
      <c r="R667" s="267"/>
      <c r="S667" s="267"/>
      <c r="T667" s="267"/>
      <c r="U667" s="267"/>
      <c r="V667" s="267"/>
      <c r="W667" s="267"/>
      <c r="X667" s="267"/>
      <c r="Y667" s="267"/>
      <c r="Z667" s="267"/>
      <c r="AA667" s="267"/>
      <c r="AB667" s="267"/>
    </row>
    <row r="668" spans="1:28" s="268" customFormat="1" ht="40.200000000000003" customHeight="1">
      <c r="A668" s="267" t="s">
        <v>2224</v>
      </c>
      <c r="B668" s="267" t="s">
        <v>2225</v>
      </c>
      <c r="C668" s="267" t="s">
        <v>2394</v>
      </c>
      <c r="D668" s="267" t="s">
        <v>2289</v>
      </c>
      <c r="E668" s="267" t="s">
        <v>2228</v>
      </c>
      <c r="F668" s="267" t="s">
        <v>2395</v>
      </c>
      <c r="G668" s="277" t="s">
        <v>2396</v>
      </c>
      <c r="H668" s="267" t="s">
        <v>2397</v>
      </c>
      <c r="I668" s="265" t="s">
        <v>9</v>
      </c>
      <c r="J668" s="267"/>
      <c r="K668" s="263"/>
      <c r="L668" s="267"/>
      <c r="M668" s="267"/>
      <c r="N668" s="267"/>
      <c r="O668" s="267"/>
      <c r="P668" s="267"/>
      <c r="Q668" s="267"/>
      <c r="R668" s="267"/>
      <c r="S668" s="267"/>
      <c r="T668" s="267"/>
      <c r="U668" s="267"/>
      <c r="V668" s="267"/>
      <c r="W668" s="267"/>
      <c r="X668" s="267"/>
      <c r="Y668" s="267"/>
      <c r="Z668" s="267"/>
      <c r="AA668" s="267"/>
      <c r="AB668" s="267"/>
    </row>
    <row r="669" spans="1:28" s="268" customFormat="1" ht="40.200000000000003" customHeight="1">
      <c r="A669" s="267" t="s">
        <v>2398</v>
      </c>
      <c r="B669" s="267" t="s">
        <v>2399</v>
      </c>
      <c r="C669" s="267" t="s">
        <v>2400</v>
      </c>
      <c r="D669" s="267" t="s">
        <v>2401</v>
      </c>
      <c r="E669" s="267" t="s">
        <v>2402</v>
      </c>
      <c r="F669" s="267" t="s">
        <v>2403</v>
      </c>
      <c r="G669" s="277" t="s">
        <v>2404</v>
      </c>
      <c r="H669" s="267" t="s">
        <v>2405</v>
      </c>
      <c r="I669" s="265" t="s">
        <v>9</v>
      </c>
      <c r="J669" s="263"/>
      <c r="K669" s="263"/>
      <c r="L669" s="266"/>
      <c r="M669" s="267"/>
      <c r="N669" s="267"/>
      <c r="O669" s="267"/>
      <c r="P669" s="267"/>
      <c r="Q669" s="267"/>
      <c r="R669" s="267"/>
      <c r="S669" s="267"/>
      <c r="T669" s="267"/>
      <c r="U669" s="267"/>
      <c r="V669" s="267"/>
      <c r="W669" s="267"/>
      <c r="X669" s="267"/>
      <c r="Y669" s="267"/>
      <c r="Z669" s="267"/>
      <c r="AA669" s="267"/>
      <c r="AB669" s="267"/>
    </row>
    <row r="670" spans="1:28" s="268" customFormat="1" ht="40.200000000000003" customHeight="1">
      <c r="A670" s="267" t="s">
        <v>2398</v>
      </c>
      <c r="B670" s="267" t="s">
        <v>2399</v>
      </c>
      <c r="C670" s="267" t="s">
        <v>2406</v>
      </c>
      <c r="D670" s="267" t="s">
        <v>2407</v>
      </c>
      <c r="E670" s="267" t="s">
        <v>2402</v>
      </c>
      <c r="F670" s="267" t="s">
        <v>2408</v>
      </c>
      <c r="G670" s="277" t="s">
        <v>2404</v>
      </c>
      <c r="H670" s="267" t="s">
        <v>2409</v>
      </c>
      <c r="I670" s="265" t="s">
        <v>9</v>
      </c>
      <c r="J670" s="263"/>
      <c r="K670" s="263"/>
      <c r="L670" s="267"/>
      <c r="M670" s="267"/>
      <c r="N670" s="267"/>
      <c r="O670" s="267"/>
      <c r="P670" s="267"/>
      <c r="Q670" s="267"/>
      <c r="R670" s="267"/>
      <c r="S670" s="267"/>
      <c r="T670" s="267"/>
      <c r="U670" s="267"/>
      <c r="V670" s="267"/>
      <c r="W670" s="267"/>
      <c r="X670" s="267"/>
      <c r="Y670" s="267"/>
      <c r="Z670" s="267"/>
      <c r="AA670" s="267"/>
      <c r="AB670" s="267"/>
    </row>
    <row r="671" spans="1:28" s="268" customFormat="1" ht="40.200000000000003" customHeight="1">
      <c r="A671" s="267" t="s">
        <v>2398</v>
      </c>
      <c r="B671" s="267" t="s">
        <v>2399</v>
      </c>
      <c r="C671" s="267" t="s">
        <v>2410</v>
      </c>
      <c r="D671" s="267" t="s">
        <v>2407</v>
      </c>
      <c r="E671" s="267" t="s">
        <v>2402</v>
      </c>
      <c r="F671" s="267" t="s">
        <v>2411</v>
      </c>
      <c r="G671" s="277" t="s">
        <v>2404</v>
      </c>
      <c r="H671" s="267" t="s">
        <v>2412</v>
      </c>
      <c r="I671" s="265" t="s">
        <v>9</v>
      </c>
      <c r="J671" s="263"/>
      <c r="K671" s="263"/>
      <c r="L671" s="267"/>
      <c r="M671" s="267"/>
      <c r="N671" s="267"/>
      <c r="O671" s="267"/>
      <c r="P671" s="267"/>
      <c r="Q671" s="267"/>
      <c r="R671" s="267"/>
      <c r="S671" s="267"/>
      <c r="T671" s="267"/>
      <c r="U671" s="267"/>
      <c r="V671" s="267"/>
      <c r="W671" s="267"/>
      <c r="X671" s="267"/>
      <c r="Y671" s="267"/>
      <c r="Z671" s="267"/>
      <c r="AA671" s="267"/>
      <c r="AB671" s="267"/>
    </row>
    <row r="672" spans="1:28" s="268" customFormat="1" ht="40.200000000000003" customHeight="1">
      <c r="A672" s="267" t="s">
        <v>2398</v>
      </c>
      <c r="B672" s="267" t="s">
        <v>2399</v>
      </c>
      <c r="C672" s="267" t="s">
        <v>2413</v>
      </c>
      <c r="D672" s="267" t="s">
        <v>2414</v>
      </c>
      <c r="E672" s="267" t="s">
        <v>2402</v>
      </c>
      <c r="F672" s="267" t="s">
        <v>2415</v>
      </c>
      <c r="G672" s="277" t="s">
        <v>2416</v>
      </c>
      <c r="H672" s="267" t="s">
        <v>2417</v>
      </c>
      <c r="I672" s="265" t="s">
        <v>9</v>
      </c>
      <c r="J672" s="263"/>
      <c r="K672" s="263"/>
      <c r="L672" s="267"/>
      <c r="M672" s="267"/>
      <c r="N672" s="267"/>
      <c r="O672" s="267"/>
      <c r="P672" s="267"/>
      <c r="Q672" s="267"/>
      <c r="R672" s="267"/>
      <c r="S672" s="267"/>
      <c r="T672" s="267"/>
      <c r="U672" s="267"/>
      <c r="V672" s="267"/>
      <c r="W672" s="267"/>
      <c r="X672" s="267"/>
      <c r="Y672" s="267"/>
      <c r="Z672" s="267"/>
      <c r="AA672" s="267"/>
      <c r="AB672" s="267"/>
    </row>
    <row r="673" spans="1:28" s="268" customFormat="1" ht="40.200000000000003" customHeight="1">
      <c r="A673" s="267" t="s">
        <v>2398</v>
      </c>
      <c r="B673" s="267" t="s">
        <v>2399</v>
      </c>
      <c r="C673" s="267" t="s">
        <v>2418</v>
      </c>
      <c r="D673" s="267" t="s">
        <v>2414</v>
      </c>
      <c r="E673" s="267" t="s">
        <v>2402</v>
      </c>
      <c r="F673" s="267" t="s">
        <v>2419</v>
      </c>
      <c r="G673" s="277" t="s">
        <v>2420</v>
      </c>
      <c r="H673" s="267" t="s">
        <v>2421</v>
      </c>
      <c r="I673" s="265" t="s">
        <v>9</v>
      </c>
      <c r="J673" s="263"/>
      <c r="K673" s="267"/>
      <c r="L673" s="267"/>
      <c r="M673" s="267"/>
      <c r="N673" s="267"/>
      <c r="O673" s="267"/>
      <c r="P673" s="267"/>
      <c r="Q673" s="267"/>
      <c r="R673" s="267"/>
      <c r="S673" s="267"/>
      <c r="T673" s="267"/>
      <c r="U673" s="267"/>
      <c r="V673" s="267"/>
      <c r="W673" s="267"/>
      <c r="X673" s="267"/>
      <c r="Y673" s="267"/>
      <c r="Z673" s="267"/>
      <c r="AA673" s="267"/>
      <c r="AB673" s="267"/>
    </row>
    <row r="674" spans="1:28" s="268" customFormat="1" ht="40.200000000000003" customHeight="1">
      <c r="A674" s="267" t="s">
        <v>2398</v>
      </c>
      <c r="B674" s="267" t="s">
        <v>2399</v>
      </c>
      <c r="C674" s="267" t="s">
        <v>2422</v>
      </c>
      <c r="D674" s="267" t="s">
        <v>2414</v>
      </c>
      <c r="E674" s="267" t="s">
        <v>2402</v>
      </c>
      <c r="F674" s="267" t="s">
        <v>2423</v>
      </c>
      <c r="G674" s="277" t="s">
        <v>2424</v>
      </c>
      <c r="H674" s="267" t="s">
        <v>2425</v>
      </c>
      <c r="I674" s="265" t="s">
        <v>9</v>
      </c>
      <c r="J674" s="263"/>
      <c r="K674" s="263"/>
      <c r="L674" s="267"/>
      <c r="M674" s="267"/>
      <c r="N674" s="267"/>
      <c r="O674" s="267"/>
      <c r="P674" s="267"/>
      <c r="Q674" s="267"/>
      <c r="R674" s="267"/>
      <c r="S674" s="267"/>
      <c r="T674" s="267"/>
      <c r="U674" s="267"/>
      <c r="V674" s="267"/>
      <c r="W674" s="267"/>
      <c r="X674" s="267"/>
      <c r="Y674" s="267"/>
      <c r="Z674" s="267"/>
      <c r="AA674" s="267"/>
      <c r="AB674" s="267"/>
    </row>
    <row r="675" spans="1:28" s="268" customFormat="1" ht="40.200000000000003" customHeight="1">
      <c r="A675" s="267" t="s">
        <v>2398</v>
      </c>
      <c r="B675" s="267" t="s">
        <v>2399</v>
      </c>
      <c r="C675" s="267" t="s">
        <v>2426</v>
      </c>
      <c r="D675" s="267" t="s">
        <v>2414</v>
      </c>
      <c r="E675" s="267" t="s">
        <v>2402</v>
      </c>
      <c r="F675" s="267" t="s">
        <v>2427</v>
      </c>
      <c r="G675" s="277" t="s">
        <v>2428</v>
      </c>
      <c r="H675" s="267" t="s">
        <v>2429</v>
      </c>
      <c r="I675" s="265" t="s">
        <v>9</v>
      </c>
      <c r="J675" s="267"/>
      <c r="K675" s="263"/>
      <c r="L675" s="267"/>
      <c r="M675" s="267"/>
      <c r="N675" s="267"/>
      <c r="O675" s="267"/>
      <c r="P675" s="267"/>
      <c r="Q675" s="267"/>
      <c r="R675" s="267"/>
      <c r="S675" s="267"/>
      <c r="T675" s="267"/>
      <c r="U675" s="267"/>
      <c r="V675" s="267"/>
      <c r="W675" s="267"/>
      <c r="X675" s="267"/>
      <c r="Y675" s="267"/>
      <c r="Z675" s="267"/>
      <c r="AA675" s="267"/>
      <c r="AB675" s="267"/>
    </row>
    <row r="676" spans="1:28" s="268" customFormat="1" ht="40.200000000000003" customHeight="1">
      <c r="A676" s="267" t="s">
        <v>2398</v>
      </c>
      <c r="B676" s="267" t="s">
        <v>2399</v>
      </c>
      <c r="C676" s="267" t="s">
        <v>2430</v>
      </c>
      <c r="D676" s="267" t="s">
        <v>2414</v>
      </c>
      <c r="E676" s="267" t="s">
        <v>2402</v>
      </c>
      <c r="F676" s="267" t="s">
        <v>2431</v>
      </c>
      <c r="G676" s="277" t="s">
        <v>2424</v>
      </c>
      <c r="H676" s="267" t="s">
        <v>2432</v>
      </c>
      <c r="I676" s="265" t="s">
        <v>9</v>
      </c>
      <c r="J676" s="267"/>
      <c r="K676" s="263"/>
      <c r="L676" s="267"/>
      <c r="M676" s="267"/>
      <c r="N676" s="267"/>
      <c r="O676" s="267"/>
      <c r="P676" s="267"/>
      <c r="Q676" s="267"/>
      <c r="R676" s="267"/>
      <c r="S676" s="267"/>
      <c r="T676" s="267"/>
      <c r="U676" s="267"/>
      <c r="V676" s="267"/>
      <c r="W676" s="267"/>
      <c r="X676" s="267"/>
      <c r="Y676" s="267"/>
      <c r="Z676" s="267"/>
      <c r="AA676" s="267"/>
      <c r="AB676" s="267"/>
    </row>
    <row r="677" spans="1:28" s="268" customFormat="1" ht="40.200000000000003" customHeight="1">
      <c r="A677" s="267" t="s">
        <v>2398</v>
      </c>
      <c r="B677" s="267" t="s">
        <v>2399</v>
      </c>
      <c r="C677" s="267" t="s">
        <v>2433</v>
      </c>
      <c r="D677" s="267" t="s">
        <v>2414</v>
      </c>
      <c r="E677" s="267" t="s">
        <v>2402</v>
      </c>
      <c r="F677" s="267" t="s">
        <v>2434</v>
      </c>
      <c r="G677" s="277" t="s">
        <v>2435</v>
      </c>
      <c r="H677" s="267" t="s">
        <v>2436</v>
      </c>
      <c r="I677" s="265" t="s">
        <v>9</v>
      </c>
      <c r="J677" s="267"/>
      <c r="K677" s="263"/>
      <c r="L677" s="267"/>
      <c r="M677" s="267"/>
      <c r="N677" s="267"/>
      <c r="O677" s="267"/>
      <c r="P677" s="267"/>
      <c r="Q677" s="267"/>
      <c r="R677" s="267"/>
      <c r="S677" s="267"/>
      <c r="T677" s="267"/>
      <c r="U677" s="267"/>
      <c r="V677" s="267"/>
      <c r="W677" s="267"/>
      <c r="X677" s="267"/>
      <c r="Y677" s="267"/>
      <c r="Z677" s="267"/>
      <c r="AA677" s="267"/>
      <c r="AB677" s="267"/>
    </row>
    <row r="678" spans="1:28" s="268" customFormat="1" ht="40.200000000000003" customHeight="1">
      <c r="A678" s="267" t="s">
        <v>2398</v>
      </c>
      <c r="B678" s="267" t="s">
        <v>2399</v>
      </c>
      <c r="C678" s="267" t="s">
        <v>2437</v>
      </c>
      <c r="D678" s="267" t="s">
        <v>2414</v>
      </c>
      <c r="E678" s="267" t="s">
        <v>2402</v>
      </c>
      <c r="F678" s="267" t="s">
        <v>2438</v>
      </c>
      <c r="G678" s="277" t="s">
        <v>2439</v>
      </c>
      <c r="H678" s="267" t="s">
        <v>2440</v>
      </c>
      <c r="I678" s="265" t="s">
        <v>9</v>
      </c>
      <c r="J678" s="267"/>
      <c r="K678" s="263"/>
      <c r="L678" s="267"/>
      <c r="M678" s="267"/>
      <c r="N678" s="267"/>
      <c r="O678" s="267"/>
      <c r="P678" s="267"/>
      <c r="Q678" s="267"/>
      <c r="R678" s="267"/>
      <c r="S678" s="267"/>
      <c r="T678" s="267"/>
      <c r="U678" s="267"/>
      <c r="V678" s="267"/>
      <c r="W678" s="267"/>
      <c r="X678" s="267"/>
      <c r="Y678" s="267"/>
      <c r="Z678" s="267"/>
      <c r="AA678" s="267"/>
      <c r="AB678" s="267"/>
    </row>
    <row r="679" spans="1:28" s="284" customFormat="1" ht="40.200000000000003" customHeight="1">
      <c r="A679" s="284" t="s">
        <v>2398</v>
      </c>
      <c r="B679" s="284" t="s">
        <v>2399</v>
      </c>
      <c r="C679" s="284" t="s">
        <v>2441</v>
      </c>
      <c r="D679" s="284" t="s">
        <v>2414</v>
      </c>
      <c r="E679" s="284" t="s">
        <v>2402</v>
      </c>
      <c r="F679" s="284" t="s">
        <v>2442</v>
      </c>
      <c r="G679" s="285" t="s">
        <v>2443</v>
      </c>
      <c r="H679" s="284" t="s">
        <v>2444</v>
      </c>
      <c r="I679" s="286" t="s">
        <v>116</v>
      </c>
      <c r="K679" s="287"/>
      <c r="L679" s="284" t="s">
        <v>2445</v>
      </c>
    </row>
    <row r="680" spans="1:28" s="262" customFormat="1" ht="40.200000000000003" customHeight="1">
      <c r="A680" s="261" t="s">
        <v>2398</v>
      </c>
      <c r="B680" s="261" t="s">
        <v>2399</v>
      </c>
      <c r="C680" s="261" t="s">
        <v>2446</v>
      </c>
      <c r="D680" s="261" t="s">
        <v>2414</v>
      </c>
      <c r="E680" s="261" t="s">
        <v>2402</v>
      </c>
      <c r="F680" s="261" t="s">
        <v>2447</v>
      </c>
      <c r="G680" s="288" t="s">
        <v>2448</v>
      </c>
      <c r="H680" s="261" t="s">
        <v>2444</v>
      </c>
      <c r="I680" s="259" t="s">
        <v>9</v>
      </c>
      <c r="J680" s="261"/>
      <c r="K680" s="256"/>
      <c r="L680" s="261"/>
      <c r="M680" s="261"/>
      <c r="N680" s="261"/>
      <c r="O680" s="261"/>
      <c r="P680" s="261"/>
      <c r="Q680" s="261"/>
      <c r="R680" s="261"/>
      <c r="S680" s="261"/>
      <c r="T680" s="261"/>
      <c r="U680" s="261"/>
      <c r="V680" s="261"/>
      <c r="W680" s="261"/>
      <c r="X680" s="261"/>
      <c r="Y680" s="261"/>
      <c r="Z680" s="261"/>
      <c r="AA680" s="261"/>
      <c r="AB680" s="261"/>
    </row>
    <row r="681" spans="1:28" s="268" customFormat="1" ht="40.200000000000003" customHeight="1">
      <c r="A681" s="267" t="s">
        <v>2398</v>
      </c>
      <c r="B681" s="267" t="s">
        <v>2399</v>
      </c>
      <c r="C681" s="267" t="s">
        <v>2449</v>
      </c>
      <c r="D681" s="267" t="s">
        <v>2414</v>
      </c>
      <c r="E681" s="267" t="s">
        <v>2402</v>
      </c>
      <c r="F681" s="267" t="s">
        <v>2450</v>
      </c>
      <c r="G681" s="277" t="s">
        <v>2451</v>
      </c>
      <c r="H681" s="267" t="s">
        <v>2452</v>
      </c>
      <c r="I681" s="265" t="s">
        <v>9</v>
      </c>
      <c r="J681" s="267"/>
      <c r="K681" s="263"/>
      <c r="L681" s="266"/>
      <c r="M681" s="267"/>
      <c r="N681" s="267"/>
      <c r="O681" s="267"/>
      <c r="P681" s="267"/>
      <c r="Q681" s="267"/>
      <c r="R681" s="267"/>
      <c r="S681" s="267"/>
      <c r="T681" s="267"/>
      <c r="U681" s="267"/>
      <c r="V681" s="267"/>
      <c r="W681" s="267"/>
      <c r="X681" s="267"/>
      <c r="Y681" s="267"/>
      <c r="Z681" s="267"/>
      <c r="AA681" s="267"/>
      <c r="AB681" s="267"/>
    </row>
    <row r="682" spans="1:28" s="268" customFormat="1" ht="40.200000000000003" customHeight="1">
      <c r="A682" s="267" t="s">
        <v>2398</v>
      </c>
      <c r="B682" s="267" t="s">
        <v>2399</v>
      </c>
      <c r="C682" s="267" t="s">
        <v>2453</v>
      </c>
      <c r="D682" s="267" t="s">
        <v>2414</v>
      </c>
      <c r="E682" s="267" t="s">
        <v>2402</v>
      </c>
      <c r="F682" s="267" t="s">
        <v>2454</v>
      </c>
      <c r="G682" s="277" t="s">
        <v>2455</v>
      </c>
      <c r="H682" s="267" t="s">
        <v>2456</v>
      </c>
      <c r="I682" s="265" t="s">
        <v>9</v>
      </c>
      <c r="J682" s="267"/>
      <c r="K682" s="263"/>
      <c r="L682" s="267"/>
      <c r="M682" s="267"/>
      <c r="N682" s="267"/>
      <c r="O682" s="267"/>
      <c r="P682" s="267"/>
      <c r="Q682" s="267"/>
      <c r="R682" s="267"/>
      <c r="S682" s="267"/>
      <c r="T682" s="267"/>
      <c r="U682" s="267"/>
      <c r="V682" s="267"/>
      <c r="W682" s="267"/>
      <c r="X682" s="267"/>
      <c r="Y682" s="267"/>
      <c r="Z682" s="267"/>
      <c r="AA682" s="267"/>
      <c r="AB682" s="267"/>
    </row>
    <row r="683" spans="1:28" s="268" customFormat="1" ht="40.200000000000003" customHeight="1">
      <c r="A683" s="267" t="s">
        <v>2457</v>
      </c>
      <c r="B683" s="267" t="s">
        <v>2458</v>
      </c>
      <c r="C683" s="267" t="s">
        <v>2459</v>
      </c>
      <c r="D683" s="267" t="s">
        <v>2460</v>
      </c>
      <c r="E683" s="280" t="s">
        <v>2461</v>
      </c>
      <c r="F683" s="267" t="s">
        <v>2462</v>
      </c>
      <c r="G683" s="277" t="s">
        <v>2463</v>
      </c>
      <c r="H683" s="267" t="s">
        <v>2464</v>
      </c>
      <c r="I683" s="265" t="s">
        <v>9</v>
      </c>
      <c r="J683" s="267"/>
      <c r="K683" s="263"/>
      <c r="L683" s="266"/>
      <c r="M683" s="267"/>
      <c r="N683" s="267"/>
      <c r="O683" s="267"/>
      <c r="P683" s="267"/>
      <c r="Q683" s="267"/>
      <c r="R683" s="267"/>
      <c r="S683" s="267"/>
      <c r="T683" s="267"/>
      <c r="U683" s="267"/>
      <c r="V683" s="267"/>
      <c r="W683" s="267"/>
      <c r="X683" s="267"/>
      <c r="Y683" s="267"/>
      <c r="Z683" s="267"/>
      <c r="AA683" s="267"/>
      <c r="AB683" s="267"/>
    </row>
    <row r="684" spans="1:28" s="268" customFormat="1" ht="40.200000000000003" customHeight="1">
      <c r="A684" s="267" t="s">
        <v>2457</v>
      </c>
      <c r="B684" s="267" t="s">
        <v>2458</v>
      </c>
      <c r="C684" s="267" t="s">
        <v>2465</v>
      </c>
      <c r="D684" s="267" t="s">
        <v>2460</v>
      </c>
      <c r="E684" s="280" t="s">
        <v>2461</v>
      </c>
      <c r="F684" s="267" t="s">
        <v>2466</v>
      </c>
      <c r="G684" s="277" t="s">
        <v>2463</v>
      </c>
      <c r="H684" s="267" t="s">
        <v>2467</v>
      </c>
      <c r="I684" s="265" t="s">
        <v>9</v>
      </c>
      <c r="J684" s="267"/>
      <c r="K684" s="263"/>
      <c r="L684" s="266"/>
      <c r="M684" s="267"/>
      <c r="N684" s="267"/>
      <c r="O684" s="267"/>
      <c r="P684" s="267"/>
      <c r="Q684" s="267"/>
      <c r="R684" s="267"/>
      <c r="S684" s="267"/>
      <c r="T684" s="267"/>
      <c r="U684" s="267"/>
      <c r="V684" s="267"/>
      <c r="W684" s="267"/>
      <c r="X684" s="267"/>
      <c r="Y684" s="267"/>
      <c r="Z684" s="267"/>
      <c r="AA684" s="267"/>
      <c r="AB684" s="267"/>
    </row>
    <row r="685" spans="1:28" s="268" customFormat="1" ht="40.200000000000003" customHeight="1">
      <c r="A685" s="267" t="s">
        <v>2457</v>
      </c>
      <c r="B685" s="267" t="s">
        <v>2458</v>
      </c>
      <c r="C685" s="267" t="s">
        <v>2468</v>
      </c>
      <c r="D685" s="267" t="s">
        <v>2460</v>
      </c>
      <c r="E685" s="280" t="s">
        <v>2461</v>
      </c>
      <c r="F685" s="267" t="s">
        <v>2469</v>
      </c>
      <c r="G685" s="277" t="s">
        <v>2463</v>
      </c>
      <c r="H685" s="267" t="s">
        <v>2470</v>
      </c>
      <c r="I685" s="265" t="s">
        <v>9</v>
      </c>
      <c r="J685" s="267"/>
      <c r="K685" s="263"/>
      <c r="L685" s="266"/>
      <c r="M685" s="267"/>
      <c r="N685" s="267"/>
      <c r="O685" s="267"/>
      <c r="P685" s="267"/>
      <c r="Q685" s="267"/>
      <c r="R685" s="267"/>
      <c r="S685" s="267"/>
      <c r="T685" s="267"/>
      <c r="U685" s="267"/>
      <c r="V685" s="267"/>
      <c r="W685" s="267"/>
      <c r="X685" s="267"/>
      <c r="Y685" s="267"/>
      <c r="Z685" s="267"/>
      <c r="AA685" s="267"/>
      <c r="AB685" s="267"/>
    </row>
    <row r="686" spans="1:28" s="268" customFormat="1" ht="40.200000000000003" customHeight="1">
      <c r="A686" s="267" t="s">
        <v>2457</v>
      </c>
      <c r="B686" s="267" t="s">
        <v>2458</v>
      </c>
      <c r="C686" s="267" t="s">
        <v>2471</v>
      </c>
      <c r="D686" s="267" t="s">
        <v>2460</v>
      </c>
      <c r="E686" s="280" t="s">
        <v>2461</v>
      </c>
      <c r="F686" s="267" t="s">
        <v>2472</v>
      </c>
      <c r="G686" s="277" t="s">
        <v>2463</v>
      </c>
      <c r="H686" s="267" t="s">
        <v>2473</v>
      </c>
      <c r="I686" s="265" t="s">
        <v>9</v>
      </c>
      <c r="J686" s="267"/>
      <c r="K686" s="263"/>
      <c r="L686" s="267"/>
      <c r="M686" s="267"/>
      <c r="N686" s="267"/>
      <c r="O686" s="267"/>
      <c r="P686" s="267"/>
      <c r="Q686" s="267"/>
      <c r="R686" s="267"/>
      <c r="S686" s="267"/>
      <c r="T686" s="267"/>
      <c r="U686" s="267"/>
      <c r="V686" s="267"/>
      <c r="W686" s="267"/>
      <c r="X686" s="267"/>
      <c r="Y686" s="267"/>
      <c r="Z686" s="267"/>
      <c r="AA686" s="267"/>
      <c r="AB686" s="267"/>
    </row>
    <row r="687" spans="1:28" s="268" customFormat="1" ht="40.200000000000003" customHeight="1">
      <c r="A687" s="267" t="s">
        <v>2457</v>
      </c>
      <c r="B687" s="267" t="s">
        <v>2458</v>
      </c>
      <c r="C687" s="267" t="s">
        <v>2474</v>
      </c>
      <c r="D687" s="267" t="s">
        <v>2460</v>
      </c>
      <c r="E687" s="280" t="s">
        <v>2461</v>
      </c>
      <c r="F687" s="267" t="s">
        <v>2475</v>
      </c>
      <c r="G687" s="277" t="s">
        <v>2463</v>
      </c>
      <c r="H687" s="267" t="s">
        <v>2476</v>
      </c>
      <c r="I687" s="265" t="s">
        <v>9</v>
      </c>
      <c r="J687" s="267"/>
      <c r="K687" s="263"/>
      <c r="L687" s="267"/>
      <c r="M687" s="267"/>
      <c r="N687" s="267"/>
      <c r="O687" s="267"/>
      <c r="P687" s="267"/>
      <c r="Q687" s="267"/>
      <c r="R687" s="267"/>
      <c r="S687" s="267"/>
      <c r="T687" s="267"/>
      <c r="U687" s="267"/>
      <c r="V687" s="267"/>
      <c r="W687" s="267"/>
      <c r="X687" s="267"/>
      <c r="Y687" s="267"/>
      <c r="Z687" s="267"/>
      <c r="AA687" s="267"/>
      <c r="AB687" s="267"/>
    </row>
    <row r="688" spans="1:28" s="268" customFormat="1" ht="40.200000000000003" customHeight="1">
      <c r="A688" s="267" t="s">
        <v>2457</v>
      </c>
      <c r="B688" s="267" t="s">
        <v>2458</v>
      </c>
      <c r="C688" s="267" t="s">
        <v>2477</v>
      </c>
      <c r="D688" s="267" t="s">
        <v>2460</v>
      </c>
      <c r="E688" s="280" t="s">
        <v>2461</v>
      </c>
      <c r="F688" s="267" t="s">
        <v>2478</v>
      </c>
      <c r="G688" s="277" t="s">
        <v>2463</v>
      </c>
      <c r="H688" s="267" t="s">
        <v>2479</v>
      </c>
      <c r="I688" s="265" t="s">
        <v>9</v>
      </c>
      <c r="J688" s="267"/>
      <c r="K688" s="263"/>
      <c r="L688" s="266"/>
      <c r="M688" s="267"/>
      <c r="N688" s="267"/>
      <c r="O688" s="267"/>
      <c r="P688" s="267"/>
      <c r="Q688" s="267"/>
      <c r="R688" s="267"/>
      <c r="S688" s="267"/>
      <c r="T688" s="267"/>
      <c r="U688" s="267"/>
      <c r="V688" s="267"/>
      <c r="W688" s="267"/>
      <c r="X688" s="267"/>
      <c r="Y688" s="267"/>
      <c r="Z688" s="267"/>
      <c r="AA688" s="267"/>
      <c r="AB688" s="267"/>
    </row>
    <row r="689" spans="1:28" s="268" customFormat="1" ht="40.200000000000003" customHeight="1">
      <c r="A689" s="267" t="s">
        <v>2457</v>
      </c>
      <c r="B689" s="267" t="s">
        <v>2458</v>
      </c>
      <c r="C689" s="267" t="s">
        <v>2480</v>
      </c>
      <c r="D689" s="267" t="s">
        <v>2460</v>
      </c>
      <c r="E689" s="280" t="s">
        <v>2461</v>
      </c>
      <c r="F689" s="267" t="s">
        <v>2481</v>
      </c>
      <c r="G689" s="277" t="s">
        <v>2463</v>
      </c>
      <c r="H689" s="267" t="s">
        <v>2482</v>
      </c>
      <c r="I689" s="265" t="s">
        <v>9</v>
      </c>
      <c r="J689" s="267"/>
      <c r="K689" s="263"/>
      <c r="L689" s="266"/>
      <c r="M689" s="267"/>
      <c r="N689" s="267"/>
      <c r="O689" s="267"/>
      <c r="P689" s="267"/>
      <c r="Q689" s="267"/>
      <c r="R689" s="267"/>
      <c r="S689" s="267"/>
      <c r="T689" s="267"/>
      <c r="U689" s="267"/>
      <c r="V689" s="267"/>
      <c r="W689" s="267"/>
      <c r="X689" s="267"/>
      <c r="Y689" s="267"/>
      <c r="Z689" s="267"/>
      <c r="AA689" s="267"/>
      <c r="AB689" s="267"/>
    </row>
    <row r="690" spans="1:28" s="268" customFormat="1" ht="40.200000000000003" customHeight="1">
      <c r="A690" s="267" t="s">
        <v>2457</v>
      </c>
      <c r="B690" s="267" t="s">
        <v>2458</v>
      </c>
      <c r="C690" s="267" t="s">
        <v>2483</v>
      </c>
      <c r="D690" s="267" t="s">
        <v>2460</v>
      </c>
      <c r="E690" s="280" t="s">
        <v>2461</v>
      </c>
      <c r="F690" s="267" t="s">
        <v>2484</v>
      </c>
      <c r="G690" s="277" t="s">
        <v>2463</v>
      </c>
      <c r="H690" s="267" t="s">
        <v>2485</v>
      </c>
      <c r="I690" s="265" t="s">
        <v>9</v>
      </c>
      <c r="J690" s="267"/>
      <c r="K690" s="263"/>
      <c r="L690" s="266"/>
      <c r="M690" s="267"/>
      <c r="N690" s="267"/>
      <c r="O690" s="267"/>
      <c r="P690" s="267"/>
      <c r="Q690" s="267"/>
      <c r="R690" s="267"/>
      <c r="S690" s="267"/>
      <c r="T690" s="267"/>
      <c r="U690" s="267"/>
      <c r="V690" s="267"/>
      <c r="W690" s="267"/>
      <c r="X690" s="267"/>
      <c r="Y690" s="267"/>
      <c r="Z690" s="267"/>
      <c r="AA690" s="267"/>
      <c r="AB690" s="267"/>
    </row>
    <row r="691" spans="1:28" s="268" customFormat="1" ht="40.200000000000003" customHeight="1">
      <c r="A691" s="267" t="s">
        <v>2457</v>
      </c>
      <c r="B691" s="267" t="s">
        <v>2458</v>
      </c>
      <c r="C691" s="267" t="s">
        <v>2486</v>
      </c>
      <c r="D691" s="267" t="s">
        <v>2460</v>
      </c>
      <c r="E691" s="280" t="s">
        <v>2461</v>
      </c>
      <c r="F691" s="267" t="s">
        <v>2487</v>
      </c>
      <c r="G691" s="277" t="s">
        <v>2463</v>
      </c>
      <c r="H691" s="267" t="s">
        <v>2488</v>
      </c>
      <c r="I691" s="265" t="s">
        <v>9</v>
      </c>
      <c r="J691" s="267"/>
      <c r="K691" s="263"/>
      <c r="L691" s="266"/>
      <c r="M691" s="267"/>
      <c r="N691" s="267"/>
      <c r="O691" s="267"/>
      <c r="P691" s="267"/>
      <c r="Q691" s="267"/>
      <c r="R691" s="267"/>
      <c r="S691" s="267"/>
      <c r="T691" s="267"/>
      <c r="U691" s="267"/>
      <c r="V691" s="267"/>
      <c r="W691" s="267"/>
      <c r="X691" s="267"/>
      <c r="Y691" s="267"/>
      <c r="Z691" s="267"/>
      <c r="AA691" s="267"/>
      <c r="AB691" s="267"/>
    </row>
    <row r="692" spans="1:28" s="268" customFormat="1" ht="40.200000000000003" customHeight="1">
      <c r="A692" s="267" t="s">
        <v>2457</v>
      </c>
      <c r="B692" s="267" t="s">
        <v>2458</v>
      </c>
      <c r="C692" s="267" t="s">
        <v>2489</v>
      </c>
      <c r="D692" s="267" t="s">
        <v>2460</v>
      </c>
      <c r="E692" s="280" t="s">
        <v>2461</v>
      </c>
      <c r="F692" s="267" t="s">
        <v>2490</v>
      </c>
      <c r="G692" s="277" t="s">
        <v>2463</v>
      </c>
      <c r="H692" s="267" t="s">
        <v>2491</v>
      </c>
      <c r="I692" s="265" t="s">
        <v>9</v>
      </c>
      <c r="J692" s="267"/>
      <c r="K692" s="263"/>
      <c r="L692" s="266"/>
      <c r="M692" s="267"/>
      <c r="N692" s="267"/>
      <c r="O692" s="267"/>
      <c r="P692" s="267"/>
      <c r="Q692" s="267"/>
      <c r="R692" s="267"/>
      <c r="S692" s="267"/>
      <c r="T692" s="267"/>
      <c r="U692" s="267"/>
      <c r="V692" s="267"/>
      <c r="W692" s="267"/>
      <c r="X692" s="267"/>
      <c r="Y692" s="267"/>
      <c r="Z692" s="267"/>
      <c r="AA692" s="267"/>
      <c r="AB692" s="267"/>
    </row>
    <row r="693" spans="1:28" s="268" customFormat="1" ht="40.200000000000003" customHeight="1">
      <c r="A693" s="267" t="s">
        <v>2457</v>
      </c>
      <c r="B693" s="267" t="s">
        <v>2458</v>
      </c>
      <c r="C693" s="267" t="s">
        <v>2492</v>
      </c>
      <c r="D693" s="267" t="s">
        <v>2460</v>
      </c>
      <c r="E693" s="280" t="s">
        <v>2461</v>
      </c>
      <c r="F693" s="267" t="s">
        <v>2493</v>
      </c>
      <c r="G693" s="277" t="s">
        <v>2463</v>
      </c>
      <c r="H693" s="267" t="s">
        <v>2494</v>
      </c>
      <c r="I693" s="265" t="s">
        <v>9</v>
      </c>
      <c r="J693" s="267"/>
      <c r="K693" s="263"/>
      <c r="L693" s="266"/>
      <c r="M693" s="267"/>
      <c r="N693" s="267"/>
      <c r="O693" s="267"/>
      <c r="P693" s="267"/>
      <c r="Q693" s="267"/>
      <c r="R693" s="267"/>
      <c r="S693" s="267"/>
      <c r="T693" s="267"/>
      <c r="U693" s="267"/>
      <c r="V693" s="267"/>
      <c r="W693" s="267"/>
      <c r="X693" s="267"/>
      <c r="Y693" s="267"/>
      <c r="Z693" s="267"/>
      <c r="AA693" s="267"/>
      <c r="AB693" s="267"/>
    </row>
    <row r="694" spans="1:28" s="268" customFormat="1" ht="40.200000000000003" customHeight="1">
      <c r="A694" s="267" t="s">
        <v>2457</v>
      </c>
      <c r="B694" s="267" t="s">
        <v>2458</v>
      </c>
      <c r="C694" s="267" t="s">
        <v>2495</v>
      </c>
      <c r="D694" s="267" t="s">
        <v>2460</v>
      </c>
      <c r="E694" s="280" t="s">
        <v>2461</v>
      </c>
      <c r="F694" s="267" t="s">
        <v>2496</v>
      </c>
      <c r="G694" s="277" t="s">
        <v>2463</v>
      </c>
      <c r="H694" s="267" t="s">
        <v>2497</v>
      </c>
      <c r="I694" s="265" t="s">
        <v>9</v>
      </c>
      <c r="J694" s="267"/>
      <c r="K694" s="263"/>
      <c r="L694" s="267"/>
      <c r="M694" s="267"/>
      <c r="N694" s="267"/>
      <c r="O694" s="267"/>
      <c r="P694" s="267"/>
      <c r="Q694" s="267"/>
      <c r="R694" s="267"/>
      <c r="S694" s="267"/>
      <c r="T694" s="267"/>
      <c r="U694" s="267"/>
      <c r="V694" s="267"/>
      <c r="W694" s="267"/>
      <c r="X694" s="267"/>
      <c r="Y694" s="267"/>
      <c r="Z694" s="267"/>
      <c r="AA694" s="267"/>
      <c r="AB694" s="267"/>
    </row>
    <row r="695" spans="1:28" s="268" customFormat="1" ht="40.200000000000003" customHeight="1">
      <c r="A695" s="267" t="s">
        <v>2457</v>
      </c>
      <c r="B695" s="267" t="s">
        <v>2458</v>
      </c>
      <c r="C695" s="267" t="s">
        <v>2498</v>
      </c>
      <c r="D695" s="267" t="s">
        <v>2460</v>
      </c>
      <c r="E695" s="280" t="s">
        <v>2461</v>
      </c>
      <c r="F695" s="267" t="s">
        <v>2499</v>
      </c>
      <c r="G695" s="277" t="s">
        <v>2463</v>
      </c>
      <c r="H695" s="267" t="s">
        <v>2500</v>
      </c>
      <c r="I695" s="265" t="s">
        <v>9</v>
      </c>
      <c r="J695" s="267"/>
      <c r="K695" s="263"/>
      <c r="L695" s="266"/>
      <c r="M695" s="267"/>
      <c r="N695" s="267"/>
      <c r="O695" s="267"/>
      <c r="P695" s="267"/>
      <c r="Q695" s="267"/>
      <c r="R695" s="267"/>
      <c r="S695" s="267"/>
      <c r="T695" s="267"/>
      <c r="U695" s="267"/>
      <c r="V695" s="267"/>
      <c r="W695" s="267"/>
      <c r="X695" s="267"/>
      <c r="Y695" s="267"/>
      <c r="Z695" s="267"/>
      <c r="AA695" s="267"/>
      <c r="AB695" s="267"/>
    </row>
    <row r="696" spans="1:28" s="268" customFormat="1" ht="40.200000000000003" customHeight="1">
      <c r="A696" s="267" t="s">
        <v>2457</v>
      </c>
      <c r="B696" s="267" t="s">
        <v>2458</v>
      </c>
      <c r="C696" s="267" t="s">
        <v>2501</v>
      </c>
      <c r="D696" s="267" t="s">
        <v>2460</v>
      </c>
      <c r="E696" s="280" t="s">
        <v>2461</v>
      </c>
      <c r="F696" s="267" t="s">
        <v>2502</v>
      </c>
      <c r="G696" s="277" t="s">
        <v>2503</v>
      </c>
      <c r="H696" s="267" t="s">
        <v>2504</v>
      </c>
      <c r="I696" s="265" t="s">
        <v>9</v>
      </c>
      <c r="J696" s="263"/>
      <c r="K696" s="263"/>
      <c r="L696" s="263"/>
      <c r="M696" s="267"/>
      <c r="N696" s="267"/>
      <c r="O696" s="267"/>
      <c r="P696" s="267"/>
      <c r="Q696" s="267"/>
      <c r="R696" s="267"/>
      <c r="S696" s="267"/>
      <c r="T696" s="267"/>
      <c r="U696" s="267"/>
      <c r="V696" s="267"/>
      <c r="W696" s="267"/>
      <c r="X696" s="267"/>
      <c r="Y696" s="267"/>
      <c r="Z696" s="267"/>
      <c r="AA696" s="267"/>
      <c r="AB696" s="267"/>
    </row>
    <row r="697" spans="1:28" s="268" customFormat="1" ht="40.200000000000003" customHeight="1">
      <c r="A697" s="267" t="s">
        <v>2457</v>
      </c>
      <c r="B697" s="267" t="s">
        <v>2458</v>
      </c>
      <c r="C697" s="267" t="s">
        <v>2505</v>
      </c>
      <c r="D697" s="267" t="s">
        <v>2460</v>
      </c>
      <c r="E697" s="280" t="s">
        <v>2461</v>
      </c>
      <c r="F697" s="267" t="s">
        <v>2506</v>
      </c>
      <c r="G697" s="277" t="s">
        <v>2507</v>
      </c>
      <c r="H697" s="267" t="s">
        <v>2508</v>
      </c>
      <c r="I697" s="265" t="s">
        <v>9</v>
      </c>
      <c r="J697" s="267"/>
      <c r="K697" s="263"/>
      <c r="L697" s="266"/>
      <c r="M697" s="267"/>
      <c r="N697" s="267"/>
      <c r="O697" s="267"/>
      <c r="P697" s="267"/>
      <c r="Q697" s="267"/>
      <c r="R697" s="267"/>
      <c r="S697" s="267"/>
      <c r="T697" s="267"/>
      <c r="U697" s="267"/>
      <c r="V697" s="267"/>
      <c r="W697" s="267"/>
      <c r="X697" s="267"/>
      <c r="Y697" s="267"/>
      <c r="Z697" s="267"/>
      <c r="AA697" s="267"/>
      <c r="AB697" s="267"/>
    </row>
    <row r="698" spans="1:28" s="268" customFormat="1" ht="40.200000000000003" customHeight="1">
      <c r="A698" s="267" t="s">
        <v>2457</v>
      </c>
      <c r="B698" s="267" t="s">
        <v>2458</v>
      </c>
      <c r="C698" s="267" t="s">
        <v>2509</v>
      </c>
      <c r="D698" s="267" t="s">
        <v>2460</v>
      </c>
      <c r="E698" s="280" t="s">
        <v>2461</v>
      </c>
      <c r="F698" s="267" t="s">
        <v>2510</v>
      </c>
      <c r="G698" s="277" t="s">
        <v>2511</v>
      </c>
      <c r="H698" s="267" t="s">
        <v>2512</v>
      </c>
      <c r="I698" s="265" t="s">
        <v>9</v>
      </c>
      <c r="J698" s="267"/>
      <c r="K698" s="263"/>
      <c r="L698" s="267"/>
      <c r="M698" s="267"/>
      <c r="N698" s="267"/>
      <c r="O698" s="267"/>
      <c r="P698" s="267"/>
      <c r="Q698" s="267"/>
      <c r="R698" s="267"/>
      <c r="S698" s="267"/>
      <c r="T698" s="267"/>
      <c r="U698" s="267"/>
      <c r="V698" s="267"/>
      <c r="W698" s="267"/>
      <c r="X698" s="267"/>
      <c r="Y698" s="267"/>
      <c r="Z698" s="267"/>
      <c r="AA698" s="267"/>
      <c r="AB698" s="267"/>
    </row>
    <row r="699" spans="1:28" s="268" customFormat="1" ht="40.200000000000003" customHeight="1">
      <c r="A699" s="267" t="s">
        <v>2457</v>
      </c>
      <c r="B699" s="267" t="s">
        <v>2458</v>
      </c>
      <c r="C699" s="267" t="s">
        <v>2513</v>
      </c>
      <c r="D699" s="267" t="s">
        <v>2460</v>
      </c>
      <c r="E699" s="280" t="s">
        <v>2461</v>
      </c>
      <c r="F699" s="267" t="s">
        <v>2514</v>
      </c>
      <c r="G699" s="277" t="s">
        <v>2515</v>
      </c>
      <c r="H699" s="267" t="s">
        <v>2516</v>
      </c>
      <c r="I699" s="265" t="s">
        <v>9</v>
      </c>
      <c r="J699" s="267"/>
      <c r="K699" s="263"/>
      <c r="L699" s="266"/>
      <c r="M699" s="267"/>
      <c r="N699" s="267"/>
      <c r="O699" s="267"/>
      <c r="P699" s="267"/>
      <c r="Q699" s="267"/>
      <c r="R699" s="267"/>
      <c r="S699" s="267"/>
      <c r="T699" s="267"/>
      <c r="U699" s="267"/>
      <c r="V699" s="267"/>
      <c r="W699" s="267"/>
      <c r="X699" s="267"/>
      <c r="Y699" s="267"/>
      <c r="Z699" s="267"/>
      <c r="AA699" s="267"/>
      <c r="AB699" s="267"/>
    </row>
    <row r="700" spans="1:28" s="268" customFormat="1" ht="40.200000000000003" customHeight="1">
      <c r="A700" s="267" t="s">
        <v>2517</v>
      </c>
      <c r="B700" s="267" t="s">
        <v>956</v>
      </c>
      <c r="C700" s="267" t="s">
        <v>957</v>
      </c>
      <c r="D700" s="267" t="s">
        <v>2518</v>
      </c>
      <c r="E700" s="267" t="s">
        <v>2519</v>
      </c>
      <c r="F700" s="267" t="s">
        <v>745</v>
      </c>
      <c r="G700" s="277" t="s">
        <v>70</v>
      </c>
      <c r="H700" s="267" t="s">
        <v>2520</v>
      </c>
      <c r="I700" s="265" t="s">
        <v>9</v>
      </c>
      <c r="J700" s="263"/>
      <c r="K700" s="267"/>
      <c r="L700" s="267" t="s">
        <v>645</v>
      </c>
      <c r="M700" s="267" t="s">
        <v>645</v>
      </c>
      <c r="N700" s="267"/>
      <c r="O700" s="267"/>
      <c r="P700" s="267"/>
      <c r="Q700" s="267"/>
      <c r="R700" s="267"/>
      <c r="S700" s="267"/>
      <c r="T700" s="267"/>
      <c r="U700" s="267"/>
      <c r="V700" s="267"/>
      <c r="W700" s="267"/>
      <c r="X700" s="267"/>
      <c r="Y700" s="267"/>
      <c r="Z700" s="267"/>
      <c r="AA700" s="267"/>
      <c r="AB700" s="267"/>
    </row>
    <row r="701" spans="1:28" s="268" customFormat="1" ht="40.200000000000003" customHeight="1">
      <c r="A701" s="267" t="s">
        <v>2517</v>
      </c>
      <c r="B701" s="267" t="s">
        <v>956</v>
      </c>
      <c r="C701" s="267" t="s">
        <v>962</v>
      </c>
      <c r="D701" s="267" t="s">
        <v>2518</v>
      </c>
      <c r="E701" s="267" t="s">
        <v>2521</v>
      </c>
      <c r="F701" s="267" t="s">
        <v>759</v>
      </c>
      <c r="G701" s="277" t="s">
        <v>70</v>
      </c>
      <c r="H701" s="267" t="s">
        <v>2522</v>
      </c>
      <c r="I701" s="265" t="s">
        <v>9</v>
      </c>
      <c r="J701" s="263"/>
      <c r="K701" s="267"/>
      <c r="L701" s="267" t="s">
        <v>645</v>
      </c>
      <c r="M701" s="267" t="s">
        <v>645</v>
      </c>
      <c r="N701" s="267"/>
      <c r="O701" s="267"/>
      <c r="P701" s="267"/>
      <c r="Q701" s="267"/>
      <c r="R701" s="267"/>
      <c r="S701" s="267"/>
      <c r="T701" s="267"/>
      <c r="U701" s="267"/>
      <c r="V701" s="267"/>
      <c r="W701" s="267"/>
      <c r="X701" s="267"/>
      <c r="Y701" s="267"/>
      <c r="Z701" s="267"/>
      <c r="AA701" s="267"/>
      <c r="AB701" s="267"/>
    </row>
    <row r="702" spans="1:28" s="268" customFormat="1" ht="40.200000000000003" customHeight="1">
      <c r="A702" s="267" t="s">
        <v>2517</v>
      </c>
      <c r="B702" s="267" t="s">
        <v>956</v>
      </c>
      <c r="C702" s="267" t="s">
        <v>965</v>
      </c>
      <c r="D702" s="267" t="s">
        <v>2518</v>
      </c>
      <c r="E702" s="267" t="s">
        <v>80</v>
      </c>
      <c r="F702" s="267" t="s">
        <v>966</v>
      </c>
      <c r="G702" s="277" t="s">
        <v>2523</v>
      </c>
      <c r="H702" s="267" t="s">
        <v>2524</v>
      </c>
      <c r="I702" s="265" t="s">
        <v>9</v>
      </c>
      <c r="J702" s="263"/>
      <c r="K702" s="267"/>
      <c r="L702" s="267" t="s">
        <v>645</v>
      </c>
      <c r="M702" s="267" t="s">
        <v>645</v>
      </c>
      <c r="N702" s="267"/>
      <c r="O702" s="267"/>
      <c r="P702" s="267"/>
      <c r="Q702" s="267"/>
      <c r="R702" s="267"/>
      <c r="S702" s="267"/>
      <c r="T702" s="267"/>
      <c r="U702" s="267"/>
      <c r="V702" s="267"/>
      <c r="W702" s="267"/>
      <c r="X702" s="267"/>
      <c r="Y702" s="267"/>
      <c r="Z702" s="267"/>
      <c r="AA702" s="267"/>
      <c r="AB702" s="267"/>
    </row>
    <row r="703" spans="1:28" s="268" customFormat="1" ht="40.200000000000003" customHeight="1">
      <c r="A703" s="267" t="s">
        <v>2517</v>
      </c>
      <c r="B703" s="267" t="s">
        <v>956</v>
      </c>
      <c r="C703" s="267" t="s">
        <v>969</v>
      </c>
      <c r="D703" s="267" t="s">
        <v>2518</v>
      </c>
      <c r="E703" s="267" t="s">
        <v>735</v>
      </c>
      <c r="F703" s="267" t="s">
        <v>970</v>
      </c>
      <c r="G703" s="277" t="s">
        <v>2525</v>
      </c>
      <c r="H703" s="267" t="s">
        <v>2526</v>
      </c>
      <c r="I703" s="265" t="s">
        <v>9</v>
      </c>
      <c r="J703" s="263"/>
      <c r="K703" s="263"/>
      <c r="L703" s="267" t="s">
        <v>645</v>
      </c>
      <c r="M703" s="267" t="s">
        <v>645</v>
      </c>
      <c r="N703" s="267"/>
      <c r="O703" s="267"/>
      <c r="P703" s="267"/>
      <c r="Q703" s="267"/>
      <c r="R703" s="267"/>
      <c r="S703" s="267"/>
      <c r="T703" s="267"/>
      <c r="U703" s="267"/>
      <c r="V703" s="267"/>
      <c r="W703" s="267"/>
      <c r="X703" s="267"/>
      <c r="Y703" s="267"/>
      <c r="Z703" s="267"/>
      <c r="AA703" s="267"/>
      <c r="AB703" s="267"/>
    </row>
    <row r="704" spans="1:28" s="268" customFormat="1" ht="40.200000000000003" customHeight="1">
      <c r="A704" s="267" t="s">
        <v>2517</v>
      </c>
      <c r="B704" s="267" t="s">
        <v>956</v>
      </c>
      <c r="C704" s="267" t="s">
        <v>973</v>
      </c>
      <c r="D704" s="267" t="s">
        <v>2518</v>
      </c>
      <c r="E704" s="267" t="s">
        <v>2527</v>
      </c>
      <c r="F704" s="267" t="s">
        <v>974</v>
      </c>
      <c r="G704" s="277" t="s">
        <v>2528</v>
      </c>
      <c r="H704" s="267" t="s">
        <v>2529</v>
      </c>
      <c r="I704" s="265" t="s">
        <v>9</v>
      </c>
      <c r="J704" s="263"/>
      <c r="K704" s="263"/>
      <c r="L704" s="267" t="s">
        <v>645</v>
      </c>
      <c r="M704" s="267" t="s">
        <v>645</v>
      </c>
      <c r="N704" s="267"/>
      <c r="O704" s="267"/>
      <c r="P704" s="267"/>
      <c r="Q704" s="267"/>
      <c r="R704" s="267"/>
      <c r="S704" s="267"/>
      <c r="T704" s="267"/>
      <c r="U704" s="267"/>
      <c r="V704" s="267"/>
      <c r="W704" s="267"/>
      <c r="X704" s="267"/>
      <c r="Y704" s="267"/>
      <c r="Z704" s="267"/>
      <c r="AA704" s="267"/>
      <c r="AB704" s="267"/>
    </row>
    <row r="705" spans="1:28" s="268" customFormat="1" ht="40.200000000000003" customHeight="1">
      <c r="A705" s="267" t="s">
        <v>2517</v>
      </c>
      <c r="B705" s="267" t="s">
        <v>956</v>
      </c>
      <c r="C705" s="267" t="s">
        <v>977</v>
      </c>
      <c r="D705" s="267" t="s">
        <v>2518</v>
      </c>
      <c r="E705" s="267" t="s">
        <v>2530</v>
      </c>
      <c r="F705" s="267" t="s">
        <v>745</v>
      </c>
      <c r="G705" s="277" t="s">
        <v>2528</v>
      </c>
      <c r="H705" s="267" t="s">
        <v>2531</v>
      </c>
      <c r="I705" s="265" t="s">
        <v>9</v>
      </c>
      <c r="J705" s="263"/>
      <c r="K705" s="263"/>
      <c r="L705" s="267" t="s">
        <v>645</v>
      </c>
      <c r="M705" s="267" t="s">
        <v>645</v>
      </c>
      <c r="N705" s="267"/>
      <c r="O705" s="267"/>
      <c r="P705" s="267"/>
      <c r="Q705" s="267"/>
      <c r="R705" s="267"/>
      <c r="S705" s="267"/>
      <c r="T705" s="267"/>
      <c r="U705" s="267"/>
      <c r="V705" s="267"/>
      <c r="W705" s="267"/>
      <c r="X705" s="267"/>
      <c r="Y705" s="267"/>
      <c r="Z705" s="267"/>
      <c r="AA705" s="267"/>
      <c r="AB705" s="267"/>
    </row>
    <row r="706" spans="1:28" s="268" customFormat="1" ht="40.200000000000003" customHeight="1">
      <c r="A706" s="267" t="s">
        <v>2517</v>
      </c>
      <c r="B706" s="267" t="s">
        <v>956</v>
      </c>
      <c r="C706" s="267" t="s">
        <v>980</v>
      </c>
      <c r="D706" s="267" t="s">
        <v>2518</v>
      </c>
      <c r="E706" s="267" t="s">
        <v>122</v>
      </c>
      <c r="F706" s="267" t="s">
        <v>745</v>
      </c>
      <c r="G706" s="277" t="s">
        <v>2532</v>
      </c>
      <c r="H706" s="267" t="s">
        <v>888</v>
      </c>
      <c r="I706" s="265" t="s">
        <v>9</v>
      </c>
      <c r="J706" s="263"/>
      <c r="K706" s="267"/>
      <c r="L706" s="267" t="s">
        <v>645</v>
      </c>
      <c r="M706" s="267" t="s">
        <v>645</v>
      </c>
      <c r="N706" s="267"/>
      <c r="O706" s="267"/>
      <c r="P706" s="267"/>
      <c r="Q706" s="267"/>
      <c r="R706" s="267"/>
      <c r="S706" s="267"/>
      <c r="T706" s="267"/>
      <c r="U706" s="267"/>
      <c r="V706" s="267"/>
      <c r="W706" s="267"/>
      <c r="X706" s="267"/>
      <c r="Y706" s="267"/>
      <c r="Z706" s="267"/>
      <c r="AA706" s="267"/>
      <c r="AB706" s="267"/>
    </row>
    <row r="707" spans="1:28" s="268" customFormat="1" ht="40.200000000000003" customHeight="1">
      <c r="A707" s="267" t="s">
        <v>2517</v>
      </c>
      <c r="B707" s="267" t="s">
        <v>956</v>
      </c>
      <c r="C707" s="267" t="s">
        <v>983</v>
      </c>
      <c r="D707" s="267" t="s">
        <v>2518</v>
      </c>
      <c r="E707" s="267" t="s">
        <v>2533</v>
      </c>
      <c r="F707" s="267" t="s">
        <v>745</v>
      </c>
      <c r="G707" s="277" t="s">
        <v>2532</v>
      </c>
      <c r="H707" s="267" t="s">
        <v>2534</v>
      </c>
      <c r="I707" s="265" t="s">
        <v>9</v>
      </c>
      <c r="J707" s="263"/>
      <c r="K707" s="267"/>
      <c r="L707" s="267" t="s">
        <v>645</v>
      </c>
      <c r="M707" s="267" t="s">
        <v>645</v>
      </c>
      <c r="N707" s="267"/>
      <c r="O707" s="267"/>
      <c r="P707" s="267"/>
      <c r="Q707" s="267"/>
      <c r="R707" s="267"/>
      <c r="S707" s="267"/>
      <c r="T707" s="267"/>
      <c r="U707" s="267"/>
      <c r="V707" s="267"/>
      <c r="W707" s="267"/>
      <c r="X707" s="267"/>
      <c r="Y707" s="267"/>
      <c r="Z707" s="267"/>
      <c r="AA707" s="267"/>
      <c r="AB707" s="267"/>
    </row>
    <row r="708" spans="1:28" s="268" customFormat="1" ht="40.200000000000003" customHeight="1">
      <c r="A708" s="267" t="s">
        <v>2517</v>
      </c>
      <c r="B708" s="267" t="s">
        <v>956</v>
      </c>
      <c r="C708" s="267" t="s">
        <v>2535</v>
      </c>
      <c r="D708" s="267" t="s">
        <v>2518</v>
      </c>
      <c r="E708" s="267" t="s">
        <v>2536</v>
      </c>
      <c r="F708" s="267" t="s">
        <v>745</v>
      </c>
      <c r="G708" s="277" t="s">
        <v>2528</v>
      </c>
      <c r="H708" s="267" t="s">
        <v>2537</v>
      </c>
      <c r="I708" s="265" t="s">
        <v>9</v>
      </c>
      <c r="J708" s="267"/>
      <c r="K708" s="263"/>
      <c r="L708" s="267"/>
      <c r="M708" s="267"/>
      <c r="N708" s="267"/>
      <c r="O708" s="267"/>
      <c r="P708" s="267"/>
      <c r="Q708" s="267"/>
      <c r="R708" s="267"/>
      <c r="S708" s="267"/>
      <c r="T708" s="267"/>
      <c r="U708" s="267"/>
      <c r="V708" s="267"/>
      <c r="W708" s="267"/>
      <c r="X708" s="267"/>
      <c r="Y708" s="267"/>
      <c r="Z708" s="267"/>
      <c r="AA708" s="267"/>
      <c r="AB708" s="267"/>
    </row>
    <row r="709" spans="1:28" s="268" customFormat="1" ht="40.200000000000003" customHeight="1">
      <c r="A709" s="267" t="s">
        <v>2517</v>
      </c>
      <c r="B709" s="267" t="s">
        <v>956</v>
      </c>
      <c r="C709" s="267" t="s">
        <v>989</v>
      </c>
      <c r="D709" s="267" t="s">
        <v>2518</v>
      </c>
      <c r="E709" s="267" t="s">
        <v>2538</v>
      </c>
      <c r="F709" s="267" t="s">
        <v>745</v>
      </c>
      <c r="G709" s="277" t="s">
        <v>2539</v>
      </c>
      <c r="H709" s="267" t="s">
        <v>2540</v>
      </c>
      <c r="I709" s="265" t="s">
        <v>9</v>
      </c>
      <c r="J709" s="267"/>
      <c r="K709" s="263"/>
      <c r="L709" s="267"/>
      <c r="M709" s="267"/>
      <c r="N709" s="267"/>
      <c r="O709" s="267"/>
      <c r="P709" s="267"/>
      <c r="Q709" s="267"/>
      <c r="R709" s="267"/>
      <c r="S709" s="267"/>
      <c r="T709" s="267"/>
      <c r="U709" s="267"/>
      <c r="V709" s="267"/>
      <c r="W709" s="267"/>
      <c r="X709" s="267"/>
      <c r="Y709" s="267"/>
      <c r="Z709" s="267"/>
      <c r="AA709" s="267"/>
      <c r="AB709" s="267"/>
    </row>
    <row r="710" spans="1:28" s="268" customFormat="1" ht="40.200000000000003" customHeight="1">
      <c r="A710" s="267" t="s">
        <v>2517</v>
      </c>
      <c r="B710" s="267" t="s">
        <v>956</v>
      </c>
      <c r="C710" s="267" t="s">
        <v>992</v>
      </c>
      <c r="D710" s="267" t="s">
        <v>2518</v>
      </c>
      <c r="E710" s="267" t="s">
        <v>2541</v>
      </c>
      <c r="F710" s="267" t="s">
        <v>2542</v>
      </c>
      <c r="G710" s="277" t="s">
        <v>2543</v>
      </c>
      <c r="H710" s="267" t="s">
        <v>2544</v>
      </c>
      <c r="I710" s="265" t="s">
        <v>9</v>
      </c>
      <c r="J710" s="267"/>
      <c r="K710" s="263"/>
      <c r="L710" s="267"/>
      <c r="M710" s="267"/>
      <c r="N710" s="267"/>
      <c r="O710" s="267"/>
      <c r="P710" s="267"/>
      <c r="Q710" s="267"/>
      <c r="R710" s="267"/>
      <c r="S710" s="267"/>
      <c r="T710" s="267"/>
      <c r="U710" s="267"/>
      <c r="V710" s="267"/>
      <c r="W710" s="267"/>
      <c r="X710" s="267"/>
      <c r="Y710" s="267"/>
      <c r="Z710" s="267"/>
      <c r="AA710" s="267"/>
      <c r="AB710" s="267"/>
    </row>
    <row r="711" spans="1:28" s="268" customFormat="1" ht="40.200000000000003" customHeight="1">
      <c r="A711" s="267" t="s">
        <v>2517</v>
      </c>
      <c r="B711" s="267" t="s">
        <v>956</v>
      </c>
      <c r="C711" s="267" t="s">
        <v>994</v>
      </c>
      <c r="D711" s="267" t="s">
        <v>2518</v>
      </c>
      <c r="E711" s="267" t="s">
        <v>2545</v>
      </c>
      <c r="F711" s="267" t="s">
        <v>745</v>
      </c>
      <c r="G711" s="277" t="s">
        <v>2546</v>
      </c>
      <c r="H711" s="267" t="s">
        <v>2547</v>
      </c>
      <c r="I711" s="265" t="s">
        <v>9</v>
      </c>
      <c r="J711" s="267"/>
      <c r="K711" s="263"/>
      <c r="L711" s="267"/>
      <c r="M711" s="267"/>
      <c r="N711" s="267"/>
      <c r="O711" s="267"/>
      <c r="P711" s="267"/>
      <c r="Q711" s="267"/>
      <c r="R711" s="267"/>
      <c r="S711" s="267"/>
      <c r="T711" s="267"/>
      <c r="U711" s="267"/>
      <c r="V711" s="267"/>
      <c r="W711" s="267"/>
      <c r="X711" s="267"/>
      <c r="Y711" s="267"/>
      <c r="Z711" s="267"/>
      <c r="AA711" s="267"/>
      <c r="AB711" s="267"/>
    </row>
    <row r="712" spans="1:28" s="268" customFormat="1" ht="40.200000000000003" customHeight="1">
      <c r="A712" s="263" t="s">
        <v>2548</v>
      </c>
      <c r="B712" s="263" t="s">
        <v>2549</v>
      </c>
      <c r="C712" s="263" t="s">
        <v>209</v>
      </c>
      <c r="D712" s="263" t="s">
        <v>2550</v>
      </c>
      <c r="E712" s="271" t="s">
        <v>2551</v>
      </c>
      <c r="F712" s="263" t="s">
        <v>2552</v>
      </c>
      <c r="G712" s="264" t="s">
        <v>2553</v>
      </c>
      <c r="H712" s="263" t="s">
        <v>2554</v>
      </c>
      <c r="I712" s="265" t="s">
        <v>9</v>
      </c>
      <c r="J712" s="263"/>
      <c r="K712" s="263"/>
      <c r="L712" s="266"/>
      <c r="M712" s="267"/>
      <c r="N712" s="267"/>
      <c r="O712" s="267"/>
      <c r="P712" s="267"/>
      <c r="Q712" s="267"/>
      <c r="R712" s="267"/>
      <c r="S712" s="267"/>
      <c r="T712" s="267"/>
      <c r="U712" s="267"/>
      <c r="V712" s="267"/>
      <c r="W712" s="267"/>
      <c r="X712" s="267"/>
      <c r="Y712" s="267"/>
      <c r="Z712" s="267"/>
      <c r="AA712" s="267"/>
      <c r="AB712" s="267"/>
    </row>
    <row r="713" spans="1:28" s="268" customFormat="1" ht="40.200000000000003" customHeight="1">
      <c r="A713" s="263" t="s">
        <v>2548</v>
      </c>
      <c r="B713" s="263" t="s">
        <v>2549</v>
      </c>
      <c r="C713" s="263" t="s">
        <v>215</v>
      </c>
      <c r="D713" s="263" t="s">
        <v>2550</v>
      </c>
      <c r="E713" s="271" t="s">
        <v>2551</v>
      </c>
      <c r="F713" s="263" t="s">
        <v>2555</v>
      </c>
      <c r="G713" s="264" t="s">
        <v>2556</v>
      </c>
      <c r="H713" s="263" t="s">
        <v>2557</v>
      </c>
      <c r="I713" s="265" t="s">
        <v>9</v>
      </c>
      <c r="J713" s="263"/>
      <c r="K713" s="263"/>
      <c r="L713" s="267"/>
      <c r="M713" s="267"/>
      <c r="N713" s="267"/>
      <c r="O713" s="267"/>
      <c r="P713" s="267"/>
      <c r="Q713" s="267"/>
      <c r="R713" s="267"/>
      <c r="S713" s="267"/>
      <c r="T713" s="267"/>
      <c r="U713" s="267"/>
      <c r="V713" s="267"/>
      <c r="W713" s="267"/>
      <c r="X713" s="267"/>
      <c r="Y713" s="267"/>
      <c r="Z713" s="267"/>
      <c r="AA713" s="267"/>
      <c r="AB713" s="267"/>
    </row>
    <row r="714" spans="1:28" s="268" customFormat="1" ht="40.200000000000003" customHeight="1">
      <c r="A714" s="263" t="s">
        <v>2548</v>
      </c>
      <c r="B714" s="263" t="s">
        <v>2549</v>
      </c>
      <c r="C714" s="263" t="s">
        <v>220</v>
      </c>
      <c r="D714" s="263" t="s">
        <v>2550</v>
      </c>
      <c r="E714" s="271" t="s">
        <v>2551</v>
      </c>
      <c r="F714" s="263" t="s">
        <v>2558</v>
      </c>
      <c r="G714" s="264" t="s">
        <v>2559</v>
      </c>
      <c r="H714" s="263" t="s">
        <v>2560</v>
      </c>
      <c r="I714" s="265" t="s">
        <v>9</v>
      </c>
      <c r="J714" s="263"/>
      <c r="K714" s="263"/>
      <c r="L714" s="266"/>
      <c r="M714" s="267"/>
      <c r="N714" s="267"/>
      <c r="O714" s="267"/>
      <c r="P714" s="267"/>
      <c r="Q714" s="267"/>
      <c r="R714" s="267"/>
      <c r="S714" s="267"/>
      <c r="T714" s="267"/>
      <c r="U714" s="267"/>
      <c r="V714" s="267"/>
      <c r="W714" s="267"/>
      <c r="X714" s="267"/>
      <c r="Y714" s="267"/>
      <c r="Z714" s="267"/>
      <c r="AA714" s="267"/>
      <c r="AB714" s="267"/>
    </row>
    <row r="715" spans="1:28" s="268" customFormat="1" ht="40.200000000000003" customHeight="1">
      <c r="A715" s="263" t="s">
        <v>2548</v>
      </c>
      <c r="B715" s="263" t="s">
        <v>2549</v>
      </c>
      <c r="C715" s="263" t="s">
        <v>226</v>
      </c>
      <c r="D715" s="263" t="s">
        <v>2550</v>
      </c>
      <c r="E715" s="271" t="s">
        <v>2551</v>
      </c>
      <c r="F715" s="263" t="s">
        <v>2561</v>
      </c>
      <c r="G715" s="264" t="s">
        <v>2556</v>
      </c>
      <c r="H715" s="263" t="s">
        <v>2562</v>
      </c>
      <c r="I715" s="265" t="s">
        <v>9</v>
      </c>
      <c r="J715" s="263"/>
      <c r="K715" s="263"/>
      <c r="L715" s="267"/>
      <c r="M715" s="267"/>
      <c r="N715" s="267"/>
      <c r="O715" s="267"/>
      <c r="P715" s="267"/>
      <c r="Q715" s="267"/>
      <c r="R715" s="267"/>
      <c r="S715" s="267"/>
      <c r="T715" s="267"/>
      <c r="U715" s="267"/>
      <c r="V715" s="267"/>
      <c r="W715" s="267"/>
      <c r="X715" s="267"/>
      <c r="Y715" s="267"/>
      <c r="Z715" s="267"/>
      <c r="AA715" s="267"/>
      <c r="AB715" s="267"/>
    </row>
    <row r="716" spans="1:28" s="268" customFormat="1" ht="40.200000000000003" customHeight="1">
      <c r="A716" s="263" t="s">
        <v>2548</v>
      </c>
      <c r="B716" s="263" t="s">
        <v>2549</v>
      </c>
      <c r="C716" s="263" t="s">
        <v>230</v>
      </c>
      <c r="D716" s="263" t="s">
        <v>2550</v>
      </c>
      <c r="E716" s="271" t="s">
        <v>2551</v>
      </c>
      <c r="F716" s="263" t="s">
        <v>2563</v>
      </c>
      <c r="G716" s="264" t="s">
        <v>2564</v>
      </c>
      <c r="H716" s="263" t="s">
        <v>2565</v>
      </c>
      <c r="I716" s="265" t="s">
        <v>9</v>
      </c>
      <c r="J716" s="263"/>
      <c r="K716" s="263"/>
      <c r="L716" s="266"/>
      <c r="M716" s="267"/>
      <c r="N716" s="267"/>
      <c r="O716" s="267"/>
      <c r="P716" s="267"/>
      <c r="Q716" s="267"/>
      <c r="R716" s="267"/>
      <c r="S716" s="267"/>
      <c r="T716" s="267"/>
      <c r="U716" s="267"/>
      <c r="V716" s="267"/>
      <c r="W716" s="267"/>
      <c r="X716" s="267"/>
      <c r="Y716" s="267"/>
      <c r="Z716" s="267"/>
      <c r="AA716" s="267"/>
      <c r="AB716" s="267"/>
    </row>
    <row r="717" spans="1:28" s="268" customFormat="1" ht="40.200000000000003" customHeight="1">
      <c r="A717" s="263" t="s">
        <v>2548</v>
      </c>
      <c r="B717" s="263" t="s">
        <v>2549</v>
      </c>
      <c r="C717" s="263" t="s">
        <v>234</v>
      </c>
      <c r="D717" s="263" t="s">
        <v>1189</v>
      </c>
      <c r="E717" s="271" t="s">
        <v>2551</v>
      </c>
      <c r="F717" s="263" t="s">
        <v>1195</v>
      </c>
      <c r="G717" s="264" t="s">
        <v>17349</v>
      </c>
      <c r="H717" s="263" t="s">
        <v>2566</v>
      </c>
      <c r="I717" s="265" t="s">
        <v>9</v>
      </c>
      <c r="J717" s="263"/>
      <c r="K717" s="263"/>
      <c r="L717" s="266"/>
      <c r="M717" s="267"/>
      <c r="N717" s="267"/>
      <c r="O717" s="267"/>
      <c r="P717" s="267"/>
      <c r="Q717" s="267"/>
      <c r="R717" s="267"/>
      <c r="S717" s="267"/>
      <c r="T717" s="267"/>
      <c r="U717" s="267"/>
      <c r="V717" s="267"/>
      <c r="W717" s="267"/>
      <c r="X717" s="267"/>
      <c r="Y717" s="267"/>
      <c r="Z717" s="267"/>
      <c r="AA717" s="267"/>
      <c r="AB717" s="267"/>
    </row>
    <row r="718" spans="1:28" s="268" customFormat="1" ht="40.200000000000003" customHeight="1">
      <c r="A718" s="263" t="s">
        <v>2548</v>
      </c>
      <c r="B718" s="263" t="s">
        <v>2549</v>
      </c>
      <c r="C718" s="263" t="s">
        <v>238</v>
      </c>
      <c r="D718" s="263" t="s">
        <v>1198</v>
      </c>
      <c r="E718" s="271" t="s">
        <v>2551</v>
      </c>
      <c r="F718" s="263" t="s">
        <v>1199</v>
      </c>
      <c r="G718" s="264" t="s">
        <v>1200</v>
      </c>
      <c r="H718" s="263" t="s">
        <v>1201</v>
      </c>
      <c r="I718" s="265" t="s">
        <v>9</v>
      </c>
      <c r="J718" s="263"/>
      <c r="K718" s="263"/>
      <c r="L718" s="267"/>
      <c r="M718" s="267"/>
      <c r="N718" s="267"/>
      <c r="O718" s="267"/>
      <c r="P718" s="267"/>
      <c r="Q718" s="267"/>
      <c r="R718" s="267"/>
      <c r="S718" s="267"/>
      <c r="T718" s="267"/>
      <c r="U718" s="267"/>
      <c r="V718" s="267"/>
      <c r="W718" s="267"/>
      <c r="X718" s="267"/>
      <c r="Y718" s="267"/>
      <c r="Z718" s="267"/>
      <c r="AA718" s="267"/>
      <c r="AB718" s="267"/>
    </row>
    <row r="719" spans="1:28" s="268" customFormat="1" ht="40.200000000000003" customHeight="1">
      <c r="A719" s="263" t="s">
        <v>2548</v>
      </c>
      <c r="B719" s="263" t="s">
        <v>2549</v>
      </c>
      <c r="C719" s="263" t="s">
        <v>243</v>
      </c>
      <c r="D719" s="263" t="s">
        <v>1198</v>
      </c>
      <c r="E719" s="271" t="s">
        <v>2551</v>
      </c>
      <c r="F719" s="263" t="s">
        <v>1203</v>
      </c>
      <c r="G719" s="264" t="s">
        <v>1200</v>
      </c>
      <c r="H719" s="263" t="s">
        <v>1204</v>
      </c>
      <c r="I719" s="265" t="s">
        <v>9</v>
      </c>
      <c r="J719" s="263"/>
      <c r="K719" s="263"/>
      <c r="L719" s="267"/>
      <c r="M719" s="267"/>
      <c r="N719" s="267"/>
      <c r="O719" s="267"/>
      <c r="P719" s="267"/>
      <c r="Q719" s="267"/>
      <c r="R719" s="267"/>
      <c r="S719" s="267"/>
      <c r="T719" s="267"/>
      <c r="U719" s="267"/>
      <c r="V719" s="267"/>
      <c r="W719" s="267"/>
      <c r="X719" s="267"/>
      <c r="Y719" s="267"/>
      <c r="Z719" s="267"/>
      <c r="AA719" s="267"/>
      <c r="AB719" s="267"/>
    </row>
    <row r="720" spans="1:28" s="268" customFormat="1" ht="40.200000000000003" customHeight="1">
      <c r="A720" s="263" t="s">
        <v>2548</v>
      </c>
      <c r="B720" s="263" t="s">
        <v>2549</v>
      </c>
      <c r="C720" s="263" t="s">
        <v>248</v>
      </c>
      <c r="D720" s="263" t="s">
        <v>1198</v>
      </c>
      <c r="E720" s="271" t="s">
        <v>2551</v>
      </c>
      <c r="F720" s="263" t="s">
        <v>1206</v>
      </c>
      <c r="G720" s="264" t="s">
        <v>1200</v>
      </c>
      <c r="H720" s="263" t="s">
        <v>1207</v>
      </c>
      <c r="I720" s="265" t="s">
        <v>9</v>
      </c>
      <c r="J720" s="263"/>
      <c r="K720" s="263"/>
      <c r="L720" s="267"/>
      <c r="M720" s="267"/>
      <c r="N720" s="267"/>
      <c r="O720" s="267"/>
      <c r="P720" s="267"/>
      <c r="Q720" s="267"/>
      <c r="R720" s="267"/>
      <c r="S720" s="267"/>
      <c r="T720" s="267"/>
      <c r="U720" s="267"/>
      <c r="V720" s="267"/>
      <c r="W720" s="267"/>
      <c r="X720" s="267"/>
      <c r="Y720" s="267"/>
      <c r="Z720" s="267"/>
      <c r="AA720" s="267"/>
      <c r="AB720" s="267"/>
    </row>
    <row r="721" spans="1:28" s="268" customFormat="1" ht="40.200000000000003" customHeight="1">
      <c r="A721" s="263" t="s">
        <v>2548</v>
      </c>
      <c r="B721" s="263" t="s">
        <v>2549</v>
      </c>
      <c r="C721" s="263" t="s">
        <v>252</v>
      </c>
      <c r="D721" s="263" t="s">
        <v>1198</v>
      </c>
      <c r="E721" s="271" t="s">
        <v>2551</v>
      </c>
      <c r="F721" s="263" t="s">
        <v>1254</v>
      </c>
      <c r="G721" s="264" t="s">
        <v>1255</v>
      </c>
      <c r="H721" s="263" t="s">
        <v>1256</v>
      </c>
      <c r="I721" s="265" t="s">
        <v>9</v>
      </c>
      <c r="J721" s="263"/>
      <c r="K721" s="263"/>
      <c r="L721" s="266"/>
      <c r="M721" s="267"/>
      <c r="N721" s="267"/>
      <c r="O721" s="267"/>
      <c r="P721" s="267"/>
      <c r="Q721" s="267"/>
      <c r="R721" s="267"/>
      <c r="S721" s="267"/>
      <c r="T721" s="267"/>
      <c r="U721" s="267"/>
      <c r="V721" s="267"/>
      <c r="W721" s="267"/>
      <c r="X721" s="267"/>
      <c r="Y721" s="267"/>
      <c r="Z721" s="267"/>
      <c r="AA721" s="267"/>
      <c r="AB721" s="267"/>
    </row>
    <row r="722" spans="1:28" s="268" customFormat="1" ht="40.200000000000003" customHeight="1">
      <c r="A722" s="263" t="s">
        <v>2548</v>
      </c>
      <c r="B722" s="263" t="s">
        <v>2549</v>
      </c>
      <c r="C722" s="263" t="s">
        <v>257</v>
      </c>
      <c r="D722" s="263" t="s">
        <v>1198</v>
      </c>
      <c r="E722" s="271" t="s">
        <v>2551</v>
      </c>
      <c r="F722" s="263" t="s">
        <v>1258</v>
      </c>
      <c r="G722" s="264" t="s">
        <v>1210</v>
      </c>
      <c r="H722" s="263" t="s">
        <v>1259</v>
      </c>
      <c r="I722" s="265" t="s">
        <v>9</v>
      </c>
      <c r="J722" s="263"/>
      <c r="K722" s="263"/>
      <c r="L722" s="266"/>
      <c r="M722" s="267"/>
      <c r="N722" s="267"/>
      <c r="O722" s="267"/>
      <c r="P722" s="267"/>
      <c r="Q722" s="267"/>
      <c r="R722" s="267"/>
      <c r="S722" s="267"/>
      <c r="T722" s="267"/>
      <c r="U722" s="267"/>
      <c r="V722" s="267"/>
      <c r="W722" s="267"/>
      <c r="X722" s="267"/>
      <c r="Y722" s="267"/>
      <c r="Z722" s="267"/>
      <c r="AA722" s="267"/>
      <c r="AB722" s="267"/>
    </row>
    <row r="723" spans="1:28" s="268" customFormat="1" ht="40.200000000000003" customHeight="1">
      <c r="A723" s="263" t="s">
        <v>2548</v>
      </c>
      <c r="B723" s="263" t="s">
        <v>2549</v>
      </c>
      <c r="C723" s="263" t="s">
        <v>260</v>
      </c>
      <c r="D723" s="263" t="s">
        <v>1198</v>
      </c>
      <c r="E723" s="271" t="s">
        <v>2551</v>
      </c>
      <c r="F723" s="263" t="s">
        <v>800</v>
      </c>
      <c r="G723" s="264" t="s">
        <v>1210</v>
      </c>
      <c r="H723" s="263" t="s">
        <v>1261</v>
      </c>
      <c r="I723" s="265" t="s">
        <v>9</v>
      </c>
      <c r="J723" s="263"/>
      <c r="K723" s="263"/>
      <c r="L723" s="266"/>
      <c r="M723" s="267"/>
      <c r="N723" s="267"/>
      <c r="O723" s="267"/>
      <c r="P723" s="267"/>
      <c r="Q723" s="267"/>
      <c r="R723" s="267"/>
      <c r="S723" s="267"/>
      <c r="T723" s="267"/>
      <c r="U723" s="267"/>
      <c r="V723" s="267"/>
      <c r="W723" s="267"/>
      <c r="X723" s="267"/>
      <c r="Y723" s="267"/>
      <c r="Z723" s="267"/>
      <c r="AA723" s="267"/>
      <c r="AB723" s="267"/>
    </row>
    <row r="724" spans="1:28" s="268" customFormat="1" ht="40.200000000000003" customHeight="1">
      <c r="A724" s="263" t="s">
        <v>2548</v>
      </c>
      <c r="B724" s="263" t="s">
        <v>2549</v>
      </c>
      <c r="C724" s="263" t="s">
        <v>264</v>
      </c>
      <c r="D724" s="263" t="s">
        <v>1198</v>
      </c>
      <c r="E724" s="271" t="s">
        <v>2551</v>
      </c>
      <c r="F724" s="263" t="s">
        <v>1263</v>
      </c>
      <c r="G724" s="264" t="s">
        <v>1264</v>
      </c>
      <c r="H724" s="263" t="s">
        <v>1265</v>
      </c>
      <c r="I724" s="265" t="s">
        <v>9</v>
      </c>
      <c r="J724" s="263"/>
      <c r="K724" s="263"/>
      <c r="L724" s="266"/>
      <c r="M724" s="267"/>
      <c r="N724" s="267"/>
      <c r="O724" s="267"/>
      <c r="P724" s="267"/>
      <c r="Q724" s="267"/>
      <c r="R724" s="267"/>
      <c r="S724" s="267"/>
      <c r="T724" s="267"/>
      <c r="U724" s="267"/>
      <c r="V724" s="267"/>
      <c r="W724" s="267"/>
      <c r="X724" s="267"/>
      <c r="Y724" s="267"/>
      <c r="Z724" s="267"/>
      <c r="AA724" s="267"/>
      <c r="AB724" s="267"/>
    </row>
    <row r="725" spans="1:28" s="268" customFormat="1" ht="40.200000000000003" customHeight="1">
      <c r="A725" s="263" t="s">
        <v>2548</v>
      </c>
      <c r="B725" s="263" t="s">
        <v>2549</v>
      </c>
      <c r="C725" s="263" t="s">
        <v>268</v>
      </c>
      <c r="D725" s="263" t="s">
        <v>1198</v>
      </c>
      <c r="E725" s="271" t="s">
        <v>2551</v>
      </c>
      <c r="F725" s="263" t="s">
        <v>808</v>
      </c>
      <c r="G725" s="264" t="s">
        <v>1279</v>
      </c>
      <c r="H725" s="263" t="s">
        <v>1280</v>
      </c>
      <c r="I725" s="265" t="s">
        <v>9</v>
      </c>
      <c r="J725" s="263"/>
      <c r="K725" s="263"/>
      <c r="L725" s="266"/>
      <c r="M725" s="267"/>
      <c r="N725" s="267"/>
      <c r="O725" s="267"/>
      <c r="P725" s="267"/>
      <c r="Q725" s="267"/>
      <c r="R725" s="267"/>
      <c r="S725" s="267"/>
      <c r="T725" s="267"/>
      <c r="U725" s="267"/>
      <c r="V725" s="267"/>
      <c r="W725" s="267"/>
      <c r="X725" s="267"/>
      <c r="Y725" s="267"/>
      <c r="Z725" s="267"/>
      <c r="AA725" s="267"/>
      <c r="AB725" s="267"/>
    </row>
    <row r="726" spans="1:28" s="268" customFormat="1" ht="40.200000000000003" customHeight="1">
      <c r="A726" s="263" t="s">
        <v>2548</v>
      </c>
      <c r="B726" s="263" t="s">
        <v>2549</v>
      </c>
      <c r="C726" s="263" t="s">
        <v>272</v>
      </c>
      <c r="D726" s="263" t="s">
        <v>1198</v>
      </c>
      <c r="E726" s="271" t="s">
        <v>2551</v>
      </c>
      <c r="F726" s="263" t="s">
        <v>1282</v>
      </c>
      <c r="G726" s="264" t="s">
        <v>1283</v>
      </c>
      <c r="H726" s="263" t="s">
        <v>1284</v>
      </c>
      <c r="I726" s="265" t="s">
        <v>9</v>
      </c>
      <c r="J726" s="263"/>
      <c r="K726" s="263"/>
      <c r="L726" s="266"/>
      <c r="M726" s="267"/>
      <c r="N726" s="267"/>
      <c r="O726" s="267"/>
      <c r="P726" s="267"/>
      <c r="Q726" s="267"/>
      <c r="R726" s="267"/>
      <c r="S726" s="267"/>
      <c r="T726" s="267"/>
      <c r="U726" s="267"/>
      <c r="V726" s="267"/>
      <c r="W726" s="267"/>
      <c r="X726" s="267"/>
      <c r="Y726" s="267"/>
      <c r="Z726" s="267"/>
      <c r="AA726" s="267"/>
      <c r="AB726" s="267"/>
    </row>
    <row r="727" spans="1:28" s="268" customFormat="1" ht="40.200000000000003" customHeight="1">
      <c r="A727" s="263" t="s">
        <v>2548</v>
      </c>
      <c r="B727" s="263" t="s">
        <v>2549</v>
      </c>
      <c r="C727" s="263" t="s">
        <v>275</v>
      </c>
      <c r="D727" s="263" t="s">
        <v>1198</v>
      </c>
      <c r="E727" s="271" t="s">
        <v>2551</v>
      </c>
      <c r="F727" s="263" t="s">
        <v>1286</v>
      </c>
      <c r="G727" s="264" t="s">
        <v>1287</v>
      </c>
      <c r="H727" s="263" t="s">
        <v>1288</v>
      </c>
      <c r="I727" s="265" t="s">
        <v>9</v>
      </c>
      <c r="J727" s="263"/>
      <c r="K727" s="263"/>
      <c r="L727" s="267"/>
      <c r="M727" s="267"/>
      <c r="N727" s="267"/>
      <c r="O727" s="267"/>
      <c r="P727" s="267"/>
      <c r="Q727" s="267"/>
      <c r="R727" s="267"/>
      <c r="S727" s="267"/>
      <c r="T727" s="267"/>
      <c r="U727" s="267"/>
      <c r="V727" s="267"/>
      <c r="W727" s="267"/>
      <c r="X727" s="267"/>
      <c r="Y727" s="267"/>
      <c r="Z727" s="267"/>
      <c r="AA727" s="267"/>
      <c r="AB727" s="267"/>
    </row>
    <row r="728" spans="1:28" s="268" customFormat="1" ht="40.200000000000003" customHeight="1">
      <c r="A728" s="263" t="s">
        <v>2548</v>
      </c>
      <c r="B728" s="263" t="s">
        <v>2549</v>
      </c>
      <c r="C728" s="263" t="s">
        <v>279</v>
      </c>
      <c r="D728" s="263" t="s">
        <v>482</v>
      </c>
      <c r="E728" s="271" t="s">
        <v>2551</v>
      </c>
      <c r="F728" s="263" t="s">
        <v>484</v>
      </c>
      <c r="G728" s="264" t="s">
        <v>477</v>
      </c>
      <c r="H728" s="263" t="s">
        <v>485</v>
      </c>
      <c r="I728" s="265" t="s">
        <v>9</v>
      </c>
      <c r="J728" s="263"/>
      <c r="K728" s="263"/>
      <c r="L728" s="267"/>
      <c r="M728" s="267"/>
      <c r="N728" s="267"/>
      <c r="O728" s="267"/>
      <c r="P728" s="267"/>
      <c r="Q728" s="267"/>
      <c r="R728" s="267"/>
      <c r="S728" s="267"/>
      <c r="T728" s="267"/>
      <c r="U728" s="267"/>
      <c r="V728" s="267"/>
      <c r="W728" s="267"/>
      <c r="X728" s="267"/>
      <c r="Y728" s="267"/>
      <c r="Z728" s="267"/>
      <c r="AA728" s="267"/>
      <c r="AB728" s="267"/>
    </row>
    <row r="729" spans="1:28" s="268" customFormat="1" ht="40.200000000000003" customHeight="1">
      <c r="A729" s="263" t="s">
        <v>2548</v>
      </c>
      <c r="B729" s="263" t="s">
        <v>2549</v>
      </c>
      <c r="C729" s="263" t="s">
        <v>283</v>
      </c>
      <c r="D729" s="263" t="s">
        <v>487</v>
      </c>
      <c r="E729" s="271" t="s">
        <v>2551</v>
      </c>
      <c r="F729" s="263" t="s">
        <v>488</v>
      </c>
      <c r="G729" s="264" t="s">
        <v>489</v>
      </c>
      <c r="H729" s="263" t="s">
        <v>2567</v>
      </c>
      <c r="I729" s="265" t="s">
        <v>9</v>
      </c>
      <c r="J729" s="263"/>
      <c r="K729" s="263"/>
      <c r="L729" s="267"/>
      <c r="M729" s="267"/>
      <c r="N729" s="267"/>
      <c r="O729" s="267"/>
      <c r="P729" s="267"/>
      <c r="Q729" s="267"/>
      <c r="R729" s="267"/>
      <c r="S729" s="267"/>
      <c r="T729" s="267"/>
      <c r="U729" s="267"/>
      <c r="V729" s="267"/>
      <c r="W729" s="267"/>
      <c r="X729" s="267"/>
      <c r="Y729" s="267"/>
      <c r="Z729" s="267"/>
      <c r="AA729" s="267"/>
      <c r="AB729" s="267"/>
    </row>
    <row r="730" spans="1:28" s="268" customFormat="1" ht="40.200000000000003" customHeight="1">
      <c r="A730" s="263" t="s">
        <v>2548</v>
      </c>
      <c r="B730" s="263" t="s">
        <v>2549</v>
      </c>
      <c r="C730" s="263" t="s">
        <v>286</v>
      </c>
      <c r="D730" s="263" t="s">
        <v>492</v>
      </c>
      <c r="E730" s="271" t="s">
        <v>2551</v>
      </c>
      <c r="F730" s="263" t="s">
        <v>493</v>
      </c>
      <c r="G730" s="264" t="s">
        <v>494</v>
      </c>
      <c r="H730" s="263" t="s">
        <v>495</v>
      </c>
      <c r="I730" s="265" t="s">
        <v>9</v>
      </c>
      <c r="J730" s="263"/>
      <c r="K730" s="263"/>
      <c r="L730" s="267"/>
      <c r="M730" s="267"/>
      <c r="N730" s="267"/>
      <c r="O730" s="267"/>
      <c r="P730" s="267"/>
      <c r="Q730" s="267"/>
      <c r="R730" s="267"/>
      <c r="S730" s="267"/>
      <c r="T730" s="267"/>
      <c r="U730" s="267"/>
      <c r="V730" s="267"/>
      <c r="W730" s="267"/>
      <c r="X730" s="267"/>
      <c r="Y730" s="267"/>
      <c r="Z730" s="267"/>
      <c r="AA730" s="267"/>
      <c r="AB730" s="267"/>
    </row>
    <row r="731" spans="1:28" s="268" customFormat="1" ht="40.200000000000003" customHeight="1">
      <c r="A731" s="263" t="s">
        <v>2548</v>
      </c>
      <c r="B731" s="263" t="s">
        <v>2549</v>
      </c>
      <c r="C731" s="263" t="s">
        <v>290</v>
      </c>
      <c r="D731" s="263" t="s">
        <v>492</v>
      </c>
      <c r="E731" s="271" t="s">
        <v>2551</v>
      </c>
      <c r="F731" s="263" t="s">
        <v>497</v>
      </c>
      <c r="G731" s="264" t="s">
        <v>477</v>
      </c>
      <c r="H731" s="263" t="s">
        <v>498</v>
      </c>
      <c r="I731" s="265" t="s">
        <v>9</v>
      </c>
      <c r="J731" s="263"/>
      <c r="K731" s="263"/>
      <c r="L731" s="267"/>
      <c r="M731" s="267"/>
      <c r="N731" s="267"/>
      <c r="O731" s="267"/>
      <c r="P731" s="267"/>
      <c r="Q731" s="267"/>
      <c r="R731" s="267"/>
      <c r="S731" s="267"/>
      <c r="T731" s="267"/>
      <c r="U731" s="267"/>
      <c r="V731" s="267"/>
      <c r="W731" s="267"/>
      <c r="X731" s="267"/>
      <c r="Y731" s="267"/>
      <c r="Z731" s="267"/>
      <c r="AA731" s="267"/>
      <c r="AB731" s="267"/>
    </row>
    <row r="732" spans="1:28" s="268" customFormat="1" ht="40.200000000000003" customHeight="1">
      <c r="A732" s="263" t="s">
        <v>2548</v>
      </c>
      <c r="B732" s="263" t="s">
        <v>2549</v>
      </c>
      <c r="C732" s="263" t="s">
        <v>295</v>
      </c>
      <c r="D732" s="263" t="s">
        <v>492</v>
      </c>
      <c r="E732" s="271" t="s">
        <v>2551</v>
      </c>
      <c r="F732" s="263" t="s">
        <v>500</v>
      </c>
      <c r="G732" s="264" t="s">
        <v>501</v>
      </c>
      <c r="H732" s="263" t="s">
        <v>17350</v>
      </c>
      <c r="I732" s="265" t="s">
        <v>9</v>
      </c>
      <c r="J732" s="263"/>
      <c r="K732" s="263"/>
      <c r="L732" s="267"/>
      <c r="M732" s="267"/>
      <c r="N732" s="267"/>
      <c r="O732" s="267"/>
      <c r="P732" s="267"/>
      <c r="Q732" s="267"/>
      <c r="R732" s="267"/>
      <c r="S732" s="267"/>
      <c r="T732" s="267"/>
      <c r="U732" s="267"/>
      <c r="V732" s="267"/>
      <c r="W732" s="267"/>
      <c r="X732" s="267"/>
      <c r="Y732" s="267"/>
      <c r="Z732" s="267"/>
      <c r="AA732" s="267"/>
      <c r="AB732" s="267"/>
    </row>
    <row r="733" spans="1:28" s="268" customFormat="1" ht="40.200000000000003" customHeight="1">
      <c r="A733" s="263" t="s">
        <v>2548</v>
      </c>
      <c r="B733" s="263" t="s">
        <v>2549</v>
      </c>
      <c r="C733" s="263" t="s">
        <v>300</v>
      </c>
      <c r="D733" s="263" t="s">
        <v>492</v>
      </c>
      <c r="E733" s="271" t="s">
        <v>2551</v>
      </c>
      <c r="F733" s="263" t="s">
        <v>504</v>
      </c>
      <c r="G733" s="264" t="s">
        <v>505</v>
      </c>
      <c r="H733" s="263" t="s">
        <v>506</v>
      </c>
      <c r="I733" s="265" t="s">
        <v>9</v>
      </c>
      <c r="J733" s="263"/>
      <c r="K733" s="263"/>
      <c r="L733" s="267"/>
      <c r="M733" s="267"/>
      <c r="N733" s="267"/>
      <c r="O733" s="267"/>
      <c r="P733" s="267"/>
      <c r="Q733" s="267"/>
      <c r="R733" s="267"/>
      <c r="S733" s="267"/>
      <c r="T733" s="267"/>
      <c r="U733" s="267"/>
      <c r="V733" s="267"/>
      <c r="W733" s="267"/>
      <c r="X733" s="267"/>
      <c r="Y733" s="267"/>
      <c r="Z733" s="267"/>
      <c r="AA733" s="267"/>
      <c r="AB733" s="267"/>
    </row>
    <row r="734" spans="1:28" s="268" customFormat="1" ht="40.200000000000003" customHeight="1">
      <c r="A734" s="263" t="s">
        <v>2548</v>
      </c>
      <c r="B734" s="263" t="s">
        <v>2549</v>
      </c>
      <c r="C734" s="263" t="s">
        <v>304</v>
      </c>
      <c r="D734" s="263" t="s">
        <v>492</v>
      </c>
      <c r="E734" s="271" t="s">
        <v>2551</v>
      </c>
      <c r="F734" s="263" t="s">
        <v>508</v>
      </c>
      <c r="G734" s="264" t="s">
        <v>477</v>
      </c>
      <c r="H734" s="263" t="s">
        <v>2568</v>
      </c>
      <c r="I734" s="265" t="s">
        <v>9</v>
      </c>
      <c r="J734" s="263"/>
      <c r="K734" s="263"/>
      <c r="L734" s="267"/>
      <c r="M734" s="267"/>
      <c r="N734" s="267"/>
      <c r="O734" s="267"/>
      <c r="P734" s="267"/>
      <c r="Q734" s="267"/>
      <c r="R734" s="267"/>
      <c r="S734" s="267"/>
      <c r="T734" s="267"/>
      <c r="U734" s="267"/>
      <c r="V734" s="267"/>
      <c r="W734" s="267"/>
      <c r="X734" s="267"/>
      <c r="Y734" s="267"/>
      <c r="Z734" s="267"/>
      <c r="AA734" s="267"/>
      <c r="AB734" s="267"/>
    </row>
    <row r="735" spans="1:28" s="268" customFormat="1" ht="40.200000000000003" customHeight="1">
      <c r="A735" s="263" t="s">
        <v>2548</v>
      </c>
      <c r="B735" s="263" t="s">
        <v>2549</v>
      </c>
      <c r="C735" s="263" t="s">
        <v>308</v>
      </c>
      <c r="D735" s="291" t="s">
        <v>492</v>
      </c>
      <c r="E735" s="271" t="s">
        <v>2551</v>
      </c>
      <c r="F735" s="291" t="s">
        <v>511</v>
      </c>
      <c r="G735" s="264" t="s">
        <v>512</v>
      </c>
      <c r="H735" s="291" t="s">
        <v>513</v>
      </c>
      <c r="I735" s="265" t="s">
        <v>9</v>
      </c>
      <c r="J735" s="263"/>
      <c r="K735" s="263"/>
      <c r="L735" s="267"/>
      <c r="M735" s="267"/>
      <c r="N735" s="267"/>
      <c r="O735" s="267"/>
      <c r="P735" s="267"/>
      <c r="Q735" s="267"/>
      <c r="R735" s="267"/>
      <c r="S735" s="267"/>
      <c r="T735" s="267"/>
      <c r="U735" s="267"/>
      <c r="V735" s="267"/>
      <c r="W735" s="267"/>
      <c r="X735" s="267"/>
      <c r="Y735" s="267"/>
      <c r="Z735" s="267"/>
      <c r="AA735" s="267"/>
      <c r="AB735" s="267"/>
    </row>
    <row r="736" spans="1:28" s="268" customFormat="1" ht="40.200000000000003" customHeight="1">
      <c r="A736" s="263" t="s">
        <v>2548</v>
      </c>
      <c r="B736" s="263" t="s">
        <v>2549</v>
      </c>
      <c r="C736" s="263" t="s">
        <v>311</v>
      </c>
      <c r="D736" s="263" t="s">
        <v>492</v>
      </c>
      <c r="E736" s="271" t="s">
        <v>2551</v>
      </c>
      <c r="F736" s="263" t="s">
        <v>515</v>
      </c>
      <c r="G736" s="264" t="s">
        <v>516</v>
      </c>
      <c r="H736" s="263" t="s">
        <v>517</v>
      </c>
      <c r="I736" s="265" t="s">
        <v>9</v>
      </c>
      <c r="J736" s="263"/>
      <c r="K736" s="263"/>
      <c r="L736" s="267"/>
      <c r="M736" s="267"/>
      <c r="N736" s="267"/>
      <c r="O736" s="267"/>
      <c r="P736" s="267"/>
      <c r="Q736" s="267"/>
      <c r="R736" s="267"/>
      <c r="S736" s="267"/>
      <c r="T736" s="267"/>
      <c r="U736" s="267"/>
      <c r="V736" s="267"/>
      <c r="W736" s="267"/>
      <c r="X736" s="267"/>
      <c r="Y736" s="267"/>
      <c r="Z736" s="267"/>
      <c r="AA736" s="267"/>
      <c r="AB736" s="267"/>
    </row>
    <row r="737" spans="1:28" s="268" customFormat="1" ht="40.200000000000003" customHeight="1">
      <c r="A737" s="263" t="s">
        <v>2548</v>
      </c>
      <c r="B737" s="263" t="s">
        <v>2549</v>
      </c>
      <c r="C737" s="263" t="s">
        <v>315</v>
      </c>
      <c r="D737" s="263" t="s">
        <v>492</v>
      </c>
      <c r="E737" s="271" t="s">
        <v>2551</v>
      </c>
      <c r="F737" s="263" t="s">
        <v>519</v>
      </c>
      <c r="G737" s="264" t="s">
        <v>2569</v>
      </c>
      <c r="H737" s="263" t="s">
        <v>521</v>
      </c>
      <c r="I737" s="265" t="s">
        <v>9</v>
      </c>
      <c r="J737" s="263"/>
      <c r="K737" s="263"/>
      <c r="L737" s="267"/>
      <c r="M737" s="267"/>
      <c r="N737" s="267"/>
      <c r="O737" s="267"/>
      <c r="P737" s="267"/>
      <c r="Q737" s="267"/>
      <c r="R737" s="267"/>
      <c r="S737" s="267"/>
      <c r="T737" s="267"/>
      <c r="U737" s="267"/>
      <c r="V737" s="267"/>
      <c r="W737" s="267"/>
      <c r="X737" s="267"/>
      <c r="Y737" s="267"/>
      <c r="Z737" s="267"/>
      <c r="AA737" s="267"/>
      <c r="AB737" s="267"/>
    </row>
    <row r="738" spans="1:28" s="268" customFormat="1" ht="40.200000000000003" customHeight="1">
      <c r="A738" s="263" t="s">
        <v>2548</v>
      </c>
      <c r="B738" s="263" t="s">
        <v>2549</v>
      </c>
      <c r="C738" s="263" t="s">
        <v>318</v>
      </c>
      <c r="D738" s="263" t="s">
        <v>492</v>
      </c>
      <c r="E738" s="271" t="s">
        <v>2551</v>
      </c>
      <c r="F738" s="263" t="s">
        <v>523</v>
      </c>
      <c r="G738" s="264" t="s">
        <v>2570</v>
      </c>
      <c r="H738" s="263" t="s">
        <v>2571</v>
      </c>
      <c r="I738" s="265" t="s">
        <v>9</v>
      </c>
      <c r="J738" s="263"/>
      <c r="K738" s="263"/>
      <c r="L738" s="267"/>
      <c r="M738" s="267"/>
      <c r="N738" s="267"/>
      <c r="O738" s="267"/>
      <c r="P738" s="267"/>
      <c r="Q738" s="267"/>
      <c r="R738" s="267"/>
      <c r="S738" s="267"/>
      <c r="T738" s="267"/>
      <c r="U738" s="267"/>
      <c r="V738" s="267"/>
      <c r="W738" s="267"/>
      <c r="X738" s="267"/>
      <c r="Y738" s="267"/>
      <c r="Z738" s="267"/>
      <c r="AA738" s="267"/>
      <c r="AB738" s="267"/>
    </row>
    <row r="739" spans="1:28" s="268" customFormat="1" ht="40.200000000000003" customHeight="1">
      <c r="A739" s="263" t="s">
        <v>2548</v>
      </c>
      <c r="B739" s="263" t="s">
        <v>2549</v>
      </c>
      <c r="C739" s="263" t="s">
        <v>322</v>
      </c>
      <c r="D739" s="263" t="s">
        <v>492</v>
      </c>
      <c r="E739" s="271" t="s">
        <v>2551</v>
      </c>
      <c r="F739" s="263" t="s">
        <v>632</v>
      </c>
      <c r="G739" s="264" t="s">
        <v>2572</v>
      </c>
      <c r="H739" s="263" t="s">
        <v>634</v>
      </c>
      <c r="I739" s="265" t="s">
        <v>9</v>
      </c>
      <c r="J739" s="263"/>
      <c r="K739" s="263"/>
      <c r="L739" s="267"/>
      <c r="M739" s="267"/>
      <c r="N739" s="267"/>
      <c r="O739" s="267"/>
      <c r="P739" s="267"/>
      <c r="Q739" s="267"/>
      <c r="R739" s="267"/>
      <c r="S739" s="267"/>
      <c r="T739" s="267"/>
      <c r="U739" s="267"/>
      <c r="V739" s="267"/>
      <c r="W739" s="267"/>
      <c r="X739" s="267"/>
      <c r="Y739" s="267"/>
      <c r="Z739" s="267"/>
      <c r="AA739" s="267"/>
      <c r="AB739" s="267"/>
    </row>
    <row r="740" spans="1:28" s="268" customFormat="1" ht="40.200000000000003" customHeight="1">
      <c r="A740" s="263" t="s">
        <v>2548</v>
      </c>
      <c r="B740" s="263" t="s">
        <v>2549</v>
      </c>
      <c r="C740" s="263" t="s">
        <v>1080</v>
      </c>
      <c r="D740" s="263" t="s">
        <v>492</v>
      </c>
      <c r="E740" s="271" t="s">
        <v>2551</v>
      </c>
      <c r="F740" s="263" t="s">
        <v>636</v>
      </c>
      <c r="G740" s="264" t="s">
        <v>2572</v>
      </c>
      <c r="H740" s="263" t="s">
        <v>2573</v>
      </c>
      <c r="I740" s="265" t="s">
        <v>9</v>
      </c>
      <c r="J740" s="263"/>
      <c r="K740" s="263"/>
      <c r="L740" s="266"/>
      <c r="M740" s="267"/>
      <c r="N740" s="267"/>
      <c r="O740" s="267"/>
      <c r="P740" s="267"/>
      <c r="Q740" s="267"/>
      <c r="R740" s="267"/>
      <c r="S740" s="267"/>
      <c r="T740" s="267"/>
      <c r="U740" s="267"/>
      <c r="V740" s="267"/>
      <c r="W740" s="267"/>
      <c r="X740" s="267"/>
      <c r="Y740" s="267"/>
      <c r="Z740" s="267"/>
      <c r="AA740" s="267"/>
      <c r="AB740" s="267"/>
    </row>
    <row r="741" spans="1:28" s="268" customFormat="1" ht="40.200000000000003" customHeight="1">
      <c r="A741" s="263" t="s">
        <v>2548</v>
      </c>
      <c r="B741" s="263" t="s">
        <v>2549</v>
      </c>
      <c r="C741" s="263" t="s">
        <v>1084</v>
      </c>
      <c r="D741" s="263" t="s">
        <v>492</v>
      </c>
      <c r="E741" s="271" t="s">
        <v>2551</v>
      </c>
      <c r="F741" s="263" t="s">
        <v>639</v>
      </c>
      <c r="G741" s="264" t="s">
        <v>2572</v>
      </c>
      <c r="H741" s="263" t="s">
        <v>640</v>
      </c>
      <c r="I741" s="265" t="s">
        <v>9</v>
      </c>
      <c r="J741" s="263"/>
      <c r="K741" s="263"/>
      <c r="L741" s="266"/>
      <c r="M741" s="267"/>
      <c r="N741" s="267"/>
      <c r="O741" s="267"/>
      <c r="P741" s="267"/>
      <c r="Q741" s="267"/>
      <c r="R741" s="267"/>
      <c r="S741" s="267"/>
      <c r="T741" s="267"/>
      <c r="U741" s="267"/>
      <c r="V741" s="267"/>
      <c r="W741" s="267"/>
      <c r="X741" s="267"/>
      <c r="Y741" s="267"/>
      <c r="Z741" s="267"/>
      <c r="AA741" s="267"/>
      <c r="AB741" s="267"/>
    </row>
    <row r="742" spans="1:28" s="268" customFormat="1" ht="40.200000000000003" customHeight="1">
      <c r="A742" s="263" t="s">
        <v>2548</v>
      </c>
      <c r="B742" s="263" t="s">
        <v>2549</v>
      </c>
      <c r="C742" s="263" t="s">
        <v>1088</v>
      </c>
      <c r="D742" s="263" t="s">
        <v>492</v>
      </c>
      <c r="E742" s="271" t="s">
        <v>2551</v>
      </c>
      <c r="F742" s="263" t="s">
        <v>642</v>
      </c>
      <c r="G742" s="264" t="s">
        <v>2574</v>
      </c>
      <c r="H742" s="263" t="s">
        <v>644</v>
      </c>
      <c r="I742" s="265" t="s">
        <v>9</v>
      </c>
      <c r="J742" s="263"/>
      <c r="K742" s="263"/>
      <c r="L742" s="267"/>
      <c r="M742" s="267"/>
      <c r="N742" s="267"/>
      <c r="O742" s="267"/>
      <c r="P742" s="267"/>
      <c r="Q742" s="267"/>
      <c r="R742" s="267"/>
      <c r="S742" s="267"/>
      <c r="T742" s="267"/>
      <c r="U742" s="267"/>
      <c r="V742" s="267"/>
      <c r="W742" s="267"/>
      <c r="X742" s="267"/>
      <c r="Y742" s="267"/>
      <c r="Z742" s="267"/>
      <c r="AA742" s="267"/>
      <c r="AB742" s="267"/>
    </row>
    <row r="743" spans="1:28" s="268" customFormat="1" ht="40.200000000000003" customHeight="1">
      <c r="A743" s="263" t="s">
        <v>2548</v>
      </c>
      <c r="B743" s="263" t="s">
        <v>2549</v>
      </c>
      <c r="C743" s="263" t="s">
        <v>1092</v>
      </c>
      <c r="D743" s="263" t="s">
        <v>328</v>
      </c>
      <c r="E743" s="271" t="s">
        <v>2551</v>
      </c>
      <c r="F743" s="263" t="s">
        <v>330</v>
      </c>
      <c r="G743" s="264" t="s">
        <v>331</v>
      </c>
      <c r="H743" s="263" t="s">
        <v>332</v>
      </c>
      <c r="I743" s="265" t="s">
        <v>9</v>
      </c>
      <c r="J743" s="263"/>
      <c r="K743" s="263"/>
      <c r="L743" s="266"/>
      <c r="M743" s="267"/>
      <c r="N743" s="267"/>
      <c r="O743" s="267"/>
      <c r="P743" s="267"/>
      <c r="Q743" s="267"/>
      <c r="R743" s="267"/>
      <c r="S743" s="267"/>
      <c r="T743" s="267"/>
      <c r="U743" s="267"/>
      <c r="V743" s="267"/>
      <c r="W743" s="267"/>
      <c r="X743" s="267"/>
      <c r="Y743" s="267"/>
      <c r="Z743" s="267"/>
      <c r="AA743" s="267"/>
      <c r="AB743" s="267"/>
    </row>
    <row r="744" spans="1:28" s="268" customFormat="1" ht="40.200000000000003" customHeight="1">
      <c r="A744" s="263" t="s">
        <v>2548</v>
      </c>
      <c r="B744" s="263" t="s">
        <v>2549</v>
      </c>
      <c r="C744" s="263" t="s">
        <v>1096</v>
      </c>
      <c r="D744" s="263" t="s">
        <v>328</v>
      </c>
      <c r="E744" s="271" t="s">
        <v>2551</v>
      </c>
      <c r="F744" s="263" t="s">
        <v>2575</v>
      </c>
      <c r="G744" s="264" t="s">
        <v>331</v>
      </c>
      <c r="H744" s="263" t="s">
        <v>335</v>
      </c>
      <c r="I744" s="265" t="s">
        <v>9</v>
      </c>
      <c r="J744" s="263"/>
      <c r="K744" s="263"/>
      <c r="L744" s="266"/>
      <c r="M744" s="267"/>
      <c r="N744" s="267"/>
      <c r="O744" s="267"/>
      <c r="P744" s="267"/>
      <c r="Q744" s="267"/>
      <c r="R744" s="267"/>
      <c r="S744" s="267"/>
      <c r="T744" s="267"/>
      <c r="U744" s="267"/>
      <c r="V744" s="267"/>
      <c r="W744" s="267"/>
      <c r="X744" s="267"/>
      <c r="Y744" s="267"/>
      <c r="Z744" s="267"/>
      <c r="AA744" s="267"/>
      <c r="AB744" s="267"/>
    </row>
    <row r="745" spans="1:28" s="268" customFormat="1" ht="40.200000000000003" customHeight="1">
      <c r="A745" s="263" t="s">
        <v>2548</v>
      </c>
      <c r="B745" s="263" t="s">
        <v>2549</v>
      </c>
      <c r="C745" s="263" t="s">
        <v>1100</v>
      </c>
      <c r="D745" s="263" t="s">
        <v>328</v>
      </c>
      <c r="E745" s="271" t="s">
        <v>2551</v>
      </c>
      <c r="F745" s="263" t="s">
        <v>337</v>
      </c>
      <c r="G745" s="264" t="s">
        <v>331</v>
      </c>
      <c r="H745" s="275" t="s">
        <v>338</v>
      </c>
      <c r="I745" s="265" t="s">
        <v>9</v>
      </c>
      <c r="J745" s="263"/>
      <c r="K745" s="263"/>
      <c r="L745" s="267"/>
      <c r="M745" s="267"/>
      <c r="N745" s="267"/>
      <c r="O745" s="267"/>
      <c r="P745" s="267"/>
      <c r="Q745" s="267"/>
      <c r="R745" s="267"/>
      <c r="S745" s="267"/>
      <c r="T745" s="267"/>
      <c r="U745" s="267"/>
      <c r="V745" s="267"/>
      <c r="W745" s="267"/>
      <c r="X745" s="267"/>
      <c r="Y745" s="267"/>
      <c r="Z745" s="267"/>
      <c r="AA745" s="267"/>
      <c r="AB745" s="267"/>
    </row>
    <row r="746" spans="1:28" s="268" customFormat="1" ht="40.200000000000003" customHeight="1">
      <c r="A746" s="263" t="s">
        <v>2548</v>
      </c>
      <c r="B746" s="263" t="s">
        <v>2549</v>
      </c>
      <c r="C746" s="263" t="s">
        <v>1104</v>
      </c>
      <c r="D746" s="263" t="s">
        <v>328</v>
      </c>
      <c r="E746" s="271" t="s">
        <v>2551</v>
      </c>
      <c r="F746" s="263" t="s">
        <v>340</v>
      </c>
      <c r="G746" s="264" t="s">
        <v>331</v>
      </c>
      <c r="H746" s="263" t="s">
        <v>341</v>
      </c>
      <c r="I746" s="265" t="s">
        <v>9</v>
      </c>
      <c r="J746" s="263"/>
      <c r="K746" s="263"/>
      <c r="L746" s="267"/>
      <c r="M746" s="267"/>
      <c r="N746" s="267"/>
      <c r="O746" s="267"/>
      <c r="P746" s="267"/>
      <c r="Q746" s="267"/>
      <c r="R746" s="267"/>
      <c r="S746" s="267"/>
      <c r="T746" s="267"/>
      <c r="U746" s="267"/>
      <c r="V746" s="267"/>
      <c r="W746" s="267"/>
      <c r="X746" s="267"/>
      <c r="Y746" s="267"/>
      <c r="Z746" s="267"/>
      <c r="AA746" s="267"/>
      <c r="AB746" s="267"/>
    </row>
    <row r="747" spans="1:28" s="268" customFormat="1" ht="40.200000000000003" customHeight="1">
      <c r="A747" s="263" t="s">
        <v>2548</v>
      </c>
      <c r="B747" s="263" t="s">
        <v>2549</v>
      </c>
      <c r="C747" s="263" t="s">
        <v>1108</v>
      </c>
      <c r="D747" s="263" t="s">
        <v>328</v>
      </c>
      <c r="E747" s="271" t="s">
        <v>2551</v>
      </c>
      <c r="F747" s="263" t="s">
        <v>343</v>
      </c>
      <c r="G747" s="264" t="s">
        <v>344</v>
      </c>
      <c r="H747" s="263" t="s">
        <v>345</v>
      </c>
      <c r="I747" s="265" t="s">
        <v>9</v>
      </c>
      <c r="J747" s="263"/>
      <c r="K747" s="263"/>
      <c r="L747" s="267"/>
      <c r="M747" s="267"/>
      <c r="N747" s="267"/>
      <c r="O747" s="267"/>
      <c r="P747" s="267"/>
      <c r="Q747" s="267"/>
      <c r="R747" s="267"/>
      <c r="S747" s="267"/>
      <c r="T747" s="267"/>
      <c r="U747" s="267"/>
      <c r="V747" s="267"/>
      <c r="W747" s="267"/>
      <c r="X747" s="267"/>
      <c r="Y747" s="267"/>
      <c r="Z747" s="267"/>
      <c r="AA747" s="267"/>
      <c r="AB747" s="267"/>
    </row>
    <row r="748" spans="1:28" s="268" customFormat="1" ht="40.200000000000003" customHeight="1">
      <c r="A748" s="263" t="s">
        <v>2548</v>
      </c>
      <c r="B748" s="263" t="s">
        <v>2549</v>
      </c>
      <c r="C748" s="263" t="s">
        <v>1111</v>
      </c>
      <c r="D748" s="263" t="s">
        <v>492</v>
      </c>
      <c r="E748" s="271" t="s">
        <v>2551</v>
      </c>
      <c r="F748" s="263" t="s">
        <v>915</v>
      </c>
      <c r="G748" s="264" t="s">
        <v>916</v>
      </c>
      <c r="H748" s="263" t="s">
        <v>917</v>
      </c>
      <c r="I748" s="265" t="s">
        <v>9</v>
      </c>
      <c r="J748" s="263"/>
      <c r="K748" s="263"/>
      <c r="L748" s="266"/>
      <c r="M748" s="267"/>
      <c r="N748" s="267"/>
      <c r="O748" s="267"/>
      <c r="P748" s="267"/>
      <c r="Q748" s="267"/>
      <c r="R748" s="267"/>
      <c r="S748" s="267"/>
      <c r="T748" s="267"/>
      <c r="U748" s="267"/>
      <c r="V748" s="267"/>
      <c r="W748" s="267"/>
      <c r="X748" s="267"/>
      <c r="Y748" s="267"/>
      <c r="Z748" s="267"/>
      <c r="AA748" s="267"/>
      <c r="AB748" s="267"/>
    </row>
    <row r="749" spans="1:28" s="268" customFormat="1" ht="40.200000000000003" customHeight="1">
      <c r="A749" s="263" t="s">
        <v>2548</v>
      </c>
      <c r="B749" s="263" t="s">
        <v>2549</v>
      </c>
      <c r="C749" s="263" t="s">
        <v>1114</v>
      </c>
      <c r="D749" s="263" t="s">
        <v>492</v>
      </c>
      <c r="E749" s="271" t="s">
        <v>2551</v>
      </c>
      <c r="F749" s="263" t="s">
        <v>918</v>
      </c>
      <c r="G749" s="264" t="s">
        <v>916</v>
      </c>
      <c r="H749" s="263" t="s">
        <v>919</v>
      </c>
      <c r="I749" s="265" t="s">
        <v>9</v>
      </c>
      <c r="J749" s="263"/>
      <c r="K749" s="263"/>
      <c r="L749" s="267"/>
      <c r="M749" s="267"/>
      <c r="N749" s="267"/>
      <c r="O749" s="267"/>
      <c r="P749" s="267"/>
      <c r="Q749" s="267"/>
      <c r="R749" s="267"/>
      <c r="S749" s="267"/>
      <c r="T749" s="267"/>
      <c r="U749" s="267"/>
      <c r="V749" s="267"/>
      <c r="W749" s="267"/>
      <c r="X749" s="267"/>
      <c r="Y749" s="267"/>
      <c r="Z749" s="267"/>
      <c r="AA749" s="267"/>
      <c r="AB749" s="267"/>
    </row>
    <row r="750" spans="1:28" s="268" customFormat="1" ht="40.200000000000003" customHeight="1">
      <c r="A750" s="263" t="s">
        <v>2548</v>
      </c>
      <c r="B750" s="263" t="s">
        <v>2549</v>
      </c>
      <c r="C750" s="263" t="s">
        <v>1117</v>
      </c>
      <c r="D750" s="263" t="s">
        <v>492</v>
      </c>
      <c r="E750" s="271" t="s">
        <v>2551</v>
      </c>
      <c r="F750" s="263" t="s">
        <v>920</v>
      </c>
      <c r="G750" s="264" t="s">
        <v>916</v>
      </c>
      <c r="H750" s="263" t="s">
        <v>921</v>
      </c>
      <c r="I750" s="265" t="s">
        <v>9</v>
      </c>
      <c r="J750" s="263"/>
      <c r="K750" s="263"/>
      <c r="L750" s="267"/>
      <c r="M750" s="267"/>
      <c r="N750" s="267"/>
      <c r="O750" s="267"/>
      <c r="P750" s="267"/>
      <c r="Q750" s="267"/>
      <c r="R750" s="267"/>
      <c r="S750" s="267"/>
      <c r="T750" s="267"/>
      <c r="U750" s="267"/>
      <c r="V750" s="267"/>
      <c r="W750" s="267"/>
      <c r="X750" s="267"/>
      <c r="Y750" s="267"/>
      <c r="Z750" s="267"/>
      <c r="AA750" s="267"/>
      <c r="AB750" s="267"/>
    </row>
    <row r="751" spans="1:28" s="268" customFormat="1" ht="40.200000000000003" customHeight="1">
      <c r="A751" s="263" t="s">
        <v>2548</v>
      </c>
      <c r="B751" s="263" t="s">
        <v>2549</v>
      </c>
      <c r="C751" s="263" t="s">
        <v>1121</v>
      </c>
      <c r="D751" s="293" t="s">
        <v>1384</v>
      </c>
      <c r="E751" s="271" t="s">
        <v>2551</v>
      </c>
      <c r="F751" s="293" t="s">
        <v>1386</v>
      </c>
      <c r="G751" s="295" t="s">
        <v>1387</v>
      </c>
      <c r="H751" s="296" t="s">
        <v>1388</v>
      </c>
      <c r="I751" s="265" t="s">
        <v>9</v>
      </c>
      <c r="J751" s="263"/>
      <c r="K751" s="263"/>
      <c r="L751" s="266"/>
      <c r="M751" s="267"/>
      <c r="N751" s="267"/>
      <c r="O751" s="267"/>
      <c r="P751" s="267"/>
      <c r="Q751" s="267"/>
      <c r="R751" s="267"/>
      <c r="S751" s="267"/>
      <c r="T751" s="267"/>
      <c r="U751" s="267"/>
      <c r="V751" s="267"/>
      <c r="W751" s="267"/>
      <c r="X751" s="267"/>
      <c r="Y751" s="267"/>
      <c r="Z751" s="267"/>
      <c r="AA751" s="267"/>
      <c r="AB751" s="267"/>
    </row>
    <row r="752" spans="1:28" s="268" customFormat="1" ht="40.200000000000003" customHeight="1">
      <c r="A752" s="263" t="s">
        <v>2548</v>
      </c>
      <c r="B752" s="263" t="s">
        <v>2549</v>
      </c>
      <c r="C752" s="263" t="s">
        <v>1781</v>
      </c>
      <c r="D752" s="293" t="s">
        <v>1390</v>
      </c>
      <c r="E752" s="271" t="s">
        <v>2551</v>
      </c>
      <c r="F752" s="293" t="s">
        <v>1391</v>
      </c>
      <c r="G752" s="295" t="s">
        <v>1392</v>
      </c>
      <c r="H752" s="293" t="s">
        <v>1393</v>
      </c>
      <c r="I752" s="265" t="s">
        <v>9</v>
      </c>
      <c r="J752" s="263"/>
      <c r="K752" s="263"/>
      <c r="L752" s="266"/>
      <c r="M752" s="267"/>
      <c r="N752" s="267"/>
      <c r="O752" s="267"/>
      <c r="P752" s="267"/>
      <c r="Q752" s="267"/>
      <c r="R752" s="267"/>
      <c r="S752" s="267"/>
      <c r="T752" s="267"/>
      <c r="U752" s="267"/>
      <c r="V752" s="267"/>
      <c r="W752" s="267"/>
      <c r="X752" s="267"/>
      <c r="Y752" s="267"/>
      <c r="Z752" s="267"/>
      <c r="AA752" s="267"/>
      <c r="AB752" s="267"/>
    </row>
    <row r="753" spans="1:28" s="268" customFormat="1" ht="40.200000000000003" customHeight="1">
      <c r="A753" s="263" t="s">
        <v>2548</v>
      </c>
      <c r="B753" s="263" t="s">
        <v>2549</v>
      </c>
      <c r="C753" s="263" t="s">
        <v>1785</v>
      </c>
      <c r="D753" s="293" t="s">
        <v>1390</v>
      </c>
      <c r="E753" s="271" t="s">
        <v>2551</v>
      </c>
      <c r="F753" s="293" t="s">
        <v>1395</v>
      </c>
      <c r="G753" s="295" t="s">
        <v>1392</v>
      </c>
      <c r="H753" s="293" t="s">
        <v>1396</v>
      </c>
      <c r="I753" s="265" t="s">
        <v>9</v>
      </c>
      <c r="J753" s="263"/>
      <c r="K753" s="263"/>
      <c r="L753" s="266"/>
      <c r="M753" s="267"/>
      <c r="N753" s="267"/>
      <c r="O753" s="267"/>
      <c r="P753" s="267"/>
      <c r="Q753" s="267"/>
      <c r="R753" s="267"/>
      <c r="S753" s="267"/>
      <c r="T753" s="267"/>
      <c r="U753" s="267"/>
      <c r="V753" s="267"/>
      <c r="W753" s="267"/>
      <c r="X753" s="267"/>
      <c r="Y753" s="267"/>
      <c r="Z753" s="267"/>
      <c r="AA753" s="267"/>
      <c r="AB753" s="267"/>
    </row>
    <row r="754" spans="1:28" s="268" customFormat="1" ht="40.200000000000003" customHeight="1">
      <c r="A754" s="263" t="s">
        <v>2548</v>
      </c>
      <c r="B754" s="263" t="s">
        <v>2549</v>
      </c>
      <c r="C754" s="263" t="s">
        <v>1789</v>
      </c>
      <c r="D754" s="293" t="s">
        <v>1398</v>
      </c>
      <c r="E754" s="271" t="s">
        <v>2551</v>
      </c>
      <c r="F754" s="293" t="s">
        <v>1399</v>
      </c>
      <c r="G754" s="295" t="s">
        <v>1392</v>
      </c>
      <c r="H754" s="293" t="s">
        <v>1400</v>
      </c>
      <c r="I754" s="265" t="s">
        <v>9</v>
      </c>
      <c r="J754" s="263"/>
      <c r="K754" s="263"/>
      <c r="L754" s="266"/>
      <c r="M754" s="267"/>
      <c r="N754" s="267"/>
      <c r="O754" s="267"/>
      <c r="P754" s="267"/>
      <c r="Q754" s="267"/>
      <c r="R754" s="267"/>
      <c r="S754" s="267"/>
      <c r="T754" s="267"/>
      <c r="U754" s="267"/>
      <c r="V754" s="267"/>
      <c r="W754" s="267"/>
      <c r="X754" s="267"/>
      <c r="Y754" s="267"/>
      <c r="Z754" s="267"/>
      <c r="AA754" s="267"/>
      <c r="AB754" s="267"/>
    </row>
    <row r="755" spans="1:28" s="268" customFormat="1" ht="40.200000000000003" customHeight="1">
      <c r="A755" s="263" t="s">
        <v>2548</v>
      </c>
      <c r="B755" s="263" t="s">
        <v>2549</v>
      </c>
      <c r="C755" s="263" t="s">
        <v>1793</v>
      </c>
      <c r="D755" s="293" t="s">
        <v>1398</v>
      </c>
      <c r="E755" s="271" t="s">
        <v>2551</v>
      </c>
      <c r="F755" s="293" t="s">
        <v>2576</v>
      </c>
      <c r="G755" s="295" t="s">
        <v>1392</v>
      </c>
      <c r="H755" s="293" t="s">
        <v>2577</v>
      </c>
      <c r="I755" s="265" t="s">
        <v>9</v>
      </c>
      <c r="J755" s="263"/>
      <c r="K755" s="263"/>
      <c r="L755" s="266"/>
      <c r="M755" s="267"/>
      <c r="N755" s="267"/>
      <c r="O755" s="267"/>
      <c r="P755" s="267"/>
      <c r="Q755" s="267"/>
      <c r="R755" s="267"/>
      <c r="S755" s="267"/>
      <c r="T755" s="267"/>
      <c r="U755" s="267"/>
      <c r="V755" s="267"/>
      <c r="W755" s="267"/>
      <c r="X755" s="267"/>
      <c r="Y755" s="267"/>
      <c r="Z755" s="267"/>
      <c r="AA755" s="267"/>
      <c r="AB755" s="267"/>
    </row>
    <row r="756" spans="1:28" s="268" customFormat="1" ht="40.200000000000003" customHeight="1">
      <c r="A756" s="263" t="s">
        <v>2548</v>
      </c>
      <c r="B756" s="263" t="s">
        <v>2549</v>
      </c>
      <c r="C756" s="263" t="s">
        <v>1796</v>
      </c>
      <c r="D756" s="263" t="s">
        <v>1661</v>
      </c>
      <c r="E756" s="271" t="s">
        <v>2551</v>
      </c>
      <c r="F756" s="263" t="s">
        <v>1663</v>
      </c>
      <c r="G756" s="264" t="s">
        <v>1664</v>
      </c>
      <c r="H756" s="263" t="s">
        <v>1665</v>
      </c>
      <c r="I756" s="265" t="s">
        <v>9</v>
      </c>
      <c r="J756" s="263"/>
      <c r="K756" s="263"/>
      <c r="L756" s="266"/>
      <c r="M756" s="267"/>
      <c r="N756" s="267"/>
      <c r="O756" s="267"/>
      <c r="P756" s="267"/>
      <c r="Q756" s="267"/>
      <c r="R756" s="267"/>
      <c r="S756" s="267"/>
      <c r="T756" s="267"/>
      <c r="U756" s="267"/>
      <c r="V756" s="267"/>
      <c r="W756" s="267"/>
      <c r="X756" s="267"/>
      <c r="Y756" s="267"/>
      <c r="Z756" s="267"/>
      <c r="AA756" s="267"/>
      <c r="AB756" s="267"/>
    </row>
    <row r="757" spans="1:28" s="268" customFormat="1" ht="40.200000000000003" customHeight="1">
      <c r="A757" s="263" t="s">
        <v>2548</v>
      </c>
      <c r="B757" s="263" t="s">
        <v>2549</v>
      </c>
      <c r="C757" s="263" t="s">
        <v>1800</v>
      </c>
      <c r="D757" s="263" t="s">
        <v>1661</v>
      </c>
      <c r="E757" s="271" t="s">
        <v>2551</v>
      </c>
      <c r="F757" s="263" t="s">
        <v>1666</v>
      </c>
      <c r="G757" s="264" t="s">
        <v>1667</v>
      </c>
      <c r="H757" s="263" t="s">
        <v>1668</v>
      </c>
      <c r="I757" s="265" t="s">
        <v>9</v>
      </c>
      <c r="J757" s="263"/>
      <c r="K757" s="263"/>
      <c r="L757" s="267"/>
      <c r="M757" s="267"/>
      <c r="N757" s="267"/>
      <c r="O757" s="267"/>
      <c r="P757" s="267"/>
      <c r="Q757" s="267"/>
      <c r="R757" s="267"/>
      <c r="S757" s="267"/>
      <c r="T757" s="267"/>
      <c r="U757" s="267"/>
      <c r="V757" s="267"/>
      <c r="W757" s="267"/>
      <c r="X757" s="267"/>
      <c r="Y757" s="267"/>
      <c r="Z757" s="267"/>
      <c r="AA757" s="267"/>
      <c r="AB757" s="267"/>
    </row>
    <row r="758" spans="1:28" s="268" customFormat="1" ht="40.200000000000003" customHeight="1">
      <c r="A758" s="263" t="s">
        <v>2548</v>
      </c>
      <c r="B758" s="263" t="s">
        <v>2549</v>
      </c>
      <c r="C758" s="263" t="s">
        <v>1803</v>
      </c>
      <c r="D758" s="263" t="s">
        <v>1661</v>
      </c>
      <c r="E758" s="271" t="s">
        <v>2551</v>
      </c>
      <c r="F758" s="263" t="s">
        <v>1669</v>
      </c>
      <c r="G758" s="264" t="s">
        <v>1670</v>
      </c>
      <c r="H758" s="263" t="s">
        <v>1671</v>
      </c>
      <c r="I758" s="265" t="s">
        <v>9</v>
      </c>
      <c r="J758" s="263"/>
      <c r="K758" s="263"/>
      <c r="L758" s="266"/>
      <c r="M758" s="267"/>
      <c r="N758" s="267"/>
      <c r="O758" s="267"/>
      <c r="P758" s="267"/>
      <c r="Q758" s="267"/>
      <c r="R758" s="267"/>
      <c r="S758" s="267"/>
      <c r="T758" s="267"/>
      <c r="U758" s="267"/>
      <c r="V758" s="267"/>
      <c r="W758" s="267"/>
      <c r="X758" s="267"/>
      <c r="Y758" s="267"/>
      <c r="Z758" s="267"/>
      <c r="AA758" s="267"/>
      <c r="AB758" s="267"/>
    </row>
    <row r="759" spans="1:28" s="268" customFormat="1" ht="40.200000000000003" customHeight="1">
      <c r="A759" s="263" t="s">
        <v>2548</v>
      </c>
      <c r="B759" s="263" t="s">
        <v>2549</v>
      </c>
      <c r="C759" s="263" t="s">
        <v>1805</v>
      </c>
      <c r="D759" s="263" t="s">
        <v>1672</v>
      </c>
      <c r="E759" s="271" t="s">
        <v>2551</v>
      </c>
      <c r="F759" s="263" t="s">
        <v>1673</v>
      </c>
      <c r="G759" s="264" t="s">
        <v>1674</v>
      </c>
      <c r="H759" s="263" t="s">
        <v>1675</v>
      </c>
      <c r="I759" s="265" t="s">
        <v>9</v>
      </c>
      <c r="J759" s="263"/>
      <c r="K759" s="263"/>
      <c r="L759" s="266"/>
      <c r="M759" s="267"/>
      <c r="N759" s="267"/>
      <c r="O759" s="267"/>
      <c r="P759" s="267"/>
      <c r="Q759" s="267"/>
      <c r="R759" s="267"/>
      <c r="S759" s="267"/>
      <c r="T759" s="267"/>
      <c r="U759" s="267"/>
      <c r="V759" s="267"/>
      <c r="W759" s="267"/>
      <c r="X759" s="267"/>
      <c r="Y759" s="267"/>
      <c r="Z759" s="267"/>
      <c r="AA759" s="267"/>
      <c r="AB759" s="267"/>
    </row>
    <row r="760" spans="1:28" s="268" customFormat="1" ht="40.200000000000003" customHeight="1">
      <c r="A760" s="263" t="s">
        <v>2548</v>
      </c>
      <c r="B760" s="263" t="s">
        <v>2549</v>
      </c>
      <c r="C760" s="263" t="s">
        <v>1809</v>
      </c>
      <c r="D760" s="263" t="s">
        <v>1672</v>
      </c>
      <c r="E760" s="271" t="s">
        <v>2551</v>
      </c>
      <c r="F760" s="263" t="s">
        <v>1676</v>
      </c>
      <c r="G760" s="264" t="s">
        <v>1677</v>
      </c>
      <c r="H760" s="263" t="s">
        <v>1678</v>
      </c>
      <c r="I760" s="265" t="s">
        <v>9</v>
      </c>
      <c r="J760" s="263"/>
      <c r="K760" s="263"/>
      <c r="L760" s="266"/>
      <c r="M760" s="267"/>
      <c r="N760" s="267"/>
      <c r="O760" s="267"/>
      <c r="P760" s="267"/>
      <c r="Q760" s="267"/>
      <c r="R760" s="267"/>
      <c r="S760" s="267"/>
      <c r="T760" s="267"/>
      <c r="U760" s="267"/>
      <c r="V760" s="267"/>
      <c r="W760" s="267"/>
      <c r="X760" s="267"/>
      <c r="Y760" s="267"/>
      <c r="Z760" s="267"/>
      <c r="AA760" s="267"/>
      <c r="AB760" s="267"/>
    </row>
    <row r="761" spans="1:28" s="268" customFormat="1" ht="40.200000000000003" customHeight="1">
      <c r="A761" s="263" t="s">
        <v>2548</v>
      </c>
      <c r="B761" s="263" t="s">
        <v>2549</v>
      </c>
      <c r="C761" s="263" t="s">
        <v>1813</v>
      </c>
      <c r="D761" s="291" t="s">
        <v>1679</v>
      </c>
      <c r="E761" s="271" t="s">
        <v>2551</v>
      </c>
      <c r="F761" s="263" t="s">
        <v>1680</v>
      </c>
      <c r="G761" s="264" t="s">
        <v>1681</v>
      </c>
      <c r="H761" s="263" t="s">
        <v>1682</v>
      </c>
      <c r="I761" s="265" t="s">
        <v>9</v>
      </c>
      <c r="J761" s="263"/>
      <c r="K761" s="263"/>
      <c r="L761" s="266"/>
      <c r="M761" s="267"/>
      <c r="N761" s="267"/>
      <c r="O761" s="267"/>
      <c r="P761" s="267"/>
      <c r="Q761" s="267"/>
      <c r="R761" s="267"/>
      <c r="S761" s="267"/>
      <c r="T761" s="267"/>
      <c r="U761" s="267"/>
      <c r="V761" s="267"/>
      <c r="W761" s="267"/>
      <c r="X761" s="267"/>
      <c r="Y761" s="267"/>
      <c r="Z761" s="267"/>
      <c r="AA761" s="267"/>
      <c r="AB761" s="267"/>
    </row>
    <row r="762" spans="1:28" s="268" customFormat="1" ht="40.200000000000003" customHeight="1">
      <c r="A762" s="263" t="s">
        <v>2548</v>
      </c>
      <c r="B762" s="263" t="s">
        <v>2549</v>
      </c>
      <c r="C762" s="263" t="s">
        <v>1817</v>
      </c>
      <c r="D762" s="263" t="s">
        <v>1672</v>
      </c>
      <c r="E762" s="271" t="s">
        <v>2551</v>
      </c>
      <c r="F762" s="263" t="s">
        <v>1683</v>
      </c>
      <c r="G762" s="264" t="s">
        <v>1684</v>
      </c>
      <c r="H762" s="263" t="s">
        <v>1685</v>
      </c>
      <c r="I762" s="265" t="s">
        <v>9</v>
      </c>
      <c r="J762" s="263"/>
      <c r="K762" s="263"/>
      <c r="L762" s="267"/>
      <c r="M762" s="267"/>
      <c r="N762" s="267"/>
      <c r="O762" s="267"/>
      <c r="P762" s="267"/>
      <c r="Q762" s="267"/>
      <c r="R762" s="267"/>
      <c r="S762" s="267"/>
      <c r="T762" s="267"/>
      <c r="U762" s="267"/>
      <c r="V762" s="267"/>
      <c r="W762" s="267"/>
      <c r="X762" s="267"/>
      <c r="Y762" s="267"/>
      <c r="Z762" s="267"/>
      <c r="AA762" s="267"/>
      <c r="AB762" s="267"/>
    </row>
    <row r="763" spans="1:28" s="268" customFormat="1" ht="40.200000000000003" customHeight="1">
      <c r="A763" s="263" t="s">
        <v>2548</v>
      </c>
      <c r="B763" s="263" t="s">
        <v>2549</v>
      </c>
      <c r="C763" s="263" t="s">
        <v>1821</v>
      </c>
      <c r="D763" s="263" t="s">
        <v>1672</v>
      </c>
      <c r="E763" s="271" t="s">
        <v>2551</v>
      </c>
      <c r="F763" s="263" t="s">
        <v>1686</v>
      </c>
      <c r="G763" s="264" t="s">
        <v>1687</v>
      </c>
      <c r="H763" s="263" t="s">
        <v>1688</v>
      </c>
      <c r="I763" s="265" t="s">
        <v>9</v>
      </c>
      <c r="J763" s="263"/>
      <c r="K763" s="263"/>
      <c r="L763" s="267"/>
      <c r="M763" s="267"/>
      <c r="N763" s="267"/>
      <c r="O763" s="267"/>
      <c r="P763" s="267"/>
      <c r="Q763" s="267"/>
      <c r="R763" s="267"/>
      <c r="S763" s="267"/>
      <c r="T763" s="267"/>
      <c r="U763" s="267"/>
      <c r="V763" s="267"/>
      <c r="W763" s="267"/>
      <c r="X763" s="267"/>
      <c r="Y763" s="267"/>
      <c r="Z763" s="267"/>
      <c r="AA763" s="267"/>
      <c r="AB763" s="267"/>
    </row>
    <row r="764" spans="1:28" s="268" customFormat="1" ht="40.200000000000003" customHeight="1">
      <c r="A764" s="263" t="s">
        <v>2548</v>
      </c>
      <c r="B764" s="263" t="s">
        <v>2549</v>
      </c>
      <c r="C764" s="263" t="s">
        <v>1825</v>
      </c>
      <c r="D764" s="263" t="s">
        <v>1689</v>
      </c>
      <c r="E764" s="271" t="s">
        <v>2551</v>
      </c>
      <c r="F764" s="263" t="s">
        <v>1690</v>
      </c>
      <c r="G764" s="264" t="s">
        <v>1684</v>
      </c>
      <c r="H764" s="263" t="s">
        <v>1691</v>
      </c>
      <c r="I764" s="265" t="s">
        <v>9</v>
      </c>
      <c r="J764" s="263"/>
      <c r="K764" s="264"/>
      <c r="L764" s="266"/>
      <c r="M764" s="267"/>
      <c r="N764" s="267"/>
      <c r="O764" s="267"/>
      <c r="P764" s="267"/>
      <c r="Q764" s="267"/>
      <c r="R764" s="267"/>
      <c r="S764" s="267"/>
      <c r="T764" s="267"/>
      <c r="U764" s="267"/>
      <c r="V764" s="267"/>
      <c r="W764" s="267"/>
      <c r="X764" s="267"/>
      <c r="Y764" s="267"/>
      <c r="Z764" s="267"/>
      <c r="AA764" s="267"/>
      <c r="AB764" s="267"/>
    </row>
    <row r="765" spans="1:28" s="268" customFormat="1" ht="40.200000000000003" customHeight="1">
      <c r="A765" s="263" t="s">
        <v>2548</v>
      </c>
      <c r="B765" s="263" t="s">
        <v>2549</v>
      </c>
      <c r="C765" s="263" t="s">
        <v>1829</v>
      </c>
      <c r="D765" s="263" t="s">
        <v>1672</v>
      </c>
      <c r="E765" s="271" t="s">
        <v>2551</v>
      </c>
      <c r="F765" s="263" t="s">
        <v>1692</v>
      </c>
      <c r="G765" s="264" t="s">
        <v>1693</v>
      </c>
      <c r="H765" s="263" t="s">
        <v>1694</v>
      </c>
      <c r="I765" s="265" t="s">
        <v>9</v>
      </c>
      <c r="J765" s="263"/>
      <c r="K765" s="263"/>
      <c r="L765" s="267"/>
      <c r="M765" s="267"/>
      <c r="N765" s="267"/>
      <c r="O765" s="267"/>
      <c r="P765" s="267"/>
      <c r="Q765" s="267"/>
      <c r="R765" s="267"/>
      <c r="S765" s="267"/>
      <c r="T765" s="267"/>
      <c r="U765" s="267"/>
      <c r="V765" s="267"/>
      <c r="W765" s="267"/>
      <c r="X765" s="267"/>
      <c r="Y765" s="267"/>
      <c r="Z765" s="267"/>
      <c r="AA765" s="267"/>
      <c r="AB765" s="267"/>
    </row>
    <row r="766" spans="1:28" s="268" customFormat="1" ht="40.200000000000003" customHeight="1">
      <c r="A766" s="263" t="s">
        <v>2548</v>
      </c>
      <c r="B766" s="263" t="s">
        <v>2549</v>
      </c>
      <c r="C766" s="263" t="s">
        <v>1833</v>
      </c>
      <c r="D766" s="263" t="s">
        <v>1672</v>
      </c>
      <c r="E766" s="271" t="s">
        <v>2551</v>
      </c>
      <c r="F766" s="263" t="s">
        <v>1695</v>
      </c>
      <c r="G766" s="264" t="s">
        <v>1696</v>
      </c>
      <c r="H766" s="263" t="s">
        <v>1697</v>
      </c>
      <c r="I766" s="265" t="s">
        <v>9</v>
      </c>
      <c r="J766" s="263"/>
      <c r="K766" s="263"/>
      <c r="L766" s="267"/>
      <c r="M766" s="267"/>
      <c r="N766" s="267"/>
      <c r="O766" s="267"/>
      <c r="P766" s="267"/>
      <c r="Q766" s="267"/>
      <c r="R766" s="267"/>
      <c r="S766" s="267"/>
      <c r="T766" s="267"/>
      <c r="U766" s="267"/>
      <c r="V766" s="267"/>
      <c r="W766" s="267"/>
      <c r="X766" s="267"/>
      <c r="Y766" s="267"/>
      <c r="Z766" s="267"/>
      <c r="AA766" s="267"/>
      <c r="AB766" s="267"/>
    </row>
    <row r="767" spans="1:28" s="268" customFormat="1" ht="40.200000000000003" customHeight="1">
      <c r="A767" s="263" t="s">
        <v>2548</v>
      </c>
      <c r="B767" s="263" t="s">
        <v>2549</v>
      </c>
      <c r="C767" s="263" t="s">
        <v>1838</v>
      </c>
      <c r="D767" s="263" t="s">
        <v>1672</v>
      </c>
      <c r="E767" s="271" t="s">
        <v>2551</v>
      </c>
      <c r="F767" s="263" t="s">
        <v>1698</v>
      </c>
      <c r="G767" s="264" t="s">
        <v>1699</v>
      </c>
      <c r="H767" s="263" t="s">
        <v>1700</v>
      </c>
      <c r="I767" s="265" t="s">
        <v>9</v>
      </c>
      <c r="J767" s="263"/>
      <c r="K767" s="263"/>
      <c r="L767" s="267"/>
      <c r="M767" s="267"/>
      <c r="N767" s="267"/>
      <c r="O767" s="267"/>
      <c r="P767" s="267"/>
      <c r="Q767" s="267"/>
      <c r="R767" s="267"/>
      <c r="S767" s="267"/>
      <c r="T767" s="267"/>
      <c r="U767" s="267"/>
      <c r="V767" s="267"/>
      <c r="W767" s="267"/>
      <c r="X767" s="267"/>
      <c r="Y767" s="267"/>
      <c r="Z767" s="267"/>
      <c r="AA767" s="267"/>
      <c r="AB767" s="267"/>
    </row>
    <row r="768" spans="1:28" s="268" customFormat="1" ht="40.200000000000003" customHeight="1">
      <c r="A768" s="263" t="s">
        <v>2548</v>
      </c>
      <c r="B768" s="263" t="s">
        <v>2549</v>
      </c>
      <c r="C768" s="263" t="s">
        <v>1842</v>
      </c>
      <c r="D768" s="263" t="s">
        <v>1848</v>
      </c>
      <c r="E768" s="271" t="s">
        <v>2551</v>
      </c>
      <c r="F768" s="263" t="s">
        <v>1850</v>
      </c>
      <c r="G768" s="264" t="s">
        <v>1851</v>
      </c>
      <c r="H768" s="263" t="s">
        <v>1852</v>
      </c>
      <c r="I768" s="265" t="s">
        <v>9</v>
      </c>
      <c r="J768" s="263"/>
      <c r="K768" s="264"/>
      <c r="L768" s="266"/>
      <c r="M768" s="267"/>
      <c r="N768" s="267"/>
      <c r="O768" s="267"/>
      <c r="P768" s="267"/>
      <c r="Q768" s="267"/>
      <c r="R768" s="267"/>
      <c r="S768" s="267"/>
      <c r="T768" s="267"/>
      <c r="U768" s="267"/>
      <c r="V768" s="267"/>
      <c r="W768" s="267"/>
      <c r="X768" s="267"/>
      <c r="Y768" s="267"/>
      <c r="Z768" s="267"/>
      <c r="AA768" s="267"/>
      <c r="AB768" s="267"/>
    </row>
    <row r="769" spans="1:28" s="268" customFormat="1" ht="40.200000000000003" customHeight="1">
      <c r="A769" s="263" t="s">
        <v>2548</v>
      </c>
      <c r="B769" s="263" t="s">
        <v>2549</v>
      </c>
      <c r="C769" s="263" t="s">
        <v>2578</v>
      </c>
      <c r="D769" s="263" t="s">
        <v>1848</v>
      </c>
      <c r="E769" s="271" t="s">
        <v>2551</v>
      </c>
      <c r="F769" s="263" t="s">
        <v>1853</v>
      </c>
      <c r="G769" s="264" t="s">
        <v>1854</v>
      </c>
      <c r="H769" s="263" t="s">
        <v>1855</v>
      </c>
      <c r="I769" s="265" t="s">
        <v>9</v>
      </c>
      <c r="J769" s="263"/>
      <c r="K769" s="263"/>
      <c r="L769" s="266"/>
      <c r="M769" s="267"/>
      <c r="N769" s="267"/>
      <c r="O769" s="267"/>
      <c r="P769" s="267"/>
      <c r="Q769" s="267"/>
      <c r="R769" s="267"/>
      <c r="S769" s="267"/>
      <c r="T769" s="267"/>
      <c r="U769" s="267"/>
      <c r="V769" s="267"/>
      <c r="W769" s="267"/>
      <c r="X769" s="267"/>
      <c r="Y769" s="267"/>
      <c r="Z769" s="267"/>
      <c r="AA769" s="267"/>
      <c r="AB769" s="267"/>
    </row>
    <row r="770" spans="1:28" s="268" customFormat="1" ht="40.200000000000003" customHeight="1">
      <c r="A770" s="263" t="s">
        <v>2548</v>
      </c>
      <c r="B770" s="263" t="s">
        <v>2549</v>
      </c>
      <c r="C770" s="263" t="s">
        <v>2579</v>
      </c>
      <c r="D770" s="263" t="s">
        <v>1848</v>
      </c>
      <c r="E770" s="271" t="s">
        <v>2551</v>
      </c>
      <c r="F770" s="263" t="s">
        <v>1856</v>
      </c>
      <c r="G770" s="264" t="s">
        <v>1857</v>
      </c>
      <c r="H770" s="263" t="s">
        <v>1858</v>
      </c>
      <c r="I770" s="265" t="s">
        <v>9</v>
      </c>
      <c r="J770" s="263"/>
      <c r="K770" s="263"/>
      <c r="L770" s="266"/>
      <c r="M770" s="267"/>
      <c r="N770" s="267"/>
      <c r="O770" s="267"/>
      <c r="P770" s="267"/>
      <c r="Q770" s="267"/>
      <c r="R770" s="267"/>
      <c r="S770" s="267"/>
      <c r="T770" s="267"/>
      <c r="U770" s="267"/>
      <c r="V770" s="267"/>
      <c r="W770" s="267"/>
      <c r="X770" s="267"/>
      <c r="Y770" s="267"/>
      <c r="Z770" s="267"/>
      <c r="AA770" s="267"/>
      <c r="AB770" s="267"/>
    </row>
    <row r="771" spans="1:28" s="268" customFormat="1" ht="40.200000000000003" customHeight="1">
      <c r="A771" s="263" t="s">
        <v>2548</v>
      </c>
      <c r="B771" s="263" t="s">
        <v>2549</v>
      </c>
      <c r="C771" s="263" t="s">
        <v>2580</v>
      </c>
      <c r="D771" s="263" t="s">
        <v>1848</v>
      </c>
      <c r="E771" s="271" t="s">
        <v>2551</v>
      </c>
      <c r="F771" s="263" t="s">
        <v>1859</v>
      </c>
      <c r="G771" s="264" t="s">
        <v>1857</v>
      </c>
      <c r="H771" s="263" t="s">
        <v>1860</v>
      </c>
      <c r="I771" s="265" t="s">
        <v>9</v>
      </c>
      <c r="J771" s="263"/>
      <c r="K771" s="263"/>
      <c r="L771" s="266"/>
      <c r="M771" s="267"/>
      <c r="N771" s="267"/>
      <c r="O771" s="267"/>
      <c r="P771" s="267"/>
      <c r="Q771" s="267"/>
      <c r="R771" s="267"/>
      <c r="S771" s="267"/>
      <c r="T771" s="267"/>
      <c r="U771" s="267"/>
      <c r="V771" s="267"/>
      <c r="W771" s="267"/>
      <c r="X771" s="267"/>
      <c r="Y771" s="267"/>
      <c r="Z771" s="267"/>
      <c r="AA771" s="267"/>
      <c r="AB771" s="267"/>
    </row>
    <row r="772" spans="1:28" s="268" customFormat="1" ht="40.200000000000003" customHeight="1">
      <c r="A772" s="263" t="s">
        <v>2548</v>
      </c>
      <c r="B772" s="263" t="s">
        <v>2549</v>
      </c>
      <c r="C772" s="263" t="s">
        <v>2581</v>
      </c>
      <c r="D772" s="263" t="s">
        <v>1848</v>
      </c>
      <c r="E772" s="271" t="s">
        <v>2551</v>
      </c>
      <c r="F772" s="263" t="s">
        <v>1861</v>
      </c>
      <c r="G772" s="264" t="s">
        <v>1862</v>
      </c>
      <c r="H772" s="263" t="s">
        <v>1863</v>
      </c>
      <c r="I772" s="265" t="s">
        <v>9</v>
      </c>
      <c r="J772" s="263"/>
      <c r="K772" s="263"/>
      <c r="L772" s="266"/>
      <c r="M772" s="267"/>
      <c r="N772" s="267"/>
      <c r="O772" s="267"/>
      <c r="P772" s="267"/>
      <c r="Q772" s="267"/>
      <c r="R772" s="267"/>
      <c r="S772" s="267"/>
      <c r="T772" s="267"/>
      <c r="U772" s="267"/>
      <c r="V772" s="267"/>
      <c r="W772" s="267"/>
      <c r="X772" s="267"/>
      <c r="Y772" s="267"/>
      <c r="Z772" s="267"/>
      <c r="AA772" s="267"/>
      <c r="AB772" s="267"/>
    </row>
    <row r="773" spans="1:28" s="268" customFormat="1" ht="40.200000000000003" customHeight="1">
      <c r="A773" s="263" t="s">
        <v>2548</v>
      </c>
      <c r="B773" s="263" t="s">
        <v>2549</v>
      </c>
      <c r="C773" s="263" t="s">
        <v>2582</v>
      </c>
      <c r="D773" s="263" t="s">
        <v>1848</v>
      </c>
      <c r="E773" s="271" t="s">
        <v>2551</v>
      </c>
      <c r="F773" s="263" t="s">
        <v>1864</v>
      </c>
      <c r="G773" s="264" t="s">
        <v>1862</v>
      </c>
      <c r="H773" s="263" t="s">
        <v>1865</v>
      </c>
      <c r="I773" s="265" t="s">
        <v>9</v>
      </c>
      <c r="J773" s="263"/>
      <c r="K773" s="263"/>
      <c r="L773" s="266"/>
      <c r="M773" s="267"/>
      <c r="N773" s="267"/>
      <c r="O773" s="267"/>
      <c r="P773" s="267"/>
      <c r="Q773" s="267"/>
      <c r="R773" s="267"/>
      <c r="S773" s="267"/>
      <c r="T773" s="267"/>
      <c r="U773" s="267"/>
      <c r="V773" s="267"/>
      <c r="W773" s="267"/>
      <c r="X773" s="267"/>
      <c r="Y773" s="267"/>
      <c r="Z773" s="267"/>
      <c r="AA773" s="267"/>
      <c r="AB773" s="267"/>
    </row>
    <row r="774" spans="1:28" s="268" customFormat="1" ht="40.200000000000003" customHeight="1">
      <c r="A774" s="263" t="s">
        <v>2548</v>
      </c>
      <c r="B774" s="263" t="s">
        <v>2549</v>
      </c>
      <c r="C774" s="263" t="s">
        <v>2583</v>
      </c>
      <c r="D774" s="263" t="s">
        <v>1848</v>
      </c>
      <c r="E774" s="271" t="s">
        <v>2551</v>
      </c>
      <c r="F774" s="263" t="s">
        <v>1866</v>
      </c>
      <c r="G774" s="264" t="s">
        <v>1862</v>
      </c>
      <c r="H774" s="263" t="s">
        <v>1867</v>
      </c>
      <c r="I774" s="265" t="s">
        <v>9</v>
      </c>
      <c r="J774" s="263"/>
      <c r="K774" s="263"/>
      <c r="L774" s="266"/>
      <c r="M774" s="267"/>
      <c r="N774" s="267"/>
      <c r="O774" s="267"/>
      <c r="P774" s="267"/>
      <c r="Q774" s="267"/>
      <c r="R774" s="267"/>
      <c r="S774" s="267"/>
      <c r="T774" s="267"/>
      <c r="U774" s="267"/>
      <c r="V774" s="267"/>
      <c r="W774" s="267"/>
      <c r="X774" s="267"/>
      <c r="Y774" s="267"/>
      <c r="Z774" s="267"/>
      <c r="AA774" s="267"/>
      <c r="AB774" s="267"/>
    </row>
    <row r="775" spans="1:28" s="268" customFormat="1" ht="40.200000000000003" customHeight="1">
      <c r="A775" s="263" t="s">
        <v>2548</v>
      </c>
      <c r="B775" s="263" t="s">
        <v>2549</v>
      </c>
      <c r="C775" s="263" t="s">
        <v>2584</v>
      </c>
      <c r="D775" s="263" t="s">
        <v>1848</v>
      </c>
      <c r="E775" s="271" t="s">
        <v>2551</v>
      </c>
      <c r="F775" s="263" t="s">
        <v>1868</v>
      </c>
      <c r="G775" s="264" t="s">
        <v>1862</v>
      </c>
      <c r="H775" s="263" t="s">
        <v>1869</v>
      </c>
      <c r="I775" s="265" t="s">
        <v>9</v>
      </c>
      <c r="J775" s="263"/>
      <c r="K775" s="263"/>
      <c r="L775" s="267"/>
      <c r="M775" s="267"/>
      <c r="N775" s="267"/>
      <c r="O775" s="267"/>
      <c r="P775" s="267"/>
      <c r="Q775" s="267"/>
      <c r="R775" s="267"/>
      <c r="S775" s="267"/>
      <c r="T775" s="267"/>
      <c r="U775" s="267"/>
      <c r="V775" s="267"/>
      <c r="W775" s="267"/>
      <c r="X775" s="267"/>
      <c r="Y775" s="267"/>
      <c r="Z775" s="267"/>
      <c r="AA775" s="267"/>
      <c r="AB775" s="267"/>
    </row>
    <row r="776" spans="1:28" s="268" customFormat="1" ht="40.200000000000003" customHeight="1">
      <c r="A776" s="263" t="s">
        <v>2548</v>
      </c>
      <c r="B776" s="263" t="s">
        <v>2549</v>
      </c>
      <c r="C776" s="263" t="s">
        <v>2585</v>
      </c>
      <c r="D776" s="263" t="s">
        <v>1848</v>
      </c>
      <c r="E776" s="271" t="s">
        <v>2551</v>
      </c>
      <c r="F776" s="263" t="s">
        <v>1870</v>
      </c>
      <c r="G776" s="264" t="s">
        <v>1857</v>
      </c>
      <c r="H776" s="263" t="s">
        <v>1871</v>
      </c>
      <c r="I776" s="265" t="s">
        <v>9</v>
      </c>
      <c r="J776" s="263"/>
      <c r="K776" s="263"/>
      <c r="L776" s="267"/>
      <c r="M776" s="267"/>
      <c r="N776" s="267"/>
      <c r="O776" s="267"/>
      <c r="P776" s="267"/>
      <c r="Q776" s="267"/>
      <c r="R776" s="267"/>
      <c r="S776" s="267"/>
      <c r="T776" s="267"/>
      <c r="U776" s="267"/>
      <c r="V776" s="267"/>
      <c r="W776" s="267"/>
      <c r="X776" s="267"/>
      <c r="Y776" s="267"/>
      <c r="Z776" s="267"/>
      <c r="AA776" s="267"/>
      <c r="AB776" s="267"/>
    </row>
    <row r="777" spans="1:28" s="268" customFormat="1" ht="40.200000000000003" customHeight="1">
      <c r="A777" s="263" t="s">
        <v>2548</v>
      </c>
      <c r="B777" s="263" t="s">
        <v>2549</v>
      </c>
      <c r="C777" s="263" t="s">
        <v>2586</v>
      </c>
      <c r="D777" s="263" t="s">
        <v>1942</v>
      </c>
      <c r="E777" s="271" t="s">
        <v>2551</v>
      </c>
      <c r="F777" s="263" t="s">
        <v>1944</v>
      </c>
      <c r="G777" s="264" t="s">
        <v>1945</v>
      </c>
      <c r="H777" s="263" t="s">
        <v>1946</v>
      </c>
      <c r="I777" s="265" t="s">
        <v>9</v>
      </c>
      <c r="J777" s="263"/>
      <c r="K777" s="263"/>
      <c r="L777" s="267"/>
      <c r="M777" s="267"/>
      <c r="N777" s="267"/>
      <c r="O777" s="267"/>
      <c r="P777" s="267"/>
      <c r="Q777" s="267"/>
      <c r="R777" s="267"/>
      <c r="S777" s="267"/>
      <c r="T777" s="267"/>
      <c r="U777" s="267"/>
      <c r="V777" s="267"/>
      <c r="W777" s="267"/>
      <c r="X777" s="267"/>
      <c r="Y777" s="267"/>
      <c r="Z777" s="267"/>
      <c r="AA777" s="267"/>
      <c r="AB777" s="267"/>
    </row>
    <row r="778" spans="1:28" s="268" customFormat="1" ht="40.200000000000003" customHeight="1">
      <c r="A778" s="263" t="s">
        <v>2548</v>
      </c>
      <c r="B778" s="263" t="s">
        <v>2549</v>
      </c>
      <c r="C778" s="263" t="s">
        <v>2587</v>
      </c>
      <c r="D778" s="263" t="s">
        <v>1947</v>
      </c>
      <c r="E778" s="271" t="s">
        <v>2551</v>
      </c>
      <c r="F778" s="263" t="s">
        <v>1948</v>
      </c>
      <c r="G778" s="264" t="s">
        <v>1949</v>
      </c>
      <c r="H778" s="263" t="s">
        <v>1950</v>
      </c>
      <c r="I778" s="265" t="s">
        <v>9</v>
      </c>
      <c r="J778" s="263"/>
      <c r="K778" s="263"/>
      <c r="L778" s="267"/>
      <c r="M778" s="267"/>
      <c r="N778" s="267"/>
      <c r="O778" s="267"/>
      <c r="P778" s="267"/>
      <c r="Q778" s="267"/>
      <c r="R778" s="267"/>
      <c r="S778" s="267"/>
      <c r="T778" s="267"/>
      <c r="U778" s="267"/>
      <c r="V778" s="267"/>
      <c r="W778" s="267"/>
      <c r="X778" s="267"/>
      <c r="Y778" s="267"/>
      <c r="Z778" s="267"/>
      <c r="AA778" s="267"/>
      <c r="AB778" s="267"/>
    </row>
    <row r="779" spans="1:28" s="268" customFormat="1" ht="40.200000000000003" customHeight="1">
      <c r="A779" s="263" t="s">
        <v>2548</v>
      </c>
      <c r="B779" s="263" t="s">
        <v>2549</v>
      </c>
      <c r="C779" s="263" t="s">
        <v>2588</v>
      </c>
      <c r="D779" s="263" t="s">
        <v>1947</v>
      </c>
      <c r="E779" s="271" t="s">
        <v>2551</v>
      </c>
      <c r="F779" s="263" t="s">
        <v>1951</v>
      </c>
      <c r="G779" s="264" t="s">
        <v>1949</v>
      </c>
      <c r="H779" s="263" t="s">
        <v>1950</v>
      </c>
      <c r="I779" s="265" t="s">
        <v>9</v>
      </c>
      <c r="J779" s="263"/>
      <c r="K779" s="263"/>
      <c r="L779" s="266"/>
      <c r="M779" s="267"/>
      <c r="N779" s="267"/>
      <c r="O779" s="267"/>
      <c r="P779" s="267"/>
      <c r="Q779" s="267"/>
      <c r="R779" s="267"/>
      <c r="S779" s="267"/>
      <c r="T779" s="267"/>
      <c r="U779" s="267"/>
      <c r="V779" s="267"/>
      <c r="W779" s="267"/>
      <c r="X779" s="267"/>
      <c r="Y779" s="267"/>
      <c r="Z779" s="267"/>
      <c r="AA779" s="267"/>
      <c r="AB779" s="267"/>
    </row>
    <row r="780" spans="1:28" s="268" customFormat="1" ht="40.200000000000003" customHeight="1">
      <c r="A780" s="263" t="s">
        <v>2548</v>
      </c>
      <c r="B780" s="263" t="s">
        <v>2549</v>
      </c>
      <c r="C780" s="263" t="s">
        <v>2589</v>
      </c>
      <c r="D780" s="263" t="s">
        <v>1942</v>
      </c>
      <c r="E780" s="271" t="s">
        <v>2551</v>
      </c>
      <c r="F780" s="263" t="s">
        <v>1955</v>
      </c>
      <c r="G780" s="264" t="s">
        <v>1953</v>
      </c>
      <c r="H780" s="263" t="s">
        <v>1956</v>
      </c>
      <c r="I780" s="265" t="s">
        <v>9</v>
      </c>
      <c r="J780" s="263"/>
      <c r="K780" s="263"/>
      <c r="L780" s="266"/>
      <c r="M780" s="267"/>
      <c r="N780" s="267"/>
      <c r="O780" s="267"/>
      <c r="P780" s="267"/>
      <c r="Q780" s="267"/>
      <c r="R780" s="267"/>
      <c r="S780" s="267"/>
      <c r="T780" s="267"/>
      <c r="U780" s="267"/>
      <c r="V780" s="267"/>
      <c r="W780" s="267"/>
      <c r="X780" s="267"/>
      <c r="Y780" s="267"/>
      <c r="Z780" s="267"/>
      <c r="AA780" s="267"/>
      <c r="AB780" s="267"/>
    </row>
    <row r="781" spans="1:28" s="268" customFormat="1" ht="40.200000000000003" customHeight="1">
      <c r="A781" s="263" t="s">
        <v>2548</v>
      </c>
      <c r="B781" s="263" t="s">
        <v>2549</v>
      </c>
      <c r="C781" s="263" t="s">
        <v>2590</v>
      </c>
      <c r="D781" s="263" t="s">
        <v>1957</v>
      </c>
      <c r="E781" s="271" t="s">
        <v>2551</v>
      </c>
      <c r="F781" s="263" t="s">
        <v>1958</v>
      </c>
      <c r="G781" s="264" t="s">
        <v>1953</v>
      </c>
      <c r="H781" s="263" t="s">
        <v>1959</v>
      </c>
      <c r="I781" s="265" t="s">
        <v>9</v>
      </c>
      <c r="J781" s="263"/>
      <c r="K781" s="263"/>
      <c r="L781" s="266"/>
      <c r="M781" s="267"/>
      <c r="N781" s="267"/>
      <c r="O781" s="267"/>
      <c r="P781" s="267"/>
      <c r="Q781" s="267"/>
      <c r="R781" s="267"/>
      <c r="S781" s="267"/>
      <c r="T781" s="267"/>
      <c r="U781" s="267"/>
      <c r="V781" s="267"/>
      <c r="W781" s="267"/>
      <c r="X781" s="267"/>
      <c r="Y781" s="267"/>
      <c r="Z781" s="267"/>
      <c r="AA781" s="267"/>
      <c r="AB781" s="267"/>
    </row>
    <row r="782" spans="1:28" s="268" customFormat="1" ht="40.200000000000003" customHeight="1">
      <c r="A782" s="263" t="s">
        <v>2548</v>
      </c>
      <c r="B782" s="263" t="s">
        <v>2549</v>
      </c>
      <c r="C782" s="263" t="s">
        <v>2591</v>
      </c>
      <c r="D782" s="263" t="s">
        <v>1942</v>
      </c>
      <c r="E782" s="271" t="s">
        <v>2551</v>
      </c>
      <c r="F782" s="263" t="s">
        <v>1960</v>
      </c>
      <c r="G782" s="264" t="s">
        <v>1961</v>
      </c>
      <c r="H782" s="263" t="s">
        <v>1962</v>
      </c>
      <c r="I782" s="265" t="s">
        <v>9</v>
      </c>
      <c r="J782" s="263"/>
      <c r="K782" s="263"/>
      <c r="L782" s="266"/>
      <c r="M782" s="267"/>
      <c r="N782" s="267"/>
      <c r="O782" s="267"/>
      <c r="P782" s="267"/>
      <c r="Q782" s="267"/>
      <c r="R782" s="267"/>
      <c r="S782" s="267"/>
      <c r="T782" s="267"/>
      <c r="U782" s="267"/>
      <c r="V782" s="267"/>
      <c r="W782" s="267"/>
      <c r="X782" s="267"/>
      <c r="Y782" s="267"/>
      <c r="Z782" s="267"/>
      <c r="AA782" s="267"/>
      <c r="AB782" s="267"/>
    </row>
    <row r="783" spans="1:28" s="268" customFormat="1" ht="40.200000000000003" customHeight="1">
      <c r="A783" s="263" t="s">
        <v>2548</v>
      </c>
      <c r="B783" s="263" t="s">
        <v>2549</v>
      </c>
      <c r="C783" s="263" t="s">
        <v>2592</v>
      </c>
      <c r="D783" s="263" t="s">
        <v>1942</v>
      </c>
      <c r="E783" s="271" t="s">
        <v>2551</v>
      </c>
      <c r="F783" s="263" t="s">
        <v>1963</v>
      </c>
      <c r="G783" s="264" t="s">
        <v>1961</v>
      </c>
      <c r="H783" s="263" t="s">
        <v>1964</v>
      </c>
      <c r="I783" s="265" t="s">
        <v>9</v>
      </c>
      <c r="J783" s="263"/>
      <c r="K783" s="263"/>
      <c r="L783" s="267"/>
      <c r="M783" s="267"/>
      <c r="N783" s="267"/>
      <c r="O783" s="267"/>
      <c r="P783" s="267"/>
      <c r="Q783" s="267"/>
      <c r="R783" s="267"/>
      <c r="S783" s="267"/>
      <c r="T783" s="267"/>
      <c r="U783" s="267"/>
      <c r="V783" s="267"/>
      <c r="W783" s="267"/>
      <c r="X783" s="267"/>
      <c r="Y783" s="267"/>
      <c r="Z783" s="267"/>
      <c r="AA783" s="267"/>
      <c r="AB783" s="267"/>
    </row>
    <row r="784" spans="1:28" s="268" customFormat="1" ht="40.200000000000003" customHeight="1">
      <c r="A784" s="263" t="s">
        <v>2548</v>
      </c>
      <c r="B784" s="263" t="s">
        <v>2549</v>
      </c>
      <c r="C784" s="263" t="s">
        <v>2593</v>
      </c>
      <c r="D784" s="263" t="s">
        <v>1942</v>
      </c>
      <c r="E784" s="271" t="s">
        <v>2551</v>
      </c>
      <c r="F784" s="263" t="s">
        <v>1965</v>
      </c>
      <c r="G784" s="264" t="s">
        <v>1953</v>
      </c>
      <c r="H784" s="263" t="s">
        <v>1966</v>
      </c>
      <c r="I784" s="265" t="s">
        <v>9</v>
      </c>
      <c r="J784" s="263"/>
      <c r="K784" s="263"/>
      <c r="L784" s="266"/>
      <c r="M784" s="267"/>
      <c r="N784" s="267"/>
      <c r="O784" s="267"/>
      <c r="P784" s="267"/>
      <c r="Q784" s="267"/>
      <c r="R784" s="267"/>
      <c r="S784" s="267"/>
      <c r="T784" s="267"/>
      <c r="U784" s="267"/>
      <c r="V784" s="267"/>
      <c r="W784" s="267"/>
      <c r="X784" s="267"/>
      <c r="Y784" s="267"/>
      <c r="Z784" s="267"/>
      <c r="AA784" s="267"/>
      <c r="AB784" s="267"/>
    </row>
    <row r="785" spans="1:28" s="268" customFormat="1" ht="40.200000000000003" customHeight="1">
      <c r="A785" s="263" t="s">
        <v>2548</v>
      </c>
      <c r="B785" s="263" t="s">
        <v>2549</v>
      </c>
      <c r="C785" s="263" t="s">
        <v>2594</v>
      </c>
      <c r="D785" s="263" t="s">
        <v>1942</v>
      </c>
      <c r="E785" s="271" t="s">
        <v>2551</v>
      </c>
      <c r="F785" s="263" t="s">
        <v>1967</v>
      </c>
      <c r="G785" s="264" t="s">
        <v>1968</v>
      </c>
      <c r="H785" s="263" t="s">
        <v>1969</v>
      </c>
      <c r="I785" s="265" t="s">
        <v>9</v>
      </c>
      <c r="J785" s="263"/>
      <c r="K785" s="263"/>
      <c r="L785" s="266"/>
      <c r="M785" s="267"/>
      <c r="N785" s="267"/>
      <c r="O785" s="267"/>
      <c r="P785" s="267"/>
      <c r="Q785" s="267"/>
      <c r="R785" s="267"/>
      <c r="S785" s="267"/>
      <c r="T785" s="267"/>
      <c r="U785" s="267"/>
      <c r="V785" s="267"/>
      <c r="W785" s="267"/>
      <c r="X785" s="267"/>
      <c r="Y785" s="267"/>
      <c r="Z785" s="267"/>
      <c r="AA785" s="267"/>
      <c r="AB785" s="267"/>
    </row>
    <row r="786" spans="1:28" s="268" customFormat="1" ht="40.200000000000003" customHeight="1">
      <c r="A786" s="263" t="s">
        <v>2548</v>
      </c>
      <c r="B786" s="263" t="s">
        <v>2549</v>
      </c>
      <c r="C786" s="263" t="s">
        <v>2595</v>
      </c>
      <c r="D786" s="263" t="s">
        <v>1942</v>
      </c>
      <c r="E786" s="271" t="s">
        <v>2551</v>
      </c>
      <c r="F786" s="263" t="s">
        <v>1970</v>
      </c>
      <c r="G786" s="264" t="s">
        <v>1968</v>
      </c>
      <c r="H786" s="263" t="s">
        <v>1971</v>
      </c>
      <c r="I786" s="265" t="s">
        <v>9</v>
      </c>
      <c r="J786" s="263"/>
      <c r="K786" s="263"/>
      <c r="L786" s="266"/>
      <c r="M786" s="267"/>
      <c r="N786" s="267"/>
      <c r="O786" s="267"/>
      <c r="P786" s="267"/>
      <c r="Q786" s="267"/>
      <c r="R786" s="267"/>
      <c r="S786" s="267"/>
      <c r="T786" s="267"/>
      <c r="U786" s="267"/>
      <c r="V786" s="267"/>
      <c r="W786" s="267"/>
      <c r="X786" s="267"/>
      <c r="Y786" s="267"/>
      <c r="Z786" s="267"/>
      <c r="AA786" s="267"/>
      <c r="AB786" s="267"/>
    </row>
    <row r="787" spans="1:28" s="268" customFormat="1" ht="40.200000000000003" customHeight="1">
      <c r="A787" s="263" t="s">
        <v>2548</v>
      </c>
      <c r="B787" s="263" t="s">
        <v>2549</v>
      </c>
      <c r="C787" s="263" t="s">
        <v>2596</v>
      </c>
      <c r="D787" s="263" t="s">
        <v>1942</v>
      </c>
      <c r="E787" s="271" t="s">
        <v>2551</v>
      </c>
      <c r="F787" s="263" t="s">
        <v>1972</v>
      </c>
      <c r="G787" s="264" t="s">
        <v>1973</v>
      </c>
      <c r="H787" s="263" t="s">
        <v>1974</v>
      </c>
      <c r="I787" s="265" t="s">
        <v>9</v>
      </c>
      <c r="J787" s="263"/>
      <c r="K787" s="263"/>
      <c r="L787" s="266"/>
      <c r="M787" s="267"/>
      <c r="N787" s="267"/>
      <c r="O787" s="267"/>
      <c r="P787" s="267"/>
      <c r="Q787" s="267"/>
      <c r="R787" s="267"/>
      <c r="S787" s="267"/>
      <c r="T787" s="267"/>
      <c r="U787" s="267"/>
      <c r="V787" s="267"/>
      <c r="W787" s="267"/>
      <c r="X787" s="267"/>
      <c r="Y787" s="267"/>
      <c r="Z787" s="267"/>
      <c r="AA787" s="267"/>
      <c r="AB787" s="267"/>
    </row>
    <row r="788" spans="1:28" s="268" customFormat="1" ht="40.200000000000003" customHeight="1">
      <c r="A788" s="263" t="s">
        <v>2548</v>
      </c>
      <c r="B788" s="263" t="s">
        <v>2549</v>
      </c>
      <c r="C788" s="263" t="s">
        <v>2597</v>
      </c>
      <c r="D788" s="263" t="s">
        <v>1942</v>
      </c>
      <c r="E788" s="271" t="s">
        <v>2551</v>
      </c>
      <c r="F788" s="263" t="s">
        <v>1975</v>
      </c>
      <c r="G788" s="264" t="s">
        <v>1973</v>
      </c>
      <c r="H788" s="263" t="s">
        <v>1976</v>
      </c>
      <c r="I788" s="265" t="s">
        <v>9</v>
      </c>
      <c r="J788" s="263"/>
      <c r="K788" s="263"/>
      <c r="L788" s="266"/>
      <c r="M788" s="267"/>
      <c r="N788" s="267"/>
      <c r="O788" s="267"/>
      <c r="P788" s="267"/>
      <c r="Q788" s="267"/>
      <c r="R788" s="267"/>
      <c r="S788" s="267"/>
      <c r="T788" s="267"/>
      <c r="U788" s="267"/>
      <c r="V788" s="267"/>
      <c r="W788" s="267"/>
      <c r="X788" s="267"/>
      <c r="Y788" s="267"/>
      <c r="Z788" s="267"/>
      <c r="AA788" s="267"/>
      <c r="AB788" s="267"/>
    </row>
    <row r="789" spans="1:28" s="268" customFormat="1" ht="40.200000000000003" customHeight="1">
      <c r="A789" s="263" t="s">
        <v>2548</v>
      </c>
      <c r="B789" s="263" t="s">
        <v>2549</v>
      </c>
      <c r="C789" s="263" t="s">
        <v>2598</v>
      </c>
      <c r="D789" s="263" t="s">
        <v>1957</v>
      </c>
      <c r="E789" s="271" t="s">
        <v>2551</v>
      </c>
      <c r="F789" s="263" t="s">
        <v>1977</v>
      </c>
      <c r="G789" s="264" t="s">
        <v>1978</v>
      </c>
      <c r="H789" s="263" t="s">
        <v>1979</v>
      </c>
      <c r="I789" s="265" t="s">
        <v>9</v>
      </c>
      <c r="J789" s="263"/>
      <c r="K789" s="263"/>
      <c r="L789" s="267"/>
      <c r="M789" s="267"/>
      <c r="N789" s="267"/>
      <c r="O789" s="267"/>
      <c r="P789" s="267"/>
      <c r="Q789" s="267"/>
      <c r="R789" s="267"/>
      <c r="S789" s="267"/>
      <c r="T789" s="267"/>
      <c r="U789" s="267"/>
      <c r="V789" s="267"/>
      <c r="W789" s="267"/>
      <c r="X789" s="267"/>
      <c r="Y789" s="267"/>
      <c r="Z789" s="267"/>
      <c r="AA789" s="267"/>
      <c r="AB789" s="267"/>
    </row>
    <row r="790" spans="1:28" s="268" customFormat="1" ht="40.200000000000003" customHeight="1">
      <c r="A790" s="263" t="s">
        <v>2599</v>
      </c>
      <c r="B790" s="271" t="s">
        <v>2600</v>
      </c>
      <c r="C790" s="263" t="s">
        <v>209</v>
      </c>
      <c r="D790" s="263" t="s">
        <v>2608</v>
      </c>
      <c r="E790" s="271" t="s">
        <v>2601</v>
      </c>
      <c r="F790" s="263" t="s">
        <v>2602</v>
      </c>
      <c r="G790" s="264" t="s">
        <v>2603</v>
      </c>
      <c r="H790" s="263" t="s">
        <v>2604</v>
      </c>
      <c r="I790" s="265" t="s">
        <v>9</v>
      </c>
      <c r="J790" s="263"/>
      <c r="K790" s="263"/>
      <c r="L790" s="266"/>
      <c r="M790" s="267"/>
      <c r="N790" s="267"/>
      <c r="O790" s="267"/>
      <c r="P790" s="267"/>
      <c r="Q790" s="267"/>
      <c r="R790" s="267"/>
      <c r="S790" s="267"/>
      <c r="T790" s="267"/>
      <c r="U790" s="267"/>
      <c r="V790" s="267"/>
      <c r="W790" s="267"/>
      <c r="X790" s="267"/>
      <c r="Y790" s="267"/>
      <c r="Z790" s="267"/>
      <c r="AA790" s="267"/>
      <c r="AB790" s="267"/>
    </row>
    <row r="791" spans="1:28" s="268" customFormat="1" ht="40.200000000000003" customHeight="1">
      <c r="A791" s="263" t="s">
        <v>2599</v>
      </c>
      <c r="B791" s="271" t="s">
        <v>2600</v>
      </c>
      <c r="C791" s="263" t="s">
        <v>215</v>
      </c>
      <c r="D791" s="263" t="s">
        <v>2608</v>
      </c>
      <c r="E791" s="271" t="s">
        <v>2601</v>
      </c>
      <c r="F791" s="263" t="s">
        <v>2605</v>
      </c>
      <c r="G791" s="264" t="s">
        <v>2606</v>
      </c>
      <c r="H791" s="263" t="s">
        <v>2607</v>
      </c>
      <c r="I791" s="265" t="s">
        <v>9</v>
      </c>
      <c r="J791" s="263"/>
      <c r="K791" s="263"/>
      <c r="L791" s="266"/>
      <c r="M791" s="267"/>
      <c r="N791" s="267"/>
      <c r="O791" s="267"/>
      <c r="P791" s="267"/>
      <c r="Q791" s="267"/>
      <c r="R791" s="267"/>
      <c r="S791" s="267"/>
      <c r="T791" s="267"/>
      <c r="U791" s="267"/>
      <c r="V791" s="267"/>
      <c r="W791" s="267"/>
      <c r="X791" s="267"/>
      <c r="Y791" s="267"/>
      <c r="Z791" s="267"/>
      <c r="AA791" s="267"/>
      <c r="AB791" s="267"/>
    </row>
    <row r="792" spans="1:28" s="268" customFormat="1" ht="40.200000000000003" customHeight="1">
      <c r="A792" s="263" t="s">
        <v>2599</v>
      </c>
      <c r="B792" s="271" t="s">
        <v>2600</v>
      </c>
      <c r="C792" s="263" t="s">
        <v>220</v>
      </c>
      <c r="D792" s="263" t="s">
        <v>2608</v>
      </c>
      <c r="E792" s="271" t="s">
        <v>2601</v>
      </c>
      <c r="F792" s="263" t="s">
        <v>2609</v>
      </c>
      <c r="G792" s="264" t="s">
        <v>2610</v>
      </c>
      <c r="H792" s="263" t="s">
        <v>2611</v>
      </c>
      <c r="I792" s="265" t="s">
        <v>9</v>
      </c>
      <c r="J792" s="263"/>
      <c r="K792" s="263"/>
      <c r="L792" s="266"/>
      <c r="M792" s="267"/>
      <c r="N792" s="267"/>
      <c r="O792" s="267"/>
      <c r="P792" s="267"/>
      <c r="Q792" s="267"/>
      <c r="R792" s="267"/>
      <c r="S792" s="267"/>
      <c r="T792" s="267"/>
      <c r="U792" s="267"/>
      <c r="V792" s="267"/>
      <c r="W792" s="267"/>
      <c r="X792" s="267"/>
      <c r="Y792" s="267"/>
      <c r="Z792" s="267"/>
      <c r="AA792" s="267"/>
      <c r="AB792" s="267"/>
    </row>
    <row r="793" spans="1:28" s="268" customFormat="1" ht="40.200000000000003" customHeight="1">
      <c r="A793" s="263" t="s">
        <v>2599</v>
      </c>
      <c r="B793" s="271" t="s">
        <v>2600</v>
      </c>
      <c r="C793" s="263" t="s">
        <v>226</v>
      </c>
      <c r="D793" s="263" t="s">
        <v>2608</v>
      </c>
      <c r="E793" s="271" t="s">
        <v>2601</v>
      </c>
      <c r="F793" s="263" t="s">
        <v>2612</v>
      </c>
      <c r="G793" s="264" t="s">
        <v>2613</v>
      </c>
      <c r="H793" s="263" t="s">
        <v>2614</v>
      </c>
      <c r="I793" s="265" t="s">
        <v>9</v>
      </c>
      <c r="J793" s="263"/>
      <c r="K793" s="263"/>
      <c r="L793" s="266"/>
      <c r="M793" s="267"/>
      <c r="N793" s="267"/>
      <c r="O793" s="267"/>
      <c r="P793" s="267"/>
      <c r="Q793" s="267"/>
      <c r="R793" s="267"/>
      <c r="S793" s="267"/>
      <c r="T793" s="267"/>
      <c r="U793" s="267"/>
      <c r="V793" s="267"/>
      <c r="W793" s="267"/>
      <c r="X793" s="267"/>
      <c r="Y793" s="267"/>
      <c r="Z793" s="267"/>
      <c r="AA793" s="267"/>
      <c r="AB793" s="267"/>
    </row>
    <row r="794" spans="1:28" s="268" customFormat="1" ht="40.200000000000003" customHeight="1">
      <c r="A794" s="263" t="s">
        <v>2599</v>
      </c>
      <c r="B794" s="271" t="s">
        <v>2600</v>
      </c>
      <c r="C794" s="263" t="s">
        <v>230</v>
      </c>
      <c r="D794" s="263" t="s">
        <v>2615</v>
      </c>
      <c r="E794" s="271" t="s">
        <v>2601</v>
      </c>
      <c r="F794" s="263" t="s">
        <v>2616</v>
      </c>
      <c r="G794" s="264" t="s">
        <v>2617</v>
      </c>
      <c r="H794" s="263" t="s">
        <v>1130</v>
      </c>
      <c r="I794" s="265" t="s">
        <v>9</v>
      </c>
      <c r="J794" s="263"/>
      <c r="K794" s="263"/>
      <c r="L794" s="267"/>
      <c r="M794" s="267"/>
      <c r="N794" s="267"/>
      <c r="O794" s="267"/>
      <c r="P794" s="267"/>
      <c r="Q794" s="267"/>
      <c r="R794" s="267"/>
      <c r="S794" s="267"/>
      <c r="T794" s="267"/>
      <c r="U794" s="267"/>
      <c r="V794" s="267"/>
      <c r="W794" s="267"/>
      <c r="X794" s="267"/>
      <c r="Y794" s="267"/>
      <c r="Z794" s="267"/>
      <c r="AA794" s="267"/>
      <c r="AB794" s="267"/>
    </row>
    <row r="795" spans="1:28" s="268" customFormat="1" ht="40.200000000000003" customHeight="1">
      <c r="A795" s="263" t="s">
        <v>2599</v>
      </c>
      <c r="B795" s="271" t="s">
        <v>2600</v>
      </c>
      <c r="C795" s="263" t="s">
        <v>234</v>
      </c>
      <c r="D795" s="263" t="s">
        <v>2615</v>
      </c>
      <c r="E795" s="271" t="s">
        <v>2601</v>
      </c>
      <c r="F795" s="263" t="s">
        <v>1131</v>
      </c>
      <c r="G795" s="264" t="s">
        <v>2618</v>
      </c>
      <c r="H795" s="263" t="s">
        <v>1133</v>
      </c>
      <c r="I795" s="265" t="s">
        <v>9</v>
      </c>
      <c r="J795" s="263"/>
      <c r="K795" s="263"/>
      <c r="L795" s="267"/>
      <c r="M795" s="267"/>
      <c r="N795" s="267"/>
      <c r="O795" s="267"/>
      <c r="P795" s="267"/>
      <c r="Q795" s="267"/>
      <c r="R795" s="267"/>
      <c r="S795" s="267"/>
      <c r="T795" s="267"/>
      <c r="U795" s="267"/>
      <c r="V795" s="267"/>
      <c r="W795" s="267"/>
      <c r="X795" s="267"/>
      <c r="Y795" s="267"/>
      <c r="Z795" s="267"/>
      <c r="AA795" s="267"/>
      <c r="AB795" s="267"/>
    </row>
    <row r="796" spans="1:28" s="268" customFormat="1" ht="40.200000000000003" customHeight="1">
      <c r="A796" s="263" t="s">
        <v>2599</v>
      </c>
      <c r="B796" s="271" t="s">
        <v>2600</v>
      </c>
      <c r="C796" s="263" t="s">
        <v>238</v>
      </c>
      <c r="D796" s="263" t="s">
        <v>2615</v>
      </c>
      <c r="E796" s="271" t="s">
        <v>2601</v>
      </c>
      <c r="F796" s="263" t="s">
        <v>1134</v>
      </c>
      <c r="G796" s="264" t="s">
        <v>1135</v>
      </c>
      <c r="H796" s="263" t="s">
        <v>2619</v>
      </c>
      <c r="I796" s="265" t="s">
        <v>9</v>
      </c>
      <c r="J796" s="263"/>
      <c r="K796" s="263"/>
      <c r="L796" s="267"/>
      <c r="M796" s="267"/>
      <c r="N796" s="267"/>
      <c r="O796" s="267"/>
      <c r="P796" s="267"/>
      <c r="Q796" s="267"/>
      <c r="R796" s="267"/>
      <c r="S796" s="267"/>
      <c r="T796" s="267"/>
      <c r="U796" s="267"/>
      <c r="V796" s="267"/>
      <c r="W796" s="267"/>
      <c r="X796" s="267"/>
      <c r="Y796" s="267"/>
      <c r="Z796" s="267"/>
      <c r="AA796" s="267"/>
      <c r="AB796" s="267"/>
    </row>
    <row r="797" spans="1:28" s="268" customFormat="1" ht="40.200000000000003" customHeight="1">
      <c r="A797" s="263" t="s">
        <v>2599</v>
      </c>
      <c r="B797" s="271" t="s">
        <v>2600</v>
      </c>
      <c r="C797" s="263" t="s">
        <v>243</v>
      </c>
      <c r="D797" s="263" t="s">
        <v>2615</v>
      </c>
      <c r="E797" s="271" t="s">
        <v>2601</v>
      </c>
      <c r="F797" s="263" t="s">
        <v>2620</v>
      </c>
      <c r="G797" s="264" t="s">
        <v>1138</v>
      </c>
      <c r="H797" s="263" t="s">
        <v>2621</v>
      </c>
      <c r="I797" s="265" t="s">
        <v>9</v>
      </c>
      <c r="J797" s="263"/>
      <c r="K797" s="263"/>
      <c r="L797" s="266"/>
      <c r="M797" s="267"/>
      <c r="N797" s="267"/>
      <c r="O797" s="267"/>
      <c r="P797" s="267"/>
      <c r="Q797" s="267"/>
      <c r="R797" s="267"/>
      <c r="S797" s="267"/>
      <c r="T797" s="267"/>
      <c r="U797" s="267"/>
      <c r="V797" s="267"/>
      <c r="W797" s="267"/>
      <c r="X797" s="267"/>
      <c r="Y797" s="267"/>
      <c r="Z797" s="267"/>
      <c r="AA797" s="267"/>
      <c r="AB797" s="267"/>
    </row>
    <row r="798" spans="1:28" s="268" customFormat="1" ht="40.200000000000003" customHeight="1">
      <c r="A798" s="263" t="s">
        <v>2599</v>
      </c>
      <c r="B798" s="271" t="s">
        <v>2600</v>
      </c>
      <c r="C798" s="263" t="s">
        <v>248</v>
      </c>
      <c r="D798" s="263" t="s">
        <v>2615</v>
      </c>
      <c r="E798" s="271" t="s">
        <v>2601</v>
      </c>
      <c r="F798" s="263" t="s">
        <v>1004</v>
      </c>
      <c r="G798" s="264" t="s">
        <v>1005</v>
      </c>
      <c r="H798" s="263" t="s">
        <v>1006</v>
      </c>
      <c r="I798" s="265" t="s">
        <v>9</v>
      </c>
      <c r="J798" s="263"/>
      <c r="K798" s="263"/>
      <c r="L798" s="266"/>
      <c r="M798" s="267"/>
      <c r="N798" s="267"/>
      <c r="O798" s="267"/>
      <c r="P798" s="267"/>
      <c r="Q798" s="267"/>
      <c r="R798" s="267"/>
      <c r="S798" s="267"/>
      <c r="T798" s="267"/>
      <c r="U798" s="267"/>
      <c r="V798" s="267"/>
      <c r="W798" s="267"/>
      <c r="X798" s="267"/>
      <c r="Y798" s="267"/>
      <c r="Z798" s="267"/>
      <c r="AA798" s="267"/>
      <c r="AB798" s="267"/>
    </row>
    <row r="799" spans="1:28" s="268" customFormat="1" ht="40.200000000000003" customHeight="1">
      <c r="A799" s="263" t="s">
        <v>2599</v>
      </c>
      <c r="B799" s="271" t="s">
        <v>2600</v>
      </c>
      <c r="C799" s="263" t="s">
        <v>252</v>
      </c>
      <c r="D799" s="263" t="s">
        <v>2615</v>
      </c>
      <c r="E799" s="271" t="s">
        <v>2601</v>
      </c>
      <c r="F799" s="263" t="s">
        <v>1007</v>
      </c>
      <c r="G799" s="264" t="s">
        <v>1008</v>
      </c>
      <c r="H799" s="263" t="s">
        <v>1009</v>
      </c>
      <c r="I799" s="265" t="s">
        <v>9</v>
      </c>
      <c r="J799" s="263"/>
      <c r="K799" s="263"/>
      <c r="L799" s="266"/>
      <c r="M799" s="267"/>
      <c r="N799" s="267"/>
      <c r="O799" s="267"/>
      <c r="P799" s="267"/>
      <c r="Q799" s="267"/>
      <c r="R799" s="267"/>
      <c r="S799" s="267"/>
      <c r="T799" s="267"/>
      <c r="U799" s="267"/>
      <c r="V799" s="267"/>
      <c r="W799" s="267"/>
      <c r="X799" s="267"/>
      <c r="Y799" s="267"/>
      <c r="Z799" s="267"/>
      <c r="AA799" s="267"/>
      <c r="AB799" s="267"/>
    </row>
    <row r="800" spans="1:28" s="268" customFormat="1" ht="40.200000000000003" customHeight="1">
      <c r="A800" s="263" t="s">
        <v>2599</v>
      </c>
      <c r="B800" s="271" t="s">
        <v>2600</v>
      </c>
      <c r="C800" s="263" t="s">
        <v>257</v>
      </c>
      <c r="D800" s="263" t="s">
        <v>2615</v>
      </c>
      <c r="E800" s="271" t="s">
        <v>2601</v>
      </c>
      <c r="F800" s="263" t="s">
        <v>1013</v>
      </c>
      <c r="G800" s="264" t="s">
        <v>2622</v>
      </c>
      <c r="H800" s="263" t="s">
        <v>2623</v>
      </c>
      <c r="I800" s="265" t="s">
        <v>9</v>
      </c>
      <c r="J800" s="263"/>
      <c r="K800" s="263"/>
      <c r="L800" s="267"/>
      <c r="M800" s="267"/>
      <c r="N800" s="267"/>
      <c r="O800" s="267"/>
      <c r="P800" s="267"/>
      <c r="Q800" s="267"/>
      <c r="R800" s="267"/>
      <c r="S800" s="267"/>
      <c r="T800" s="267"/>
      <c r="U800" s="267"/>
      <c r="V800" s="267"/>
      <c r="W800" s="267"/>
      <c r="X800" s="267"/>
      <c r="Y800" s="267"/>
      <c r="Z800" s="267"/>
      <c r="AA800" s="267"/>
      <c r="AB800" s="267"/>
    </row>
    <row r="801" spans="1:28" s="268" customFormat="1" ht="40.200000000000003" customHeight="1">
      <c r="A801" s="263" t="s">
        <v>2599</v>
      </c>
      <c r="B801" s="271" t="s">
        <v>2600</v>
      </c>
      <c r="C801" s="263" t="s">
        <v>260</v>
      </c>
      <c r="D801" s="263" t="s">
        <v>2615</v>
      </c>
      <c r="E801" s="271" t="s">
        <v>2601</v>
      </c>
      <c r="F801" s="263" t="s">
        <v>1021</v>
      </c>
      <c r="G801" s="264" t="s">
        <v>1022</v>
      </c>
      <c r="H801" s="263" t="s">
        <v>2624</v>
      </c>
      <c r="I801" s="265" t="s">
        <v>9</v>
      </c>
      <c r="J801" s="263"/>
      <c r="K801" s="263"/>
      <c r="L801" s="266"/>
      <c r="M801" s="267"/>
      <c r="N801" s="267"/>
      <c r="O801" s="267"/>
      <c r="P801" s="267"/>
      <c r="Q801" s="267"/>
      <c r="R801" s="267"/>
      <c r="S801" s="267"/>
      <c r="T801" s="267"/>
      <c r="U801" s="267"/>
      <c r="V801" s="267"/>
      <c r="W801" s="267"/>
      <c r="X801" s="267"/>
      <c r="Y801" s="267"/>
      <c r="Z801" s="267"/>
      <c r="AA801" s="267"/>
      <c r="AB801" s="267"/>
    </row>
    <row r="802" spans="1:28" s="268" customFormat="1" ht="40.200000000000003" customHeight="1">
      <c r="A802" s="263" t="s">
        <v>2599</v>
      </c>
      <c r="B802" s="271" t="s">
        <v>2600</v>
      </c>
      <c r="C802" s="263" t="s">
        <v>264</v>
      </c>
      <c r="D802" s="263" t="s">
        <v>2615</v>
      </c>
      <c r="E802" s="271" t="s">
        <v>2601</v>
      </c>
      <c r="F802" s="263" t="s">
        <v>1024</v>
      </c>
      <c r="G802" s="264" t="s">
        <v>2625</v>
      </c>
      <c r="H802" s="263" t="s">
        <v>2626</v>
      </c>
      <c r="I802" s="265" t="s">
        <v>9</v>
      </c>
      <c r="J802" s="263"/>
      <c r="K802" s="263"/>
      <c r="L802" s="266"/>
      <c r="M802" s="267"/>
      <c r="N802" s="267"/>
      <c r="O802" s="267"/>
      <c r="P802" s="267"/>
      <c r="Q802" s="267"/>
      <c r="R802" s="267"/>
      <c r="S802" s="267"/>
      <c r="T802" s="267"/>
      <c r="U802" s="267"/>
      <c r="V802" s="267"/>
      <c r="W802" s="267"/>
      <c r="X802" s="267"/>
      <c r="Y802" s="267"/>
      <c r="Z802" s="267"/>
      <c r="AA802" s="267"/>
      <c r="AB802" s="267"/>
    </row>
    <row r="803" spans="1:28" s="268" customFormat="1" ht="40.200000000000003" customHeight="1">
      <c r="A803" s="263" t="s">
        <v>2599</v>
      </c>
      <c r="B803" s="271" t="s">
        <v>2600</v>
      </c>
      <c r="C803" s="263" t="s">
        <v>268</v>
      </c>
      <c r="D803" s="263" t="s">
        <v>2615</v>
      </c>
      <c r="E803" s="271" t="s">
        <v>2601</v>
      </c>
      <c r="F803" s="263" t="s">
        <v>1029</v>
      </c>
      <c r="G803" s="264" t="s">
        <v>2625</v>
      </c>
      <c r="H803" s="263" t="s">
        <v>2627</v>
      </c>
      <c r="I803" s="265" t="s">
        <v>9</v>
      </c>
      <c r="J803" s="263"/>
      <c r="K803" s="263"/>
      <c r="L803" s="266"/>
      <c r="M803" s="267"/>
      <c r="N803" s="267"/>
      <c r="O803" s="267"/>
      <c r="P803" s="267"/>
      <c r="Q803" s="267"/>
      <c r="R803" s="267"/>
      <c r="S803" s="267"/>
      <c r="T803" s="267"/>
      <c r="U803" s="267"/>
      <c r="V803" s="267"/>
      <c r="W803" s="267"/>
      <c r="X803" s="267"/>
      <c r="Y803" s="267"/>
      <c r="Z803" s="267"/>
      <c r="AA803" s="267"/>
      <c r="AB803" s="267"/>
    </row>
    <row r="804" spans="1:28" s="268" customFormat="1" ht="40.200000000000003" customHeight="1">
      <c r="A804" s="263" t="s">
        <v>2599</v>
      </c>
      <c r="B804" s="271" t="s">
        <v>2600</v>
      </c>
      <c r="C804" s="263" t="s">
        <v>272</v>
      </c>
      <c r="D804" s="263" t="s">
        <v>2615</v>
      </c>
      <c r="E804" s="271" t="s">
        <v>2601</v>
      </c>
      <c r="F804" s="263" t="s">
        <v>1031</v>
      </c>
      <c r="G804" s="264" t="s">
        <v>2625</v>
      </c>
      <c r="H804" s="263" t="s">
        <v>2628</v>
      </c>
      <c r="I804" s="265" t="s">
        <v>9</v>
      </c>
      <c r="J804" s="263"/>
      <c r="K804" s="263"/>
      <c r="L804" s="267"/>
      <c r="M804" s="267"/>
      <c r="N804" s="267"/>
      <c r="O804" s="267"/>
      <c r="P804" s="267"/>
      <c r="Q804" s="267"/>
      <c r="R804" s="267"/>
      <c r="S804" s="267"/>
      <c r="T804" s="267"/>
      <c r="U804" s="267"/>
      <c r="V804" s="267"/>
      <c r="W804" s="267"/>
      <c r="X804" s="267"/>
      <c r="Y804" s="267"/>
      <c r="Z804" s="267"/>
      <c r="AA804" s="267"/>
      <c r="AB804" s="267"/>
    </row>
    <row r="805" spans="1:28" s="268" customFormat="1" ht="40.200000000000003" customHeight="1">
      <c r="A805" s="263" t="s">
        <v>2599</v>
      </c>
      <c r="B805" s="271" t="s">
        <v>2600</v>
      </c>
      <c r="C805" s="263" t="s">
        <v>275</v>
      </c>
      <c r="D805" s="263" t="s">
        <v>2615</v>
      </c>
      <c r="E805" s="271" t="s">
        <v>2601</v>
      </c>
      <c r="F805" s="263" t="s">
        <v>1036</v>
      </c>
      <c r="G805" s="264" t="s">
        <v>2629</v>
      </c>
      <c r="H805" s="263" t="s">
        <v>1038</v>
      </c>
      <c r="I805" s="265" t="s">
        <v>9</v>
      </c>
      <c r="J805" s="263"/>
      <c r="K805" s="263"/>
      <c r="L805" s="266"/>
      <c r="M805" s="267"/>
      <c r="N805" s="267"/>
      <c r="O805" s="267"/>
      <c r="P805" s="267"/>
      <c r="Q805" s="267"/>
      <c r="R805" s="267"/>
      <c r="S805" s="267"/>
      <c r="T805" s="267"/>
      <c r="U805" s="267"/>
      <c r="V805" s="267"/>
      <c r="W805" s="267"/>
      <c r="X805" s="267"/>
      <c r="Y805" s="267"/>
      <c r="Z805" s="267"/>
      <c r="AA805" s="267"/>
      <c r="AB805" s="267"/>
    </row>
    <row r="806" spans="1:28" s="268" customFormat="1" ht="40.200000000000003" customHeight="1">
      <c r="A806" s="263" t="s">
        <v>2599</v>
      </c>
      <c r="B806" s="271" t="s">
        <v>2600</v>
      </c>
      <c r="C806" s="263" t="s">
        <v>279</v>
      </c>
      <c r="D806" s="263" t="s">
        <v>2615</v>
      </c>
      <c r="E806" s="271" t="s">
        <v>2601</v>
      </c>
      <c r="F806" s="263" t="s">
        <v>1042</v>
      </c>
      <c r="G806" s="264" t="s">
        <v>2630</v>
      </c>
      <c r="H806" s="263" t="s">
        <v>2631</v>
      </c>
      <c r="I806" s="265" t="s">
        <v>9</v>
      </c>
      <c r="J806" s="263"/>
      <c r="K806" s="263"/>
      <c r="L806" s="267"/>
      <c r="M806" s="267"/>
      <c r="N806" s="267"/>
      <c r="O806" s="267"/>
      <c r="P806" s="267"/>
      <c r="Q806" s="267"/>
      <c r="R806" s="267"/>
      <c r="S806" s="267"/>
      <c r="T806" s="267"/>
      <c r="U806" s="267"/>
      <c r="V806" s="267"/>
      <c r="W806" s="267"/>
      <c r="X806" s="267"/>
      <c r="Y806" s="267"/>
      <c r="Z806" s="267"/>
      <c r="AA806" s="267"/>
      <c r="AB806" s="267"/>
    </row>
    <row r="807" spans="1:28" s="268" customFormat="1" ht="40.200000000000003" customHeight="1">
      <c r="A807" s="263" t="s">
        <v>2599</v>
      </c>
      <c r="B807" s="271" t="s">
        <v>2600</v>
      </c>
      <c r="C807" s="263" t="s">
        <v>283</v>
      </c>
      <c r="D807" s="263" t="s">
        <v>2615</v>
      </c>
      <c r="E807" s="271" t="s">
        <v>2601</v>
      </c>
      <c r="F807" s="263" t="s">
        <v>1055</v>
      </c>
      <c r="G807" s="264" t="s">
        <v>2632</v>
      </c>
      <c r="H807" s="263" t="s">
        <v>1057</v>
      </c>
      <c r="I807" s="265" t="s">
        <v>9</v>
      </c>
      <c r="J807" s="263"/>
      <c r="K807" s="263"/>
      <c r="L807" s="266"/>
      <c r="M807" s="267"/>
      <c r="N807" s="267"/>
      <c r="O807" s="267"/>
      <c r="P807" s="267"/>
      <c r="Q807" s="267"/>
      <c r="R807" s="267"/>
      <c r="S807" s="267"/>
      <c r="T807" s="267"/>
      <c r="U807" s="267"/>
      <c r="V807" s="267"/>
      <c r="W807" s="267"/>
      <c r="X807" s="267"/>
      <c r="Y807" s="267"/>
      <c r="Z807" s="267"/>
      <c r="AA807" s="267"/>
      <c r="AB807" s="267"/>
    </row>
    <row r="808" spans="1:28" s="268" customFormat="1" ht="40.200000000000003" customHeight="1">
      <c r="A808" s="263" t="s">
        <v>2599</v>
      </c>
      <c r="B808" s="271" t="s">
        <v>2600</v>
      </c>
      <c r="C808" s="263" t="s">
        <v>286</v>
      </c>
      <c r="D808" s="263" t="s">
        <v>2615</v>
      </c>
      <c r="E808" s="271" t="s">
        <v>2601</v>
      </c>
      <c r="F808" s="263" t="s">
        <v>2633</v>
      </c>
      <c r="G808" s="264" t="s">
        <v>2634</v>
      </c>
      <c r="H808" s="263" t="s">
        <v>156</v>
      </c>
      <c r="I808" s="265" t="s">
        <v>9</v>
      </c>
      <c r="J808" s="263"/>
      <c r="K808" s="263"/>
      <c r="L808" s="266"/>
      <c r="M808" s="267"/>
      <c r="N808" s="267"/>
      <c r="O808" s="267"/>
      <c r="P808" s="267"/>
      <c r="Q808" s="267"/>
      <c r="R808" s="267"/>
      <c r="S808" s="267"/>
      <c r="T808" s="267"/>
      <c r="U808" s="267"/>
      <c r="V808" s="267"/>
      <c r="W808" s="267"/>
      <c r="X808" s="267"/>
      <c r="Y808" s="267"/>
      <c r="Z808" s="267"/>
      <c r="AA808" s="267"/>
      <c r="AB808" s="267"/>
    </row>
    <row r="809" spans="1:28" s="268" customFormat="1" ht="40.200000000000003" customHeight="1">
      <c r="A809" s="263" t="s">
        <v>2599</v>
      </c>
      <c r="B809" s="271" t="s">
        <v>2600</v>
      </c>
      <c r="C809" s="263" t="s">
        <v>290</v>
      </c>
      <c r="D809" s="263" t="s">
        <v>2615</v>
      </c>
      <c r="E809" s="271" t="s">
        <v>2601</v>
      </c>
      <c r="F809" s="263" t="s">
        <v>2635</v>
      </c>
      <c r="G809" s="264" t="s">
        <v>2636</v>
      </c>
      <c r="H809" s="263" t="s">
        <v>2637</v>
      </c>
      <c r="I809" s="265" t="s">
        <v>9</v>
      </c>
      <c r="J809" s="263"/>
      <c r="K809" s="263"/>
      <c r="L809" s="266"/>
      <c r="M809" s="267"/>
      <c r="N809" s="267"/>
      <c r="O809" s="267"/>
      <c r="P809" s="267"/>
      <c r="Q809" s="267"/>
      <c r="R809" s="267"/>
      <c r="S809" s="267"/>
      <c r="T809" s="267"/>
      <c r="U809" s="267"/>
      <c r="V809" s="267"/>
      <c r="W809" s="267"/>
      <c r="X809" s="267"/>
      <c r="Y809" s="267"/>
      <c r="Z809" s="267"/>
      <c r="AA809" s="267"/>
      <c r="AB809" s="267"/>
    </row>
    <row r="810" spans="1:28" s="268" customFormat="1" ht="40.200000000000003" customHeight="1">
      <c r="A810" s="263" t="s">
        <v>2599</v>
      </c>
      <c r="B810" s="271" t="s">
        <v>2600</v>
      </c>
      <c r="C810" s="263" t="s">
        <v>295</v>
      </c>
      <c r="D810" s="263" t="s">
        <v>2615</v>
      </c>
      <c r="E810" s="271" t="s">
        <v>2601</v>
      </c>
      <c r="F810" s="263" t="s">
        <v>2638</v>
      </c>
      <c r="G810" s="264" t="s">
        <v>2636</v>
      </c>
      <c r="H810" s="263" t="s">
        <v>2639</v>
      </c>
      <c r="I810" s="265" t="s">
        <v>9</v>
      </c>
      <c r="J810" s="263"/>
      <c r="K810" s="263"/>
      <c r="L810" s="266"/>
      <c r="M810" s="267"/>
      <c r="N810" s="267"/>
      <c r="O810" s="267"/>
      <c r="P810" s="267"/>
      <c r="Q810" s="267"/>
      <c r="R810" s="267"/>
      <c r="S810" s="267"/>
      <c r="T810" s="267"/>
      <c r="U810" s="267"/>
      <c r="V810" s="267"/>
      <c r="W810" s="267"/>
      <c r="X810" s="267"/>
      <c r="Y810" s="267"/>
      <c r="Z810" s="267"/>
      <c r="AA810" s="267"/>
      <c r="AB810" s="267"/>
    </row>
    <row r="811" spans="1:28" s="268" customFormat="1" ht="40.200000000000003" customHeight="1">
      <c r="A811" s="263" t="s">
        <v>2599</v>
      </c>
      <c r="B811" s="271" t="s">
        <v>2600</v>
      </c>
      <c r="C811" s="263" t="s">
        <v>300</v>
      </c>
      <c r="D811" s="263" t="s">
        <v>2615</v>
      </c>
      <c r="E811" s="271" t="s">
        <v>2601</v>
      </c>
      <c r="F811" s="263" t="s">
        <v>2640</v>
      </c>
      <c r="G811" s="264" t="s">
        <v>1151</v>
      </c>
      <c r="H811" s="263" t="s">
        <v>2641</v>
      </c>
      <c r="I811" s="265" t="s">
        <v>9</v>
      </c>
      <c r="J811" s="263"/>
      <c r="K811" s="263"/>
      <c r="L811" s="266"/>
      <c r="M811" s="267"/>
      <c r="N811" s="267"/>
      <c r="O811" s="267"/>
      <c r="P811" s="267"/>
      <c r="Q811" s="267"/>
      <c r="R811" s="267"/>
      <c r="S811" s="267"/>
      <c r="T811" s="267"/>
      <c r="U811" s="267"/>
      <c r="V811" s="267"/>
      <c r="W811" s="267"/>
      <c r="X811" s="267"/>
      <c r="Y811" s="267"/>
      <c r="Z811" s="267"/>
      <c r="AA811" s="267"/>
      <c r="AB811" s="267"/>
    </row>
    <row r="812" spans="1:28" s="268" customFormat="1" ht="40.200000000000003" customHeight="1">
      <c r="A812" s="263" t="s">
        <v>2599</v>
      </c>
      <c r="B812" s="271" t="s">
        <v>2600</v>
      </c>
      <c r="C812" s="263" t="s">
        <v>304</v>
      </c>
      <c r="D812" s="263" t="s">
        <v>2615</v>
      </c>
      <c r="E812" s="271" t="s">
        <v>2601</v>
      </c>
      <c r="F812" s="263" t="s">
        <v>2642</v>
      </c>
      <c r="G812" s="264" t="s">
        <v>2643</v>
      </c>
      <c r="H812" s="263" t="s">
        <v>2644</v>
      </c>
      <c r="I812" s="265" t="s">
        <v>9</v>
      </c>
      <c r="J812" s="263"/>
      <c r="K812" s="263"/>
      <c r="L812" s="266"/>
      <c r="M812" s="267"/>
      <c r="N812" s="267"/>
      <c r="O812" s="267"/>
      <c r="P812" s="267"/>
      <c r="Q812" s="267"/>
      <c r="R812" s="267"/>
      <c r="S812" s="267"/>
      <c r="T812" s="267"/>
      <c r="U812" s="267"/>
      <c r="V812" s="267"/>
      <c r="W812" s="267"/>
      <c r="X812" s="267"/>
      <c r="Y812" s="267"/>
      <c r="Z812" s="267"/>
      <c r="AA812" s="267"/>
      <c r="AB812" s="267"/>
    </row>
    <row r="813" spans="1:28" s="268" customFormat="1" ht="40.200000000000003" customHeight="1">
      <c r="A813" s="263" t="s">
        <v>2599</v>
      </c>
      <c r="B813" s="271" t="s">
        <v>2600</v>
      </c>
      <c r="C813" s="263" t="s">
        <v>308</v>
      </c>
      <c r="D813" s="263" t="s">
        <v>2615</v>
      </c>
      <c r="E813" s="271" t="s">
        <v>2601</v>
      </c>
      <c r="F813" s="263" t="s">
        <v>2645</v>
      </c>
      <c r="G813" s="264" t="s">
        <v>2646</v>
      </c>
      <c r="H813" s="263" t="s">
        <v>2647</v>
      </c>
      <c r="I813" s="265" t="s">
        <v>9</v>
      </c>
      <c r="J813" s="263"/>
      <c r="K813" s="263"/>
      <c r="L813" s="266"/>
      <c r="M813" s="267"/>
      <c r="N813" s="267"/>
      <c r="O813" s="267"/>
      <c r="P813" s="267"/>
      <c r="Q813" s="267"/>
      <c r="R813" s="267"/>
      <c r="S813" s="267"/>
      <c r="T813" s="267"/>
      <c r="U813" s="267"/>
      <c r="V813" s="267"/>
      <c r="W813" s="267"/>
      <c r="X813" s="267"/>
      <c r="Y813" s="267"/>
      <c r="Z813" s="267"/>
      <c r="AA813" s="267"/>
      <c r="AB813" s="267"/>
    </row>
    <row r="814" spans="1:28" s="268" customFormat="1" ht="40.200000000000003" customHeight="1">
      <c r="A814" s="263" t="s">
        <v>2599</v>
      </c>
      <c r="B814" s="271" t="s">
        <v>2600</v>
      </c>
      <c r="C814" s="263" t="s">
        <v>311</v>
      </c>
      <c r="D814" s="263" t="s">
        <v>2615</v>
      </c>
      <c r="E814" s="271" t="s">
        <v>2601</v>
      </c>
      <c r="F814" s="263" t="s">
        <v>2648</v>
      </c>
      <c r="G814" s="264" t="s">
        <v>2646</v>
      </c>
      <c r="H814" s="263" t="s">
        <v>2649</v>
      </c>
      <c r="I814" s="265" t="s">
        <v>9</v>
      </c>
      <c r="J814" s="263"/>
      <c r="K814" s="263"/>
      <c r="L814" s="266"/>
      <c r="M814" s="267"/>
      <c r="N814" s="267"/>
      <c r="O814" s="267"/>
      <c r="P814" s="267"/>
      <c r="Q814" s="267"/>
      <c r="R814" s="267"/>
      <c r="S814" s="267"/>
      <c r="T814" s="267"/>
      <c r="U814" s="267"/>
      <c r="V814" s="267"/>
      <c r="W814" s="267"/>
      <c r="X814" s="267"/>
      <c r="Y814" s="267"/>
      <c r="Z814" s="267"/>
      <c r="AA814" s="267"/>
      <c r="AB814" s="267"/>
    </row>
    <row r="815" spans="1:28" s="268" customFormat="1" ht="40.200000000000003" customHeight="1">
      <c r="A815" s="263" t="s">
        <v>2599</v>
      </c>
      <c r="B815" s="271" t="s">
        <v>2600</v>
      </c>
      <c r="C815" s="263" t="s">
        <v>315</v>
      </c>
      <c r="D815" s="263" t="s">
        <v>2615</v>
      </c>
      <c r="E815" s="271" t="s">
        <v>2601</v>
      </c>
      <c r="F815" s="275" t="s">
        <v>2650</v>
      </c>
      <c r="G815" s="264" t="s">
        <v>2651</v>
      </c>
      <c r="H815" s="275" t="s">
        <v>2652</v>
      </c>
      <c r="I815" s="265" t="s">
        <v>9</v>
      </c>
      <c r="J815" s="263"/>
      <c r="K815" s="263"/>
      <c r="L815" s="266"/>
      <c r="M815" s="267"/>
      <c r="N815" s="267"/>
      <c r="O815" s="267"/>
      <c r="P815" s="267"/>
      <c r="Q815" s="267"/>
      <c r="R815" s="267"/>
      <c r="S815" s="267"/>
      <c r="T815" s="267"/>
      <c r="U815" s="267"/>
      <c r="V815" s="267"/>
      <c r="W815" s="267"/>
      <c r="X815" s="267"/>
      <c r="Y815" s="267"/>
      <c r="Z815" s="267"/>
      <c r="AA815" s="267"/>
      <c r="AB815" s="267"/>
    </row>
    <row r="816" spans="1:28" s="268" customFormat="1" ht="40.200000000000003" customHeight="1">
      <c r="A816" s="263" t="s">
        <v>2599</v>
      </c>
      <c r="B816" s="271" t="s">
        <v>2600</v>
      </c>
      <c r="C816" s="263" t="s">
        <v>318</v>
      </c>
      <c r="D816" s="263" t="s">
        <v>2615</v>
      </c>
      <c r="E816" s="271" t="s">
        <v>2601</v>
      </c>
      <c r="F816" s="275" t="s">
        <v>2653</v>
      </c>
      <c r="G816" s="264" t="s">
        <v>2654</v>
      </c>
      <c r="H816" s="275" t="s">
        <v>2655</v>
      </c>
      <c r="I816" s="265" t="s">
        <v>9</v>
      </c>
      <c r="J816" s="263"/>
      <c r="K816" s="263"/>
      <c r="L816" s="266"/>
      <c r="M816" s="267"/>
      <c r="N816" s="267"/>
      <c r="O816" s="267"/>
      <c r="P816" s="267"/>
      <c r="Q816" s="267"/>
      <c r="R816" s="267"/>
      <c r="S816" s="267"/>
      <c r="T816" s="267"/>
      <c r="U816" s="267"/>
      <c r="V816" s="267"/>
      <c r="W816" s="267"/>
      <c r="X816" s="267"/>
      <c r="Y816" s="267"/>
      <c r="Z816" s="267"/>
      <c r="AA816" s="267"/>
      <c r="AB816" s="267"/>
    </row>
    <row r="817" spans="1:28" s="268" customFormat="1" ht="40.200000000000003" customHeight="1">
      <c r="A817" s="263" t="s">
        <v>2599</v>
      </c>
      <c r="B817" s="271" t="s">
        <v>2600</v>
      </c>
      <c r="C817" s="263" t="s">
        <v>322</v>
      </c>
      <c r="D817" s="263" t="s">
        <v>2656</v>
      </c>
      <c r="E817" s="271" t="s">
        <v>2601</v>
      </c>
      <c r="F817" s="267" t="s">
        <v>2657</v>
      </c>
      <c r="G817" s="264" t="s">
        <v>2658</v>
      </c>
      <c r="H817" s="267" t="s">
        <v>2659</v>
      </c>
      <c r="I817" s="265" t="s">
        <v>9</v>
      </c>
      <c r="J817" s="267"/>
      <c r="K817" s="263"/>
      <c r="L817" s="267"/>
      <c r="M817" s="267"/>
      <c r="N817" s="267"/>
      <c r="O817" s="267"/>
      <c r="P817" s="267"/>
      <c r="Q817" s="267"/>
      <c r="R817" s="267"/>
      <c r="S817" s="267"/>
      <c r="T817" s="267"/>
      <c r="U817" s="267"/>
      <c r="V817" s="267"/>
      <c r="W817" s="267"/>
      <c r="X817" s="267"/>
      <c r="Y817" s="267"/>
      <c r="Z817" s="267"/>
      <c r="AA817" s="267"/>
      <c r="AB817" s="267"/>
    </row>
    <row r="818" spans="1:28" s="268" customFormat="1" ht="40.200000000000003" customHeight="1">
      <c r="A818" s="263" t="s">
        <v>2599</v>
      </c>
      <c r="B818" s="271" t="s">
        <v>2600</v>
      </c>
      <c r="C818" s="263" t="s">
        <v>1080</v>
      </c>
      <c r="D818" s="263" t="s">
        <v>2615</v>
      </c>
      <c r="E818" s="271" t="s">
        <v>2601</v>
      </c>
      <c r="F818" s="267" t="s">
        <v>2660</v>
      </c>
      <c r="G818" s="264" t="s">
        <v>2661</v>
      </c>
      <c r="H818" s="267" t="s">
        <v>2662</v>
      </c>
      <c r="I818" s="265" t="s">
        <v>9</v>
      </c>
      <c r="J818" s="267"/>
      <c r="K818" s="263"/>
      <c r="L818" s="266"/>
      <c r="M818" s="267"/>
      <c r="N818" s="267"/>
      <c r="O818" s="267"/>
      <c r="P818" s="267"/>
      <c r="Q818" s="267"/>
      <c r="R818" s="267"/>
      <c r="S818" s="267"/>
      <c r="T818" s="267"/>
      <c r="U818" s="267"/>
      <c r="V818" s="267"/>
      <c r="W818" s="267"/>
      <c r="X818" s="267"/>
      <c r="Y818" s="267"/>
      <c r="Z818" s="267"/>
      <c r="AA818" s="267"/>
      <c r="AB818" s="267"/>
    </row>
    <row r="819" spans="1:28" s="268" customFormat="1" ht="40.200000000000003" customHeight="1">
      <c r="A819" s="263" t="s">
        <v>2663</v>
      </c>
      <c r="B819" s="263" t="s">
        <v>2664</v>
      </c>
      <c r="C819" s="263" t="s">
        <v>209</v>
      </c>
      <c r="D819" s="263" t="s">
        <v>2665</v>
      </c>
      <c r="E819" s="263" t="s">
        <v>2666</v>
      </c>
      <c r="F819" s="263" t="s">
        <v>2667</v>
      </c>
      <c r="G819" s="264" t="s">
        <v>2668</v>
      </c>
      <c r="H819" s="263" t="s">
        <v>2669</v>
      </c>
      <c r="I819" s="265" t="s">
        <v>9</v>
      </c>
      <c r="J819" s="263"/>
      <c r="K819" s="263"/>
      <c r="L819" s="263"/>
      <c r="M819" s="263"/>
      <c r="N819" s="263"/>
      <c r="O819" s="263"/>
      <c r="P819" s="263"/>
      <c r="Q819" s="263"/>
      <c r="R819" s="263"/>
      <c r="S819" s="263"/>
      <c r="T819" s="263"/>
      <c r="U819" s="263"/>
      <c r="V819" s="263"/>
      <c r="W819" s="263"/>
      <c r="X819" s="263"/>
      <c r="Y819" s="263"/>
      <c r="Z819" s="263"/>
      <c r="AA819" s="263"/>
      <c r="AB819" s="263"/>
    </row>
    <row r="820" spans="1:28" s="268" customFormat="1" ht="40.200000000000003" customHeight="1">
      <c r="A820" s="263" t="s">
        <v>2663</v>
      </c>
      <c r="B820" s="263" t="s">
        <v>2664</v>
      </c>
      <c r="C820" s="263" t="s">
        <v>215</v>
      </c>
      <c r="D820" s="263" t="s">
        <v>2665</v>
      </c>
      <c r="E820" s="263" t="s">
        <v>2666</v>
      </c>
      <c r="F820" s="263" t="s">
        <v>2670</v>
      </c>
      <c r="G820" s="264" t="s">
        <v>2671</v>
      </c>
      <c r="H820" s="263" t="s">
        <v>2672</v>
      </c>
      <c r="I820" s="265" t="s">
        <v>9</v>
      </c>
      <c r="J820" s="263"/>
      <c r="K820" s="263"/>
      <c r="L820" s="263"/>
      <c r="M820" s="263"/>
      <c r="N820" s="263"/>
      <c r="O820" s="263"/>
      <c r="P820" s="263"/>
      <c r="Q820" s="263"/>
      <c r="R820" s="263"/>
      <c r="S820" s="263"/>
      <c r="T820" s="263"/>
      <c r="U820" s="263"/>
      <c r="V820" s="263"/>
      <c r="W820" s="263"/>
      <c r="X820" s="263"/>
      <c r="Y820" s="263"/>
      <c r="Z820" s="263"/>
      <c r="AA820" s="263"/>
      <c r="AB820" s="263"/>
    </row>
    <row r="821" spans="1:28" s="268" customFormat="1" ht="40.200000000000003" customHeight="1">
      <c r="A821" s="263" t="s">
        <v>2663</v>
      </c>
      <c r="B821" s="263" t="s">
        <v>2664</v>
      </c>
      <c r="C821" s="263" t="s">
        <v>220</v>
      </c>
      <c r="D821" s="263" t="s">
        <v>2665</v>
      </c>
      <c r="E821" s="263" t="s">
        <v>2666</v>
      </c>
      <c r="F821" s="263" t="s">
        <v>2673</v>
      </c>
      <c r="G821" s="264" t="s">
        <v>2668</v>
      </c>
      <c r="H821" s="263" t="s">
        <v>2674</v>
      </c>
      <c r="I821" s="265" t="s">
        <v>9</v>
      </c>
      <c r="J821" s="263"/>
      <c r="K821" s="263"/>
      <c r="L821" s="263"/>
      <c r="M821" s="263"/>
      <c r="N821" s="263"/>
      <c r="O821" s="263"/>
      <c r="P821" s="263"/>
      <c r="Q821" s="263"/>
      <c r="R821" s="263"/>
      <c r="S821" s="263"/>
      <c r="T821" s="263"/>
      <c r="U821" s="263"/>
      <c r="V821" s="263"/>
      <c r="W821" s="263"/>
      <c r="X821" s="263"/>
      <c r="Y821" s="263"/>
      <c r="Z821" s="263"/>
      <c r="AA821" s="263"/>
      <c r="AB821" s="263"/>
    </row>
    <row r="822" spans="1:28" s="268" customFormat="1" ht="40.200000000000003" customHeight="1">
      <c r="A822" s="263" t="s">
        <v>2663</v>
      </c>
      <c r="B822" s="263" t="s">
        <v>2664</v>
      </c>
      <c r="C822" s="263" t="s">
        <v>226</v>
      </c>
      <c r="D822" s="263" t="s">
        <v>2665</v>
      </c>
      <c r="E822" s="263" t="s">
        <v>2666</v>
      </c>
      <c r="F822" s="263" t="s">
        <v>2675</v>
      </c>
      <c r="G822" s="264" t="s">
        <v>2668</v>
      </c>
      <c r="H822" s="263" t="s">
        <v>2676</v>
      </c>
      <c r="I822" s="265" t="s">
        <v>9</v>
      </c>
      <c r="J822" s="263"/>
      <c r="K822" s="263"/>
      <c r="L822" s="263"/>
      <c r="M822" s="263"/>
      <c r="N822" s="263"/>
      <c r="O822" s="263"/>
      <c r="P822" s="263"/>
      <c r="Q822" s="263"/>
      <c r="R822" s="263"/>
      <c r="S822" s="263"/>
      <c r="T822" s="263"/>
      <c r="U822" s="263"/>
      <c r="V822" s="263"/>
      <c r="W822" s="263"/>
      <c r="X822" s="263"/>
      <c r="Y822" s="263"/>
      <c r="Z822" s="263"/>
      <c r="AA822" s="263"/>
      <c r="AB822" s="263"/>
    </row>
    <row r="823" spans="1:28" s="268" customFormat="1" ht="40.200000000000003" customHeight="1">
      <c r="A823" s="263" t="s">
        <v>2663</v>
      </c>
      <c r="B823" s="263" t="s">
        <v>2664</v>
      </c>
      <c r="C823" s="263" t="s">
        <v>230</v>
      </c>
      <c r="D823" s="263" t="s">
        <v>2665</v>
      </c>
      <c r="E823" s="263" t="s">
        <v>2666</v>
      </c>
      <c r="F823" s="263" t="s">
        <v>2677</v>
      </c>
      <c r="G823" s="264" t="s">
        <v>2671</v>
      </c>
      <c r="H823" s="263" t="s">
        <v>2678</v>
      </c>
      <c r="I823" s="265" t="s">
        <v>9</v>
      </c>
      <c r="J823" s="263"/>
      <c r="K823" s="263"/>
      <c r="L823" s="263"/>
      <c r="M823" s="263"/>
      <c r="N823" s="263"/>
      <c r="O823" s="263"/>
      <c r="P823" s="263"/>
      <c r="Q823" s="263"/>
      <c r="R823" s="263"/>
      <c r="S823" s="263"/>
      <c r="T823" s="263"/>
      <c r="U823" s="263"/>
      <c r="V823" s="263"/>
      <c r="W823" s="263"/>
      <c r="X823" s="263"/>
      <c r="Y823" s="263"/>
      <c r="Z823" s="263"/>
      <c r="AA823" s="263"/>
      <c r="AB823" s="263"/>
    </row>
    <row r="824" spans="1:28" s="268" customFormat="1" ht="40.200000000000003" customHeight="1">
      <c r="A824" s="263" t="s">
        <v>2663</v>
      </c>
      <c r="B824" s="263" t="s">
        <v>2664</v>
      </c>
      <c r="C824" s="263" t="s">
        <v>234</v>
      </c>
      <c r="D824" s="263" t="s">
        <v>2665</v>
      </c>
      <c r="E824" s="263" t="s">
        <v>2679</v>
      </c>
      <c r="F824" s="263" t="s">
        <v>2680</v>
      </c>
      <c r="G824" s="264" t="s">
        <v>2681</v>
      </c>
      <c r="H824" s="263" t="s">
        <v>2682</v>
      </c>
      <c r="I824" s="265" t="s">
        <v>9</v>
      </c>
      <c r="J824" s="263"/>
      <c r="K824" s="263"/>
      <c r="L824" s="263"/>
      <c r="M824" s="263"/>
      <c r="N824" s="263"/>
      <c r="O824" s="263"/>
      <c r="P824" s="263"/>
      <c r="Q824" s="263"/>
      <c r="R824" s="263"/>
      <c r="S824" s="263"/>
      <c r="T824" s="263"/>
      <c r="U824" s="263"/>
      <c r="V824" s="263"/>
      <c r="W824" s="263"/>
      <c r="X824" s="263"/>
      <c r="Y824" s="263"/>
      <c r="Z824" s="263"/>
      <c r="AA824" s="263"/>
      <c r="AB824" s="263"/>
    </row>
    <row r="825" spans="1:28" s="268" customFormat="1" ht="40.200000000000003" customHeight="1">
      <c r="A825" s="263" t="s">
        <v>2663</v>
      </c>
      <c r="B825" s="263" t="s">
        <v>2664</v>
      </c>
      <c r="C825" s="263" t="s">
        <v>238</v>
      </c>
      <c r="D825" s="263" t="s">
        <v>2665</v>
      </c>
      <c r="E825" s="263" t="s">
        <v>2679</v>
      </c>
      <c r="F825" s="263" t="s">
        <v>2680</v>
      </c>
      <c r="G825" s="264" t="s">
        <v>2671</v>
      </c>
      <c r="H825" s="263" t="s">
        <v>2683</v>
      </c>
      <c r="I825" s="265" t="s">
        <v>9</v>
      </c>
      <c r="J825" s="263"/>
      <c r="K825" s="263"/>
      <c r="L825" s="263"/>
      <c r="M825" s="263"/>
      <c r="N825" s="263"/>
      <c r="O825" s="263"/>
      <c r="P825" s="263"/>
      <c r="Q825" s="263"/>
      <c r="R825" s="263"/>
      <c r="S825" s="263"/>
      <c r="T825" s="263"/>
      <c r="U825" s="263"/>
      <c r="V825" s="263"/>
      <c r="W825" s="263"/>
      <c r="X825" s="263"/>
      <c r="Y825" s="263"/>
      <c r="Z825" s="263"/>
      <c r="AA825" s="263"/>
      <c r="AB825" s="263"/>
    </row>
    <row r="826" spans="1:28" s="268" customFormat="1" ht="40.200000000000003" customHeight="1">
      <c r="A826" s="263" t="s">
        <v>2663</v>
      </c>
      <c r="B826" s="263" t="s">
        <v>2664</v>
      </c>
      <c r="C826" s="263" t="s">
        <v>243</v>
      </c>
      <c r="D826" s="263" t="s">
        <v>2665</v>
      </c>
      <c r="E826" s="263" t="s">
        <v>2679</v>
      </c>
      <c r="F826" s="263" t="s">
        <v>2684</v>
      </c>
      <c r="G826" s="264" t="s">
        <v>2668</v>
      </c>
      <c r="H826" s="263" t="s">
        <v>2685</v>
      </c>
      <c r="I826" s="265" t="s">
        <v>9</v>
      </c>
      <c r="J826" s="263"/>
      <c r="K826" s="263"/>
      <c r="L826" s="263"/>
      <c r="M826" s="263"/>
      <c r="N826" s="263"/>
      <c r="O826" s="263"/>
      <c r="P826" s="263"/>
      <c r="Q826" s="263"/>
      <c r="R826" s="263"/>
      <c r="S826" s="263"/>
      <c r="T826" s="263"/>
      <c r="U826" s="263"/>
      <c r="V826" s="263"/>
      <c r="W826" s="263"/>
      <c r="X826" s="263"/>
      <c r="Y826" s="263"/>
      <c r="Z826" s="263"/>
      <c r="AA826" s="263"/>
      <c r="AB826" s="263"/>
    </row>
    <row r="827" spans="1:28" s="268" customFormat="1" ht="40.200000000000003" customHeight="1">
      <c r="A827" s="263" t="s">
        <v>2663</v>
      </c>
      <c r="B827" s="263" t="s">
        <v>2664</v>
      </c>
      <c r="C827" s="263" t="s">
        <v>248</v>
      </c>
      <c r="D827" s="263" t="s">
        <v>2665</v>
      </c>
      <c r="E827" s="263" t="s">
        <v>2679</v>
      </c>
      <c r="F827" s="263" t="s">
        <v>2686</v>
      </c>
      <c r="G827" s="264" t="s">
        <v>2671</v>
      </c>
      <c r="H827" s="263" t="s">
        <v>2687</v>
      </c>
      <c r="I827" s="265" t="s">
        <v>9</v>
      </c>
      <c r="J827" s="263"/>
      <c r="K827" s="263"/>
      <c r="L827" s="263"/>
      <c r="M827" s="263"/>
      <c r="N827" s="263"/>
      <c r="O827" s="263"/>
      <c r="P827" s="263"/>
      <c r="Q827" s="263"/>
      <c r="R827" s="263"/>
      <c r="S827" s="263"/>
      <c r="T827" s="263"/>
      <c r="U827" s="263"/>
      <c r="V827" s="263"/>
      <c r="W827" s="263"/>
      <c r="X827" s="263"/>
      <c r="Y827" s="263"/>
      <c r="Z827" s="263"/>
      <c r="AA827" s="263"/>
      <c r="AB827" s="263"/>
    </row>
    <row r="828" spans="1:28" s="268" customFormat="1" ht="40.200000000000003" customHeight="1">
      <c r="A828" s="263" t="s">
        <v>2663</v>
      </c>
      <c r="B828" s="263" t="s">
        <v>2664</v>
      </c>
      <c r="C828" s="263" t="s">
        <v>252</v>
      </c>
      <c r="D828" s="263" t="s">
        <v>2665</v>
      </c>
      <c r="E828" s="263" t="s">
        <v>2688</v>
      </c>
      <c r="F828" s="263" t="s">
        <v>2689</v>
      </c>
      <c r="G828" s="264" t="s">
        <v>2690</v>
      </c>
      <c r="H828" s="263" t="s">
        <v>2691</v>
      </c>
      <c r="I828" s="265" t="s">
        <v>9</v>
      </c>
      <c r="J828" s="263"/>
      <c r="K828" s="263"/>
      <c r="L828" s="263"/>
      <c r="M828" s="263"/>
      <c r="N828" s="263"/>
      <c r="O828" s="263"/>
      <c r="P828" s="263"/>
      <c r="Q828" s="263"/>
      <c r="R828" s="263"/>
      <c r="S828" s="263"/>
      <c r="T828" s="263"/>
      <c r="U828" s="263"/>
      <c r="V828" s="263"/>
      <c r="W828" s="263"/>
      <c r="X828" s="263"/>
      <c r="Y828" s="263"/>
      <c r="Z828" s="263"/>
      <c r="AA828" s="263"/>
      <c r="AB828" s="263"/>
    </row>
    <row r="829" spans="1:28" s="268" customFormat="1" ht="40.200000000000003" customHeight="1">
      <c r="A829" s="263" t="s">
        <v>2663</v>
      </c>
      <c r="B829" s="263" t="s">
        <v>2664</v>
      </c>
      <c r="C829" s="263" t="s">
        <v>257</v>
      </c>
      <c r="D829" s="263" t="s">
        <v>2665</v>
      </c>
      <c r="E829" s="263" t="s">
        <v>2692</v>
      </c>
      <c r="F829" s="263" t="s">
        <v>2693</v>
      </c>
      <c r="G829" s="264" t="s">
        <v>2694</v>
      </c>
      <c r="H829" s="263" t="s">
        <v>2695</v>
      </c>
      <c r="I829" s="265" t="s">
        <v>9</v>
      </c>
      <c r="J829" s="263"/>
      <c r="K829" s="263"/>
      <c r="L829" s="263"/>
      <c r="M829" s="263"/>
      <c r="N829" s="263"/>
      <c r="O829" s="263"/>
      <c r="P829" s="263"/>
      <c r="Q829" s="263"/>
      <c r="R829" s="263"/>
      <c r="S829" s="263"/>
      <c r="T829" s="263"/>
      <c r="U829" s="263"/>
      <c r="V829" s="263"/>
      <c r="W829" s="263"/>
      <c r="X829" s="263"/>
      <c r="Y829" s="263"/>
      <c r="Z829" s="263"/>
      <c r="AA829" s="263"/>
      <c r="AB829" s="263"/>
    </row>
    <row r="830" spans="1:28" s="268" customFormat="1" ht="40.200000000000003" customHeight="1">
      <c r="A830" s="263" t="s">
        <v>2663</v>
      </c>
      <c r="B830" s="263" t="s">
        <v>2664</v>
      </c>
      <c r="C830" s="263" t="s">
        <v>260</v>
      </c>
      <c r="D830" s="263" t="s">
        <v>2665</v>
      </c>
      <c r="E830" s="263" t="s">
        <v>2696</v>
      </c>
      <c r="F830" s="263" t="s">
        <v>2697</v>
      </c>
      <c r="G830" s="264" t="s">
        <v>2698</v>
      </c>
      <c r="H830" s="263" t="s">
        <v>2699</v>
      </c>
      <c r="I830" s="265" t="s">
        <v>9</v>
      </c>
      <c r="J830" s="263"/>
      <c r="K830" s="263"/>
      <c r="L830" s="263"/>
      <c r="M830" s="263"/>
      <c r="N830" s="263"/>
      <c r="O830" s="263"/>
      <c r="P830" s="263"/>
      <c r="Q830" s="263"/>
      <c r="R830" s="263"/>
      <c r="S830" s="263"/>
      <c r="T830" s="263"/>
      <c r="U830" s="263"/>
      <c r="V830" s="263"/>
      <c r="W830" s="263"/>
      <c r="X830" s="263"/>
      <c r="Y830" s="263"/>
      <c r="Z830" s="263"/>
      <c r="AA830" s="263"/>
      <c r="AB830" s="263"/>
    </row>
    <row r="831" spans="1:28" s="268" customFormat="1" ht="40.200000000000003" customHeight="1">
      <c r="A831" s="263" t="s">
        <v>2663</v>
      </c>
      <c r="B831" s="263" t="s">
        <v>2664</v>
      </c>
      <c r="C831" s="263" t="s">
        <v>264</v>
      </c>
      <c r="D831" s="263" t="s">
        <v>2665</v>
      </c>
      <c r="E831" s="263" t="s">
        <v>2696</v>
      </c>
      <c r="F831" s="263" t="s">
        <v>2700</v>
      </c>
      <c r="G831" s="264" t="s">
        <v>2694</v>
      </c>
      <c r="H831" s="263" t="s">
        <v>2701</v>
      </c>
      <c r="I831" s="265" t="s">
        <v>9</v>
      </c>
      <c r="J831" s="263"/>
      <c r="K831" s="263"/>
      <c r="L831" s="263"/>
      <c r="M831" s="263"/>
      <c r="N831" s="263"/>
      <c r="O831" s="263"/>
      <c r="P831" s="263"/>
      <c r="Q831" s="263"/>
      <c r="R831" s="263"/>
      <c r="S831" s="263"/>
      <c r="T831" s="263"/>
      <c r="U831" s="263"/>
      <c r="V831" s="263"/>
      <c r="W831" s="263"/>
      <c r="X831" s="263"/>
      <c r="Y831" s="263"/>
      <c r="Z831" s="263"/>
      <c r="AA831" s="263"/>
      <c r="AB831" s="263"/>
    </row>
    <row r="832" spans="1:28" s="268" customFormat="1" ht="40.200000000000003" customHeight="1">
      <c r="A832" s="263" t="s">
        <v>2663</v>
      </c>
      <c r="B832" s="263" t="s">
        <v>2664</v>
      </c>
      <c r="C832" s="263" t="s">
        <v>268</v>
      </c>
      <c r="D832" s="263" t="s">
        <v>2665</v>
      </c>
      <c r="E832" s="263" t="s">
        <v>2702</v>
      </c>
      <c r="F832" s="263" t="s">
        <v>2703</v>
      </c>
      <c r="G832" s="264" t="s">
        <v>2704</v>
      </c>
      <c r="H832" s="263" t="s">
        <v>2705</v>
      </c>
      <c r="I832" s="265" t="s">
        <v>9</v>
      </c>
      <c r="J832" s="263"/>
      <c r="K832" s="263"/>
      <c r="L832" s="263"/>
      <c r="M832" s="263"/>
      <c r="N832" s="263"/>
      <c r="O832" s="263"/>
      <c r="P832" s="263"/>
      <c r="Q832" s="263"/>
      <c r="R832" s="263"/>
      <c r="S832" s="263"/>
      <c r="T832" s="263"/>
      <c r="U832" s="263"/>
      <c r="V832" s="263"/>
      <c r="W832" s="263"/>
      <c r="X832" s="263"/>
      <c r="Y832" s="263"/>
      <c r="Z832" s="263"/>
      <c r="AA832" s="263"/>
      <c r="AB832" s="263"/>
    </row>
    <row r="833" spans="1:28" s="268" customFormat="1" ht="40.200000000000003" customHeight="1">
      <c r="A833" s="263" t="s">
        <v>2663</v>
      </c>
      <c r="B833" s="263" t="s">
        <v>2664</v>
      </c>
      <c r="C833" s="263" t="s">
        <v>272</v>
      </c>
      <c r="D833" s="263" t="s">
        <v>2665</v>
      </c>
      <c r="E833" s="263" t="s">
        <v>2702</v>
      </c>
      <c r="F833" s="263" t="s">
        <v>2706</v>
      </c>
      <c r="G833" s="264" t="s">
        <v>2707</v>
      </c>
      <c r="H833" s="263" t="s">
        <v>2701</v>
      </c>
      <c r="I833" s="265" t="s">
        <v>9</v>
      </c>
      <c r="J833" s="263"/>
      <c r="K833" s="263"/>
      <c r="L833" s="263"/>
      <c r="M833" s="263"/>
      <c r="N833" s="263"/>
      <c r="O833" s="263"/>
      <c r="P833" s="263"/>
      <c r="Q833" s="263"/>
      <c r="R833" s="263"/>
      <c r="S833" s="263"/>
      <c r="T833" s="263"/>
      <c r="U833" s="263"/>
      <c r="V833" s="263"/>
      <c r="W833" s="263"/>
      <c r="X833" s="263"/>
      <c r="Y833" s="263"/>
      <c r="Z833" s="263"/>
      <c r="AA833" s="263"/>
      <c r="AB833" s="263"/>
    </row>
    <row r="834" spans="1:28" s="268" customFormat="1" ht="40.200000000000003" customHeight="1">
      <c r="A834" s="263" t="s">
        <v>2663</v>
      </c>
      <c r="B834" s="263" t="s">
        <v>2664</v>
      </c>
      <c r="C834" s="263" t="s">
        <v>275</v>
      </c>
      <c r="D834" s="263" t="s">
        <v>2665</v>
      </c>
      <c r="E834" s="263" t="s">
        <v>2708</v>
      </c>
      <c r="F834" s="263" t="s">
        <v>2709</v>
      </c>
      <c r="G834" s="264" t="s">
        <v>2710</v>
      </c>
      <c r="H834" s="263" t="s">
        <v>2711</v>
      </c>
      <c r="I834" s="265" t="s">
        <v>9</v>
      </c>
      <c r="J834" s="263"/>
      <c r="K834" s="263"/>
      <c r="L834" s="263"/>
      <c r="M834" s="263"/>
      <c r="N834" s="263"/>
      <c r="O834" s="263"/>
      <c r="P834" s="263"/>
      <c r="Q834" s="263"/>
      <c r="R834" s="263"/>
      <c r="S834" s="263"/>
      <c r="T834" s="263"/>
      <c r="U834" s="263"/>
      <c r="V834" s="263"/>
      <c r="W834" s="263"/>
      <c r="X834" s="263"/>
      <c r="Y834" s="263"/>
      <c r="Z834" s="263"/>
      <c r="AA834" s="263"/>
      <c r="AB834" s="263"/>
    </row>
    <row r="835" spans="1:28" s="268" customFormat="1" ht="40.200000000000003" customHeight="1">
      <c r="A835" s="263" t="s">
        <v>2663</v>
      </c>
      <c r="B835" s="263" t="s">
        <v>2664</v>
      </c>
      <c r="C835" s="263" t="s">
        <v>279</v>
      </c>
      <c r="D835" s="263" t="s">
        <v>2665</v>
      </c>
      <c r="E835" s="263" t="s">
        <v>2708</v>
      </c>
      <c r="F835" s="263" t="s">
        <v>2712</v>
      </c>
      <c r="G835" s="264" t="s">
        <v>2713</v>
      </c>
      <c r="H835" s="263" t="s">
        <v>2714</v>
      </c>
      <c r="I835" s="265" t="s">
        <v>9</v>
      </c>
      <c r="J835" s="263"/>
      <c r="K835" s="263"/>
      <c r="L835" s="263"/>
      <c r="M835" s="263"/>
      <c r="N835" s="263"/>
      <c r="O835" s="263"/>
      <c r="P835" s="263"/>
      <c r="Q835" s="263"/>
      <c r="R835" s="263"/>
      <c r="S835" s="263"/>
      <c r="T835" s="263"/>
      <c r="U835" s="263"/>
      <c r="V835" s="263"/>
      <c r="W835" s="263"/>
      <c r="X835" s="263"/>
      <c r="Y835" s="263"/>
      <c r="Z835" s="263"/>
      <c r="AA835" s="263"/>
      <c r="AB835" s="263"/>
    </row>
    <row r="836" spans="1:28" s="268" customFormat="1" ht="40.200000000000003" customHeight="1">
      <c r="A836" s="263" t="s">
        <v>2663</v>
      </c>
      <c r="B836" s="263" t="s">
        <v>2664</v>
      </c>
      <c r="C836" s="263" t="s">
        <v>283</v>
      </c>
      <c r="D836" s="263" t="s">
        <v>2665</v>
      </c>
      <c r="E836" s="263" t="s">
        <v>2708</v>
      </c>
      <c r="F836" s="263" t="s">
        <v>2715</v>
      </c>
      <c r="G836" s="264" t="s">
        <v>2710</v>
      </c>
      <c r="H836" s="263" t="s">
        <v>2716</v>
      </c>
      <c r="I836" s="265" t="s">
        <v>9</v>
      </c>
      <c r="J836" s="263"/>
      <c r="K836" s="263"/>
      <c r="L836" s="263"/>
      <c r="M836" s="263"/>
      <c r="N836" s="263"/>
      <c r="O836" s="263"/>
      <c r="P836" s="263"/>
      <c r="Q836" s="263"/>
      <c r="R836" s="263"/>
      <c r="S836" s="263"/>
      <c r="T836" s="263"/>
      <c r="U836" s="263"/>
      <c r="V836" s="263"/>
      <c r="W836" s="263"/>
      <c r="X836" s="263"/>
      <c r="Y836" s="263"/>
      <c r="Z836" s="263"/>
      <c r="AA836" s="263"/>
      <c r="AB836" s="263"/>
    </row>
    <row r="837" spans="1:28" s="268" customFormat="1" ht="40.200000000000003" customHeight="1">
      <c r="A837" s="263" t="s">
        <v>2663</v>
      </c>
      <c r="B837" s="263" t="s">
        <v>2664</v>
      </c>
      <c r="C837" s="263" t="s">
        <v>286</v>
      </c>
      <c r="D837" s="263" t="s">
        <v>2665</v>
      </c>
      <c r="E837" s="263" t="s">
        <v>2708</v>
      </c>
      <c r="F837" s="263" t="s">
        <v>2717</v>
      </c>
      <c r="G837" s="264" t="s">
        <v>2713</v>
      </c>
      <c r="H837" s="263" t="s">
        <v>2718</v>
      </c>
      <c r="I837" s="265" t="s">
        <v>9</v>
      </c>
      <c r="J837" s="263"/>
      <c r="K837" s="263"/>
      <c r="L837" s="263"/>
      <c r="M837" s="263"/>
      <c r="N837" s="263"/>
      <c r="O837" s="263"/>
      <c r="P837" s="263"/>
      <c r="Q837" s="263"/>
      <c r="R837" s="263"/>
      <c r="S837" s="263"/>
      <c r="T837" s="263"/>
      <c r="U837" s="263"/>
      <c r="V837" s="263"/>
      <c r="W837" s="263"/>
      <c r="X837" s="263"/>
      <c r="Y837" s="263"/>
      <c r="Z837" s="263"/>
      <c r="AA837" s="263"/>
      <c r="AB837" s="263"/>
    </row>
    <row r="838" spans="1:28" s="268" customFormat="1" ht="40.200000000000003" customHeight="1">
      <c r="A838" s="263" t="s">
        <v>2663</v>
      </c>
      <c r="B838" s="263" t="s">
        <v>2664</v>
      </c>
      <c r="C838" s="263" t="s">
        <v>290</v>
      </c>
      <c r="D838" s="263" t="s">
        <v>2665</v>
      </c>
      <c r="E838" s="263" t="s">
        <v>2708</v>
      </c>
      <c r="F838" s="263" t="s">
        <v>2719</v>
      </c>
      <c r="G838" s="264" t="s">
        <v>2720</v>
      </c>
      <c r="H838" s="263" t="s">
        <v>2721</v>
      </c>
      <c r="I838" s="265" t="s">
        <v>9</v>
      </c>
      <c r="J838" s="263"/>
      <c r="K838" s="263"/>
      <c r="L838" s="263"/>
      <c r="M838" s="263"/>
      <c r="N838" s="263"/>
      <c r="O838" s="263"/>
      <c r="P838" s="263"/>
      <c r="Q838" s="263"/>
      <c r="R838" s="263"/>
      <c r="S838" s="263"/>
      <c r="T838" s="263"/>
      <c r="U838" s="263"/>
      <c r="V838" s="263"/>
      <c r="W838" s="263"/>
      <c r="X838" s="263"/>
      <c r="Y838" s="263"/>
      <c r="Z838" s="263"/>
      <c r="AA838" s="263"/>
      <c r="AB838" s="263"/>
    </row>
    <row r="839" spans="1:28" s="268" customFormat="1" ht="40.200000000000003" customHeight="1">
      <c r="A839" s="263" t="s">
        <v>2663</v>
      </c>
      <c r="B839" s="263" t="s">
        <v>2664</v>
      </c>
      <c r="C839" s="263" t="s">
        <v>295</v>
      </c>
      <c r="D839" s="263" t="s">
        <v>2665</v>
      </c>
      <c r="E839" s="263" t="s">
        <v>2708</v>
      </c>
      <c r="F839" s="263" t="s">
        <v>2722</v>
      </c>
      <c r="G839" s="264" t="s">
        <v>2723</v>
      </c>
      <c r="H839" s="263" t="s">
        <v>2724</v>
      </c>
      <c r="I839" s="265" t="s">
        <v>9</v>
      </c>
      <c r="J839" s="263"/>
      <c r="K839" s="263"/>
      <c r="L839" s="263"/>
      <c r="M839" s="263"/>
      <c r="N839" s="263"/>
      <c r="O839" s="263"/>
      <c r="P839" s="263"/>
      <c r="Q839" s="263"/>
      <c r="R839" s="263"/>
      <c r="S839" s="263"/>
      <c r="T839" s="263"/>
      <c r="U839" s="263"/>
      <c r="V839" s="263"/>
      <c r="W839" s="263"/>
      <c r="X839" s="263"/>
      <c r="Y839" s="263"/>
      <c r="Z839" s="263"/>
      <c r="AA839" s="263"/>
      <c r="AB839" s="263"/>
    </row>
    <row r="840" spans="1:28" s="268" customFormat="1" ht="40.200000000000003" customHeight="1">
      <c r="A840" s="263" t="s">
        <v>2663</v>
      </c>
      <c r="B840" s="263" t="s">
        <v>2664</v>
      </c>
      <c r="C840" s="263" t="s">
        <v>300</v>
      </c>
      <c r="D840" s="263" t="s">
        <v>2665</v>
      </c>
      <c r="E840" s="263" t="s">
        <v>2708</v>
      </c>
      <c r="F840" s="263" t="s">
        <v>2725</v>
      </c>
      <c r="G840" s="264" t="s">
        <v>2726</v>
      </c>
      <c r="H840" s="263" t="s">
        <v>2727</v>
      </c>
      <c r="I840" s="265" t="s">
        <v>9</v>
      </c>
      <c r="J840" s="263"/>
      <c r="K840" s="263"/>
      <c r="L840" s="263"/>
      <c r="M840" s="263"/>
      <c r="N840" s="263"/>
      <c r="O840" s="263"/>
      <c r="P840" s="263"/>
      <c r="Q840" s="263"/>
      <c r="R840" s="263"/>
      <c r="S840" s="263"/>
      <c r="T840" s="263"/>
      <c r="U840" s="263"/>
      <c r="V840" s="263"/>
      <c r="W840" s="263"/>
      <c r="X840" s="263"/>
      <c r="Y840" s="263"/>
      <c r="Z840" s="263"/>
      <c r="AA840" s="263"/>
      <c r="AB840" s="263"/>
    </row>
    <row r="841" spans="1:28" s="268" customFormat="1" ht="40.200000000000003" customHeight="1">
      <c r="A841" s="263" t="s">
        <v>2663</v>
      </c>
      <c r="B841" s="263" t="s">
        <v>2664</v>
      </c>
      <c r="C841" s="263" t="s">
        <v>304</v>
      </c>
      <c r="D841" s="263" t="s">
        <v>2665</v>
      </c>
      <c r="E841" s="263" t="s">
        <v>2708</v>
      </c>
      <c r="F841" s="263" t="s">
        <v>2728</v>
      </c>
      <c r="G841" s="264" t="s">
        <v>2729</v>
      </c>
      <c r="H841" s="263" t="s">
        <v>2730</v>
      </c>
      <c r="I841" s="265" t="s">
        <v>9</v>
      </c>
      <c r="J841" s="263"/>
      <c r="K841" s="263"/>
      <c r="L841" s="263"/>
      <c r="M841" s="263"/>
      <c r="N841" s="263"/>
      <c r="O841" s="263"/>
      <c r="P841" s="263"/>
      <c r="Q841" s="263"/>
      <c r="R841" s="263"/>
      <c r="S841" s="263"/>
      <c r="T841" s="263"/>
      <c r="U841" s="263"/>
      <c r="V841" s="263"/>
      <c r="W841" s="263"/>
      <c r="X841" s="263"/>
      <c r="Y841" s="263"/>
      <c r="Z841" s="263"/>
      <c r="AA841" s="263"/>
      <c r="AB841" s="263"/>
    </row>
    <row r="842" spans="1:28" s="268" customFormat="1" ht="40.200000000000003" customHeight="1">
      <c r="A842" s="263" t="s">
        <v>2663</v>
      </c>
      <c r="B842" s="263" t="s">
        <v>2664</v>
      </c>
      <c r="C842" s="263" t="s">
        <v>308</v>
      </c>
      <c r="D842" s="263" t="s">
        <v>2665</v>
      </c>
      <c r="E842" s="263" t="s">
        <v>2731</v>
      </c>
      <c r="F842" s="263" t="s">
        <v>2732</v>
      </c>
      <c r="G842" s="264" t="s">
        <v>2733</v>
      </c>
      <c r="H842" s="263" t="s">
        <v>2674</v>
      </c>
      <c r="I842" s="265" t="s">
        <v>9</v>
      </c>
      <c r="J842" s="263"/>
      <c r="K842" s="263"/>
      <c r="L842" s="263"/>
      <c r="M842" s="263"/>
      <c r="N842" s="263"/>
      <c r="O842" s="263"/>
      <c r="P842" s="263"/>
      <c r="Q842" s="263"/>
      <c r="R842" s="263"/>
      <c r="S842" s="263"/>
      <c r="T842" s="263"/>
      <c r="U842" s="263"/>
      <c r="V842" s="263"/>
      <c r="W842" s="263"/>
      <c r="X842" s="263"/>
      <c r="Y842" s="263"/>
      <c r="Z842" s="263"/>
      <c r="AA842" s="263"/>
      <c r="AB842" s="263"/>
    </row>
    <row r="843" spans="1:28" s="268" customFormat="1" ht="40.200000000000003" customHeight="1">
      <c r="A843" s="263" t="s">
        <v>2663</v>
      </c>
      <c r="B843" s="263" t="s">
        <v>2664</v>
      </c>
      <c r="C843" s="263" t="s">
        <v>311</v>
      </c>
      <c r="D843" s="263" t="s">
        <v>2665</v>
      </c>
      <c r="E843" s="263" t="s">
        <v>2731</v>
      </c>
      <c r="F843" s="263" t="s">
        <v>2734</v>
      </c>
      <c r="G843" s="264" t="s">
        <v>2735</v>
      </c>
      <c r="H843" s="263" t="s">
        <v>2736</v>
      </c>
      <c r="I843" s="265" t="s">
        <v>9</v>
      </c>
      <c r="J843" s="263"/>
      <c r="K843" s="263"/>
      <c r="L843" s="263"/>
      <c r="M843" s="263"/>
      <c r="N843" s="263"/>
      <c r="O843" s="263"/>
      <c r="P843" s="263"/>
      <c r="Q843" s="263"/>
      <c r="R843" s="263"/>
      <c r="S843" s="263"/>
      <c r="T843" s="263"/>
      <c r="U843" s="263"/>
      <c r="V843" s="263"/>
      <c r="W843" s="263"/>
      <c r="X843" s="263"/>
      <c r="Y843" s="263"/>
      <c r="Z843" s="263"/>
      <c r="AA843" s="263"/>
      <c r="AB843" s="263"/>
    </row>
    <row r="844" spans="1:28" s="268" customFormat="1" ht="40.200000000000003" customHeight="1">
      <c r="A844" s="263" t="s">
        <v>2663</v>
      </c>
      <c r="B844" s="263" t="s">
        <v>2664</v>
      </c>
      <c r="C844" s="263" t="s">
        <v>315</v>
      </c>
      <c r="D844" s="263" t="s">
        <v>2665</v>
      </c>
      <c r="E844" s="263" t="s">
        <v>2731</v>
      </c>
      <c r="F844" s="263" t="s">
        <v>2737</v>
      </c>
      <c r="G844" s="264" t="s">
        <v>2733</v>
      </c>
      <c r="H844" s="263" t="s">
        <v>2738</v>
      </c>
      <c r="I844" s="265" t="s">
        <v>9</v>
      </c>
      <c r="J844" s="263"/>
      <c r="K844" s="263"/>
      <c r="L844" s="263"/>
      <c r="M844" s="263"/>
      <c r="N844" s="263"/>
      <c r="O844" s="263"/>
      <c r="P844" s="263"/>
      <c r="Q844" s="263"/>
      <c r="R844" s="263"/>
      <c r="S844" s="263"/>
      <c r="T844" s="263"/>
      <c r="U844" s="263"/>
      <c r="V844" s="263"/>
      <c r="W844" s="263"/>
      <c r="X844" s="263"/>
      <c r="Y844" s="263"/>
      <c r="Z844" s="263"/>
      <c r="AA844" s="263"/>
      <c r="AB844" s="263"/>
    </row>
    <row r="845" spans="1:28" s="268" customFormat="1" ht="40.200000000000003" customHeight="1">
      <c r="A845" s="263" t="s">
        <v>2663</v>
      </c>
      <c r="B845" s="263" t="s">
        <v>2664</v>
      </c>
      <c r="C845" s="263" t="s">
        <v>318</v>
      </c>
      <c r="D845" s="263" t="s">
        <v>2665</v>
      </c>
      <c r="E845" s="263" t="s">
        <v>2731</v>
      </c>
      <c r="F845" s="263" t="s">
        <v>2739</v>
      </c>
      <c r="G845" s="264" t="s">
        <v>2735</v>
      </c>
      <c r="H845" s="263" t="s">
        <v>2740</v>
      </c>
      <c r="I845" s="265" t="s">
        <v>9</v>
      </c>
      <c r="J845" s="263"/>
      <c r="K845" s="263"/>
      <c r="L845" s="263"/>
      <c r="M845" s="263"/>
      <c r="N845" s="263"/>
      <c r="O845" s="263"/>
      <c r="P845" s="263"/>
      <c r="Q845" s="263"/>
      <c r="R845" s="263"/>
      <c r="S845" s="263"/>
      <c r="T845" s="263"/>
      <c r="U845" s="263"/>
      <c r="V845" s="263"/>
      <c r="W845" s="263"/>
      <c r="X845" s="263"/>
      <c r="Y845" s="263"/>
      <c r="Z845" s="263"/>
      <c r="AA845" s="263"/>
      <c r="AB845" s="263"/>
    </row>
    <row r="846" spans="1:28" s="268" customFormat="1" ht="40.200000000000003" customHeight="1">
      <c r="A846" s="263" t="s">
        <v>2663</v>
      </c>
      <c r="B846" s="263" t="s">
        <v>2664</v>
      </c>
      <c r="C846" s="263" t="s">
        <v>322</v>
      </c>
      <c r="D846" s="263" t="s">
        <v>2665</v>
      </c>
      <c r="E846" s="263" t="s">
        <v>2741</v>
      </c>
      <c r="F846" s="263" t="s">
        <v>2742</v>
      </c>
      <c r="G846" s="264" t="s">
        <v>2743</v>
      </c>
      <c r="H846" s="263" t="s">
        <v>2744</v>
      </c>
      <c r="I846" s="265" t="s">
        <v>9</v>
      </c>
      <c r="J846" s="263"/>
      <c r="K846" s="263"/>
      <c r="L846" s="263"/>
      <c r="M846" s="263"/>
      <c r="N846" s="263"/>
      <c r="O846" s="263"/>
      <c r="P846" s="263"/>
      <c r="Q846" s="263"/>
      <c r="R846" s="263"/>
      <c r="S846" s="263"/>
      <c r="T846" s="263"/>
      <c r="U846" s="263"/>
      <c r="V846" s="263"/>
      <c r="W846" s="263"/>
      <c r="X846" s="263"/>
      <c r="Y846" s="263"/>
      <c r="Z846" s="263"/>
      <c r="AA846" s="263"/>
      <c r="AB846" s="263"/>
    </row>
    <row r="847" spans="1:28" s="268" customFormat="1" ht="40.200000000000003" customHeight="1">
      <c r="A847" s="263" t="s">
        <v>2663</v>
      </c>
      <c r="B847" s="263" t="s">
        <v>2664</v>
      </c>
      <c r="C847" s="263" t="s">
        <v>1080</v>
      </c>
      <c r="D847" s="263" t="s">
        <v>2665</v>
      </c>
      <c r="E847" s="263" t="s">
        <v>2741</v>
      </c>
      <c r="F847" s="263" t="s">
        <v>2745</v>
      </c>
      <c r="G847" s="264" t="s">
        <v>2746</v>
      </c>
      <c r="H847" s="263" t="s">
        <v>2747</v>
      </c>
      <c r="I847" s="265" t="s">
        <v>9</v>
      </c>
      <c r="J847" s="263"/>
      <c r="K847" s="263"/>
      <c r="L847" s="263"/>
      <c r="M847" s="263"/>
      <c r="N847" s="263"/>
      <c r="O847" s="263"/>
      <c r="P847" s="263"/>
      <c r="Q847" s="263"/>
      <c r="R847" s="263"/>
      <c r="S847" s="263"/>
      <c r="T847" s="263"/>
      <c r="U847" s="263"/>
      <c r="V847" s="263"/>
      <c r="W847" s="263"/>
      <c r="X847" s="263"/>
      <c r="Y847" s="263"/>
      <c r="Z847" s="263"/>
      <c r="AA847" s="263"/>
      <c r="AB847" s="263"/>
    </row>
    <row r="848" spans="1:28" s="268" customFormat="1" ht="40.200000000000003" customHeight="1">
      <c r="A848" s="263" t="s">
        <v>2663</v>
      </c>
      <c r="B848" s="263" t="s">
        <v>2664</v>
      </c>
      <c r="C848" s="263" t="s">
        <v>1084</v>
      </c>
      <c r="D848" s="263" t="s">
        <v>2665</v>
      </c>
      <c r="E848" s="263" t="s">
        <v>2748</v>
      </c>
      <c r="F848" s="263" t="s">
        <v>2742</v>
      </c>
      <c r="G848" s="264" t="s">
        <v>2749</v>
      </c>
      <c r="H848" s="263" t="s">
        <v>2750</v>
      </c>
      <c r="I848" s="265" t="s">
        <v>9</v>
      </c>
      <c r="J848" s="263"/>
      <c r="K848" s="263"/>
      <c r="L848" s="263"/>
      <c r="M848" s="263"/>
      <c r="N848" s="263"/>
      <c r="O848" s="263"/>
      <c r="P848" s="263"/>
      <c r="Q848" s="263"/>
      <c r="R848" s="263"/>
      <c r="S848" s="263"/>
      <c r="T848" s="263"/>
      <c r="U848" s="263"/>
      <c r="V848" s="263"/>
      <c r="W848" s="263"/>
      <c r="X848" s="263"/>
      <c r="Y848" s="263"/>
      <c r="Z848" s="263"/>
      <c r="AA848" s="263"/>
      <c r="AB848" s="263"/>
    </row>
    <row r="849" spans="1:28" s="268" customFormat="1" ht="40.200000000000003" customHeight="1">
      <c r="A849" s="263" t="s">
        <v>2663</v>
      </c>
      <c r="B849" s="263" t="s">
        <v>2664</v>
      </c>
      <c r="C849" s="263" t="s">
        <v>1088</v>
      </c>
      <c r="D849" s="263" t="s">
        <v>2665</v>
      </c>
      <c r="E849" s="263" t="s">
        <v>2748</v>
      </c>
      <c r="F849" s="263" t="s">
        <v>2745</v>
      </c>
      <c r="G849" s="264" t="s">
        <v>2751</v>
      </c>
      <c r="H849" s="263" t="s">
        <v>2747</v>
      </c>
      <c r="I849" s="265" t="s">
        <v>9</v>
      </c>
      <c r="J849" s="263"/>
      <c r="K849" s="263"/>
      <c r="L849" s="263"/>
      <c r="M849" s="263"/>
      <c r="N849" s="263"/>
      <c r="O849" s="263"/>
      <c r="P849" s="263"/>
      <c r="Q849" s="263"/>
      <c r="R849" s="263"/>
      <c r="S849" s="263"/>
      <c r="T849" s="263"/>
      <c r="U849" s="263"/>
      <c r="V849" s="263"/>
      <c r="W849" s="263"/>
      <c r="X849" s="263"/>
      <c r="Y849" s="263"/>
      <c r="Z849" s="263"/>
      <c r="AA849" s="263"/>
      <c r="AB849" s="263"/>
    </row>
    <row r="850" spans="1:28" s="268" customFormat="1" ht="40.200000000000003" customHeight="1">
      <c r="A850" s="263" t="s">
        <v>2663</v>
      </c>
      <c r="B850" s="263" t="s">
        <v>2664</v>
      </c>
      <c r="C850" s="263" t="s">
        <v>1092</v>
      </c>
      <c r="D850" s="263" t="s">
        <v>2665</v>
      </c>
      <c r="E850" s="263" t="s">
        <v>2748</v>
      </c>
      <c r="F850" s="263" t="s">
        <v>2752</v>
      </c>
      <c r="G850" s="264" t="s">
        <v>2749</v>
      </c>
      <c r="H850" s="263" t="s">
        <v>2753</v>
      </c>
      <c r="I850" s="265" t="s">
        <v>9</v>
      </c>
      <c r="J850" s="263"/>
      <c r="K850" s="263"/>
      <c r="L850" s="263"/>
      <c r="M850" s="263"/>
      <c r="N850" s="263"/>
      <c r="O850" s="263"/>
      <c r="P850" s="263"/>
      <c r="Q850" s="263"/>
      <c r="R850" s="263"/>
      <c r="S850" s="263"/>
      <c r="T850" s="263"/>
      <c r="U850" s="263"/>
      <c r="V850" s="263"/>
      <c r="W850" s="263"/>
      <c r="X850" s="263"/>
      <c r="Y850" s="263"/>
      <c r="Z850" s="263"/>
      <c r="AA850" s="263"/>
      <c r="AB850" s="263"/>
    </row>
    <row r="851" spans="1:28" s="268" customFormat="1" ht="40.200000000000003" customHeight="1">
      <c r="A851" s="263" t="s">
        <v>2754</v>
      </c>
      <c r="B851" s="263" t="s">
        <v>2664</v>
      </c>
      <c r="C851" s="263" t="s">
        <v>1096</v>
      </c>
      <c r="D851" s="263" t="s">
        <v>2665</v>
      </c>
      <c r="E851" s="263" t="s">
        <v>2748</v>
      </c>
      <c r="F851" s="263" t="s">
        <v>2755</v>
      </c>
      <c r="G851" s="264" t="s">
        <v>2751</v>
      </c>
      <c r="H851" s="263" t="s">
        <v>2756</v>
      </c>
      <c r="I851" s="265" t="s">
        <v>9</v>
      </c>
      <c r="J851" s="263"/>
      <c r="K851" s="263"/>
      <c r="L851" s="263"/>
      <c r="M851" s="263"/>
      <c r="N851" s="263"/>
      <c r="O851" s="263"/>
      <c r="P851" s="263"/>
      <c r="Q851" s="263"/>
      <c r="R851" s="263"/>
      <c r="S851" s="263"/>
      <c r="T851" s="263"/>
      <c r="U851" s="263"/>
      <c r="V851" s="263"/>
      <c r="W851" s="263"/>
      <c r="X851" s="263"/>
      <c r="Y851" s="263"/>
      <c r="Z851" s="263"/>
      <c r="AA851" s="263"/>
      <c r="AB851" s="263"/>
    </row>
    <row r="852" spans="1:28" s="268" customFormat="1" ht="40.200000000000003" customHeight="1">
      <c r="A852" s="263" t="s">
        <v>2757</v>
      </c>
      <c r="B852" s="263" t="s">
        <v>2758</v>
      </c>
      <c r="C852" s="263" t="s">
        <v>2759</v>
      </c>
      <c r="D852" s="291" t="s">
        <v>2760</v>
      </c>
      <c r="E852" s="263" t="s">
        <v>2761</v>
      </c>
      <c r="F852" s="263" t="s">
        <v>2762</v>
      </c>
      <c r="G852" s="264" t="s">
        <v>2763</v>
      </c>
      <c r="H852" s="263" t="s">
        <v>2764</v>
      </c>
      <c r="I852" s="265" t="s">
        <v>9</v>
      </c>
      <c r="J852" s="263"/>
      <c r="K852" s="263"/>
      <c r="L852" s="266"/>
      <c r="M852" s="263" t="s">
        <v>645</v>
      </c>
      <c r="N852" s="263" t="s">
        <v>645</v>
      </c>
      <c r="O852" s="263" t="s">
        <v>645</v>
      </c>
      <c r="P852" s="263" t="s">
        <v>645</v>
      </c>
      <c r="Q852" s="263" t="s">
        <v>645</v>
      </c>
      <c r="R852" s="263" t="s">
        <v>645</v>
      </c>
      <c r="S852" s="263" t="s">
        <v>645</v>
      </c>
      <c r="T852" s="263" t="s">
        <v>645</v>
      </c>
      <c r="U852" s="263" t="s">
        <v>645</v>
      </c>
      <c r="V852" s="263" t="s">
        <v>645</v>
      </c>
      <c r="W852" s="263" t="s">
        <v>645</v>
      </c>
      <c r="X852" s="263" t="s">
        <v>645</v>
      </c>
      <c r="Y852" s="263" t="s">
        <v>645</v>
      </c>
      <c r="Z852" s="263" t="s">
        <v>645</v>
      </c>
      <c r="AA852" s="263" t="s">
        <v>645</v>
      </c>
      <c r="AB852" s="263" t="s">
        <v>645</v>
      </c>
    </row>
    <row r="853" spans="1:28" s="268" customFormat="1" ht="40.200000000000003" customHeight="1">
      <c r="A853" s="263" t="s">
        <v>2757</v>
      </c>
      <c r="B853" s="263" t="s">
        <v>2758</v>
      </c>
      <c r="C853" s="263" t="s">
        <v>2765</v>
      </c>
      <c r="D853" s="291" t="s">
        <v>2766</v>
      </c>
      <c r="E853" s="263" t="s">
        <v>2761</v>
      </c>
      <c r="F853" s="263" t="s">
        <v>2767</v>
      </c>
      <c r="G853" s="264" t="s">
        <v>2768</v>
      </c>
      <c r="H853" s="263" t="s">
        <v>2769</v>
      </c>
      <c r="I853" s="265" t="s">
        <v>9</v>
      </c>
      <c r="J853" s="263"/>
      <c r="K853" s="263"/>
      <c r="L853" s="266"/>
      <c r="M853" s="263" t="s">
        <v>645</v>
      </c>
      <c r="N853" s="263" t="s">
        <v>645</v>
      </c>
      <c r="O853" s="263" t="s">
        <v>645</v>
      </c>
      <c r="P853" s="263" t="s">
        <v>645</v>
      </c>
      <c r="Q853" s="263" t="s">
        <v>645</v>
      </c>
      <c r="R853" s="263" t="s">
        <v>645</v>
      </c>
      <c r="S853" s="263" t="s">
        <v>645</v>
      </c>
      <c r="T853" s="263" t="s">
        <v>645</v>
      </c>
      <c r="U853" s="263" t="s">
        <v>645</v>
      </c>
      <c r="V853" s="263" t="s">
        <v>645</v>
      </c>
      <c r="W853" s="263" t="s">
        <v>645</v>
      </c>
      <c r="X853" s="263" t="s">
        <v>645</v>
      </c>
      <c r="Y853" s="263" t="s">
        <v>645</v>
      </c>
      <c r="Z853" s="263" t="s">
        <v>645</v>
      </c>
      <c r="AA853" s="263" t="s">
        <v>645</v>
      </c>
      <c r="AB853" s="263" t="s">
        <v>645</v>
      </c>
    </row>
    <row r="854" spans="1:28" s="268" customFormat="1" ht="40.200000000000003" customHeight="1">
      <c r="A854" s="263" t="s">
        <v>2757</v>
      </c>
      <c r="B854" s="263" t="s">
        <v>2758</v>
      </c>
      <c r="C854" s="263" t="s">
        <v>2770</v>
      </c>
      <c r="D854" s="291" t="s">
        <v>2766</v>
      </c>
      <c r="E854" s="263" t="s">
        <v>2761</v>
      </c>
      <c r="F854" s="263" t="s">
        <v>2771</v>
      </c>
      <c r="G854" s="264" t="s">
        <v>2772</v>
      </c>
      <c r="H854" s="263" t="s">
        <v>2773</v>
      </c>
      <c r="I854" s="265" t="s">
        <v>9</v>
      </c>
      <c r="J854" s="263"/>
      <c r="K854" s="263"/>
      <c r="L854" s="266"/>
      <c r="M854" s="263" t="s">
        <v>645</v>
      </c>
      <c r="N854" s="263" t="s">
        <v>645</v>
      </c>
      <c r="O854" s="263" t="s">
        <v>645</v>
      </c>
      <c r="P854" s="263" t="s">
        <v>645</v>
      </c>
      <c r="Q854" s="263" t="s">
        <v>645</v>
      </c>
      <c r="R854" s="263" t="s">
        <v>645</v>
      </c>
      <c r="S854" s="263" t="s">
        <v>645</v>
      </c>
      <c r="T854" s="263" t="s">
        <v>645</v>
      </c>
      <c r="U854" s="263" t="s">
        <v>645</v>
      </c>
      <c r="V854" s="263" t="s">
        <v>645</v>
      </c>
      <c r="W854" s="263" t="s">
        <v>645</v>
      </c>
      <c r="X854" s="263" t="s">
        <v>645</v>
      </c>
      <c r="Y854" s="263" t="s">
        <v>645</v>
      </c>
      <c r="Z854" s="263" t="s">
        <v>645</v>
      </c>
      <c r="AA854" s="263" t="s">
        <v>645</v>
      </c>
      <c r="AB854" s="263" t="s">
        <v>645</v>
      </c>
    </row>
    <row r="855" spans="1:28" s="268" customFormat="1" ht="40.200000000000003" customHeight="1">
      <c r="A855" s="263" t="s">
        <v>2757</v>
      </c>
      <c r="B855" s="263" t="s">
        <v>2758</v>
      </c>
      <c r="C855" s="263" t="s">
        <v>2774</v>
      </c>
      <c r="D855" s="291" t="s">
        <v>2766</v>
      </c>
      <c r="E855" s="263" t="s">
        <v>2761</v>
      </c>
      <c r="F855" s="263" t="s">
        <v>2775</v>
      </c>
      <c r="G855" s="264" t="s">
        <v>2776</v>
      </c>
      <c r="H855" s="263" t="s">
        <v>2777</v>
      </c>
      <c r="I855" s="265" t="s">
        <v>9</v>
      </c>
      <c r="J855" s="263"/>
      <c r="K855" s="263"/>
      <c r="L855" s="266"/>
      <c r="M855" s="263" t="s">
        <v>645</v>
      </c>
      <c r="N855" s="263" t="s">
        <v>645</v>
      </c>
      <c r="O855" s="263" t="s">
        <v>645</v>
      </c>
      <c r="P855" s="263" t="s">
        <v>645</v>
      </c>
      <c r="Q855" s="263" t="s">
        <v>645</v>
      </c>
      <c r="R855" s="263" t="s">
        <v>645</v>
      </c>
      <c r="S855" s="263" t="s">
        <v>645</v>
      </c>
      <c r="T855" s="263" t="s">
        <v>645</v>
      </c>
      <c r="U855" s="263" t="s">
        <v>645</v>
      </c>
      <c r="V855" s="263" t="s">
        <v>645</v>
      </c>
      <c r="W855" s="263" t="s">
        <v>645</v>
      </c>
      <c r="X855" s="263" t="s">
        <v>645</v>
      </c>
      <c r="Y855" s="263" t="s">
        <v>645</v>
      </c>
      <c r="Z855" s="263" t="s">
        <v>645</v>
      </c>
      <c r="AA855" s="263" t="s">
        <v>645</v>
      </c>
      <c r="AB855" s="263" t="s">
        <v>645</v>
      </c>
    </row>
    <row r="856" spans="1:28" s="268" customFormat="1" ht="40.200000000000003" customHeight="1">
      <c r="A856" s="263" t="s">
        <v>2757</v>
      </c>
      <c r="B856" s="263" t="s">
        <v>2758</v>
      </c>
      <c r="C856" s="263" t="s">
        <v>2778</v>
      </c>
      <c r="D856" s="291" t="s">
        <v>2766</v>
      </c>
      <c r="E856" s="263" t="s">
        <v>2761</v>
      </c>
      <c r="F856" s="263" t="s">
        <v>2779</v>
      </c>
      <c r="G856" s="264" t="s">
        <v>2780</v>
      </c>
      <c r="H856" s="291" t="s">
        <v>2781</v>
      </c>
      <c r="I856" s="265" t="s">
        <v>9</v>
      </c>
      <c r="J856" s="263"/>
      <c r="K856" s="263"/>
      <c r="L856" s="266"/>
      <c r="M856" s="263" t="s">
        <v>645</v>
      </c>
      <c r="N856" s="263" t="s">
        <v>645</v>
      </c>
      <c r="O856" s="263" t="s">
        <v>645</v>
      </c>
      <c r="P856" s="263" t="s">
        <v>645</v>
      </c>
      <c r="Q856" s="263" t="s">
        <v>645</v>
      </c>
      <c r="R856" s="263" t="s">
        <v>645</v>
      </c>
      <c r="S856" s="263" t="s">
        <v>645</v>
      </c>
      <c r="T856" s="263" t="s">
        <v>645</v>
      </c>
      <c r="U856" s="263" t="s">
        <v>645</v>
      </c>
      <c r="V856" s="263" t="s">
        <v>645</v>
      </c>
      <c r="W856" s="263" t="s">
        <v>645</v>
      </c>
      <c r="X856" s="263" t="s">
        <v>645</v>
      </c>
      <c r="Y856" s="263" t="s">
        <v>645</v>
      </c>
      <c r="Z856" s="263" t="s">
        <v>645</v>
      </c>
      <c r="AA856" s="263" t="s">
        <v>645</v>
      </c>
      <c r="AB856" s="263" t="s">
        <v>645</v>
      </c>
    </row>
    <row r="857" spans="1:28" s="268" customFormat="1" ht="40.200000000000003" customHeight="1">
      <c r="A857" s="263" t="s">
        <v>2757</v>
      </c>
      <c r="B857" s="263" t="s">
        <v>2758</v>
      </c>
      <c r="C857" s="263" t="s">
        <v>2782</v>
      </c>
      <c r="D857" s="291" t="s">
        <v>2766</v>
      </c>
      <c r="E857" s="263" t="s">
        <v>2761</v>
      </c>
      <c r="F857" s="263" t="s">
        <v>2783</v>
      </c>
      <c r="G857" s="264" t="s">
        <v>2780</v>
      </c>
      <c r="H857" s="291" t="s">
        <v>2784</v>
      </c>
      <c r="I857" s="265" t="s">
        <v>9</v>
      </c>
      <c r="J857" s="263"/>
      <c r="K857" s="263"/>
      <c r="L857" s="266"/>
      <c r="M857" s="263" t="s">
        <v>645</v>
      </c>
      <c r="N857" s="263" t="s">
        <v>645</v>
      </c>
      <c r="O857" s="263" t="s">
        <v>645</v>
      </c>
      <c r="P857" s="263" t="s">
        <v>645</v>
      </c>
      <c r="Q857" s="263" t="s">
        <v>645</v>
      </c>
      <c r="R857" s="263" t="s">
        <v>645</v>
      </c>
      <c r="S857" s="263" t="s">
        <v>645</v>
      </c>
      <c r="T857" s="263" t="s">
        <v>645</v>
      </c>
      <c r="U857" s="263" t="s">
        <v>645</v>
      </c>
      <c r="V857" s="263" t="s">
        <v>645</v>
      </c>
      <c r="W857" s="263" t="s">
        <v>645</v>
      </c>
      <c r="X857" s="263" t="s">
        <v>645</v>
      </c>
      <c r="Y857" s="263" t="s">
        <v>645</v>
      </c>
      <c r="Z857" s="263" t="s">
        <v>645</v>
      </c>
      <c r="AA857" s="263" t="s">
        <v>645</v>
      </c>
      <c r="AB857" s="263" t="s">
        <v>645</v>
      </c>
    </row>
    <row r="858" spans="1:28" s="268" customFormat="1" ht="40.200000000000003" customHeight="1">
      <c r="A858" s="263" t="s">
        <v>2757</v>
      </c>
      <c r="B858" s="263" t="s">
        <v>2758</v>
      </c>
      <c r="C858" s="263" t="s">
        <v>2785</v>
      </c>
      <c r="D858" s="291" t="s">
        <v>2786</v>
      </c>
      <c r="E858" s="263" t="s">
        <v>2761</v>
      </c>
      <c r="F858" s="263" t="s">
        <v>2787</v>
      </c>
      <c r="G858" s="264" t="s">
        <v>2788</v>
      </c>
      <c r="H858" s="263" t="s">
        <v>2789</v>
      </c>
      <c r="I858" s="265" t="s">
        <v>9</v>
      </c>
      <c r="J858" s="263"/>
      <c r="K858" s="263"/>
      <c r="L858" s="266"/>
      <c r="M858" s="263" t="s">
        <v>645</v>
      </c>
      <c r="N858" s="263" t="s">
        <v>645</v>
      </c>
      <c r="O858" s="263" t="s">
        <v>645</v>
      </c>
      <c r="P858" s="263" t="s">
        <v>645</v>
      </c>
      <c r="Q858" s="263" t="s">
        <v>645</v>
      </c>
      <c r="R858" s="263" t="s">
        <v>645</v>
      </c>
      <c r="S858" s="263" t="s">
        <v>645</v>
      </c>
      <c r="T858" s="263" t="s">
        <v>645</v>
      </c>
      <c r="U858" s="263" t="s">
        <v>645</v>
      </c>
      <c r="V858" s="263" t="s">
        <v>645</v>
      </c>
      <c r="W858" s="263" t="s">
        <v>645</v>
      </c>
      <c r="X858" s="263" t="s">
        <v>645</v>
      </c>
      <c r="Y858" s="263" t="s">
        <v>645</v>
      </c>
      <c r="Z858" s="263" t="s">
        <v>645</v>
      </c>
      <c r="AA858" s="263" t="s">
        <v>645</v>
      </c>
      <c r="AB858" s="263" t="s">
        <v>645</v>
      </c>
    </row>
    <row r="859" spans="1:28" s="268" customFormat="1" ht="40.200000000000003" customHeight="1">
      <c r="A859" s="263" t="s">
        <v>2757</v>
      </c>
      <c r="B859" s="263" t="s">
        <v>2758</v>
      </c>
      <c r="C859" s="263" t="s">
        <v>2790</v>
      </c>
      <c r="D859" s="291" t="s">
        <v>2786</v>
      </c>
      <c r="E859" s="263" t="s">
        <v>2761</v>
      </c>
      <c r="F859" s="263" t="s">
        <v>2791</v>
      </c>
      <c r="G859" s="264" t="s">
        <v>2792</v>
      </c>
      <c r="H859" s="263" t="s">
        <v>2793</v>
      </c>
      <c r="I859" s="265" t="s">
        <v>9</v>
      </c>
      <c r="J859" s="263"/>
      <c r="K859" s="263"/>
      <c r="L859" s="266"/>
      <c r="M859" s="263" t="s">
        <v>645</v>
      </c>
      <c r="N859" s="263" t="s">
        <v>645</v>
      </c>
      <c r="O859" s="263" t="s">
        <v>645</v>
      </c>
      <c r="P859" s="263" t="s">
        <v>645</v>
      </c>
      <c r="Q859" s="263" t="s">
        <v>645</v>
      </c>
      <c r="R859" s="263" t="s">
        <v>645</v>
      </c>
      <c r="S859" s="263" t="s">
        <v>645</v>
      </c>
      <c r="T859" s="263" t="s">
        <v>645</v>
      </c>
      <c r="U859" s="263" t="s">
        <v>645</v>
      </c>
      <c r="V859" s="263" t="s">
        <v>645</v>
      </c>
      <c r="W859" s="263" t="s">
        <v>645</v>
      </c>
      <c r="X859" s="263" t="s">
        <v>645</v>
      </c>
      <c r="Y859" s="263" t="s">
        <v>645</v>
      </c>
      <c r="Z859" s="263" t="s">
        <v>645</v>
      </c>
      <c r="AA859" s="263" t="s">
        <v>645</v>
      </c>
      <c r="AB859" s="263" t="s">
        <v>645</v>
      </c>
    </row>
    <row r="860" spans="1:28" s="268" customFormat="1" ht="40.200000000000003" customHeight="1">
      <c r="A860" s="263" t="s">
        <v>2757</v>
      </c>
      <c r="B860" s="263" t="s">
        <v>2758</v>
      </c>
      <c r="C860" s="263" t="s">
        <v>2794</v>
      </c>
      <c r="D860" s="291" t="s">
        <v>2795</v>
      </c>
      <c r="E860" s="263" t="s">
        <v>2761</v>
      </c>
      <c r="F860" s="263" t="s">
        <v>2796</v>
      </c>
      <c r="G860" s="264" t="s">
        <v>2797</v>
      </c>
      <c r="H860" s="263" t="s">
        <v>2798</v>
      </c>
      <c r="I860" s="265" t="s">
        <v>9</v>
      </c>
      <c r="J860" s="263"/>
      <c r="K860" s="263"/>
      <c r="L860" s="266"/>
      <c r="M860" s="263" t="s">
        <v>645</v>
      </c>
      <c r="N860" s="263" t="s">
        <v>645</v>
      </c>
      <c r="O860" s="263" t="s">
        <v>645</v>
      </c>
      <c r="P860" s="263" t="s">
        <v>645</v>
      </c>
      <c r="Q860" s="263" t="s">
        <v>645</v>
      </c>
      <c r="R860" s="263" t="s">
        <v>645</v>
      </c>
      <c r="S860" s="263" t="s">
        <v>645</v>
      </c>
      <c r="T860" s="263" t="s">
        <v>645</v>
      </c>
      <c r="U860" s="263" t="s">
        <v>645</v>
      </c>
      <c r="V860" s="263" t="s">
        <v>645</v>
      </c>
      <c r="W860" s="263" t="s">
        <v>645</v>
      </c>
      <c r="X860" s="263" t="s">
        <v>645</v>
      </c>
      <c r="Y860" s="263" t="s">
        <v>645</v>
      </c>
      <c r="Z860" s="263" t="s">
        <v>645</v>
      </c>
      <c r="AA860" s="263" t="s">
        <v>645</v>
      </c>
      <c r="AB860" s="263" t="s">
        <v>645</v>
      </c>
    </row>
    <row r="861" spans="1:28" s="268" customFormat="1" ht="40.200000000000003" customHeight="1">
      <c r="A861" s="263" t="s">
        <v>2757</v>
      </c>
      <c r="B861" s="263" t="s">
        <v>2758</v>
      </c>
      <c r="C861" s="263" t="s">
        <v>2799</v>
      </c>
      <c r="D861" s="291" t="s">
        <v>2786</v>
      </c>
      <c r="E861" s="263" t="s">
        <v>2761</v>
      </c>
      <c r="F861" s="263" t="s">
        <v>2800</v>
      </c>
      <c r="G861" s="264" t="s">
        <v>2801</v>
      </c>
      <c r="H861" s="263" t="s">
        <v>2802</v>
      </c>
      <c r="I861" s="265" t="s">
        <v>9</v>
      </c>
      <c r="J861" s="263"/>
      <c r="K861" s="263"/>
      <c r="L861" s="266"/>
      <c r="M861" s="263" t="s">
        <v>645</v>
      </c>
      <c r="N861" s="263" t="s">
        <v>645</v>
      </c>
      <c r="O861" s="263" t="s">
        <v>645</v>
      </c>
      <c r="P861" s="263" t="s">
        <v>645</v>
      </c>
      <c r="Q861" s="263" t="s">
        <v>645</v>
      </c>
      <c r="R861" s="263" t="s">
        <v>645</v>
      </c>
      <c r="S861" s="263" t="s">
        <v>645</v>
      </c>
      <c r="T861" s="263" t="s">
        <v>645</v>
      </c>
      <c r="U861" s="263" t="s">
        <v>645</v>
      </c>
      <c r="V861" s="263" t="s">
        <v>645</v>
      </c>
      <c r="W861" s="263" t="s">
        <v>645</v>
      </c>
      <c r="X861" s="263" t="s">
        <v>645</v>
      </c>
      <c r="Y861" s="263" t="s">
        <v>645</v>
      </c>
      <c r="Z861" s="263" t="s">
        <v>645</v>
      </c>
      <c r="AA861" s="263" t="s">
        <v>645</v>
      </c>
      <c r="AB861" s="263" t="s">
        <v>645</v>
      </c>
    </row>
    <row r="862" spans="1:28" s="268" customFormat="1" ht="40.200000000000003" customHeight="1">
      <c r="A862" s="263" t="s">
        <v>2757</v>
      </c>
      <c r="B862" s="263" t="s">
        <v>2758</v>
      </c>
      <c r="C862" s="263" t="s">
        <v>2803</v>
      </c>
      <c r="D862" s="291" t="s">
        <v>2786</v>
      </c>
      <c r="E862" s="263" t="s">
        <v>2761</v>
      </c>
      <c r="F862" s="263" t="s">
        <v>2804</v>
      </c>
      <c r="G862" s="264" t="s">
        <v>2805</v>
      </c>
      <c r="H862" s="263" t="s">
        <v>2806</v>
      </c>
      <c r="I862" s="265" t="s">
        <v>9</v>
      </c>
      <c r="J862" s="263"/>
      <c r="K862" s="263"/>
      <c r="L862" s="266"/>
      <c r="M862" s="263" t="s">
        <v>645</v>
      </c>
      <c r="N862" s="263" t="s">
        <v>645</v>
      </c>
      <c r="O862" s="263" t="s">
        <v>645</v>
      </c>
      <c r="P862" s="263" t="s">
        <v>645</v>
      </c>
      <c r="Q862" s="263" t="s">
        <v>645</v>
      </c>
      <c r="R862" s="263" t="s">
        <v>645</v>
      </c>
      <c r="S862" s="263" t="s">
        <v>645</v>
      </c>
      <c r="T862" s="263" t="s">
        <v>645</v>
      </c>
      <c r="U862" s="263" t="s">
        <v>645</v>
      </c>
      <c r="V862" s="263" t="s">
        <v>645</v>
      </c>
      <c r="W862" s="263" t="s">
        <v>645</v>
      </c>
      <c r="X862" s="263" t="s">
        <v>645</v>
      </c>
      <c r="Y862" s="263" t="s">
        <v>645</v>
      </c>
      <c r="Z862" s="263" t="s">
        <v>645</v>
      </c>
      <c r="AA862" s="263" t="s">
        <v>645</v>
      </c>
      <c r="AB862" s="263" t="s">
        <v>645</v>
      </c>
    </row>
    <row r="863" spans="1:28" s="268" customFormat="1" ht="40.200000000000003" customHeight="1">
      <c r="A863" s="263" t="s">
        <v>2757</v>
      </c>
      <c r="B863" s="263" t="s">
        <v>2758</v>
      </c>
      <c r="C863" s="263" t="s">
        <v>2807</v>
      </c>
      <c r="D863" s="291" t="s">
        <v>2786</v>
      </c>
      <c r="E863" s="263" t="s">
        <v>2761</v>
      </c>
      <c r="F863" s="263" t="s">
        <v>2808</v>
      </c>
      <c r="G863" s="264" t="s">
        <v>2809</v>
      </c>
      <c r="H863" s="263" t="s">
        <v>2810</v>
      </c>
      <c r="I863" s="265" t="s">
        <v>9</v>
      </c>
      <c r="J863" s="263"/>
      <c r="K863" s="263"/>
      <c r="L863" s="266"/>
      <c r="M863" s="263" t="s">
        <v>645</v>
      </c>
      <c r="N863" s="263" t="s">
        <v>645</v>
      </c>
      <c r="O863" s="263" t="s">
        <v>645</v>
      </c>
      <c r="P863" s="263" t="s">
        <v>645</v>
      </c>
      <c r="Q863" s="263" t="s">
        <v>645</v>
      </c>
      <c r="R863" s="263" t="s">
        <v>645</v>
      </c>
      <c r="S863" s="263" t="s">
        <v>645</v>
      </c>
      <c r="T863" s="263" t="s">
        <v>645</v>
      </c>
      <c r="U863" s="263" t="s">
        <v>645</v>
      </c>
      <c r="V863" s="263" t="s">
        <v>645</v>
      </c>
      <c r="W863" s="263" t="s">
        <v>645</v>
      </c>
      <c r="X863" s="263" t="s">
        <v>645</v>
      </c>
      <c r="Y863" s="263" t="s">
        <v>645</v>
      </c>
      <c r="Z863" s="263" t="s">
        <v>645</v>
      </c>
      <c r="AA863" s="263" t="s">
        <v>645</v>
      </c>
      <c r="AB863" s="263" t="s">
        <v>645</v>
      </c>
    </row>
    <row r="864" spans="1:28" s="268" customFormat="1" ht="40.200000000000003" customHeight="1">
      <c r="A864" s="263" t="s">
        <v>2757</v>
      </c>
      <c r="B864" s="263" t="s">
        <v>2758</v>
      </c>
      <c r="C864" s="263" t="s">
        <v>2811</v>
      </c>
      <c r="D864" s="291" t="s">
        <v>2786</v>
      </c>
      <c r="E864" s="263" t="s">
        <v>2761</v>
      </c>
      <c r="F864" s="263" t="s">
        <v>2812</v>
      </c>
      <c r="G864" s="264" t="s">
        <v>2813</v>
      </c>
      <c r="H864" s="263" t="s">
        <v>2814</v>
      </c>
      <c r="I864" s="265" t="s">
        <v>9</v>
      </c>
      <c r="J864" s="263"/>
      <c r="K864" s="263"/>
      <c r="L864" s="266"/>
      <c r="M864" s="263" t="s">
        <v>645</v>
      </c>
      <c r="N864" s="263" t="s">
        <v>645</v>
      </c>
      <c r="O864" s="263" t="s">
        <v>645</v>
      </c>
      <c r="P864" s="263" t="s">
        <v>645</v>
      </c>
      <c r="Q864" s="263" t="s">
        <v>645</v>
      </c>
      <c r="R864" s="263" t="s">
        <v>645</v>
      </c>
      <c r="S864" s="263" t="s">
        <v>645</v>
      </c>
      <c r="T864" s="263" t="s">
        <v>645</v>
      </c>
      <c r="U864" s="263" t="s">
        <v>645</v>
      </c>
      <c r="V864" s="263" t="s">
        <v>645</v>
      </c>
      <c r="W864" s="263" t="s">
        <v>645</v>
      </c>
      <c r="X864" s="263" t="s">
        <v>645</v>
      </c>
      <c r="Y864" s="263" t="s">
        <v>645</v>
      </c>
      <c r="Z864" s="263" t="s">
        <v>645</v>
      </c>
      <c r="AA864" s="263" t="s">
        <v>645</v>
      </c>
      <c r="AB864" s="263" t="s">
        <v>645</v>
      </c>
    </row>
    <row r="865" spans="1:28" s="268" customFormat="1" ht="40.200000000000003" customHeight="1">
      <c r="A865" s="263" t="s">
        <v>2757</v>
      </c>
      <c r="B865" s="263" t="s">
        <v>2758</v>
      </c>
      <c r="C865" s="263" t="s">
        <v>2815</v>
      </c>
      <c r="D865" s="291" t="s">
        <v>2786</v>
      </c>
      <c r="E865" s="263" t="s">
        <v>2761</v>
      </c>
      <c r="F865" s="263" t="s">
        <v>2816</v>
      </c>
      <c r="G865" s="264" t="s">
        <v>2817</v>
      </c>
      <c r="H865" s="263" t="s">
        <v>2818</v>
      </c>
      <c r="I865" s="265" t="s">
        <v>9</v>
      </c>
      <c r="J865" s="263"/>
      <c r="K865" s="263"/>
      <c r="L865" s="266"/>
      <c r="M865" s="263" t="s">
        <v>645</v>
      </c>
      <c r="N865" s="263" t="s">
        <v>645</v>
      </c>
      <c r="O865" s="263" t="s">
        <v>645</v>
      </c>
      <c r="P865" s="263" t="s">
        <v>645</v>
      </c>
      <c r="Q865" s="263" t="s">
        <v>645</v>
      </c>
      <c r="R865" s="263" t="s">
        <v>645</v>
      </c>
      <c r="S865" s="263" t="s">
        <v>645</v>
      </c>
      <c r="T865" s="263" t="s">
        <v>645</v>
      </c>
      <c r="U865" s="263" t="s">
        <v>645</v>
      </c>
      <c r="V865" s="263" t="s">
        <v>645</v>
      </c>
      <c r="W865" s="263" t="s">
        <v>645</v>
      </c>
      <c r="X865" s="263" t="s">
        <v>645</v>
      </c>
      <c r="Y865" s="263" t="s">
        <v>645</v>
      </c>
      <c r="Z865" s="263" t="s">
        <v>645</v>
      </c>
      <c r="AA865" s="263" t="s">
        <v>645</v>
      </c>
      <c r="AB865" s="263" t="s">
        <v>645</v>
      </c>
    </row>
    <row r="866" spans="1:28" s="268" customFormat="1" ht="40.200000000000003" customHeight="1">
      <c r="A866" s="263" t="s">
        <v>2757</v>
      </c>
      <c r="B866" s="263" t="s">
        <v>2758</v>
      </c>
      <c r="C866" s="263" t="s">
        <v>2819</v>
      </c>
      <c r="D866" s="291" t="s">
        <v>2786</v>
      </c>
      <c r="E866" s="263" t="s">
        <v>2761</v>
      </c>
      <c r="F866" s="263" t="s">
        <v>2820</v>
      </c>
      <c r="G866" s="264" t="s">
        <v>2821</v>
      </c>
      <c r="H866" s="291" t="s">
        <v>2822</v>
      </c>
      <c r="I866" s="265" t="s">
        <v>9</v>
      </c>
      <c r="J866" s="263"/>
      <c r="K866" s="263"/>
      <c r="L866" s="263" t="s">
        <v>645</v>
      </c>
      <c r="M866" s="263" t="s">
        <v>645</v>
      </c>
      <c r="N866" s="263" t="s">
        <v>645</v>
      </c>
      <c r="O866" s="263" t="s">
        <v>645</v>
      </c>
      <c r="P866" s="263" t="s">
        <v>645</v>
      </c>
      <c r="Q866" s="263" t="s">
        <v>645</v>
      </c>
      <c r="R866" s="263" t="s">
        <v>645</v>
      </c>
      <c r="S866" s="263" t="s">
        <v>645</v>
      </c>
      <c r="T866" s="263" t="s">
        <v>645</v>
      </c>
      <c r="U866" s="263" t="s">
        <v>645</v>
      </c>
      <c r="V866" s="263" t="s">
        <v>645</v>
      </c>
      <c r="W866" s="263" t="s">
        <v>645</v>
      </c>
      <c r="X866" s="263" t="s">
        <v>645</v>
      </c>
      <c r="Y866" s="263" t="s">
        <v>645</v>
      </c>
      <c r="Z866" s="263" t="s">
        <v>645</v>
      </c>
      <c r="AA866" s="263" t="s">
        <v>645</v>
      </c>
      <c r="AB866" s="263" t="s">
        <v>645</v>
      </c>
    </row>
    <row r="867" spans="1:28" s="268" customFormat="1" ht="40.200000000000003" customHeight="1">
      <c r="A867" s="263" t="s">
        <v>2757</v>
      </c>
      <c r="B867" s="263" t="s">
        <v>2758</v>
      </c>
      <c r="C867" s="263" t="s">
        <v>2823</v>
      </c>
      <c r="D867" s="291" t="s">
        <v>2786</v>
      </c>
      <c r="E867" s="263" t="s">
        <v>2761</v>
      </c>
      <c r="F867" s="291" t="s">
        <v>2824</v>
      </c>
      <c r="G867" s="264" t="s">
        <v>2825</v>
      </c>
      <c r="H867" s="263" t="s">
        <v>2826</v>
      </c>
      <c r="I867" s="265" t="s">
        <v>9</v>
      </c>
      <c r="J867" s="263"/>
      <c r="K867" s="263"/>
      <c r="L867" s="266"/>
      <c r="M867" s="263" t="s">
        <v>645</v>
      </c>
      <c r="N867" s="263" t="s">
        <v>645</v>
      </c>
      <c r="O867" s="263" t="s">
        <v>645</v>
      </c>
      <c r="P867" s="263" t="s">
        <v>645</v>
      </c>
      <c r="Q867" s="263" t="s">
        <v>645</v>
      </c>
      <c r="R867" s="263" t="s">
        <v>645</v>
      </c>
      <c r="S867" s="263" t="s">
        <v>645</v>
      </c>
      <c r="T867" s="263" t="s">
        <v>645</v>
      </c>
      <c r="U867" s="263" t="s">
        <v>645</v>
      </c>
      <c r="V867" s="263" t="s">
        <v>645</v>
      </c>
      <c r="W867" s="263" t="s">
        <v>645</v>
      </c>
      <c r="X867" s="263" t="s">
        <v>645</v>
      </c>
      <c r="Y867" s="263" t="s">
        <v>645</v>
      </c>
      <c r="Z867" s="263" t="s">
        <v>645</v>
      </c>
      <c r="AA867" s="263" t="s">
        <v>645</v>
      </c>
      <c r="AB867" s="263" t="s">
        <v>645</v>
      </c>
    </row>
    <row r="868" spans="1:28" s="268" customFormat="1" ht="40.200000000000003" customHeight="1">
      <c r="A868" s="263" t="s">
        <v>2757</v>
      </c>
      <c r="B868" s="263" t="s">
        <v>2758</v>
      </c>
      <c r="C868" s="263" t="s">
        <v>2827</v>
      </c>
      <c r="D868" s="291" t="s">
        <v>2786</v>
      </c>
      <c r="E868" s="263" t="s">
        <v>2761</v>
      </c>
      <c r="F868" s="263" t="s">
        <v>2828</v>
      </c>
      <c r="G868" s="264" t="s">
        <v>2829</v>
      </c>
      <c r="H868" s="263" t="s">
        <v>2830</v>
      </c>
      <c r="I868" s="265" t="s">
        <v>9</v>
      </c>
      <c r="J868" s="263"/>
      <c r="K868" s="263"/>
      <c r="L868" s="266"/>
      <c r="M868" s="263" t="s">
        <v>645</v>
      </c>
      <c r="N868" s="263" t="s">
        <v>645</v>
      </c>
      <c r="O868" s="263" t="s">
        <v>645</v>
      </c>
      <c r="P868" s="263" t="s">
        <v>645</v>
      </c>
      <c r="Q868" s="263" t="s">
        <v>645</v>
      </c>
      <c r="R868" s="263" t="s">
        <v>645</v>
      </c>
      <c r="S868" s="263" t="s">
        <v>645</v>
      </c>
      <c r="T868" s="263" t="s">
        <v>645</v>
      </c>
      <c r="U868" s="263" t="s">
        <v>645</v>
      </c>
      <c r="V868" s="263" t="s">
        <v>645</v>
      </c>
      <c r="W868" s="263" t="s">
        <v>645</v>
      </c>
      <c r="X868" s="263" t="s">
        <v>645</v>
      </c>
      <c r="Y868" s="263" t="s">
        <v>645</v>
      </c>
      <c r="Z868" s="263" t="s">
        <v>645</v>
      </c>
      <c r="AA868" s="263" t="s">
        <v>645</v>
      </c>
      <c r="AB868" s="263" t="s">
        <v>645</v>
      </c>
    </row>
    <row r="869" spans="1:28" s="268" customFormat="1" ht="40.200000000000003" customHeight="1">
      <c r="A869" s="263" t="s">
        <v>2757</v>
      </c>
      <c r="B869" s="263" t="s">
        <v>2758</v>
      </c>
      <c r="C869" s="263" t="s">
        <v>2831</v>
      </c>
      <c r="D869" s="291" t="s">
        <v>2786</v>
      </c>
      <c r="E869" s="263" t="s">
        <v>2761</v>
      </c>
      <c r="F869" s="291" t="s">
        <v>2832</v>
      </c>
      <c r="G869" s="264" t="s">
        <v>2833</v>
      </c>
      <c r="H869" s="263" t="s">
        <v>2834</v>
      </c>
      <c r="I869" s="265" t="s">
        <v>9</v>
      </c>
      <c r="J869" s="263"/>
      <c r="K869" s="263"/>
      <c r="L869" s="266"/>
      <c r="M869" s="263" t="s">
        <v>645</v>
      </c>
      <c r="N869" s="263" t="s">
        <v>645</v>
      </c>
      <c r="O869" s="263" t="s">
        <v>645</v>
      </c>
      <c r="P869" s="263" t="s">
        <v>645</v>
      </c>
      <c r="Q869" s="263" t="s">
        <v>645</v>
      </c>
      <c r="R869" s="263" t="s">
        <v>645</v>
      </c>
      <c r="S869" s="263" t="s">
        <v>645</v>
      </c>
      <c r="T869" s="263" t="s">
        <v>645</v>
      </c>
      <c r="U869" s="263" t="s">
        <v>645</v>
      </c>
      <c r="V869" s="263" t="s">
        <v>645</v>
      </c>
      <c r="W869" s="263" t="s">
        <v>645</v>
      </c>
      <c r="X869" s="263" t="s">
        <v>645</v>
      </c>
      <c r="Y869" s="263" t="s">
        <v>645</v>
      </c>
      <c r="Z869" s="263" t="s">
        <v>645</v>
      </c>
      <c r="AA869" s="263" t="s">
        <v>645</v>
      </c>
      <c r="AB869" s="263" t="s">
        <v>645</v>
      </c>
    </row>
    <row r="870" spans="1:28" s="268" customFormat="1" ht="40.200000000000003" customHeight="1">
      <c r="A870" s="263" t="s">
        <v>2757</v>
      </c>
      <c r="B870" s="263" t="s">
        <v>2758</v>
      </c>
      <c r="C870" s="263" t="s">
        <v>2835</v>
      </c>
      <c r="D870" s="291" t="s">
        <v>2786</v>
      </c>
      <c r="E870" s="263" t="s">
        <v>2761</v>
      </c>
      <c r="F870" s="263" t="s">
        <v>2836</v>
      </c>
      <c r="G870" s="264" t="s">
        <v>2837</v>
      </c>
      <c r="H870" s="263" t="s">
        <v>2838</v>
      </c>
      <c r="I870" s="265" t="s">
        <v>9</v>
      </c>
      <c r="J870" s="263"/>
      <c r="K870" s="263"/>
      <c r="L870" s="266"/>
      <c r="M870" s="263" t="s">
        <v>645</v>
      </c>
      <c r="N870" s="263" t="s">
        <v>645</v>
      </c>
      <c r="O870" s="263" t="s">
        <v>645</v>
      </c>
      <c r="P870" s="263" t="s">
        <v>645</v>
      </c>
      <c r="Q870" s="263" t="s">
        <v>645</v>
      </c>
      <c r="R870" s="263" t="s">
        <v>645</v>
      </c>
      <c r="S870" s="263" t="s">
        <v>645</v>
      </c>
      <c r="T870" s="263" t="s">
        <v>645</v>
      </c>
      <c r="U870" s="263" t="s">
        <v>645</v>
      </c>
      <c r="V870" s="263" t="s">
        <v>645</v>
      </c>
      <c r="W870" s="263" t="s">
        <v>645</v>
      </c>
      <c r="X870" s="263" t="s">
        <v>645</v>
      </c>
      <c r="Y870" s="263" t="s">
        <v>645</v>
      </c>
      <c r="Z870" s="263" t="s">
        <v>645</v>
      </c>
      <c r="AA870" s="263" t="s">
        <v>645</v>
      </c>
      <c r="AB870" s="263" t="s">
        <v>645</v>
      </c>
    </row>
    <row r="871" spans="1:28" s="268" customFormat="1" ht="40.200000000000003" customHeight="1">
      <c r="A871" s="263" t="s">
        <v>2757</v>
      </c>
      <c r="B871" s="263" t="s">
        <v>2758</v>
      </c>
      <c r="C871" s="263" t="s">
        <v>2839</v>
      </c>
      <c r="D871" s="291" t="s">
        <v>2786</v>
      </c>
      <c r="E871" s="263" t="s">
        <v>2761</v>
      </c>
      <c r="F871" s="263" t="s">
        <v>2840</v>
      </c>
      <c r="G871" s="264" t="s">
        <v>2841</v>
      </c>
      <c r="H871" s="263" t="s">
        <v>2842</v>
      </c>
      <c r="I871" s="265" t="s">
        <v>9</v>
      </c>
      <c r="J871" s="263"/>
      <c r="K871" s="263"/>
      <c r="L871" s="266"/>
      <c r="M871" s="263" t="s">
        <v>645</v>
      </c>
      <c r="N871" s="263" t="s">
        <v>645</v>
      </c>
      <c r="O871" s="263" t="s">
        <v>645</v>
      </c>
      <c r="P871" s="263" t="s">
        <v>645</v>
      </c>
      <c r="Q871" s="263" t="s">
        <v>645</v>
      </c>
      <c r="R871" s="263" t="s">
        <v>645</v>
      </c>
      <c r="S871" s="263" t="s">
        <v>645</v>
      </c>
      <c r="T871" s="263" t="s">
        <v>645</v>
      </c>
      <c r="U871" s="263" t="s">
        <v>645</v>
      </c>
      <c r="V871" s="263" t="s">
        <v>645</v>
      </c>
      <c r="W871" s="263" t="s">
        <v>645</v>
      </c>
      <c r="X871" s="263" t="s">
        <v>645</v>
      </c>
      <c r="Y871" s="263" t="s">
        <v>645</v>
      </c>
      <c r="Z871" s="263" t="s">
        <v>645</v>
      </c>
      <c r="AA871" s="263" t="s">
        <v>645</v>
      </c>
      <c r="AB871" s="263" t="s">
        <v>645</v>
      </c>
    </row>
    <row r="872" spans="1:28" s="268" customFormat="1" ht="40.200000000000003" customHeight="1">
      <c r="A872" s="263" t="s">
        <v>2757</v>
      </c>
      <c r="B872" s="263" t="s">
        <v>2758</v>
      </c>
      <c r="C872" s="263" t="s">
        <v>2843</v>
      </c>
      <c r="D872" s="291" t="s">
        <v>2786</v>
      </c>
      <c r="E872" s="263" t="s">
        <v>2761</v>
      </c>
      <c r="F872" s="263" t="s">
        <v>2844</v>
      </c>
      <c r="G872" s="264" t="s">
        <v>2845</v>
      </c>
      <c r="H872" s="263" t="s">
        <v>2846</v>
      </c>
      <c r="I872" s="265" t="s">
        <v>9</v>
      </c>
      <c r="J872" s="263"/>
      <c r="K872" s="263"/>
      <c r="L872" s="266"/>
      <c r="M872" s="263" t="s">
        <v>645</v>
      </c>
      <c r="N872" s="263" t="s">
        <v>645</v>
      </c>
      <c r="O872" s="263" t="s">
        <v>645</v>
      </c>
      <c r="P872" s="263" t="s">
        <v>645</v>
      </c>
      <c r="Q872" s="263" t="s">
        <v>645</v>
      </c>
      <c r="R872" s="263" t="s">
        <v>645</v>
      </c>
      <c r="S872" s="263" t="s">
        <v>645</v>
      </c>
      <c r="T872" s="263" t="s">
        <v>645</v>
      </c>
      <c r="U872" s="263" t="s">
        <v>645</v>
      </c>
      <c r="V872" s="263" t="s">
        <v>645</v>
      </c>
      <c r="W872" s="263" t="s">
        <v>645</v>
      </c>
      <c r="X872" s="263" t="s">
        <v>645</v>
      </c>
      <c r="Y872" s="263" t="s">
        <v>645</v>
      </c>
      <c r="Z872" s="263" t="s">
        <v>645</v>
      </c>
      <c r="AA872" s="263" t="s">
        <v>645</v>
      </c>
      <c r="AB872" s="263" t="s">
        <v>645</v>
      </c>
    </row>
    <row r="873" spans="1:28" s="268" customFormat="1" ht="40.200000000000003" customHeight="1">
      <c r="A873" s="263" t="s">
        <v>2757</v>
      </c>
      <c r="B873" s="263" t="s">
        <v>2758</v>
      </c>
      <c r="C873" s="263" t="s">
        <v>2847</v>
      </c>
      <c r="D873" s="291" t="s">
        <v>2786</v>
      </c>
      <c r="E873" s="263" t="s">
        <v>2761</v>
      </c>
      <c r="F873" s="263" t="s">
        <v>2848</v>
      </c>
      <c r="G873" s="264" t="s">
        <v>2849</v>
      </c>
      <c r="H873" s="263" t="s">
        <v>2850</v>
      </c>
      <c r="I873" s="265" t="s">
        <v>9</v>
      </c>
      <c r="J873" s="263"/>
      <c r="K873" s="263"/>
      <c r="L873" s="266"/>
      <c r="M873" s="263" t="s">
        <v>645</v>
      </c>
      <c r="N873" s="263" t="s">
        <v>645</v>
      </c>
      <c r="O873" s="263" t="s">
        <v>645</v>
      </c>
      <c r="P873" s="263" t="s">
        <v>645</v>
      </c>
      <c r="Q873" s="263" t="s">
        <v>645</v>
      </c>
      <c r="R873" s="263" t="s">
        <v>645</v>
      </c>
      <c r="S873" s="263" t="s">
        <v>645</v>
      </c>
      <c r="T873" s="263" t="s">
        <v>645</v>
      </c>
      <c r="U873" s="263" t="s">
        <v>645</v>
      </c>
      <c r="V873" s="263" t="s">
        <v>645</v>
      </c>
      <c r="W873" s="263" t="s">
        <v>645</v>
      </c>
      <c r="X873" s="263" t="s">
        <v>645</v>
      </c>
      <c r="Y873" s="263" t="s">
        <v>645</v>
      </c>
      <c r="Z873" s="263" t="s">
        <v>645</v>
      </c>
      <c r="AA873" s="263" t="s">
        <v>645</v>
      </c>
      <c r="AB873" s="263" t="s">
        <v>645</v>
      </c>
    </row>
    <row r="874" spans="1:28" s="268" customFormat="1" ht="40.200000000000003" customHeight="1">
      <c r="A874" s="263" t="s">
        <v>2757</v>
      </c>
      <c r="B874" s="263" t="s">
        <v>2758</v>
      </c>
      <c r="C874" s="263" t="s">
        <v>2851</v>
      </c>
      <c r="D874" s="291" t="s">
        <v>2786</v>
      </c>
      <c r="E874" s="263" t="s">
        <v>2761</v>
      </c>
      <c r="F874" s="291" t="s">
        <v>2852</v>
      </c>
      <c r="G874" s="264" t="s">
        <v>2853</v>
      </c>
      <c r="H874" s="263" t="s">
        <v>2854</v>
      </c>
      <c r="I874" s="265" t="s">
        <v>9</v>
      </c>
      <c r="J874" s="263"/>
      <c r="K874" s="263"/>
      <c r="L874" s="266"/>
      <c r="M874" s="263" t="s">
        <v>645</v>
      </c>
      <c r="N874" s="263" t="s">
        <v>645</v>
      </c>
      <c r="O874" s="263" t="s">
        <v>645</v>
      </c>
      <c r="P874" s="263" t="s">
        <v>645</v>
      </c>
      <c r="Q874" s="263" t="s">
        <v>645</v>
      </c>
      <c r="R874" s="263" t="s">
        <v>645</v>
      </c>
      <c r="S874" s="263" t="s">
        <v>645</v>
      </c>
      <c r="T874" s="263" t="s">
        <v>645</v>
      </c>
      <c r="U874" s="263" t="s">
        <v>645</v>
      </c>
      <c r="V874" s="263" t="s">
        <v>645</v>
      </c>
      <c r="W874" s="263" t="s">
        <v>645</v>
      </c>
      <c r="X874" s="263" t="s">
        <v>645</v>
      </c>
      <c r="Y874" s="263" t="s">
        <v>645</v>
      </c>
      <c r="Z874" s="263" t="s">
        <v>645</v>
      </c>
      <c r="AA874" s="263" t="s">
        <v>645</v>
      </c>
      <c r="AB874" s="263" t="s">
        <v>645</v>
      </c>
    </row>
    <row r="875" spans="1:28" s="268" customFormat="1" ht="40.200000000000003" customHeight="1">
      <c r="A875" s="263" t="s">
        <v>2757</v>
      </c>
      <c r="B875" s="263" t="s">
        <v>2758</v>
      </c>
      <c r="C875" s="263" t="s">
        <v>2855</v>
      </c>
      <c r="D875" s="291" t="s">
        <v>2786</v>
      </c>
      <c r="E875" s="263" t="s">
        <v>2761</v>
      </c>
      <c r="F875" s="263" t="s">
        <v>2856</v>
      </c>
      <c r="G875" s="264" t="s">
        <v>2857</v>
      </c>
      <c r="H875" s="263" t="s">
        <v>2858</v>
      </c>
      <c r="I875" s="265" t="s">
        <v>9</v>
      </c>
      <c r="J875" s="263"/>
      <c r="K875" s="263"/>
      <c r="L875" s="266"/>
      <c r="M875" s="263" t="s">
        <v>645</v>
      </c>
      <c r="N875" s="263" t="s">
        <v>645</v>
      </c>
      <c r="O875" s="263" t="s">
        <v>645</v>
      </c>
      <c r="P875" s="263" t="s">
        <v>645</v>
      </c>
      <c r="Q875" s="263" t="s">
        <v>645</v>
      </c>
      <c r="R875" s="263" t="s">
        <v>645</v>
      </c>
      <c r="S875" s="263" t="s">
        <v>645</v>
      </c>
      <c r="T875" s="263" t="s">
        <v>645</v>
      </c>
      <c r="U875" s="263" t="s">
        <v>645</v>
      </c>
      <c r="V875" s="263" t="s">
        <v>645</v>
      </c>
      <c r="W875" s="263" t="s">
        <v>645</v>
      </c>
      <c r="X875" s="263" t="s">
        <v>645</v>
      </c>
      <c r="Y875" s="263" t="s">
        <v>645</v>
      </c>
      <c r="Z875" s="263" t="s">
        <v>645</v>
      </c>
      <c r="AA875" s="263" t="s">
        <v>645</v>
      </c>
      <c r="AB875" s="263" t="s">
        <v>645</v>
      </c>
    </row>
    <row r="876" spans="1:28" s="268" customFormat="1" ht="40.200000000000003" customHeight="1">
      <c r="A876" s="263" t="s">
        <v>2757</v>
      </c>
      <c r="B876" s="263" t="s">
        <v>2758</v>
      </c>
      <c r="C876" s="263" t="s">
        <v>2859</v>
      </c>
      <c r="D876" s="291" t="s">
        <v>2786</v>
      </c>
      <c r="E876" s="263" t="s">
        <v>2761</v>
      </c>
      <c r="F876" s="263" t="s">
        <v>2860</v>
      </c>
      <c r="G876" s="264" t="s">
        <v>2861</v>
      </c>
      <c r="H876" s="263" t="s">
        <v>2862</v>
      </c>
      <c r="I876" s="265" t="s">
        <v>9</v>
      </c>
      <c r="J876" s="263"/>
      <c r="K876" s="263"/>
      <c r="L876" s="266"/>
      <c r="M876" s="263" t="s">
        <v>645</v>
      </c>
      <c r="N876" s="263" t="s">
        <v>645</v>
      </c>
      <c r="O876" s="263" t="s">
        <v>645</v>
      </c>
      <c r="P876" s="263" t="s">
        <v>645</v>
      </c>
      <c r="Q876" s="263" t="s">
        <v>645</v>
      </c>
      <c r="R876" s="263" t="s">
        <v>645</v>
      </c>
      <c r="S876" s="263" t="s">
        <v>645</v>
      </c>
      <c r="T876" s="263" t="s">
        <v>645</v>
      </c>
      <c r="U876" s="263" t="s">
        <v>645</v>
      </c>
      <c r="V876" s="263" t="s">
        <v>645</v>
      </c>
      <c r="W876" s="263" t="s">
        <v>645</v>
      </c>
      <c r="X876" s="263" t="s">
        <v>645</v>
      </c>
      <c r="Y876" s="263" t="s">
        <v>645</v>
      </c>
      <c r="Z876" s="263" t="s">
        <v>645</v>
      </c>
      <c r="AA876" s="263" t="s">
        <v>645</v>
      </c>
      <c r="AB876" s="263" t="s">
        <v>645</v>
      </c>
    </row>
    <row r="877" spans="1:28" s="268" customFormat="1" ht="40.200000000000003" customHeight="1">
      <c r="A877" s="263" t="s">
        <v>2757</v>
      </c>
      <c r="B877" s="263" t="s">
        <v>2758</v>
      </c>
      <c r="C877" s="263" t="s">
        <v>2863</v>
      </c>
      <c r="D877" s="291" t="s">
        <v>2786</v>
      </c>
      <c r="E877" s="263" t="s">
        <v>2761</v>
      </c>
      <c r="F877" s="263" t="s">
        <v>2864</v>
      </c>
      <c r="G877" s="264" t="s">
        <v>2865</v>
      </c>
      <c r="H877" s="263" t="s">
        <v>2866</v>
      </c>
      <c r="I877" s="265" t="s">
        <v>9</v>
      </c>
      <c r="J877" s="263"/>
      <c r="K877" s="263"/>
      <c r="L877" s="266"/>
      <c r="M877" s="263" t="s">
        <v>645</v>
      </c>
      <c r="N877" s="263" t="s">
        <v>645</v>
      </c>
      <c r="O877" s="263" t="s">
        <v>645</v>
      </c>
      <c r="P877" s="263" t="s">
        <v>645</v>
      </c>
      <c r="Q877" s="263" t="s">
        <v>645</v>
      </c>
      <c r="R877" s="263" t="s">
        <v>645</v>
      </c>
      <c r="S877" s="263" t="s">
        <v>645</v>
      </c>
      <c r="T877" s="263" t="s">
        <v>645</v>
      </c>
      <c r="U877" s="263" t="s">
        <v>645</v>
      </c>
      <c r="V877" s="263" t="s">
        <v>645</v>
      </c>
      <c r="W877" s="263" t="s">
        <v>645</v>
      </c>
      <c r="X877" s="263" t="s">
        <v>645</v>
      </c>
      <c r="Y877" s="263" t="s">
        <v>645</v>
      </c>
      <c r="Z877" s="263" t="s">
        <v>645</v>
      </c>
      <c r="AA877" s="263" t="s">
        <v>645</v>
      </c>
      <c r="AB877" s="263" t="s">
        <v>645</v>
      </c>
    </row>
    <row r="878" spans="1:28" s="268" customFormat="1" ht="40.200000000000003" customHeight="1">
      <c r="A878" s="263" t="s">
        <v>2757</v>
      </c>
      <c r="B878" s="263" t="s">
        <v>2758</v>
      </c>
      <c r="C878" s="263" t="s">
        <v>2867</v>
      </c>
      <c r="D878" s="291" t="s">
        <v>2786</v>
      </c>
      <c r="E878" s="263" t="s">
        <v>2761</v>
      </c>
      <c r="F878" s="263" t="s">
        <v>2868</v>
      </c>
      <c r="G878" s="264" t="s">
        <v>2869</v>
      </c>
      <c r="H878" s="263" t="s">
        <v>2870</v>
      </c>
      <c r="I878" s="265" t="s">
        <v>9</v>
      </c>
      <c r="J878" s="263"/>
      <c r="K878" s="263"/>
      <c r="L878" s="266"/>
      <c r="M878" s="263" t="s">
        <v>645</v>
      </c>
      <c r="N878" s="263" t="s">
        <v>645</v>
      </c>
      <c r="O878" s="263" t="s">
        <v>645</v>
      </c>
      <c r="P878" s="263" t="s">
        <v>645</v>
      </c>
      <c r="Q878" s="263" t="s">
        <v>645</v>
      </c>
      <c r="R878" s="263" t="s">
        <v>645</v>
      </c>
      <c r="S878" s="263" t="s">
        <v>645</v>
      </c>
      <c r="T878" s="263" t="s">
        <v>645</v>
      </c>
      <c r="U878" s="263" t="s">
        <v>645</v>
      </c>
      <c r="V878" s="263" t="s">
        <v>645</v>
      </c>
      <c r="W878" s="263" t="s">
        <v>645</v>
      </c>
      <c r="X878" s="263" t="s">
        <v>645</v>
      </c>
      <c r="Y878" s="263" t="s">
        <v>645</v>
      </c>
      <c r="Z878" s="263" t="s">
        <v>645</v>
      </c>
      <c r="AA878" s="263" t="s">
        <v>645</v>
      </c>
      <c r="AB878" s="263" t="s">
        <v>645</v>
      </c>
    </row>
    <row r="879" spans="1:28" s="268" customFormat="1" ht="40.200000000000003" customHeight="1">
      <c r="A879" s="263" t="s">
        <v>2757</v>
      </c>
      <c r="B879" s="291" t="s">
        <v>2758</v>
      </c>
      <c r="C879" s="263" t="s">
        <v>2871</v>
      </c>
      <c r="D879" s="291" t="s">
        <v>2786</v>
      </c>
      <c r="E879" s="291" t="s">
        <v>2761</v>
      </c>
      <c r="F879" s="291" t="s">
        <v>2872</v>
      </c>
      <c r="G879" s="264" t="s">
        <v>2873</v>
      </c>
      <c r="H879" s="291" t="s">
        <v>2874</v>
      </c>
      <c r="I879" s="265" t="s">
        <v>9</v>
      </c>
      <c r="J879" s="263"/>
      <c r="K879" s="291"/>
      <c r="L879" s="266"/>
      <c r="M879" s="291" t="s">
        <v>645</v>
      </c>
      <c r="N879" s="291" t="s">
        <v>645</v>
      </c>
      <c r="O879" s="291" t="s">
        <v>645</v>
      </c>
      <c r="P879" s="291" t="s">
        <v>645</v>
      </c>
      <c r="Q879" s="291" t="s">
        <v>645</v>
      </c>
      <c r="R879" s="291" t="s">
        <v>645</v>
      </c>
      <c r="S879" s="291" t="s">
        <v>645</v>
      </c>
      <c r="T879" s="291" t="s">
        <v>645</v>
      </c>
      <c r="U879" s="291" t="s">
        <v>645</v>
      </c>
      <c r="V879" s="291" t="s">
        <v>645</v>
      </c>
      <c r="W879" s="291" t="s">
        <v>645</v>
      </c>
      <c r="X879" s="291" t="s">
        <v>645</v>
      </c>
      <c r="Y879" s="291" t="s">
        <v>645</v>
      </c>
      <c r="Z879" s="291" t="s">
        <v>645</v>
      </c>
      <c r="AA879" s="291" t="s">
        <v>645</v>
      </c>
      <c r="AB879" s="291" t="s">
        <v>645</v>
      </c>
    </row>
    <row r="880" spans="1:28" s="268" customFormat="1" ht="40.200000000000003" customHeight="1">
      <c r="A880" s="263" t="s">
        <v>2757</v>
      </c>
      <c r="B880" s="263" t="s">
        <v>2758</v>
      </c>
      <c r="C880" s="263" t="s">
        <v>2875</v>
      </c>
      <c r="D880" s="291" t="s">
        <v>2786</v>
      </c>
      <c r="E880" s="263" t="s">
        <v>2761</v>
      </c>
      <c r="F880" s="263" t="s">
        <v>2876</v>
      </c>
      <c r="G880" s="264" t="s">
        <v>2877</v>
      </c>
      <c r="H880" s="263" t="s">
        <v>2830</v>
      </c>
      <c r="I880" s="265" t="s">
        <v>9</v>
      </c>
      <c r="J880" s="263"/>
      <c r="K880" s="263"/>
      <c r="L880" s="266"/>
      <c r="M880" s="263" t="s">
        <v>645</v>
      </c>
      <c r="N880" s="263" t="s">
        <v>645</v>
      </c>
      <c r="O880" s="263" t="s">
        <v>645</v>
      </c>
      <c r="P880" s="263" t="s">
        <v>645</v>
      </c>
      <c r="Q880" s="263" t="s">
        <v>645</v>
      </c>
      <c r="R880" s="263" t="s">
        <v>645</v>
      </c>
      <c r="S880" s="263" t="s">
        <v>645</v>
      </c>
      <c r="T880" s="263" t="s">
        <v>645</v>
      </c>
      <c r="U880" s="263" t="s">
        <v>645</v>
      </c>
      <c r="V880" s="263" t="s">
        <v>645</v>
      </c>
      <c r="W880" s="263" t="s">
        <v>645</v>
      </c>
      <c r="X880" s="263" t="s">
        <v>645</v>
      </c>
      <c r="Y880" s="263" t="s">
        <v>645</v>
      </c>
      <c r="Z880" s="263" t="s">
        <v>645</v>
      </c>
      <c r="AA880" s="263" t="s">
        <v>645</v>
      </c>
      <c r="AB880" s="263" t="s">
        <v>645</v>
      </c>
    </row>
    <row r="881" spans="1:28" s="268" customFormat="1" ht="40.200000000000003" customHeight="1">
      <c r="A881" s="263" t="s">
        <v>2757</v>
      </c>
      <c r="B881" s="263" t="s">
        <v>2758</v>
      </c>
      <c r="C881" s="263" t="s">
        <v>2878</v>
      </c>
      <c r="D881" s="291" t="s">
        <v>2786</v>
      </c>
      <c r="E881" s="263" t="s">
        <v>2761</v>
      </c>
      <c r="F881" s="263" t="s">
        <v>2879</v>
      </c>
      <c r="G881" s="264" t="s">
        <v>2880</v>
      </c>
      <c r="H881" s="263" t="s">
        <v>2881</v>
      </c>
      <c r="I881" s="265" t="s">
        <v>9</v>
      </c>
      <c r="J881" s="263"/>
      <c r="K881" s="263"/>
      <c r="L881" s="266"/>
      <c r="M881" s="263" t="s">
        <v>645</v>
      </c>
      <c r="N881" s="263" t="s">
        <v>645</v>
      </c>
      <c r="O881" s="263" t="s">
        <v>645</v>
      </c>
      <c r="P881" s="263" t="s">
        <v>645</v>
      </c>
      <c r="Q881" s="263" t="s">
        <v>645</v>
      </c>
      <c r="R881" s="263" t="s">
        <v>645</v>
      </c>
      <c r="S881" s="263" t="s">
        <v>645</v>
      </c>
      <c r="T881" s="263" t="s">
        <v>645</v>
      </c>
      <c r="U881" s="263" t="s">
        <v>645</v>
      </c>
      <c r="V881" s="263" t="s">
        <v>645</v>
      </c>
      <c r="W881" s="263" t="s">
        <v>645</v>
      </c>
      <c r="X881" s="263" t="s">
        <v>645</v>
      </c>
      <c r="Y881" s="263" t="s">
        <v>645</v>
      </c>
      <c r="Z881" s="263" t="s">
        <v>645</v>
      </c>
      <c r="AA881" s="263" t="s">
        <v>645</v>
      </c>
      <c r="AB881" s="263" t="s">
        <v>645</v>
      </c>
    </row>
    <row r="882" spans="1:28" s="268" customFormat="1" ht="40.200000000000003" customHeight="1">
      <c r="A882" s="263" t="s">
        <v>2757</v>
      </c>
      <c r="B882" s="263" t="s">
        <v>2758</v>
      </c>
      <c r="C882" s="263" t="s">
        <v>2882</v>
      </c>
      <c r="D882" s="263" t="s">
        <v>2786</v>
      </c>
      <c r="E882" s="263" t="s">
        <v>2761</v>
      </c>
      <c r="F882" s="263" t="s">
        <v>2883</v>
      </c>
      <c r="G882" s="264" t="s">
        <v>2884</v>
      </c>
      <c r="H882" s="263" t="s">
        <v>2885</v>
      </c>
      <c r="I882" s="265" t="s">
        <v>9</v>
      </c>
      <c r="J882" s="263"/>
      <c r="K882" s="263"/>
      <c r="L882" s="266"/>
      <c r="M882" s="263" t="s">
        <v>645</v>
      </c>
      <c r="N882" s="263" t="s">
        <v>645</v>
      </c>
      <c r="O882" s="263" t="s">
        <v>645</v>
      </c>
      <c r="P882" s="263" t="s">
        <v>645</v>
      </c>
      <c r="Q882" s="263" t="s">
        <v>645</v>
      </c>
      <c r="R882" s="263" t="s">
        <v>645</v>
      </c>
      <c r="S882" s="263" t="s">
        <v>645</v>
      </c>
      <c r="T882" s="263" t="s">
        <v>645</v>
      </c>
      <c r="U882" s="263" t="s">
        <v>645</v>
      </c>
      <c r="V882" s="263" t="s">
        <v>645</v>
      </c>
      <c r="W882" s="263" t="s">
        <v>645</v>
      </c>
      <c r="X882" s="263" t="s">
        <v>645</v>
      </c>
      <c r="Y882" s="263" t="s">
        <v>645</v>
      </c>
      <c r="Z882" s="263" t="s">
        <v>645</v>
      </c>
      <c r="AA882" s="263" t="s">
        <v>645</v>
      </c>
      <c r="AB882" s="263" t="s">
        <v>645</v>
      </c>
    </row>
    <row r="883" spans="1:28" s="268" customFormat="1" ht="40.200000000000003" customHeight="1">
      <c r="A883" s="263" t="s">
        <v>2757</v>
      </c>
      <c r="B883" s="263" t="s">
        <v>2758</v>
      </c>
      <c r="C883" s="263" t="s">
        <v>2886</v>
      </c>
      <c r="D883" s="291" t="s">
        <v>2786</v>
      </c>
      <c r="E883" s="263" t="s">
        <v>2761</v>
      </c>
      <c r="F883" s="263" t="s">
        <v>2887</v>
      </c>
      <c r="G883" s="264" t="s">
        <v>2888</v>
      </c>
      <c r="H883" s="263" t="s">
        <v>2889</v>
      </c>
      <c r="I883" s="265" t="s">
        <v>9</v>
      </c>
      <c r="J883" s="263"/>
      <c r="K883" s="263"/>
      <c r="L883" s="266"/>
      <c r="M883" s="263" t="s">
        <v>645</v>
      </c>
      <c r="N883" s="263" t="s">
        <v>645</v>
      </c>
      <c r="O883" s="263" t="s">
        <v>645</v>
      </c>
      <c r="P883" s="263" t="s">
        <v>645</v>
      </c>
      <c r="Q883" s="263" t="s">
        <v>645</v>
      </c>
      <c r="R883" s="263" t="s">
        <v>645</v>
      </c>
      <c r="S883" s="263" t="s">
        <v>645</v>
      </c>
      <c r="T883" s="263" t="s">
        <v>645</v>
      </c>
      <c r="U883" s="263" t="s">
        <v>645</v>
      </c>
      <c r="V883" s="263" t="s">
        <v>645</v>
      </c>
      <c r="W883" s="263" t="s">
        <v>645</v>
      </c>
      <c r="X883" s="263" t="s">
        <v>645</v>
      </c>
      <c r="Y883" s="263" t="s">
        <v>645</v>
      </c>
      <c r="Z883" s="263" t="s">
        <v>645</v>
      </c>
      <c r="AA883" s="263" t="s">
        <v>645</v>
      </c>
      <c r="AB883" s="263" t="s">
        <v>645</v>
      </c>
    </row>
    <row r="884" spans="1:28" s="268" customFormat="1" ht="40.200000000000003" customHeight="1">
      <c r="A884" s="263" t="s">
        <v>2757</v>
      </c>
      <c r="B884" s="263" t="s">
        <v>2758</v>
      </c>
      <c r="C884" s="263" t="s">
        <v>2890</v>
      </c>
      <c r="D884" s="291" t="s">
        <v>2786</v>
      </c>
      <c r="E884" s="263" t="s">
        <v>2761</v>
      </c>
      <c r="F884" s="263" t="s">
        <v>2891</v>
      </c>
      <c r="G884" s="264" t="s">
        <v>2892</v>
      </c>
      <c r="H884" s="263" t="s">
        <v>2893</v>
      </c>
      <c r="I884" s="265" t="s">
        <v>9</v>
      </c>
      <c r="J884" s="263"/>
      <c r="K884" s="263"/>
      <c r="L884" s="266"/>
      <c r="M884" s="263" t="s">
        <v>645</v>
      </c>
      <c r="N884" s="263" t="s">
        <v>645</v>
      </c>
      <c r="O884" s="263" t="s">
        <v>645</v>
      </c>
      <c r="P884" s="263" t="s">
        <v>645</v>
      </c>
      <c r="Q884" s="263" t="s">
        <v>645</v>
      </c>
      <c r="R884" s="263" t="s">
        <v>645</v>
      </c>
      <c r="S884" s="263" t="s">
        <v>645</v>
      </c>
      <c r="T884" s="263" t="s">
        <v>645</v>
      </c>
      <c r="U884" s="263" t="s">
        <v>645</v>
      </c>
      <c r="V884" s="263" t="s">
        <v>645</v>
      </c>
      <c r="W884" s="263" t="s">
        <v>645</v>
      </c>
      <c r="X884" s="263" t="s">
        <v>645</v>
      </c>
      <c r="Y884" s="263" t="s">
        <v>645</v>
      </c>
      <c r="Z884" s="263" t="s">
        <v>645</v>
      </c>
      <c r="AA884" s="263" t="s">
        <v>645</v>
      </c>
      <c r="AB884" s="263" t="s">
        <v>645</v>
      </c>
    </row>
    <row r="885" spans="1:28" s="268" customFormat="1" ht="40.200000000000003" customHeight="1">
      <c r="A885" s="263" t="s">
        <v>2757</v>
      </c>
      <c r="B885" s="263" t="s">
        <v>2758</v>
      </c>
      <c r="C885" s="263" t="s">
        <v>2894</v>
      </c>
      <c r="D885" s="291" t="s">
        <v>2895</v>
      </c>
      <c r="E885" s="263" t="s">
        <v>2761</v>
      </c>
      <c r="F885" s="263" t="s">
        <v>2896</v>
      </c>
      <c r="G885" s="264" t="s">
        <v>2897</v>
      </c>
      <c r="H885" s="291" t="s">
        <v>2898</v>
      </c>
      <c r="I885" s="265" t="s">
        <v>9</v>
      </c>
      <c r="J885" s="263"/>
      <c r="K885" s="263"/>
      <c r="L885" s="266"/>
      <c r="M885" s="263" t="s">
        <v>645</v>
      </c>
      <c r="N885" s="263" t="s">
        <v>645</v>
      </c>
      <c r="O885" s="263" t="s">
        <v>645</v>
      </c>
      <c r="P885" s="263" t="s">
        <v>645</v>
      </c>
      <c r="Q885" s="263" t="s">
        <v>645</v>
      </c>
      <c r="R885" s="263" t="s">
        <v>645</v>
      </c>
      <c r="S885" s="263" t="s">
        <v>645</v>
      </c>
      <c r="T885" s="263" t="s">
        <v>645</v>
      </c>
      <c r="U885" s="263" t="s">
        <v>645</v>
      </c>
      <c r="V885" s="263" t="s">
        <v>645</v>
      </c>
      <c r="W885" s="263" t="s">
        <v>645</v>
      </c>
      <c r="X885" s="263" t="s">
        <v>645</v>
      </c>
      <c r="Y885" s="263" t="s">
        <v>645</v>
      </c>
      <c r="Z885" s="263" t="s">
        <v>645</v>
      </c>
      <c r="AA885" s="263" t="s">
        <v>645</v>
      </c>
      <c r="AB885" s="263" t="s">
        <v>645</v>
      </c>
    </row>
    <row r="886" spans="1:28" s="268" customFormat="1" ht="40.200000000000003" customHeight="1">
      <c r="A886" s="263" t="s">
        <v>2757</v>
      </c>
      <c r="B886" s="263" t="s">
        <v>2758</v>
      </c>
      <c r="C886" s="263" t="s">
        <v>2899</v>
      </c>
      <c r="D886" s="291" t="s">
        <v>2766</v>
      </c>
      <c r="E886" s="263" t="s">
        <v>2761</v>
      </c>
      <c r="F886" s="263" t="s">
        <v>2900</v>
      </c>
      <c r="G886" s="264" t="s">
        <v>2901</v>
      </c>
      <c r="H886" s="291" t="s">
        <v>2902</v>
      </c>
      <c r="I886" s="265" t="s">
        <v>9</v>
      </c>
      <c r="J886" s="263"/>
      <c r="K886" s="263"/>
      <c r="L886" s="266"/>
      <c r="M886" s="263" t="s">
        <v>645</v>
      </c>
      <c r="N886" s="263" t="s">
        <v>645</v>
      </c>
      <c r="O886" s="263" t="s">
        <v>645</v>
      </c>
      <c r="P886" s="263" t="s">
        <v>645</v>
      </c>
      <c r="Q886" s="263" t="s">
        <v>645</v>
      </c>
      <c r="R886" s="263" t="s">
        <v>645</v>
      </c>
      <c r="S886" s="263" t="s">
        <v>645</v>
      </c>
      <c r="T886" s="263" t="s">
        <v>645</v>
      </c>
      <c r="U886" s="263" t="s">
        <v>645</v>
      </c>
      <c r="V886" s="263" t="s">
        <v>645</v>
      </c>
      <c r="W886" s="263" t="s">
        <v>645</v>
      </c>
      <c r="X886" s="263" t="s">
        <v>645</v>
      </c>
      <c r="Y886" s="263" t="s">
        <v>645</v>
      </c>
      <c r="Z886" s="263" t="s">
        <v>645</v>
      </c>
      <c r="AA886" s="263" t="s">
        <v>645</v>
      </c>
      <c r="AB886" s="263" t="s">
        <v>645</v>
      </c>
    </row>
    <row r="887" spans="1:28" s="268" customFormat="1" ht="40.200000000000003" customHeight="1">
      <c r="A887" s="263" t="s">
        <v>2757</v>
      </c>
      <c r="B887" s="263" t="s">
        <v>2758</v>
      </c>
      <c r="C887" s="263" t="s">
        <v>2903</v>
      </c>
      <c r="D887" s="291" t="s">
        <v>2766</v>
      </c>
      <c r="E887" s="263" t="s">
        <v>2761</v>
      </c>
      <c r="F887" s="263" t="s">
        <v>2904</v>
      </c>
      <c r="G887" s="264" t="s">
        <v>2905</v>
      </c>
      <c r="H887" s="291" t="s">
        <v>2906</v>
      </c>
      <c r="I887" s="265" t="s">
        <v>9</v>
      </c>
      <c r="J887" s="263"/>
      <c r="K887" s="263"/>
      <c r="L887" s="266"/>
      <c r="M887" s="263" t="s">
        <v>645</v>
      </c>
      <c r="N887" s="263" t="s">
        <v>645</v>
      </c>
      <c r="O887" s="263" t="s">
        <v>645</v>
      </c>
      <c r="P887" s="263" t="s">
        <v>645</v>
      </c>
      <c r="Q887" s="263" t="s">
        <v>645</v>
      </c>
      <c r="R887" s="263" t="s">
        <v>645</v>
      </c>
      <c r="S887" s="263" t="s">
        <v>645</v>
      </c>
      <c r="T887" s="263" t="s">
        <v>645</v>
      </c>
      <c r="U887" s="263" t="s">
        <v>645</v>
      </c>
      <c r="V887" s="263" t="s">
        <v>645</v>
      </c>
      <c r="W887" s="263" t="s">
        <v>645</v>
      </c>
      <c r="X887" s="263" t="s">
        <v>645</v>
      </c>
      <c r="Y887" s="263" t="s">
        <v>645</v>
      </c>
      <c r="Z887" s="263" t="s">
        <v>645</v>
      </c>
      <c r="AA887" s="263" t="s">
        <v>645</v>
      </c>
      <c r="AB887" s="263" t="s">
        <v>645</v>
      </c>
    </row>
    <row r="888" spans="1:28" s="268" customFormat="1" ht="40.200000000000003" customHeight="1">
      <c r="A888" s="263" t="s">
        <v>2757</v>
      </c>
      <c r="B888" s="263" t="s">
        <v>2758</v>
      </c>
      <c r="C888" s="263" t="s">
        <v>2907</v>
      </c>
      <c r="D888" s="291" t="s">
        <v>2766</v>
      </c>
      <c r="E888" s="263" t="s">
        <v>2761</v>
      </c>
      <c r="F888" s="263" t="s">
        <v>2908</v>
      </c>
      <c r="G888" s="264" t="s">
        <v>2909</v>
      </c>
      <c r="H888" s="291" t="s">
        <v>2910</v>
      </c>
      <c r="I888" s="265" t="s">
        <v>9</v>
      </c>
      <c r="J888" s="263"/>
      <c r="K888" s="263"/>
      <c r="L888" s="266"/>
      <c r="M888" s="263" t="s">
        <v>645</v>
      </c>
      <c r="N888" s="263" t="s">
        <v>645</v>
      </c>
      <c r="O888" s="263" t="s">
        <v>645</v>
      </c>
      <c r="P888" s="263" t="s">
        <v>645</v>
      </c>
      <c r="Q888" s="263" t="s">
        <v>645</v>
      </c>
      <c r="R888" s="263" t="s">
        <v>645</v>
      </c>
      <c r="S888" s="263" t="s">
        <v>645</v>
      </c>
      <c r="T888" s="263" t="s">
        <v>645</v>
      </c>
      <c r="U888" s="263" t="s">
        <v>645</v>
      </c>
      <c r="V888" s="263" t="s">
        <v>645</v>
      </c>
      <c r="W888" s="263" t="s">
        <v>645</v>
      </c>
      <c r="X888" s="263" t="s">
        <v>645</v>
      </c>
      <c r="Y888" s="263" t="s">
        <v>645</v>
      </c>
      <c r="Z888" s="263" t="s">
        <v>645</v>
      </c>
      <c r="AA888" s="263" t="s">
        <v>645</v>
      </c>
      <c r="AB888" s="263" t="s">
        <v>645</v>
      </c>
    </row>
    <row r="889" spans="1:28" s="268" customFormat="1" ht="40.200000000000003" customHeight="1">
      <c r="A889" s="263" t="s">
        <v>2757</v>
      </c>
      <c r="B889" s="263" t="s">
        <v>2758</v>
      </c>
      <c r="C889" s="263" t="s">
        <v>2911</v>
      </c>
      <c r="D889" s="263" t="s">
        <v>2912</v>
      </c>
      <c r="E889" s="263" t="s">
        <v>2761</v>
      </c>
      <c r="F889" s="263" t="s">
        <v>2913</v>
      </c>
      <c r="G889" s="264" t="s">
        <v>2914</v>
      </c>
      <c r="H889" s="263" t="s">
        <v>2915</v>
      </c>
      <c r="I889" s="265" t="s">
        <v>9</v>
      </c>
      <c r="J889" s="263"/>
      <c r="K889" s="263"/>
      <c r="L889" s="266"/>
      <c r="M889" s="263" t="s">
        <v>645</v>
      </c>
      <c r="N889" s="263" t="s">
        <v>645</v>
      </c>
      <c r="O889" s="263" t="s">
        <v>645</v>
      </c>
      <c r="P889" s="263" t="s">
        <v>645</v>
      </c>
      <c r="Q889" s="263" t="s">
        <v>645</v>
      </c>
      <c r="R889" s="263" t="s">
        <v>645</v>
      </c>
      <c r="S889" s="263" t="s">
        <v>645</v>
      </c>
      <c r="T889" s="263" t="s">
        <v>645</v>
      </c>
      <c r="U889" s="263" t="s">
        <v>645</v>
      </c>
      <c r="V889" s="263" t="s">
        <v>645</v>
      </c>
      <c r="W889" s="263" t="s">
        <v>645</v>
      </c>
      <c r="X889" s="263" t="s">
        <v>645</v>
      </c>
      <c r="Y889" s="263" t="s">
        <v>645</v>
      </c>
      <c r="Z889" s="263" t="s">
        <v>645</v>
      </c>
      <c r="AA889" s="263" t="s">
        <v>645</v>
      </c>
      <c r="AB889" s="263" t="s">
        <v>645</v>
      </c>
    </row>
    <row r="890" spans="1:28" s="268" customFormat="1" ht="40.200000000000003" customHeight="1">
      <c r="A890" s="263" t="s">
        <v>2757</v>
      </c>
      <c r="B890" s="263" t="s">
        <v>2758</v>
      </c>
      <c r="C890" s="263" t="s">
        <v>2916</v>
      </c>
      <c r="D890" s="291" t="s">
        <v>2766</v>
      </c>
      <c r="E890" s="263" t="s">
        <v>2761</v>
      </c>
      <c r="F890" s="263" t="s">
        <v>2917</v>
      </c>
      <c r="G890" s="264" t="s">
        <v>2918</v>
      </c>
      <c r="H890" s="263" t="s">
        <v>2919</v>
      </c>
      <c r="I890" s="265" t="s">
        <v>9</v>
      </c>
      <c r="J890" s="263"/>
      <c r="K890" s="263"/>
      <c r="L890" s="266"/>
      <c r="M890" s="263" t="s">
        <v>645</v>
      </c>
      <c r="N890" s="263" t="s">
        <v>645</v>
      </c>
      <c r="O890" s="263" t="s">
        <v>645</v>
      </c>
      <c r="P890" s="263" t="s">
        <v>645</v>
      </c>
      <c r="Q890" s="263" t="s">
        <v>645</v>
      </c>
      <c r="R890" s="263" t="s">
        <v>645</v>
      </c>
      <c r="S890" s="263" t="s">
        <v>645</v>
      </c>
      <c r="T890" s="263" t="s">
        <v>645</v>
      </c>
      <c r="U890" s="263" t="s">
        <v>645</v>
      </c>
      <c r="V890" s="263" t="s">
        <v>645</v>
      </c>
      <c r="W890" s="263" t="s">
        <v>645</v>
      </c>
      <c r="X890" s="263" t="s">
        <v>645</v>
      </c>
      <c r="Y890" s="263" t="s">
        <v>645</v>
      </c>
      <c r="Z890" s="263" t="s">
        <v>645</v>
      </c>
      <c r="AA890" s="263" t="s">
        <v>645</v>
      </c>
      <c r="AB890" s="263" t="s">
        <v>645</v>
      </c>
    </row>
    <row r="891" spans="1:28" s="268" customFormat="1" ht="40.200000000000003" customHeight="1">
      <c r="A891" s="263" t="s">
        <v>2757</v>
      </c>
      <c r="B891" s="263" t="s">
        <v>2758</v>
      </c>
      <c r="C891" s="263" t="s">
        <v>2920</v>
      </c>
      <c r="D891" s="291" t="s">
        <v>2795</v>
      </c>
      <c r="E891" s="263" t="s">
        <v>2761</v>
      </c>
      <c r="F891" s="263" t="s">
        <v>2921</v>
      </c>
      <c r="G891" s="264" t="s">
        <v>2922</v>
      </c>
      <c r="H891" s="263" t="s">
        <v>2923</v>
      </c>
      <c r="I891" s="265" t="s">
        <v>9</v>
      </c>
      <c r="J891" s="263"/>
      <c r="K891" s="263"/>
      <c r="L891" s="266"/>
      <c r="M891" s="263" t="s">
        <v>645</v>
      </c>
      <c r="N891" s="263" t="s">
        <v>645</v>
      </c>
      <c r="O891" s="263" t="s">
        <v>645</v>
      </c>
      <c r="P891" s="263" t="s">
        <v>645</v>
      </c>
      <c r="Q891" s="263" t="s">
        <v>645</v>
      </c>
      <c r="R891" s="263" t="s">
        <v>645</v>
      </c>
      <c r="S891" s="263" t="s">
        <v>645</v>
      </c>
      <c r="T891" s="263" t="s">
        <v>645</v>
      </c>
      <c r="U891" s="263" t="s">
        <v>645</v>
      </c>
      <c r="V891" s="263" t="s">
        <v>645</v>
      </c>
      <c r="W891" s="263" t="s">
        <v>645</v>
      </c>
      <c r="X891" s="263" t="s">
        <v>645</v>
      </c>
      <c r="Y891" s="263" t="s">
        <v>645</v>
      </c>
      <c r="Z891" s="263" t="s">
        <v>645</v>
      </c>
      <c r="AA891" s="263" t="s">
        <v>645</v>
      </c>
      <c r="AB891" s="263" t="s">
        <v>645</v>
      </c>
    </row>
    <row r="892" spans="1:28" s="268" customFormat="1" ht="40.200000000000003" customHeight="1">
      <c r="A892" s="263" t="s">
        <v>2757</v>
      </c>
      <c r="B892" s="263" t="s">
        <v>2758</v>
      </c>
      <c r="C892" s="263" t="s">
        <v>2924</v>
      </c>
      <c r="D892" s="291" t="s">
        <v>2795</v>
      </c>
      <c r="E892" s="263" t="s">
        <v>2761</v>
      </c>
      <c r="F892" s="263" t="s">
        <v>2925</v>
      </c>
      <c r="G892" s="264" t="s">
        <v>2926</v>
      </c>
      <c r="H892" s="263" t="s">
        <v>2927</v>
      </c>
      <c r="I892" s="265" t="s">
        <v>9</v>
      </c>
      <c r="J892" s="263"/>
      <c r="K892" s="263"/>
      <c r="L892" s="266"/>
      <c r="M892" s="263" t="s">
        <v>645</v>
      </c>
      <c r="N892" s="263" t="s">
        <v>645</v>
      </c>
      <c r="O892" s="263" t="s">
        <v>645</v>
      </c>
      <c r="P892" s="263" t="s">
        <v>645</v>
      </c>
      <c r="Q892" s="263" t="s">
        <v>645</v>
      </c>
      <c r="R892" s="263" t="s">
        <v>645</v>
      </c>
      <c r="S892" s="263" t="s">
        <v>645</v>
      </c>
      <c r="T892" s="263" t="s">
        <v>645</v>
      </c>
      <c r="U892" s="263" t="s">
        <v>645</v>
      </c>
      <c r="V892" s="263" t="s">
        <v>645</v>
      </c>
      <c r="W892" s="263" t="s">
        <v>645</v>
      </c>
      <c r="X892" s="263" t="s">
        <v>645</v>
      </c>
      <c r="Y892" s="263" t="s">
        <v>645</v>
      </c>
      <c r="Z892" s="263" t="s">
        <v>645</v>
      </c>
      <c r="AA892" s="263" t="s">
        <v>645</v>
      </c>
      <c r="AB892" s="263" t="s">
        <v>645</v>
      </c>
    </row>
    <row r="893" spans="1:28" s="268" customFormat="1" ht="40.200000000000003" customHeight="1">
      <c r="A893" s="263" t="s">
        <v>2757</v>
      </c>
      <c r="B893" s="263" t="s">
        <v>2758</v>
      </c>
      <c r="C893" s="263" t="s">
        <v>2928</v>
      </c>
      <c r="D893" s="291" t="s">
        <v>2795</v>
      </c>
      <c r="E893" s="263" t="s">
        <v>2761</v>
      </c>
      <c r="F893" s="263" t="s">
        <v>2929</v>
      </c>
      <c r="G893" s="264" t="s">
        <v>2930</v>
      </c>
      <c r="H893" s="291" t="s">
        <v>2931</v>
      </c>
      <c r="I893" s="265" t="s">
        <v>9</v>
      </c>
      <c r="J893" s="263"/>
      <c r="K893" s="263"/>
      <c r="L893" s="266"/>
      <c r="M893" s="263" t="s">
        <v>645</v>
      </c>
      <c r="N893" s="263" t="s">
        <v>645</v>
      </c>
      <c r="O893" s="263" t="s">
        <v>645</v>
      </c>
      <c r="P893" s="263" t="s">
        <v>645</v>
      </c>
      <c r="Q893" s="263" t="s">
        <v>645</v>
      </c>
      <c r="R893" s="263" t="s">
        <v>645</v>
      </c>
      <c r="S893" s="263" t="s">
        <v>645</v>
      </c>
      <c r="T893" s="263" t="s">
        <v>645</v>
      </c>
      <c r="U893" s="263" t="s">
        <v>645</v>
      </c>
      <c r="V893" s="263" t="s">
        <v>645</v>
      </c>
      <c r="W893" s="263" t="s">
        <v>645</v>
      </c>
      <c r="X893" s="263" t="s">
        <v>645</v>
      </c>
      <c r="Y893" s="263" t="s">
        <v>645</v>
      </c>
      <c r="Z893" s="263" t="s">
        <v>645</v>
      </c>
      <c r="AA893" s="263" t="s">
        <v>645</v>
      </c>
      <c r="AB893" s="263" t="s">
        <v>645</v>
      </c>
    </row>
    <row r="894" spans="1:28" s="268" customFormat="1" ht="40.200000000000003" customHeight="1">
      <c r="A894" s="263" t="s">
        <v>2757</v>
      </c>
      <c r="B894" s="263" t="s">
        <v>2758</v>
      </c>
      <c r="C894" s="263" t="s">
        <v>2932</v>
      </c>
      <c r="D894" s="291" t="s">
        <v>2795</v>
      </c>
      <c r="E894" s="263" t="s">
        <v>2761</v>
      </c>
      <c r="F894" s="263" t="s">
        <v>2933</v>
      </c>
      <c r="G894" s="264" t="s">
        <v>2934</v>
      </c>
      <c r="H894" s="291" t="s">
        <v>2935</v>
      </c>
      <c r="I894" s="265" t="s">
        <v>9</v>
      </c>
      <c r="J894" s="263"/>
      <c r="K894" s="263"/>
      <c r="L894" s="266"/>
      <c r="M894" s="263" t="s">
        <v>645</v>
      </c>
      <c r="N894" s="263" t="s">
        <v>645</v>
      </c>
      <c r="O894" s="263" t="s">
        <v>645</v>
      </c>
      <c r="P894" s="263" t="s">
        <v>645</v>
      </c>
      <c r="Q894" s="263" t="s">
        <v>645</v>
      </c>
      <c r="R894" s="263" t="s">
        <v>645</v>
      </c>
      <c r="S894" s="263" t="s">
        <v>645</v>
      </c>
      <c r="T894" s="263" t="s">
        <v>645</v>
      </c>
      <c r="U894" s="263" t="s">
        <v>645</v>
      </c>
      <c r="V894" s="263" t="s">
        <v>645</v>
      </c>
      <c r="W894" s="263" t="s">
        <v>645</v>
      </c>
      <c r="X894" s="263" t="s">
        <v>645</v>
      </c>
      <c r="Y894" s="263" t="s">
        <v>645</v>
      </c>
      <c r="Z894" s="263" t="s">
        <v>645</v>
      </c>
      <c r="AA894" s="263" t="s">
        <v>645</v>
      </c>
      <c r="AB894" s="263" t="s">
        <v>645</v>
      </c>
    </row>
    <row r="895" spans="1:28" s="268" customFormat="1" ht="40.200000000000003" customHeight="1">
      <c r="A895" s="263" t="s">
        <v>2757</v>
      </c>
      <c r="B895" s="263" t="s">
        <v>2758</v>
      </c>
      <c r="C895" s="263" t="s">
        <v>2936</v>
      </c>
      <c r="D895" s="291" t="s">
        <v>2795</v>
      </c>
      <c r="E895" s="263" t="s">
        <v>2761</v>
      </c>
      <c r="F895" s="263" t="s">
        <v>2937</v>
      </c>
      <c r="G895" s="264" t="s">
        <v>2938</v>
      </c>
      <c r="H895" s="263" t="s">
        <v>2939</v>
      </c>
      <c r="I895" s="265" t="s">
        <v>9</v>
      </c>
      <c r="J895" s="263"/>
      <c r="K895" s="263"/>
      <c r="L895" s="266"/>
      <c r="M895" s="263" t="s">
        <v>645</v>
      </c>
      <c r="N895" s="263" t="s">
        <v>645</v>
      </c>
      <c r="O895" s="263" t="s">
        <v>645</v>
      </c>
      <c r="P895" s="263" t="s">
        <v>645</v>
      </c>
      <c r="Q895" s="263" t="s">
        <v>645</v>
      </c>
      <c r="R895" s="263" t="s">
        <v>645</v>
      </c>
      <c r="S895" s="263" t="s">
        <v>645</v>
      </c>
      <c r="T895" s="263" t="s">
        <v>645</v>
      </c>
      <c r="U895" s="263" t="s">
        <v>645</v>
      </c>
      <c r="V895" s="263" t="s">
        <v>645</v>
      </c>
      <c r="W895" s="263" t="s">
        <v>645</v>
      </c>
      <c r="X895" s="263" t="s">
        <v>645</v>
      </c>
      <c r="Y895" s="263" t="s">
        <v>645</v>
      </c>
      <c r="Z895" s="263" t="s">
        <v>645</v>
      </c>
      <c r="AA895" s="263" t="s">
        <v>645</v>
      </c>
      <c r="AB895" s="263" t="s">
        <v>645</v>
      </c>
    </row>
    <row r="896" spans="1:28" s="268" customFormat="1" ht="40.200000000000003" customHeight="1">
      <c r="A896" s="263" t="s">
        <v>2757</v>
      </c>
      <c r="B896" s="263" t="s">
        <v>2758</v>
      </c>
      <c r="C896" s="263" t="s">
        <v>2940</v>
      </c>
      <c r="D896" s="291" t="s">
        <v>2795</v>
      </c>
      <c r="E896" s="263" t="s">
        <v>2761</v>
      </c>
      <c r="F896" s="263" t="s">
        <v>2941</v>
      </c>
      <c r="G896" s="264" t="s">
        <v>2942</v>
      </c>
      <c r="H896" s="263" t="s">
        <v>2943</v>
      </c>
      <c r="I896" s="265" t="s">
        <v>9</v>
      </c>
      <c r="J896" s="263"/>
      <c r="K896" s="263"/>
      <c r="L896" s="266"/>
      <c r="M896" s="263" t="s">
        <v>645</v>
      </c>
      <c r="N896" s="263" t="s">
        <v>645</v>
      </c>
      <c r="O896" s="263" t="s">
        <v>645</v>
      </c>
      <c r="P896" s="263" t="s">
        <v>645</v>
      </c>
      <c r="Q896" s="263" t="s">
        <v>645</v>
      </c>
      <c r="R896" s="263" t="s">
        <v>645</v>
      </c>
      <c r="S896" s="263" t="s">
        <v>645</v>
      </c>
      <c r="T896" s="263" t="s">
        <v>645</v>
      </c>
      <c r="U896" s="263" t="s">
        <v>645</v>
      </c>
      <c r="V896" s="263" t="s">
        <v>645</v>
      </c>
      <c r="W896" s="263" t="s">
        <v>645</v>
      </c>
      <c r="X896" s="263" t="s">
        <v>645</v>
      </c>
      <c r="Y896" s="263" t="s">
        <v>645</v>
      </c>
      <c r="Z896" s="263" t="s">
        <v>645</v>
      </c>
      <c r="AA896" s="263" t="s">
        <v>645</v>
      </c>
      <c r="AB896" s="263" t="s">
        <v>645</v>
      </c>
    </row>
    <row r="897" spans="1:28" s="268" customFormat="1" ht="40.200000000000003" customHeight="1">
      <c r="A897" s="263" t="s">
        <v>2757</v>
      </c>
      <c r="B897" s="263" t="s">
        <v>2758</v>
      </c>
      <c r="C897" s="263" t="s">
        <v>2944</v>
      </c>
      <c r="D897" s="291" t="s">
        <v>2795</v>
      </c>
      <c r="E897" s="263" t="s">
        <v>2761</v>
      </c>
      <c r="F897" s="263" t="s">
        <v>2945</v>
      </c>
      <c r="G897" s="264" t="s">
        <v>2772</v>
      </c>
      <c r="H897" s="263" t="s">
        <v>2946</v>
      </c>
      <c r="I897" s="265" t="s">
        <v>9</v>
      </c>
      <c r="J897" s="263"/>
      <c r="K897" s="263"/>
      <c r="L897" s="266"/>
      <c r="M897" s="263" t="s">
        <v>645</v>
      </c>
      <c r="N897" s="263" t="s">
        <v>645</v>
      </c>
      <c r="O897" s="263" t="s">
        <v>645</v>
      </c>
      <c r="P897" s="263" t="s">
        <v>645</v>
      </c>
      <c r="Q897" s="263" t="s">
        <v>645</v>
      </c>
      <c r="R897" s="263" t="s">
        <v>645</v>
      </c>
      <c r="S897" s="263" t="s">
        <v>645</v>
      </c>
      <c r="T897" s="263" t="s">
        <v>645</v>
      </c>
      <c r="U897" s="263" t="s">
        <v>645</v>
      </c>
      <c r="V897" s="263" t="s">
        <v>645</v>
      </c>
      <c r="W897" s="263" t="s">
        <v>645</v>
      </c>
      <c r="X897" s="263" t="s">
        <v>645</v>
      </c>
      <c r="Y897" s="263" t="s">
        <v>645</v>
      </c>
      <c r="Z897" s="263" t="s">
        <v>645</v>
      </c>
      <c r="AA897" s="263" t="s">
        <v>645</v>
      </c>
      <c r="AB897" s="263" t="s">
        <v>645</v>
      </c>
    </row>
    <row r="898" spans="1:28" s="268" customFormat="1" ht="40.200000000000003" customHeight="1">
      <c r="A898" s="263" t="s">
        <v>2757</v>
      </c>
      <c r="B898" s="263" t="s">
        <v>2758</v>
      </c>
      <c r="C898" s="263" t="s">
        <v>2947</v>
      </c>
      <c r="D898" s="291" t="s">
        <v>2795</v>
      </c>
      <c r="E898" s="263" t="s">
        <v>2761</v>
      </c>
      <c r="F898" s="263" t="s">
        <v>2948</v>
      </c>
      <c r="G898" s="264" t="s">
        <v>2792</v>
      </c>
      <c r="H898" s="263" t="s">
        <v>2949</v>
      </c>
      <c r="I898" s="265" t="s">
        <v>9</v>
      </c>
      <c r="J898" s="263"/>
      <c r="K898" s="263"/>
      <c r="L898" s="266"/>
      <c r="M898" s="263" t="s">
        <v>645</v>
      </c>
      <c r="N898" s="263" t="s">
        <v>645</v>
      </c>
      <c r="O898" s="263" t="s">
        <v>645</v>
      </c>
      <c r="P898" s="263" t="s">
        <v>645</v>
      </c>
      <c r="Q898" s="263" t="s">
        <v>645</v>
      </c>
      <c r="R898" s="263" t="s">
        <v>645</v>
      </c>
      <c r="S898" s="263" t="s">
        <v>645</v>
      </c>
      <c r="T898" s="263" t="s">
        <v>645</v>
      </c>
      <c r="U898" s="263" t="s">
        <v>645</v>
      </c>
      <c r="V898" s="263" t="s">
        <v>645</v>
      </c>
      <c r="W898" s="263" t="s">
        <v>645</v>
      </c>
      <c r="X898" s="263" t="s">
        <v>645</v>
      </c>
      <c r="Y898" s="263" t="s">
        <v>645</v>
      </c>
      <c r="Z898" s="263" t="s">
        <v>645</v>
      </c>
      <c r="AA898" s="263" t="s">
        <v>645</v>
      </c>
      <c r="AB898" s="263" t="s">
        <v>645</v>
      </c>
    </row>
    <row r="899" spans="1:28" s="268" customFormat="1" ht="40.200000000000003" customHeight="1">
      <c r="A899" s="263" t="s">
        <v>2757</v>
      </c>
      <c r="B899" s="263" t="s">
        <v>2758</v>
      </c>
      <c r="C899" s="263" t="s">
        <v>2950</v>
      </c>
      <c r="D899" s="263" t="s">
        <v>2795</v>
      </c>
      <c r="E899" s="263" t="s">
        <v>2761</v>
      </c>
      <c r="F899" s="263" t="s">
        <v>2951</v>
      </c>
      <c r="G899" s="264" t="s">
        <v>2952</v>
      </c>
      <c r="H899" s="263" t="s">
        <v>2953</v>
      </c>
      <c r="I899" s="265" t="s">
        <v>9</v>
      </c>
      <c r="J899" s="263"/>
      <c r="K899" s="263"/>
      <c r="L899" s="266"/>
      <c r="M899" s="263" t="s">
        <v>645</v>
      </c>
      <c r="N899" s="263" t="s">
        <v>645</v>
      </c>
      <c r="O899" s="263" t="s">
        <v>645</v>
      </c>
      <c r="P899" s="263" t="s">
        <v>645</v>
      </c>
      <c r="Q899" s="263" t="s">
        <v>645</v>
      </c>
      <c r="R899" s="263" t="s">
        <v>645</v>
      </c>
      <c r="S899" s="263" t="s">
        <v>645</v>
      </c>
      <c r="T899" s="263" t="s">
        <v>645</v>
      </c>
      <c r="U899" s="263" t="s">
        <v>645</v>
      </c>
      <c r="V899" s="263" t="s">
        <v>645</v>
      </c>
      <c r="W899" s="263" t="s">
        <v>645</v>
      </c>
      <c r="X899" s="263" t="s">
        <v>645</v>
      </c>
      <c r="Y899" s="263" t="s">
        <v>645</v>
      </c>
      <c r="Z899" s="263" t="s">
        <v>645</v>
      </c>
      <c r="AA899" s="263" t="s">
        <v>645</v>
      </c>
      <c r="AB899" s="263" t="s">
        <v>645</v>
      </c>
    </row>
    <row r="900" spans="1:28" s="268" customFormat="1" ht="40.200000000000003" customHeight="1">
      <c r="A900" s="263" t="s">
        <v>2757</v>
      </c>
      <c r="B900" s="263" t="s">
        <v>2758</v>
      </c>
      <c r="C900" s="263" t="s">
        <v>2954</v>
      </c>
      <c r="D900" s="291" t="s">
        <v>2795</v>
      </c>
      <c r="E900" s="263" t="s">
        <v>2761</v>
      </c>
      <c r="F900" s="263" t="s">
        <v>2955</v>
      </c>
      <c r="G900" s="264" t="s">
        <v>2952</v>
      </c>
      <c r="H900" s="263" t="s">
        <v>2956</v>
      </c>
      <c r="I900" s="265" t="s">
        <v>9</v>
      </c>
      <c r="J900" s="263"/>
      <c r="K900" s="263"/>
      <c r="L900" s="266"/>
      <c r="M900" s="263" t="s">
        <v>645</v>
      </c>
      <c r="N900" s="263" t="s">
        <v>645</v>
      </c>
      <c r="O900" s="263" t="s">
        <v>645</v>
      </c>
      <c r="P900" s="263" t="s">
        <v>645</v>
      </c>
      <c r="Q900" s="263" t="s">
        <v>645</v>
      </c>
      <c r="R900" s="263" t="s">
        <v>645</v>
      </c>
      <c r="S900" s="263" t="s">
        <v>645</v>
      </c>
      <c r="T900" s="263" t="s">
        <v>645</v>
      </c>
      <c r="U900" s="263" t="s">
        <v>645</v>
      </c>
      <c r="V900" s="263" t="s">
        <v>645</v>
      </c>
      <c r="W900" s="263" t="s">
        <v>645</v>
      </c>
      <c r="X900" s="263" t="s">
        <v>645</v>
      </c>
      <c r="Y900" s="263" t="s">
        <v>645</v>
      </c>
      <c r="Z900" s="263" t="s">
        <v>645</v>
      </c>
      <c r="AA900" s="263" t="s">
        <v>645</v>
      </c>
      <c r="AB900" s="263" t="s">
        <v>645</v>
      </c>
    </row>
    <row r="901" spans="1:28" s="268" customFormat="1" ht="40.200000000000003" customHeight="1">
      <c r="A901" s="263" t="s">
        <v>2757</v>
      </c>
      <c r="B901" s="263" t="s">
        <v>2758</v>
      </c>
      <c r="C901" s="263" t="s">
        <v>2957</v>
      </c>
      <c r="D901" s="263" t="s">
        <v>2795</v>
      </c>
      <c r="E901" s="263" t="s">
        <v>2761</v>
      </c>
      <c r="F901" s="263" t="s">
        <v>2958</v>
      </c>
      <c r="G901" s="264" t="s">
        <v>2959</v>
      </c>
      <c r="H901" s="263" t="s">
        <v>2960</v>
      </c>
      <c r="I901" s="265" t="s">
        <v>9</v>
      </c>
      <c r="J901" s="263"/>
      <c r="K901" s="263"/>
      <c r="L901" s="263" t="s">
        <v>645</v>
      </c>
      <c r="M901" s="263" t="s">
        <v>645</v>
      </c>
      <c r="N901" s="263" t="s">
        <v>645</v>
      </c>
      <c r="O901" s="263" t="s">
        <v>645</v>
      </c>
      <c r="P901" s="263" t="s">
        <v>645</v>
      </c>
      <c r="Q901" s="263" t="s">
        <v>645</v>
      </c>
      <c r="R901" s="263" t="s">
        <v>645</v>
      </c>
      <c r="S901" s="263" t="s">
        <v>645</v>
      </c>
      <c r="T901" s="263" t="s">
        <v>645</v>
      </c>
      <c r="U901" s="263" t="s">
        <v>645</v>
      </c>
      <c r="V901" s="263" t="s">
        <v>645</v>
      </c>
      <c r="W901" s="263" t="s">
        <v>645</v>
      </c>
      <c r="X901" s="263" t="s">
        <v>645</v>
      </c>
      <c r="Y901" s="263" t="s">
        <v>645</v>
      </c>
      <c r="Z901" s="263" t="s">
        <v>645</v>
      </c>
      <c r="AA901" s="263" t="s">
        <v>645</v>
      </c>
      <c r="AB901" s="263" t="s">
        <v>645</v>
      </c>
    </row>
    <row r="902" spans="1:28" s="268" customFormat="1" ht="40.200000000000003" customHeight="1">
      <c r="A902" s="263" t="s">
        <v>2757</v>
      </c>
      <c r="B902" s="263" t="s">
        <v>2758</v>
      </c>
      <c r="C902" s="263" t="s">
        <v>2961</v>
      </c>
      <c r="D902" s="263" t="s">
        <v>2795</v>
      </c>
      <c r="E902" s="263" t="s">
        <v>2761</v>
      </c>
      <c r="F902" s="263" t="s">
        <v>2962</v>
      </c>
      <c r="G902" s="264" t="s">
        <v>2772</v>
      </c>
      <c r="H902" s="263" t="s">
        <v>2963</v>
      </c>
      <c r="I902" s="265" t="s">
        <v>9</v>
      </c>
      <c r="J902" s="263"/>
      <c r="K902" s="263"/>
      <c r="L902" s="266"/>
      <c r="M902" s="263" t="s">
        <v>645</v>
      </c>
      <c r="N902" s="263" t="s">
        <v>645</v>
      </c>
      <c r="O902" s="263" t="s">
        <v>645</v>
      </c>
      <c r="P902" s="263" t="s">
        <v>645</v>
      </c>
      <c r="Q902" s="263" t="s">
        <v>645</v>
      </c>
      <c r="R902" s="263" t="s">
        <v>645</v>
      </c>
      <c r="S902" s="263" t="s">
        <v>645</v>
      </c>
      <c r="T902" s="263" t="s">
        <v>645</v>
      </c>
      <c r="U902" s="263" t="s">
        <v>645</v>
      </c>
      <c r="V902" s="263" t="s">
        <v>645</v>
      </c>
      <c r="W902" s="263" t="s">
        <v>645</v>
      </c>
      <c r="X902" s="263" t="s">
        <v>645</v>
      </c>
      <c r="Y902" s="263" t="s">
        <v>645</v>
      </c>
      <c r="Z902" s="263" t="s">
        <v>645</v>
      </c>
      <c r="AA902" s="263" t="s">
        <v>645</v>
      </c>
      <c r="AB902" s="263" t="s">
        <v>645</v>
      </c>
    </row>
    <row r="903" spans="1:28" s="268" customFormat="1" ht="40.200000000000003" customHeight="1">
      <c r="A903" s="263" t="s">
        <v>2757</v>
      </c>
      <c r="B903" s="263" t="s">
        <v>2758</v>
      </c>
      <c r="C903" s="263" t="s">
        <v>2964</v>
      </c>
      <c r="D903" s="291" t="s">
        <v>2965</v>
      </c>
      <c r="E903" s="263" t="s">
        <v>2761</v>
      </c>
      <c r="F903" s="263" t="s">
        <v>2966</v>
      </c>
      <c r="G903" s="264" t="s">
        <v>2967</v>
      </c>
      <c r="H903" s="263" t="s">
        <v>2968</v>
      </c>
      <c r="I903" s="265" t="s">
        <v>9</v>
      </c>
      <c r="J903" s="263"/>
      <c r="K903" s="263"/>
      <c r="L903" s="266"/>
      <c r="M903" s="263" t="s">
        <v>645</v>
      </c>
      <c r="N903" s="263" t="s">
        <v>645</v>
      </c>
      <c r="O903" s="263" t="s">
        <v>645</v>
      </c>
      <c r="P903" s="263" t="s">
        <v>645</v>
      </c>
      <c r="Q903" s="263" t="s">
        <v>645</v>
      </c>
      <c r="R903" s="263" t="s">
        <v>645</v>
      </c>
      <c r="S903" s="263" t="s">
        <v>645</v>
      </c>
      <c r="T903" s="263" t="s">
        <v>645</v>
      </c>
      <c r="U903" s="263" t="s">
        <v>645</v>
      </c>
      <c r="V903" s="263" t="s">
        <v>645</v>
      </c>
      <c r="W903" s="263" t="s">
        <v>645</v>
      </c>
      <c r="X903" s="263" t="s">
        <v>645</v>
      </c>
      <c r="Y903" s="263" t="s">
        <v>645</v>
      </c>
      <c r="Z903" s="263" t="s">
        <v>645</v>
      </c>
      <c r="AA903" s="263" t="s">
        <v>645</v>
      </c>
      <c r="AB903" s="263" t="s">
        <v>645</v>
      </c>
    </row>
    <row r="904" spans="1:28" s="268" customFormat="1" ht="40.200000000000003" customHeight="1">
      <c r="A904" s="263" t="s">
        <v>2757</v>
      </c>
      <c r="B904" s="263" t="s">
        <v>2758</v>
      </c>
      <c r="C904" s="263" t="s">
        <v>2969</v>
      </c>
      <c r="D904" s="263" t="s">
        <v>2795</v>
      </c>
      <c r="E904" s="263" t="s">
        <v>2761</v>
      </c>
      <c r="F904" s="263" t="s">
        <v>2970</v>
      </c>
      <c r="G904" s="264" t="s">
        <v>2971</v>
      </c>
      <c r="H904" s="263" t="s">
        <v>2972</v>
      </c>
      <c r="I904" s="265" t="s">
        <v>9</v>
      </c>
      <c r="J904" s="263"/>
      <c r="K904" s="263"/>
      <c r="L904" s="263" t="s">
        <v>645</v>
      </c>
      <c r="M904" s="263" t="s">
        <v>645</v>
      </c>
      <c r="N904" s="263" t="s">
        <v>645</v>
      </c>
      <c r="O904" s="263" t="s">
        <v>645</v>
      </c>
      <c r="P904" s="263" t="s">
        <v>645</v>
      </c>
      <c r="Q904" s="263" t="s">
        <v>645</v>
      </c>
      <c r="R904" s="263" t="s">
        <v>645</v>
      </c>
      <c r="S904" s="263" t="s">
        <v>645</v>
      </c>
      <c r="T904" s="263" t="s">
        <v>645</v>
      </c>
      <c r="U904" s="263" t="s">
        <v>645</v>
      </c>
      <c r="V904" s="263" t="s">
        <v>645</v>
      </c>
      <c r="W904" s="263" t="s">
        <v>645</v>
      </c>
      <c r="X904" s="263" t="s">
        <v>645</v>
      </c>
      <c r="Y904" s="263" t="s">
        <v>645</v>
      </c>
      <c r="Z904" s="263" t="s">
        <v>645</v>
      </c>
      <c r="AA904" s="263" t="s">
        <v>645</v>
      </c>
      <c r="AB904" s="263" t="s">
        <v>645</v>
      </c>
    </row>
    <row r="905" spans="1:28" s="268" customFormat="1" ht="40.200000000000003" customHeight="1">
      <c r="A905" s="263" t="s">
        <v>2757</v>
      </c>
      <c r="B905" s="263" t="s">
        <v>2758</v>
      </c>
      <c r="C905" s="263" t="s">
        <v>2973</v>
      </c>
      <c r="D905" s="291" t="s">
        <v>2795</v>
      </c>
      <c r="E905" s="263" t="s">
        <v>2761</v>
      </c>
      <c r="F905" s="263" t="s">
        <v>2974</v>
      </c>
      <c r="G905" s="264" t="s">
        <v>2975</v>
      </c>
      <c r="H905" s="263" t="s">
        <v>1625</v>
      </c>
      <c r="I905" s="265" t="s">
        <v>9</v>
      </c>
      <c r="J905" s="263"/>
      <c r="K905" s="263"/>
      <c r="L905" s="263" t="s">
        <v>645</v>
      </c>
      <c r="M905" s="263" t="s">
        <v>645</v>
      </c>
      <c r="N905" s="263" t="s">
        <v>645</v>
      </c>
      <c r="O905" s="263" t="s">
        <v>645</v>
      </c>
      <c r="P905" s="263" t="s">
        <v>645</v>
      </c>
      <c r="Q905" s="263" t="s">
        <v>645</v>
      </c>
      <c r="R905" s="263" t="s">
        <v>645</v>
      </c>
      <c r="S905" s="263" t="s">
        <v>645</v>
      </c>
      <c r="T905" s="263" t="s">
        <v>645</v>
      </c>
      <c r="U905" s="263" t="s">
        <v>645</v>
      </c>
      <c r="V905" s="263" t="s">
        <v>645</v>
      </c>
      <c r="W905" s="263" t="s">
        <v>645</v>
      </c>
      <c r="X905" s="263" t="s">
        <v>645</v>
      </c>
      <c r="Y905" s="263" t="s">
        <v>645</v>
      </c>
      <c r="Z905" s="263" t="s">
        <v>645</v>
      </c>
      <c r="AA905" s="263" t="s">
        <v>645</v>
      </c>
      <c r="AB905" s="263" t="s">
        <v>645</v>
      </c>
    </row>
    <row r="906" spans="1:28" s="268" customFormat="1" ht="40.200000000000003" customHeight="1">
      <c r="A906" s="263" t="s">
        <v>2757</v>
      </c>
      <c r="B906" s="263" t="s">
        <v>2758</v>
      </c>
      <c r="C906" s="263" t="s">
        <v>2976</v>
      </c>
      <c r="D906" s="291" t="s">
        <v>2795</v>
      </c>
      <c r="E906" s="263" t="s">
        <v>2761</v>
      </c>
      <c r="F906" s="263" t="s">
        <v>2977</v>
      </c>
      <c r="G906" s="264" t="s">
        <v>2978</v>
      </c>
      <c r="H906" s="263" t="s">
        <v>2979</v>
      </c>
      <c r="I906" s="265" t="s">
        <v>9</v>
      </c>
      <c r="J906" s="263"/>
      <c r="K906" s="263"/>
      <c r="L906" s="263" t="s">
        <v>645</v>
      </c>
      <c r="M906" s="263" t="s">
        <v>645</v>
      </c>
      <c r="N906" s="263" t="s">
        <v>645</v>
      </c>
      <c r="O906" s="263" t="s">
        <v>645</v>
      </c>
      <c r="P906" s="263" t="s">
        <v>645</v>
      </c>
      <c r="Q906" s="263" t="s">
        <v>645</v>
      </c>
      <c r="R906" s="263" t="s">
        <v>645</v>
      </c>
      <c r="S906" s="263" t="s">
        <v>645</v>
      </c>
      <c r="T906" s="263" t="s">
        <v>645</v>
      </c>
      <c r="U906" s="263" t="s">
        <v>645</v>
      </c>
      <c r="V906" s="263" t="s">
        <v>645</v>
      </c>
      <c r="W906" s="263" t="s">
        <v>645</v>
      </c>
      <c r="X906" s="263" t="s">
        <v>645</v>
      </c>
      <c r="Y906" s="263" t="s">
        <v>645</v>
      </c>
      <c r="Z906" s="263" t="s">
        <v>645</v>
      </c>
      <c r="AA906" s="263" t="s">
        <v>645</v>
      </c>
      <c r="AB906" s="263" t="s">
        <v>645</v>
      </c>
    </row>
    <row r="907" spans="1:28" s="268" customFormat="1" ht="40.200000000000003" customHeight="1">
      <c r="A907" s="263" t="s">
        <v>2757</v>
      </c>
      <c r="B907" s="263" t="s">
        <v>2758</v>
      </c>
      <c r="C907" s="263" t="s">
        <v>2980</v>
      </c>
      <c r="D907" s="291" t="s">
        <v>2795</v>
      </c>
      <c r="E907" s="263" t="s">
        <v>2761</v>
      </c>
      <c r="F907" s="263" t="s">
        <v>2981</v>
      </c>
      <c r="G907" s="264" t="s">
        <v>2982</v>
      </c>
      <c r="H907" s="263" t="s">
        <v>2983</v>
      </c>
      <c r="I907" s="265" t="s">
        <v>9</v>
      </c>
      <c r="J907" s="263"/>
      <c r="K907" s="263"/>
      <c r="L907" s="266"/>
      <c r="M907" s="263" t="s">
        <v>645</v>
      </c>
      <c r="N907" s="263" t="s">
        <v>645</v>
      </c>
      <c r="O907" s="263" t="s">
        <v>645</v>
      </c>
      <c r="P907" s="263" t="s">
        <v>645</v>
      </c>
      <c r="Q907" s="263" t="s">
        <v>645</v>
      </c>
      <c r="R907" s="263" t="s">
        <v>645</v>
      </c>
      <c r="S907" s="263" t="s">
        <v>645</v>
      </c>
      <c r="T907" s="263" t="s">
        <v>645</v>
      </c>
      <c r="U907" s="263" t="s">
        <v>645</v>
      </c>
      <c r="V907" s="263" t="s">
        <v>645</v>
      </c>
      <c r="W907" s="263" t="s">
        <v>645</v>
      </c>
      <c r="X907" s="263" t="s">
        <v>645</v>
      </c>
      <c r="Y907" s="263" t="s">
        <v>645</v>
      </c>
      <c r="Z907" s="263" t="s">
        <v>645</v>
      </c>
      <c r="AA907" s="263" t="s">
        <v>645</v>
      </c>
      <c r="AB907" s="263" t="s">
        <v>645</v>
      </c>
    </row>
    <row r="908" spans="1:28" s="268" customFormat="1" ht="40.200000000000003" customHeight="1">
      <c r="A908" s="263" t="s">
        <v>2757</v>
      </c>
      <c r="B908" s="263" t="s">
        <v>2758</v>
      </c>
      <c r="C908" s="263" t="s">
        <v>2984</v>
      </c>
      <c r="D908" s="291" t="s">
        <v>2795</v>
      </c>
      <c r="E908" s="263" t="s">
        <v>2761</v>
      </c>
      <c r="F908" s="263" t="s">
        <v>2985</v>
      </c>
      <c r="G908" s="264" t="s">
        <v>2986</v>
      </c>
      <c r="H908" s="263" t="s">
        <v>2987</v>
      </c>
      <c r="I908" s="265" t="s">
        <v>9</v>
      </c>
      <c r="J908" s="263"/>
      <c r="K908" s="263"/>
      <c r="L908" s="263" t="s">
        <v>645</v>
      </c>
      <c r="M908" s="263" t="s">
        <v>645</v>
      </c>
      <c r="N908" s="263" t="s">
        <v>645</v>
      </c>
      <c r="O908" s="263" t="s">
        <v>645</v>
      </c>
      <c r="P908" s="263" t="s">
        <v>645</v>
      </c>
      <c r="Q908" s="263" t="s">
        <v>645</v>
      </c>
      <c r="R908" s="263" t="s">
        <v>645</v>
      </c>
      <c r="S908" s="263" t="s">
        <v>645</v>
      </c>
      <c r="T908" s="263" t="s">
        <v>645</v>
      </c>
      <c r="U908" s="263" t="s">
        <v>645</v>
      </c>
      <c r="V908" s="263" t="s">
        <v>645</v>
      </c>
      <c r="W908" s="263" t="s">
        <v>645</v>
      </c>
      <c r="X908" s="263" t="s">
        <v>645</v>
      </c>
      <c r="Y908" s="263" t="s">
        <v>645</v>
      </c>
      <c r="Z908" s="263" t="s">
        <v>645</v>
      </c>
      <c r="AA908" s="263" t="s">
        <v>645</v>
      </c>
      <c r="AB908" s="263" t="s">
        <v>645</v>
      </c>
    </row>
    <row r="909" spans="1:28" s="268" customFormat="1" ht="40.200000000000003" customHeight="1">
      <c r="A909" s="263" t="s">
        <v>2757</v>
      </c>
      <c r="B909" s="263" t="s">
        <v>2758</v>
      </c>
      <c r="C909" s="263" t="s">
        <v>2988</v>
      </c>
      <c r="D909" s="291" t="s">
        <v>2795</v>
      </c>
      <c r="E909" s="263" t="s">
        <v>2761</v>
      </c>
      <c r="F909" s="263" t="s">
        <v>2989</v>
      </c>
      <c r="G909" s="264" t="s">
        <v>2990</v>
      </c>
      <c r="H909" s="263" t="s">
        <v>2991</v>
      </c>
      <c r="I909" s="265" t="s">
        <v>9</v>
      </c>
      <c r="J909" s="263"/>
      <c r="K909" s="263"/>
      <c r="L909" s="263" t="s">
        <v>645</v>
      </c>
      <c r="M909" s="263" t="s">
        <v>645</v>
      </c>
      <c r="N909" s="263" t="s">
        <v>645</v>
      </c>
      <c r="O909" s="263" t="s">
        <v>645</v>
      </c>
      <c r="P909" s="263" t="s">
        <v>645</v>
      </c>
      <c r="Q909" s="263" t="s">
        <v>645</v>
      </c>
      <c r="R909" s="263" t="s">
        <v>645</v>
      </c>
      <c r="S909" s="263" t="s">
        <v>645</v>
      </c>
      <c r="T909" s="263" t="s">
        <v>645</v>
      </c>
      <c r="U909" s="263" t="s">
        <v>645</v>
      </c>
      <c r="V909" s="263" t="s">
        <v>645</v>
      </c>
      <c r="W909" s="263" t="s">
        <v>645</v>
      </c>
      <c r="X909" s="263" t="s">
        <v>645</v>
      </c>
      <c r="Y909" s="263" t="s">
        <v>645</v>
      </c>
      <c r="Z909" s="263" t="s">
        <v>645</v>
      </c>
      <c r="AA909" s="263" t="s">
        <v>645</v>
      </c>
      <c r="AB909" s="263" t="s">
        <v>645</v>
      </c>
    </row>
    <row r="910" spans="1:28" s="268" customFormat="1" ht="40.200000000000003" customHeight="1">
      <c r="A910" s="263" t="s">
        <v>2757</v>
      </c>
      <c r="B910" s="263" t="s">
        <v>2758</v>
      </c>
      <c r="C910" s="263" t="s">
        <v>2992</v>
      </c>
      <c r="D910" s="263" t="s">
        <v>2795</v>
      </c>
      <c r="E910" s="263" t="s">
        <v>2761</v>
      </c>
      <c r="F910" s="263" t="s">
        <v>2993</v>
      </c>
      <c r="G910" s="264" t="s">
        <v>2994</v>
      </c>
      <c r="H910" s="263" t="s">
        <v>2995</v>
      </c>
      <c r="I910" s="265" t="s">
        <v>9</v>
      </c>
      <c r="J910" s="263"/>
      <c r="K910" s="263"/>
      <c r="L910" s="263" t="s">
        <v>645</v>
      </c>
      <c r="M910" s="263" t="s">
        <v>645</v>
      </c>
      <c r="N910" s="263" t="s">
        <v>645</v>
      </c>
      <c r="O910" s="263" t="s">
        <v>645</v>
      </c>
      <c r="P910" s="263" t="s">
        <v>645</v>
      </c>
      <c r="Q910" s="263" t="s">
        <v>645</v>
      </c>
      <c r="R910" s="263" t="s">
        <v>645</v>
      </c>
      <c r="S910" s="263" t="s">
        <v>645</v>
      </c>
      <c r="T910" s="263" t="s">
        <v>645</v>
      </c>
      <c r="U910" s="263" t="s">
        <v>645</v>
      </c>
      <c r="V910" s="263" t="s">
        <v>645</v>
      </c>
      <c r="W910" s="263" t="s">
        <v>645</v>
      </c>
      <c r="X910" s="263" t="s">
        <v>645</v>
      </c>
      <c r="Y910" s="263" t="s">
        <v>645</v>
      </c>
      <c r="Z910" s="263" t="s">
        <v>645</v>
      </c>
      <c r="AA910" s="263" t="s">
        <v>645</v>
      </c>
      <c r="AB910" s="263" t="s">
        <v>645</v>
      </c>
    </row>
    <row r="911" spans="1:28" s="268" customFormat="1" ht="40.200000000000003" customHeight="1">
      <c r="A911" s="263" t="s">
        <v>2757</v>
      </c>
      <c r="B911" s="263" t="s">
        <v>2758</v>
      </c>
      <c r="C911" s="263" t="s">
        <v>2996</v>
      </c>
      <c r="D911" s="291" t="s">
        <v>2795</v>
      </c>
      <c r="E911" s="263" t="s">
        <v>2761</v>
      </c>
      <c r="F911" s="263" t="s">
        <v>2997</v>
      </c>
      <c r="G911" s="264" t="s">
        <v>2998</v>
      </c>
      <c r="H911" s="263" t="s">
        <v>2999</v>
      </c>
      <c r="I911" s="265" t="s">
        <v>9</v>
      </c>
      <c r="J911" s="263"/>
      <c r="K911" s="263"/>
      <c r="L911" s="266"/>
      <c r="M911" s="263" t="s">
        <v>645</v>
      </c>
      <c r="N911" s="263" t="s">
        <v>645</v>
      </c>
      <c r="O911" s="263" t="s">
        <v>645</v>
      </c>
      <c r="P911" s="263" t="s">
        <v>645</v>
      </c>
      <c r="Q911" s="263" t="s">
        <v>645</v>
      </c>
      <c r="R911" s="263" t="s">
        <v>645</v>
      </c>
      <c r="S911" s="263" t="s">
        <v>645</v>
      </c>
      <c r="T911" s="263" t="s">
        <v>645</v>
      </c>
      <c r="U911" s="263" t="s">
        <v>645</v>
      </c>
      <c r="V911" s="263" t="s">
        <v>645</v>
      </c>
      <c r="W911" s="263" t="s">
        <v>645</v>
      </c>
      <c r="X911" s="263" t="s">
        <v>645</v>
      </c>
      <c r="Y911" s="263" t="s">
        <v>645</v>
      </c>
      <c r="Z911" s="263" t="s">
        <v>645</v>
      </c>
      <c r="AA911" s="263" t="s">
        <v>645</v>
      </c>
      <c r="AB911" s="263" t="s">
        <v>645</v>
      </c>
    </row>
    <row r="912" spans="1:28" s="268" customFormat="1" ht="40.200000000000003" customHeight="1">
      <c r="A912" s="263" t="s">
        <v>2757</v>
      </c>
      <c r="B912" s="263" t="s">
        <v>2758</v>
      </c>
      <c r="C912" s="263" t="s">
        <v>3000</v>
      </c>
      <c r="D912" s="291" t="s">
        <v>2795</v>
      </c>
      <c r="E912" s="263" t="s">
        <v>2761</v>
      </c>
      <c r="F912" s="263" t="s">
        <v>3001</v>
      </c>
      <c r="G912" s="264" t="s">
        <v>3002</v>
      </c>
      <c r="H912" s="263" t="s">
        <v>3003</v>
      </c>
      <c r="I912" s="282" t="s">
        <v>10</v>
      </c>
      <c r="J912" s="290" t="s">
        <v>3004</v>
      </c>
      <c r="K912" s="263"/>
      <c r="L912" s="266"/>
      <c r="M912" s="263" t="s">
        <v>645</v>
      </c>
      <c r="N912" s="263" t="s">
        <v>645</v>
      </c>
      <c r="O912" s="263" t="s">
        <v>645</v>
      </c>
      <c r="P912" s="263" t="s">
        <v>645</v>
      </c>
      <c r="Q912" s="263" t="s">
        <v>645</v>
      </c>
      <c r="R912" s="263" t="s">
        <v>645</v>
      </c>
      <c r="S912" s="263" t="s">
        <v>645</v>
      </c>
      <c r="T912" s="263" t="s">
        <v>645</v>
      </c>
      <c r="U912" s="263" t="s">
        <v>645</v>
      </c>
      <c r="V912" s="263" t="s">
        <v>645</v>
      </c>
      <c r="W912" s="263" t="s">
        <v>645</v>
      </c>
      <c r="X912" s="263" t="s">
        <v>645</v>
      </c>
      <c r="Y912" s="263" t="s">
        <v>645</v>
      </c>
      <c r="Z912" s="263" t="s">
        <v>645</v>
      </c>
      <c r="AA912" s="263" t="s">
        <v>645</v>
      </c>
      <c r="AB912" s="263" t="s">
        <v>645</v>
      </c>
    </row>
    <row r="913" spans="1:28" s="268" customFormat="1" ht="40.200000000000003" customHeight="1">
      <c r="A913" s="263" t="s">
        <v>2757</v>
      </c>
      <c r="B913" s="263" t="s">
        <v>2758</v>
      </c>
      <c r="C913" s="263" t="s">
        <v>3005</v>
      </c>
      <c r="D913" s="263" t="s">
        <v>2795</v>
      </c>
      <c r="E913" s="263" t="s">
        <v>2761</v>
      </c>
      <c r="F913" s="263" t="s">
        <v>3006</v>
      </c>
      <c r="G913" s="264" t="s">
        <v>3007</v>
      </c>
      <c r="H913" s="263" t="s">
        <v>3008</v>
      </c>
      <c r="I913" s="265" t="s">
        <v>9</v>
      </c>
      <c r="J913" s="263"/>
      <c r="K913" s="263"/>
      <c r="L913" s="263" t="s">
        <v>645</v>
      </c>
      <c r="M913" s="263" t="s">
        <v>645</v>
      </c>
      <c r="N913" s="263" t="s">
        <v>645</v>
      </c>
      <c r="O913" s="263" t="s">
        <v>645</v>
      </c>
      <c r="P913" s="263" t="s">
        <v>645</v>
      </c>
      <c r="Q913" s="263" t="s">
        <v>645</v>
      </c>
      <c r="R913" s="263" t="s">
        <v>645</v>
      </c>
      <c r="S913" s="263" t="s">
        <v>645</v>
      </c>
      <c r="T913" s="263" t="s">
        <v>645</v>
      </c>
      <c r="U913" s="263" t="s">
        <v>645</v>
      </c>
      <c r="V913" s="263" t="s">
        <v>645</v>
      </c>
      <c r="W913" s="263" t="s">
        <v>645</v>
      </c>
      <c r="X913" s="263" t="s">
        <v>645</v>
      </c>
      <c r="Y913" s="263" t="s">
        <v>645</v>
      </c>
      <c r="Z913" s="263" t="s">
        <v>645</v>
      </c>
      <c r="AA913" s="263" t="s">
        <v>645</v>
      </c>
      <c r="AB913" s="263" t="s">
        <v>645</v>
      </c>
    </row>
    <row r="914" spans="1:28" s="268" customFormat="1" ht="40.200000000000003" customHeight="1">
      <c r="A914" s="263" t="s">
        <v>2757</v>
      </c>
      <c r="B914" s="263" t="s">
        <v>2758</v>
      </c>
      <c r="C914" s="263" t="s">
        <v>3009</v>
      </c>
      <c r="D914" s="291" t="s">
        <v>3010</v>
      </c>
      <c r="E914" s="263" t="s">
        <v>2761</v>
      </c>
      <c r="F914" s="263" t="s">
        <v>3011</v>
      </c>
      <c r="G914" s="264" t="s">
        <v>3012</v>
      </c>
      <c r="H914" s="263" t="s">
        <v>3013</v>
      </c>
      <c r="I914" s="265" t="s">
        <v>9</v>
      </c>
      <c r="J914" s="263"/>
      <c r="K914" s="263"/>
      <c r="L914" s="266"/>
      <c r="M914" s="263" t="s">
        <v>645</v>
      </c>
      <c r="N914" s="263" t="s">
        <v>645</v>
      </c>
      <c r="O914" s="263" t="s">
        <v>645</v>
      </c>
      <c r="P914" s="263" t="s">
        <v>645</v>
      </c>
      <c r="Q914" s="263" t="s">
        <v>645</v>
      </c>
      <c r="R914" s="263" t="s">
        <v>645</v>
      </c>
      <c r="S914" s="263" t="s">
        <v>645</v>
      </c>
      <c r="T914" s="263" t="s">
        <v>645</v>
      </c>
      <c r="U914" s="263" t="s">
        <v>645</v>
      </c>
      <c r="V914" s="263" t="s">
        <v>645</v>
      </c>
      <c r="W914" s="263" t="s">
        <v>645</v>
      </c>
      <c r="X914" s="263" t="s">
        <v>645</v>
      </c>
      <c r="Y914" s="263" t="s">
        <v>645</v>
      </c>
      <c r="Z914" s="263" t="s">
        <v>645</v>
      </c>
      <c r="AA914" s="263" t="s">
        <v>645</v>
      </c>
      <c r="AB914" s="263" t="s">
        <v>645</v>
      </c>
    </row>
    <row r="915" spans="1:28" s="268" customFormat="1" ht="40.200000000000003" customHeight="1">
      <c r="A915" s="263" t="s">
        <v>2757</v>
      </c>
      <c r="B915" s="263" t="s">
        <v>2758</v>
      </c>
      <c r="C915" s="263" t="s">
        <v>3014</v>
      </c>
      <c r="D915" s="291" t="s">
        <v>2895</v>
      </c>
      <c r="E915" s="263" t="s">
        <v>2761</v>
      </c>
      <c r="F915" s="263" t="s">
        <v>3015</v>
      </c>
      <c r="G915" s="264" t="s">
        <v>3016</v>
      </c>
      <c r="H915" s="263" t="s">
        <v>3017</v>
      </c>
      <c r="I915" s="265" t="s">
        <v>9</v>
      </c>
      <c r="J915" s="263"/>
      <c r="K915" s="263"/>
      <c r="L915" s="266"/>
      <c r="M915" s="263" t="s">
        <v>645</v>
      </c>
      <c r="N915" s="263" t="s">
        <v>645</v>
      </c>
      <c r="O915" s="263" t="s">
        <v>645</v>
      </c>
      <c r="P915" s="263" t="s">
        <v>645</v>
      </c>
      <c r="Q915" s="263" t="s">
        <v>645</v>
      </c>
      <c r="R915" s="263" t="s">
        <v>645</v>
      </c>
      <c r="S915" s="263" t="s">
        <v>645</v>
      </c>
      <c r="T915" s="263" t="s">
        <v>645</v>
      </c>
      <c r="U915" s="263" t="s">
        <v>645</v>
      </c>
      <c r="V915" s="263" t="s">
        <v>645</v>
      </c>
      <c r="W915" s="263" t="s">
        <v>645</v>
      </c>
      <c r="X915" s="263" t="s">
        <v>645</v>
      </c>
      <c r="Y915" s="263" t="s">
        <v>645</v>
      </c>
      <c r="Z915" s="263" t="s">
        <v>645</v>
      </c>
      <c r="AA915" s="263" t="s">
        <v>645</v>
      </c>
      <c r="AB915" s="263" t="s">
        <v>645</v>
      </c>
    </row>
    <row r="916" spans="1:28" s="268" customFormat="1" ht="40.200000000000003" customHeight="1">
      <c r="A916" s="263" t="s">
        <v>2757</v>
      </c>
      <c r="B916" s="263" t="s">
        <v>2758</v>
      </c>
      <c r="C916" s="263" t="s">
        <v>3018</v>
      </c>
      <c r="D916" s="291" t="s">
        <v>2895</v>
      </c>
      <c r="E916" s="263" t="s">
        <v>2761</v>
      </c>
      <c r="F916" s="263" t="s">
        <v>3019</v>
      </c>
      <c r="G916" s="264" t="s">
        <v>3020</v>
      </c>
      <c r="H916" s="263" t="s">
        <v>3021</v>
      </c>
      <c r="I916" s="265" t="s">
        <v>9</v>
      </c>
      <c r="J916" s="263"/>
      <c r="K916" s="263"/>
      <c r="L916" s="266"/>
      <c r="M916" s="263" t="s">
        <v>645</v>
      </c>
      <c r="N916" s="263" t="s">
        <v>645</v>
      </c>
      <c r="O916" s="263" t="s">
        <v>645</v>
      </c>
      <c r="P916" s="263" t="s">
        <v>645</v>
      </c>
      <c r="Q916" s="263" t="s">
        <v>645</v>
      </c>
      <c r="R916" s="263" t="s">
        <v>645</v>
      </c>
      <c r="S916" s="263" t="s">
        <v>645</v>
      </c>
      <c r="T916" s="263" t="s">
        <v>645</v>
      </c>
      <c r="U916" s="263" t="s">
        <v>645</v>
      </c>
      <c r="V916" s="263" t="s">
        <v>645</v>
      </c>
      <c r="W916" s="263" t="s">
        <v>645</v>
      </c>
      <c r="X916" s="263" t="s">
        <v>645</v>
      </c>
      <c r="Y916" s="263" t="s">
        <v>645</v>
      </c>
      <c r="Z916" s="263" t="s">
        <v>645</v>
      </c>
      <c r="AA916" s="263" t="s">
        <v>645</v>
      </c>
      <c r="AB916" s="263" t="s">
        <v>645</v>
      </c>
    </row>
    <row r="917" spans="1:28" s="268" customFormat="1" ht="40.200000000000003" customHeight="1">
      <c r="A917" s="263" t="s">
        <v>2757</v>
      </c>
      <c r="B917" s="263" t="s">
        <v>2758</v>
      </c>
      <c r="C917" s="263" t="s">
        <v>3022</v>
      </c>
      <c r="D917" s="291" t="s">
        <v>2766</v>
      </c>
      <c r="E917" s="263" t="s">
        <v>2761</v>
      </c>
      <c r="F917" s="263" t="s">
        <v>3023</v>
      </c>
      <c r="G917" s="264" t="s">
        <v>3024</v>
      </c>
      <c r="H917" s="263" t="s">
        <v>3025</v>
      </c>
      <c r="I917" s="265" t="s">
        <v>9</v>
      </c>
      <c r="J917" s="263"/>
      <c r="K917" s="263"/>
      <c r="L917" s="263" t="s">
        <v>645</v>
      </c>
      <c r="M917" s="263" t="s">
        <v>645</v>
      </c>
      <c r="N917" s="263" t="s">
        <v>645</v>
      </c>
      <c r="O917" s="263" t="s">
        <v>645</v>
      </c>
      <c r="P917" s="263" t="s">
        <v>645</v>
      </c>
      <c r="Q917" s="263" t="s">
        <v>645</v>
      </c>
      <c r="R917" s="263" t="s">
        <v>645</v>
      </c>
      <c r="S917" s="263" t="s">
        <v>645</v>
      </c>
      <c r="T917" s="263" t="s">
        <v>645</v>
      </c>
      <c r="U917" s="263" t="s">
        <v>645</v>
      </c>
      <c r="V917" s="263" t="s">
        <v>645</v>
      </c>
      <c r="W917" s="263" t="s">
        <v>645</v>
      </c>
      <c r="X917" s="263" t="s">
        <v>645</v>
      </c>
      <c r="Y917" s="263" t="s">
        <v>645</v>
      </c>
      <c r="Z917" s="263" t="s">
        <v>645</v>
      </c>
      <c r="AA917" s="263" t="s">
        <v>645</v>
      </c>
      <c r="AB917" s="263" t="s">
        <v>645</v>
      </c>
    </row>
    <row r="918" spans="1:28" s="268" customFormat="1" ht="40.200000000000003" customHeight="1">
      <c r="A918" s="263" t="s">
        <v>2757</v>
      </c>
      <c r="B918" s="263" t="s">
        <v>2758</v>
      </c>
      <c r="C918" s="263" t="s">
        <v>3026</v>
      </c>
      <c r="D918" s="263" t="s">
        <v>2766</v>
      </c>
      <c r="E918" s="263" t="s">
        <v>2761</v>
      </c>
      <c r="F918" s="263" t="s">
        <v>3027</v>
      </c>
      <c r="G918" s="264" t="s">
        <v>3028</v>
      </c>
      <c r="H918" s="263" t="s">
        <v>3029</v>
      </c>
      <c r="I918" s="265" t="s">
        <v>9</v>
      </c>
      <c r="J918" s="263"/>
      <c r="K918" s="263"/>
      <c r="L918" s="263" t="s">
        <v>645</v>
      </c>
      <c r="M918" s="263" t="s">
        <v>645</v>
      </c>
      <c r="N918" s="263" t="s">
        <v>645</v>
      </c>
      <c r="O918" s="263" t="s">
        <v>645</v>
      </c>
      <c r="P918" s="263" t="s">
        <v>645</v>
      </c>
      <c r="Q918" s="263" t="s">
        <v>645</v>
      </c>
      <c r="R918" s="263" t="s">
        <v>645</v>
      </c>
      <c r="S918" s="263" t="s">
        <v>645</v>
      </c>
      <c r="T918" s="263" t="s">
        <v>645</v>
      </c>
      <c r="U918" s="263" t="s">
        <v>645</v>
      </c>
      <c r="V918" s="263" t="s">
        <v>645</v>
      </c>
      <c r="W918" s="263" t="s">
        <v>645</v>
      </c>
      <c r="X918" s="263" t="s">
        <v>645</v>
      </c>
      <c r="Y918" s="263" t="s">
        <v>645</v>
      </c>
      <c r="Z918" s="263" t="s">
        <v>645</v>
      </c>
      <c r="AA918" s="263" t="s">
        <v>645</v>
      </c>
      <c r="AB918" s="263" t="s">
        <v>645</v>
      </c>
    </row>
    <row r="919" spans="1:28" s="268" customFormat="1" ht="40.200000000000003" customHeight="1">
      <c r="A919" s="263" t="s">
        <v>2757</v>
      </c>
      <c r="B919" s="263" t="s">
        <v>2758</v>
      </c>
      <c r="C919" s="263" t="s">
        <v>3030</v>
      </c>
      <c r="D919" s="291" t="s">
        <v>2795</v>
      </c>
      <c r="E919" s="263" t="s">
        <v>2761</v>
      </c>
      <c r="F919" s="263" t="s">
        <v>3031</v>
      </c>
      <c r="G919" s="264" t="s">
        <v>3032</v>
      </c>
      <c r="H919" s="263" t="s">
        <v>3033</v>
      </c>
      <c r="I919" s="265" t="s">
        <v>9</v>
      </c>
      <c r="J919" s="263"/>
      <c r="K919" s="263"/>
      <c r="L919" s="263" t="s">
        <v>645</v>
      </c>
      <c r="M919" s="263" t="s">
        <v>645</v>
      </c>
      <c r="N919" s="263" t="s">
        <v>645</v>
      </c>
      <c r="O919" s="263" t="s">
        <v>645</v>
      </c>
      <c r="P919" s="263" t="s">
        <v>645</v>
      </c>
      <c r="Q919" s="263" t="s">
        <v>645</v>
      </c>
      <c r="R919" s="263" t="s">
        <v>645</v>
      </c>
      <c r="S919" s="263" t="s">
        <v>645</v>
      </c>
      <c r="T919" s="263" t="s">
        <v>645</v>
      </c>
      <c r="U919" s="263" t="s">
        <v>645</v>
      </c>
      <c r="V919" s="263" t="s">
        <v>645</v>
      </c>
      <c r="W919" s="263" t="s">
        <v>645</v>
      </c>
      <c r="X919" s="263" t="s">
        <v>645</v>
      </c>
      <c r="Y919" s="263" t="s">
        <v>645</v>
      </c>
      <c r="Z919" s="263" t="s">
        <v>645</v>
      </c>
      <c r="AA919" s="263" t="s">
        <v>645</v>
      </c>
      <c r="AB919" s="263" t="s">
        <v>645</v>
      </c>
    </row>
    <row r="920" spans="1:28" s="268" customFormat="1" ht="40.200000000000003" customHeight="1">
      <c r="A920" s="263" t="s">
        <v>2757</v>
      </c>
      <c r="B920" s="263" t="s">
        <v>2758</v>
      </c>
      <c r="C920" s="263" t="s">
        <v>3034</v>
      </c>
      <c r="D920" s="263" t="s">
        <v>3035</v>
      </c>
      <c r="E920" s="263" t="s">
        <v>2761</v>
      </c>
      <c r="F920" s="263" t="s">
        <v>3036</v>
      </c>
      <c r="G920" s="264" t="s">
        <v>3037</v>
      </c>
      <c r="H920" s="263" t="s">
        <v>3038</v>
      </c>
      <c r="I920" s="265" t="s">
        <v>9</v>
      </c>
      <c r="J920" s="263"/>
      <c r="K920" s="263"/>
      <c r="L920" s="263" t="s">
        <v>645</v>
      </c>
      <c r="M920" s="263" t="s">
        <v>645</v>
      </c>
      <c r="N920" s="263" t="s">
        <v>645</v>
      </c>
      <c r="O920" s="263" t="s">
        <v>645</v>
      </c>
      <c r="P920" s="263" t="s">
        <v>645</v>
      </c>
      <c r="Q920" s="263" t="s">
        <v>645</v>
      </c>
      <c r="R920" s="263" t="s">
        <v>645</v>
      </c>
      <c r="S920" s="263" t="s">
        <v>645</v>
      </c>
      <c r="T920" s="263" t="s">
        <v>645</v>
      </c>
      <c r="U920" s="263" t="s">
        <v>645</v>
      </c>
      <c r="V920" s="263" t="s">
        <v>645</v>
      </c>
      <c r="W920" s="263" t="s">
        <v>645</v>
      </c>
      <c r="X920" s="263" t="s">
        <v>645</v>
      </c>
      <c r="Y920" s="263" t="s">
        <v>645</v>
      </c>
      <c r="Z920" s="263" t="s">
        <v>645</v>
      </c>
      <c r="AA920" s="263" t="s">
        <v>645</v>
      </c>
      <c r="AB920" s="263" t="s">
        <v>645</v>
      </c>
    </row>
    <row r="921" spans="1:28" s="268" customFormat="1" ht="40.200000000000003" customHeight="1">
      <c r="A921" s="263" t="s">
        <v>2757</v>
      </c>
      <c r="B921" s="263" t="s">
        <v>2758</v>
      </c>
      <c r="C921" s="263" t="s">
        <v>3039</v>
      </c>
      <c r="D921" s="291" t="s">
        <v>3035</v>
      </c>
      <c r="E921" s="263" t="s">
        <v>2761</v>
      </c>
      <c r="F921" s="263" t="s">
        <v>3040</v>
      </c>
      <c r="G921" s="264" t="s">
        <v>3041</v>
      </c>
      <c r="H921" s="263" t="s">
        <v>3042</v>
      </c>
      <c r="I921" s="265" t="s">
        <v>9</v>
      </c>
      <c r="J921" s="263"/>
      <c r="K921" s="263"/>
      <c r="L921" s="263" t="s">
        <v>645</v>
      </c>
      <c r="M921" s="263" t="s">
        <v>645</v>
      </c>
      <c r="N921" s="263" t="s">
        <v>645</v>
      </c>
      <c r="O921" s="263" t="s">
        <v>645</v>
      </c>
      <c r="P921" s="263" t="s">
        <v>645</v>
      </c>
      <c r="Q921" s="263" t="s">
        <v>645</v>
      </c>
      <c r="R921" s="263" t="s">
        <v>645</v>
      </c>
      <c r="S921" s="263" t="s">
        <v>645</v>
      </c>
      <c r="T921" s="263" t="s">
        <v>645</v>
      </c>
      <c r="U921" s="263" t="s">
        <v>645</v>
      </c>
      <c r="V921" s="263" t="s">
        <v>645</v>
      </c>
      <c r="W921" s="263" t="s">
        <v>645</v>
      </c>
      <c r="X921" s="263" t="s">
        <v>645</v>
      </c>
      <c r="Y921" s="263" t="s">
        <v>645</v>
      </c>
      <c r="Z921" s="263" t="s">
        <v>645</v>
      </c>
      <c r="AA921" s="263" t="s">
        <v>645</v>
      </c>
      <c r="AB921" s="263" t="s">
        <v>645</v>
      </c>
    </row>
    <row r="922" spans="1:28" s="268" customFormat="1" ht="40.200000000000003" customHeight="1">
      <c r="A922" s="263" t="s">
        <v>2757</v>
      </c>
      <c r="B922" s="263" t="s">
        <v>2758</v>
      </c>
      <c r="C922" s="263" t="s">
        <v>3043</v>
      </c>
      <c r="D922" s="291" t="s">
        <v>3035</v>
      </c>
      <c r="E922" s="263" t="s">
        <v>2761</v>
      </c>
      <c r="F922" s="263" t="s">
        <v>3044</v>
      </c>
      <c r="G922" s="264" t="s">
        <v>3041</v>
      </c>
      <c r="H922" s="263" t="s">
        <v>3045</v>
      </c>
      <c r="I922" s="265" t="s">
        <v>9</v>
      </c>
      <c r="J922" s="263"/>
      <c r="K922" s="263"/>
      <c r="L922" s="263" t="s">
        <v>645</v>
      </c>
      <c r="M922" s="263" t="s">
        <v>645</v>
      </c>
      <c r="N922" s="263" t="s">
        <v>645</v>
      </c>
      <c r="O922" s="263" t="s">
        <v>645</v>
      </c>
      <c r="P922" s="263" t="s">
        <v>645</v>
      </c>
      <c r="Q922" s="263" t="s">
        <v>645</v>
      </c>
      <c r="R922" s="263" t="s">
        <v>645</v>
      </c>
      <c r="S922" s="263" t="s">
        <v>645</v>
      </c>
      <c r="T922" s="263" t="s">
        <v>645</v>
      </c>
      <c r="U922" s="263" t="s">
        <v>645</v>
      </c>
      <c r="V922" s="263" t="s">
        <v>645</v>
      </c>
      <c r="W922" s="263" t="s">
        <v>645</v>
      </c>
      <c r="X922" s="263" t="s">
        <v>645</v>
      </c>
      <c r="Y922" s="263" t="s">
        <v>645</v>
      </c>
      <c r="Z922" s="263" t="s">
        <v>645</v>
      </c>
      <c r="AA922" s="263" t="s">
        <v>645</v>
      </c>
      <c r="AB922" s="263" t="s">
        <v>645</v>
      </c>
    </row>
    <row r="923" spans="1:28" s="268" customFormat="1" ht="40.200000000000003" customHeight="1">
      <c r="A923" s="263" t="s">
        <v>2757</v>
      </c>
      <c r="B923" s="263" t="s">
        <v>2758</v>
      </c>
      <c r="C923" s="263" t="s">
        <v>3046</v>
      </c>
      <c r="D923" s="291" t="s">
        <v>3035</v>
      </c>
      <c r="E923" s="263" t="s">
        <v>2761</v>
      </c>
      <c r="F923" s="263" t="s">
        <v>3047</v>
      </c>
      <c r="G923" s="264" t="s">
        <v>3048</v>
      </c>
      <c r="H923" s="263" t="s">
        <v>3017</v>
      </c>
      <c r="I923" s="265" t="s">
        <v>9</v>
      </c>
      <c r="J923" s="263"/>
      <c r="K923" s="263"/>
      <c r="L923" s="263" t="s">
        <v>645</v>
      </c>
      <c r="M923" s="263" t="s">
        <v>645</v>
      </c>
      <c r="N923" s="263" t="s">
        <v>645</v>
      </c>
      <c r="O923" s="263" t="s">
        <v>645</v>
      </c>
      <c r="P923" s="263" t="s">
        <v>645</v>
      </c>
      <c r="Q923" s="263" t="s">
        <v>645</v>
      </c>
      <c r="R923" s="263" t="s">
        <v>645</v>
      </c>
      <c r="S923" s="263" t="s">
        <v>645</v>
      </c>
      <c r="T923" s="263" t="s">
        <v>645</v>
      </c>
      <c r="U923" s="263" t="s">
        <v>645</v>
      </c>
      <c r="V923" s="263" t="s">
        <v>645</v>
      </c>
      <c r="W923" s="263" t="s">
        <v>645</v>
      </c>
      <c r="X923" s="263" t="s">
        <v>645</v>
      </c>
      <c r="Y923" s="263" t="s">
        <v>645</v>
      </c>
      <c r="Z923" s="263" t="s">
        <v>645</v>
      </c>
      <c r="AA923" s="263" t="s">
        <v>645</v>
      </c>
      <c r="AB923" s="263" t="s">
        <v>645</v>
      </c>
    </row>
    <row r="924" spans="1:28" s="268" customFormat="1" ht="40.200000000000003" customHeight="1">
      <c r="A924" s="263" t="s">
        <v>2757</v>
      </c>
      <c r="B924" s="263" t="s">
        <v>2758</v>
      </c>
      <c r="C924" s="263" t="s">
        <v>3049</v>
      </c>
      <c r="D924" s="263" t="s">
        <v>3035</v>
      </c>
      <c r="E924" s="263" t="s">
        <v>2761</v>
      </c>
      <c r="F924" s="263" t="s">
        <v>3050</v>
      </c>
      <c r="G924" s="264" t="s">
        <v>3051</v>
      </c>
      <c r="H924" s="263" t="s">
        <v>3052</v>
      </c>
      <c r="I924" s="265" t="s">
        <v>9</v>
      </c>
      <c r="J924" s="263"/>
      <c r="K924" s="263"/>
      <c r="L924" s="263" t="s">
        <v>645</v>
      </c>
      <c r="M924" s="263" t="s">
        <v>645</v>
      </c>
      <c r="N924" s="263" t="s">
        <v>645</v>
      </c>
      <c r="O924" s="263" t="s">
        <v>645</v>
      </c>
      <c r="P924" s="263" t="s">
        <v>645</v>
      </c>
      <c r="Q924" s="263" t="s">
        <v>645</v>
      </c>
      <c r="R924" s="263" t="s">
        <v>645</v>
      </c>
      <c r="S924" s="263" t="s">
        <v>645</v>
      </c>
      <c r="T924" s="263" t="s">
        <v>645</v>
      </c>
      <c r="U924" s="263" t="s">
        <v>645</v>
      </c>
      <c r="V924" s="263" t="s">
        <v>645</v>
      </c>
      <c r="W924" s="263" t="s">
        <v>645</v>
      </c>
      <c r="X924" s="263" t="s">
        <v>645</v>
      </c>
      <c r="Y924" s="263" t="s">
        <v>645</v>
      </c>
      <c r="Z924" s="263" t="s">
        <v>645</v>
      </c>
      <c r="AA924" s="263" t="s">
        <v>645</v>
      </c>
      <c r="AB924" s="263" t="s">
        <v>645</v>
      </c>
    </row>
    <row r="925" spans="1:28" s="268" customFormat="1" ht="40.200000000000003" customHeight="1">
      <c r="A925" s="263" t="s">
        <v>2757</v>
      </c>
      <c r="B925" s="263" t="s">
        <v>2758</v>
      </c>
      <c r="C925" s="263" t="s">
        <v>3053</v>
      </c>
      <c r="D925" s="291" t="s">
        <v>3035</v>
      </c>
      <c r="E925" s="263" t="s">
        <v>2761</v>
      </c>
      <c r="F925" s="263" t="s">
        <v>3054</v>
      </c>
      <c r="G925" s="264" t="s">
        <v>3055</v>
      </c>
      <c r="H925" s="263" t="s">
        <v>3017</v>
      </c>
      <c r="I925" s="265" t="s">
        <v>9</v>
      </c>
      <c r="J925" s="263"/>
      <c r="K925" s="263"/>
      <c r="L925" s="266"/>
      <c r="M925" s="263" t="s">
        <v>645</v>
      </c>
      <c r="N925" s="263" t="s">
        <v>645</v>
      </c>
      <c r="O925" s="263" t="s">
        <v>645</v>
      </c>
      <c r="P925" s="263" t="s">
        <v>645</v>
      </c>
      <c r="Q925" s="263" t="s">
        <v>645</v>
      </c>
      <c r="R925" s="263" t="s">
        <v>645</v>
      </c>
      <c r="S925" s="263" t="s">
        <v>645</v>
      </c>
      <c r="T925" s="263" t="s">
        <v>645</v>
      </c>
      <c r="U925" s="263" t="s">
        <v>645</v>
      </c>
      <c r="V925" s="263" t="s">
        <v>645</v>
      </c>
      <c r="W925" s="263" t="s">
        <v>645</v>
      </c>
      <c r="X925" s="263" t="s">
        <v>645</v>
      </c>
      <c r="Y925" s="263" t="s">
        <v>645</v>
      </c>
      <c r="Z925" s="263" t="s">
        <v>645</v>
      </c>
      <c r="AA925" s="263" t="s">
        <v>645</v>
      </c>
      <c r="AB925" s="263" t="s">
        <v>645</v>
      </c>
    </row>
    <row r="926" spans="1:28" s="268" customFormat="1" ht="40.200000000000003" customHeight="1">
      <c r="A926" s="263" t="s">
        <v>2757</v>
      </c>
      <c r="B926" s="263" t="s">
        <v>2758</v>
      </c>
      <c r="C926" s="263" t="s">
        <v>3056</v>
      </c>
      <c r="D926" s="263" t="s">
        <v>3035</v>
      </c>
      <c r="E926" s="263" t="s">
        <v>2761</v>
      </c>
      <c r="F926" s="263" t="s">
        <v>3057</v>
      </c>
      <c r="G926" s="264" t="s">
        <v>3058</v>
      </c>
      <c r="H926" s="263" t="s">
        <v>3059</v>
      </c>
      <c r="I926" s="265" t="s">
        <v>9</v>
      </c>
      <c r="J926" s="263"/>
      <c r="K926" s="263"/>
      <c r="L926" s="263" t="s">
        <v>645</v>
      </c>
      <c r="M926" s="263" t="s">
        <v>645</v>
      </c>
      <c r="N926" s="263" t="s">
        <v>645</v>
      </c>
      <c r="O926" s="263" t="s">
        <v>645</v>
      </c>
      <c r="P926" s="263" t="s">
        <v>645</v>
      </c>
      <c r="Q926" s="263" t="s">
        <v>645</v>
      </c>
      <c r="R926" s="263" t="s">
        <v>645</v>
      </c>
      <c r="S926" s="263" t="s">
        <v>645</v>
      </c>
      <c r="T926" s="263" t="s">
        <v>645</v>
      </c>
      <c r="U926" s="263" t="s">
        <v>645</v>
      </c>
      <c r="V926" s="263" t="s">
        <v>645</v>
      </c>
      <c r="W926" s="263" t="s">
        <v>645</v>
      </c>
      <c r="X926" s="263" t="s">
        <v>645</v>
      </c>
      <c r="Y926" s="263" t="s">
        <v>645</v>
      </c>
      <c r="Z926" s="263" t="s">
        <v>645</v>
      </c>
      <c r="AA926" s="263" t="s">
        <v>645</v>
      </c>
      <c r="AB926" s="263" t="s">
        <v>645</v>
      </c>
    </row>
    <row r="927" spans="1:28" s="268" customFormat="1" ht="40.200000000000003" customHeight="1">
      <c r="A927" s="263" t="s">
        <v>2757</v>
      </c>
      <c r="B927" s="263" t="s">
        <v>2758</v>
      </c>
      <c r="C927" s="263" t="s">
        <v>3060</v>
      </c>
      <c r="D927" s="263" t="s">
        <v>3061</v>
      </c>
      <c r="E927" s="263" t="s">
        <v>2761</v>
      </c>
      <c r="F927" s="263" t="s">
        <v>3062</v>
      </c>
      <c r="G927" s="264" t="s">
        <v>3063</v>
      </c>
      <c r="H927" s="263" t="s">
        <v>3064</v>
      </c>
      <c r="I927" s="265" t="s">
        <v>9</v>
      </c>
      <c r="J927" s="263"/>
      <c r="K927" s="263"/>
      <c r="L927" s="263" t="s">
        <v>645</v>
      </c>
      <c r="M927" s="263" t="s">
        <v>645</v>
      </c>
      <c r="N927" s="263" t="s">
        <v>645</v>
      </c>
      <c r="O927" s="263" t="s">
        <v>645</v>
      </c>
      <c r="P927" s="263" t="s">
        <v>645</v>
      </c>
      <c r="Q927" s="263" t="s">
        <v>645</v>
      </c>
      <c r="R927" s="263" t="s">
        <v>645</v>
      </c>
      <c r="S927" s="263" t="s">
        <v>645</v>
      </c>
      <c r="T927" s="263" t="s">
        <v>645</v>
      </c>
      <c r="U927" s="263" t="s">
        <v>645</v>
      </c>
      <c r="V927" s="263" t="s">
        <v>645</v>
      </c>
      <c r="W927" s="263" t="s">
        <v>645</v>
      </c>
      <c r="X927" s="263" t="s">
        <v>645</v>
      </c>
      <c r="Y927" s="263" t="s">
        <v>645</v>
      </c>
      <c r="Z927" s="263" t="s">
        <v>645</v>
      </c>
      <c r="AA927" s="263" t="s">
        <v>645</v>
      </c>
      <c r="AB927" s="263" t="s">
        <v>645</v>
      </c>
    </row>
    <row r="928" spans="1:28" s="268" customFormat="1" ht="40.200000000000003" customHeight="1">
      <c r="A928" s="263" t="s">
        <v>2757</v>
      </c>
      <c r="B928" s="263" t="s">
        <v>2758</v>
      </c>
      <c r="C928" s="263" t="s">
        <v>3065</v>
      </c>
      <c r="D928" s="291" t="s">
        <v>3035</v>
      </c>
      <c r="E928" s="263" t="s">
        <v>2761</v>
      </c>
      <c r="F928" s="263" t="s">
        <v>3066</v>
      </c>
      <c r="G928" s="264" t="s">
        <v>2897</v>
      </c>
      <c r="H928" s="263" t="s">
        <v>3067</v>
      </c>
      <c r="I928" s="265" t="s">
        <v>9</v>
      </c>
      <c r="J928" s="263"/>
      <c r="K928" s="263"/>
      <c r="L928" s="266"/>
      <c r="M928" s="263" t="s">
        <v>645</v>
      </c>
      <c r="N928" s="263" t="s">
        <v>645</v>
      </c>
      <c r="O928" s="263" t="s">
        <v>645</v>
      </c>
      <c r="P928" s="263" t="s">
        <v>645</v>
      </c>
      <c r="Q928" s="263" t="s">
        <v>645</v>
      </c>
      <c r="R928" s="263" t="s">
        <v>645</v>
      </c>
      <c r="S928" s="263" t="s">
        <v>645</v>
      </c>
      <c r="T928" s="263" t="s">
        <v>645</v>
      </c>
      <c r="U928" s="263" t="s">
        <v>645</v>
      </c>
      <c r="V928" s="263" t="s">
        <v>645</v>
      </c>
      <c r="W928" s="263" t="s">
        <v>645</v>
      </c>
      <c r="X928" s="263" t="s">
        <v>645</v>
      </c>
      <c r="Y928" s="263" t="s">
        <v>645</v>
      </c>
      <c r="Z928" s="263" t="s">
        <v>645</v>
      </c>
      <c r="AA928" s="263" t="s">
        <v>645</v>
      </c>
      <c r="AB928" s="263" t="s">
        <v>645</v>
      </c>
    </row>
    <row r="929" spans="1:28" s="268" customFormat="1" ht="40.200000000000003" customHeight="1">
      <c r="A929" s="263" t="s">
        <v>2757</v>
      </c>
      <c r="B929" s="263" t="s">
        <v>2758</v>
      </c>
      <c r="C929" s="263" t="s">
        <v>3068</v>
      </c>
      <c r="D929" s="291" t="s">
        <v>3035</v>
      </c>
      <c r="E929" s="263" t="s">
        <v>2761</v>
      </c>
      <c r="F929" s="263" t="s">
        <v>3069</v>
      </c>
      <c r="G929" s="264" t="s">
        <v>2897</v>
      </c>
      <c r="H929" s="263" t="s">
        <v>3070</v>
      </c>
      <c r="I929" s="265" t="s">
        <v>9</v>
      </c>
      <c r="J929" s="263"/>
      <c r="K929" s="263"/>
      <c r="L929" s="266"/>
      <c r="M929" s="263" t="s">
        <v>645</v>
      </c>
      <c r="N929" s="263" t="s">
        <v>645</v>
      </c>
      <c r="O929" s="263" t="s">
        <v>645</v>
      </c>
      <c r="P929" s="263" t="s">
        <v>645</v>
      </c>
      <c r="Q929" s="263" t="s">
        <v>645</v>
      </c>
      <c r="R929" s="263" t="s">
        <v>645</v>
      </c>
      <c r="S929" s="263" t="s">
        <v>645</v>
      </c>
      <c r="T929" s="263" t="s">
        <v>645</v>
      </c>
      <c r="U929" s="263" t="s">
        <v>645</v>
      </c>
      <c r="V929" s="263" t="s">
        <v>645</v>
      </c>
      <c r="W929" s="263" t="s">
        <v>645</v>
      </c>
      <c r="X929" s="263" t="s">
        <v>645</v>
      </c>
      <c r="Y929" s="263" t="s">
        <v>645</v>
      </c>
      <c r="Z929" s="263" t="s">
        <v>645</v>
      </c>
      <c r="AA929" s="263" t="s">
        <v>645</v>
      </c>
      <c r="AB929" s="263" t="s">
        <v>645</v>
      </c>
    </row>
    <row r="930" spans="1:28" s="268" customFormat="1" ht="40.200000000000003" customHeight="1">
      <c r="A930" s="263" t="s">
        <v>2757</v>
      </c>
      <c r="B930" s="263" t="s">
        <v>2758</v>
      </c>
      <c r="C930" s="263" t="s">
        <v>3071</v>
      </c>
      <c r="D930" s="263" t="s">
        <v>2795</v>
      </c>
      <c r="E930" s="263" t="s">
        <v>2761</v>
      </c>
      <c r="F930" s="263" t="s">
        <v>3072</v>
      </c>
      <c r="G930" s="264" t="s">
        <v>3073</v>
      </c>
      <c r="H930" s="263" t="s">
        <v>3074</v>
      </c>
      <c r="I930" s="265" t="s">
        <v>9</v>
      </c>
      <c r="J930" s="263"/>
      <c r="K930" s="263"/>
      <c r="L930" s="263" t="s">
        <v>645</v>
      </c>
      <c r="M930" s="263" t="s">
        <v>645</v>
      </c>
      <c r="N930" s="263" t="s">
        <v>645</v>
      </c>
      <c r="O930" s="263" t="s">
        <v>645</v>
      </c>
      <c r="P930" s="263" t="s">
        <v>645</v>
      </c>
      <c r="Q930" s="263" t="s">
        <v>645</v>
      </c>
      <c r="R930" s="263" t="s">
        <v>645</v>
      </c>
      <c r="S930" s="263" t="s">
        <v>645</v>
      </c>
      <c r="T930" s="263" t="s">
        <v>645</v>
      </c>
      <c r="U930" s="263" t="s">
        <v>645</v>
      </c>
      <c r="V930" s="263" t="s">
        <v>645</v>
      </c>
      <c r="W930" s="263" t="s">
        <v>645</v>
      </c>
      <c r="X930" s="263" t="s">
        <v>645</v>
      </c>
      <c r="Y930" s="263" t="s">
        <v>645</v>
      </c>
      <c r="Z930" s="263" t="s">
        <v>645</v>
      </c>
      <c r="AA930" s="263" t="s">
        <v>645</v>
      </c>
      <c r="AB930" s="263" t="s">
        <v>645</v>
      </c>
    </row>
    <row r="931" spans="1:28" s="268" customFormat="1" ht="40.200000000000003" customHeight="1">
      <c r="A931" s="263" t="s">
        <v>2757</v>
      </c>
      <c r="B931" s="263" t="s">
        <v>2758</v>
      </c>
      <c r="C931" s="263" t="s">
        <v>3075</v>
      </c>
      <c r="D931" s="291" t="s">
        <v>2795</v>
      </c>
      <c r="E931" s="263" t="s">
        <v>2761</v>
      </c>
      <c r="F931" s="263" t="s">
        <v>3076</v>
      </c>
      <c r="G931" s="264" t="s">
        <v>3077</v>
      </c>
      <c r="H931" s="263" t="s">
        <v>3078</v>
      </c>
      <c r="I931" s="265" t="s">
        <v>9</v>
      </c>
      <c r="J931" s="263"/>
      <c r="K931" s="263"/>
      <c r="L931" s="263" t="s">
        <v>645</v>
      </c>
      <c r="M931" s="263" t="s">
        <v>645</v>
      </c>
      <c r="N931" s="263" t="s">
        <v>645</v>
      </c>
      <c r="O931" s="263" t="s">
        <v>645</v>
      </c>
      <c r="P931" s="263" t="s">
        <v>645</v>
      </c>
      <c r="Q931" s="263" t="s">
        <v>645</v>
      </c>
      <c r="R931" s="263" t="s">
        <v>645</v>
      </c>
      <c r="S931" s="263" t="s">
        <v>645</v>
      </c>
      <c r="T931" s="263" t="s">
        <v>645</v>
      </c>
      <c r="U931" s="263" t="s">
        <v>645</v>
      </c>
      <c r="V931" s="263" t="s">
        <v>645</v>
      </c>
      <c r="W931" s="263" t="s">
        <v>645</v>
      </c>
      <c r="X931" s="263" t="s">
        <v>645</v>
      </c>
      <c r="Y931" s="263" t="s">
        <v>645</v>
      </c>
      <c r="Z931" s="263" t="s">
        <v>645</v>
      </c>
      <c r="AA931" s="263" t="s">
        <v>645</v>
      </c>
      <c r="AB931" s="263" t="s">
        <v>645</v>
      </c>
    </row>
    <row r="932" spans="1:28" s="268" customFormat="1" ht="40.200000000000003" customHeight="1">
      <c r="A932" s="263" t="s">
        <v>2757</v>
      </c>
      <c r="B932" s="263" t="s">
        <v>2758</v>
      </c>
      <c r="C932" s="263" t="s">
        <v>3079</v>
      </c>
      <c r="D932" s="291" t="s">
        <v>2795</v>
      </c>
      <c r="E932" s="263" t="s">
        <v>2761</v>
      </c>
      <c r="F932" s="263" t="s">
        <v>3080</v>
      </c>
      <c r="G932" s="264" t="s">
        <v>3081</v>
      </c>
      <c r="H932" s="263" t="s">
        <v>3082</v>
      </c>
      <c r="I932" s="265" t="s">
        <v>9</v>
      </c>
      <c r="J932" s="263"/>
      <c r="K932" s="263"/>
      <c r="L932" s="263" t="s">
        <v>645</v>
      </c>
      <c r="M932" s="263" t="s">
        <v>645</v>
      </c>
      <c r="N932" s="263" t="s">
        <v>645</v>
      </c>
      <c r="O932" s="263" t="s">
        <v>645</v>
      </c>
      <c r="P932" s="263" t="s">
        <v>645</v>
      </c>
      <c r="Q932" s="263" t="s">
        <v>645</v>
      </c>
      <c r="R932" s="263" t="s">
        <v>645</v>
      </c>
      <c r="S932" s="263" t="s">
        <v>645</v>
      </c>
      <c r="T932" s="263" t="s">
        <v>645</v>
      </c>
      <c r="U932" s="263" t="s">
        <v>645</v>
      </c>
      <c r="V932" s="263" t="s">
        <v>645</v>
      </c>
      <c r="W932" s="263" t="s">
        <v>645</v>
      </c>
      <c r="X932" s="263" t="s">
        <v>645</v>
      </c>
      <c r="Y932" s="263" t="s">
        <v>645</v>
      </c>
      <c r="Z932" s="263" t="s">
        <v>645</v>
      </c>
      <c r="AA932" s="263" t="s">
        <v>645</v>
      </c>
      <c r="AB932" s="263" t="s">
        <v>645</v>
      </c>
    </row>
    <row r="933" spans="1:28" s="268" customFormat="1" ht="40.200000000000003" customHeight="1">
      <c r="A933" s="263" t="s">
        <v>2757</v>
      </c>
      <c r="B933" s="263" t="s">
        <v>2758</v>
      </c>
      <c r="C933" s="263" t="s">
        <v>3083</v>
      </c>
      <c r="D933" s="291" t="s">
        <v>2795</v>
      </c>
      <c r="E933" s="291" t="s">
        <v>2761</v>
      </c>
      <c r="F933" s="263" t="s">
        <v>3084</v>
      </c>
      <c r="G933" s="264" t="s">
        <v>3085</v>
      </c>
      <c r="H933" s="263" t="s">
        <v>3086</v>
      </c>
      <c r="I933" s="265" t="s">
        <v>9</v>
      </c>
      <c r="J933" s="263"/>
      <c r="K933" s="263"/>
      <c r="L933" s="263" t="s">
        <v>645</v>
      </c>
      <c r="M933" s="263" t="s">
        <v>645</v>
      </c>
      <c r="N933" s="263" t="s">
        <v>645</v>
      </c>
      <c r="O933" s="263" t="s">
        <v>645</v>
      </c>
      <c r="P933" s="263" t="s">
        <v>645</v>
      </c>
      <c r="Q933" s="263" t="s">
        <v>645</v>
      </c>
      <c r="R933" s="263" t="s">
        <v>645</v>
      </c>
      <c r="S933" s="263" t="s">
        <v>645</v>
      </c>
      <c r="T933" s="263" t="s">
        <v>645</v>
      </c>
      <c r="U933" s="263" t="s">
        <v>645</v>
      </c>
      <c r="V933" s="263" t="s">
        <v>645</v>
      </c>
      <c r="W933" s="263" t="s">
        <v>645</v>
      </c>
      <c r="X933" s="263" t="s">
        <v>645</v>
      </c>
      <c r="Y933" s="263" t="s">
        <v>645</v>
      </c>
      <c r="Z933" s="263" t="s">
        <v>645</v>
      </c>
      <c r="AA933" s="263" t="s">
        <v>645</v>
      </c>
      <c r="AB933" s="263" t="s">
        <v>645</v>
      </c>
    </row>
    <row r="934" spans="1:28" s="268" customFormat="1" ht="40.200000000000003" customHeight="1">
      <c r="A934" s="263" t="s">
        <v>3087</v>
      </c>
      <c r="B934" s="275" t="s">
        <v>3088</v>
      </c>
      <c r="C934" s="263" t="s">
        <v>3089</v>
      </c>
      <c r="D934" s="291" t="s">
        <v>3090</v>
      </c>
      <c r="E934" s="291" t="s">
        <v>3091</v>
      </c>
      <c r="F934" s="275" t="s">
        <v>3092</v>
      </c>
      <c r="G934" s="279" t="s">
        <v>3093</v>
      </c>
      <c r="H934" s="275" t="s">
        <v>3094</v>
      </c>
      <c r="I934" s="265" t="s">
        <v>9</v>
      </c>
      <c r="J934" s="263"/>
      <c r="K934" s="304"/>
      <c r="L934" s="266"/>
      <c r="M934" s="267"/>
      <c r="N934" s="267"/>
      <c r="O934" s="267"/>
      <c r="P934" s="267"/>
      <c r="Q934" s="267"/>
      <c r="R934" s="267"/>
      <c r="S934" s="267"/>
      <c r="T934" s="267"/>
      <c r="U934" s="267"/>
      <c r="V934" s="267"/>
      <c r="W934" s="267"/>
      <c r="X934" s="267"/>
      <c r="Y934" s="267"/>
      <c r="Z934" s="267"/>
      <c r="AA934" s="267"/>
      <c r="AB934" s="267"/>
    </row>
    <row r="935" spans="1:28" s="268" customFormat="1" ht="40.200000000000003" customHeight="1">
      <c r="A935" s="263" t="s">
        <v>3087</v>
      </c>
      <c r="B935" s="275" t="s">
        <v>3088</v>
      </c>
      <c r="C935" s="263" t="s">
        <v>3095</v>
      </c>
      <c r="D935" s="291" t="s">
        <v>3090</v>
      </c>
      <c r="E935" s="291" t="s">
        <v>3096</v>
      </c>
      <c r="F935" s="275" t="s">
        <v>3097</v>
      </c>
      <c r="G935" s="279" t="s">
        <v>3098</v>
      </c>
      <c r="H935" s="304" t="s">
        <v>3099</v>
      </c>
      <c r="I935" s="265" t="s">
        <v>9</v>
      </c>
      <c r="J935" s="263"/>
      <c r="K935" s="275"/>
      <c r="L935" s="266"/>
      <c r="M935" s="267"/>
      <c r="N935" s="267"/>
      <c r="O935" s="267"/>
      <c r="P935" s="267"/>
      <c r="Q935" s="267"/>
      <c r="R935" s="267"/>
      <c r="S935" s="267"/>
      <c r="T935" s="267"/>
      <c r="U935" s="267"/>
      <c r="V935" s="267"/>
      <c r="W935" s="267"/>
      <c r="X935" s="267"/>
      <c r="Y935" s="267"/>
      <c r="Z935" s="267"/>
      <c r="AA935" s="267"/>
      <c r="AB935" s="267"/>
    </row>
    <row r="936" spans="1:28" s="268" customFormat="1" ht="40.200000000000003" customHeight="1">
      <c r="A936" s="263" t="s">
        <v>3087</v>
      </c>
      <c r="B936" s="275" t="s">
        <v>3088</v>
      </c>
      <c r="C936" s="263" t="s">
        <v>3100</v>
      </c>
      <c r="D936" s="291" t="s">
        <v>3090</v>
      </c>
      <c r="E936" s="291" t="s">
        <v>3101</v>
      </c>
      <c r="F936" s="275" t="s">
        <v>3097</v>
      </c>
      <c r="G936" s="279" t="s">
        <v>3102</v>
      </c>
      <c r="H936" s="305" t="s">
        <v>3103</v>
      </c>
      <c r="I936" s="265" t="s">
        <v>9</v>
      </c>
      <c r="J936" s="263"/>
      <c r="K936" s="275"/>
      <c r="L936" s="266"/>
      <c r="M936" s="267"/>
      <c r="N936" s="267"/>
      <c r="O936" s="267"/>
      <c r="P936" s="267"/>
      <c r="Q936" s="267"/>
      <c r="R936" s="267"/>
      <c r="S936" s="267"/>
      <c r="T936" s="267"/>
      <c r="U936" s="267"/>
      <c r="V936" s="267"/>
      <c r="W936" s="267"/>
      <c r="X936" s="267"/>
      <c r="Y936" s="267"/>
      <c r="Z936" s="267"/>
      <c r="AA936" s="267"/>
      <c r="AB936" s="267"/>
    </row>
    <row r="937" spans="1:28" s="268" customFormat="1" ht="40.200000000000003" customHeight="1">
      <c r="A937" s="263" t="s">
        <v>3087</v>
      </c>
      <c r="B937" s="275" t="s">
        <v>3088</v>
      </c>
      <c r="C937" s="263" t="s">
        <v>3104</v>
      </c>
      <c r="D937" s="291" t="s">
        <v>3090</v>
      </c>
      <c r="E937" s="291" t="s">
        <v>3105</v>
      </c>
      <c r="F937" s="275" t="s">
        <v>3097</v>
      </c>
      <c r="G937" s="279" t="s">
        <v>3102</v>
      </c>
      <c r="H937" s="305" t="s">
        <v>3106</v>
      </c>
      <c r="I937" s="265" t="s">
        <v>9</v>
      </c>
      <c r="J937" s="263"/>
      <c r="K937" s="275"/>
      <c r="L937" s="266"/>
      <c r="M937" s="267"/>
      <c r="N937" s="267"/>
      <c r="O937" s="267"/>
      <c r="P937" s="267"/>
      <c r="Q937" s="267"/>
      <c r="R937" s="267"/>
      <c r="S937" s="267"/>
      <c r="T937" s="267"/>
      <c r="U937" s="267"/>
      <c r="V937" s="267"/>
      <c r="W937" s="267"/>
      <c r="X937" s="267"/>
      <c r="Y937" s="267"/>
      <c r="Z937" s="267"/>
      <c r="AA937" s="267"/>
      <c r="AB937" s="267"/>
    </row>
    <row r="938" spans="1:28" s="268" customFormat="1" ht="40.200000000000003" customHeight="1">
      <c r="A938" s="263" t="s">
        <v>3087</v>
      </c>
      <c r="B938" s="275" t="s">
        <v>3088</v>
      </c>
      <c r="C938" s="263" t="s">
        <v>3107</v>
      </c>
      <c r="D938" s="291" t="s">
        <v>3090</v>
      </c>
      <c r="E938" s="291" t="s">
        <v>3108</v>
      </c>
      <c r="F938" s="275" t="s">
        <v>3097</v>
      </c>
      <c r="G938" s="279" t="s">
        <v>3098</v>
      </c>
      <c r="H938" s="304" t="s">
        <v>3109</v>
      </c>
      <c r="I938" s="265" t="s">
        <v>9</v>
      </c>
      <c r="J938" s="263"/>
      <c r="K938" s="275"/>
      <c r="L938" s="266"/>
      <c r="M938" s="267"/>
      <c r="N938" s="267"/>
      <c r="O938" s="267"/>
      <c r="P938" s="267"/>
      <c r="Q938" s="267"/>
      <c r="R938" s="267"/>
      <c r="S938" s="267"/>
      <c r="T938" s="267"/>
      <c r="U938" s="267"/>
      <c r="V938" s="267"/>
      <c r="W938" s="267"/>
      <c r="X938" s="267"/>
      <c r="Y938" s="267"/>
      <c r="Z938" s="267"/>
      <c r="AA938" s="267"/>
      <c r="AB938" s="267"/>
    </row>
    <row r="939" spans="1:28" s="268" customFormat="1" ht="40.200000000000003" customHeight="1">
      <c r="A939" s="263" t="s">
        <v>3087</v>
      </c>
      <c r="B939" s="275" t="s">
        <v>3088</v>
      </c>
      <c r="C939" s="263" t="s">
        <v>3110</v>
      </c>
      <c r="D939" s="291" t="s">
        <v>3090</v>
      </c>
      <c r="E939" s="291" t="s">
        <v>3111</v>
      </c>
      <c r="F939" s="275" t="s">
        <v>3097</v>
      </c>
      <c r="G939" s="279" t="s">
        <v>3102</v>
      </c>
      <c r="H939" s="304" t="s">
        <v>3112</v>
      </c>
      <c r="I939" s="265" t="s">
        <v>9</v>
      </c>
      <c r="J939" s="263"/>
      <c r="K939" s="275"/>
      <c r="L939" s="266"/>
      <c r="M939" s="267"/>
      <c r="N939" s="267"/>
      <c r="O939" s="267"/>
      <c r="P939" s="267"/>
      <c r="Q939" s="267"/>
      <c r="R939" s="267"/>
      <c r="S939" s="267"/>
      <c r="T939" s="267"/>
      <c r="U939" s="267"/>
      <c r="V939" s="267"/>
      <c r="W939" s="267"/>
      <c r="X939" s="267"/>
      <c r="Y939" s="267"/>
      <c r="Z939" s="267"/>
      <c r="AA939" s="267"/>
      <c r="AB939" s="267"/>
    </row>
    <row r="940" spans="1:28" s="268" customFormat="1" ht="40.200000000000003" customHeight="1">
      <c r="A940" s="263" t="s">
        <v>3087</v>
      </c>
      <c r="B940" s="275" t="s">
        <v>3088</v>
      </c>
      <c r="C940" s="263" t="s">
        <v>3113</v>
      </c>
      <c r="D940" s="291" t="s">
        <v>3090</v>
      </c>
      <c r="E940" s="291" t="s">
        <v>3114</v>
      </c>
      <c r="F940" s="275" t="s">
        <v>3097</v>
      </c>
      <c r="G940" s="279" t="s">
        <v>3115</v>
      </c>
      <c r="H940" s="304" t="s">
        <v>3116</v>
      </c>
      <c r="I940" s="265" t="s">
        <v>9</v>
      </c>
      <c r="J940" s="263"/>
      <c r="K940" s="275"/>
      <c r="L940" s="266"/>
      <c r="M940" s="267"/>
      <c r="N940" s="267"/>
      <c r="O940" s="267"/>
      <c r="P940" s="267"/>
      <c r="Q940" s="267"/>
      <c r="R940" s="267"/>
      <c r="S940" s="267"/>
      <c r="T940" s="267"/>
      <c r="U940" s="267"/>
      <c r="V940" s="267"/>
      <c r="W940" s="267"/>
      <c r="X940" s="267"/>
      <c r="Y940" s="267"/>
      <c r="Z940" s="267"/>
      <c r="AA940" s="267"/>
      <c r="AB940" s="267"/>
    </row>
    <row r="941" spans="1:28" s="268" customFormat="1" ht="40.200000000000003" customHeight="1">
      <c r="A941" s="263" t="s">
        <v>3087</v>
      </c>
      <c r="B941" s="275" t="s">
        <v>3088</v>
      </c>
      <c r="C941" s="263" t="s">
        <v>3117</v>
      </c>
      <c r="D941" s="291" t="s">
        <v>3090</v>
      </c>
      <c r="E941" s="291" t="s">
        <v>3118</v>
      </c>
      <c r="F941" s="275" t="s">
        <v>3097</v>
      </c>
      <c r="G941" s="279" t="s">
        <v>3119</v>
      </c>
      <c r="H941" s="304" t="s">
        <v>3120</v>
      </c>
      <c r="I941" s="265" t="s">
        <v>9</v>
      </c>
      <c r="J941" s="263"/>
      <c r="K941" s="275"/>
      <c r="L941" s="266"/>
      <c r="M941" s="267"/>
      <c r="N941" s="267"/>
      <c r="O941" s="267"/>
      <c r="P941" s="267"/>
      <c r="Q941" s="267"/>
      <c r="R941" s="267"/>
      <c r="S941" s="267"/>
      <c r="T941" s="267"/>
      <c r="U941" s="267"/>
      <c r="V941" s="267"/>
      <c r="W941" s="267"/>
      <c r="X941" s="267"/>
      <c r="Y941" s="267"/>
      <c r="Z941" s="267"/>
      <c r="AA941" s="267"/>
      <c r="AB941" s="267"/>
    </row>
    <row r="942" spans="1:28" s="268" customFormat="1" ht="40.200000000000003" customHeight="1">
      <c r="A942" s="263" t="s">
        <v>3087</v>
      </c>
      <c r="B942" s="275" t="s">
        <v>3088</v>
      </c>
      <c r="C942" s="263" t="s">
        <v>3121</v>
      </c>
      <c r="D942" s="291" t="s">
        <v>3090</v>
      </c>
      <c r="E942" s="291" t="s">
        <v>3122</v>
      </c>
      <c r="F942" s="275" t="s">
        <v>3097</v>
      </c>
      <c r="G942" s="279" t="s">
        <v>3119</v>
      </c>
      <c r="H942" s="304" t="s">
        <v>3123</v>
      </c>
      <c r="I942" s="265" t="s">
        <v>9</v>
      </c>
      <c r="J942" s="263"/>
      <c r="K942" s="275"/>
      <c r="L942" s="266"/>
      <c r="M942" s="267"/>
      <c r="N942" s="267"/>
      <c r="O942" s="267"/>
      <c r="P942" s="267"/>
      <c r="Q942" s="267"/>
      <c r="R942" s="267"/>
      <c r="S942" s="267"/>
      <c r="T942" s="267"/>
      <c r="U942" s="267"/>
      <c r="V942" s="267"/>
      <c r="W942" s="267"/>
      <c r="X942" s="267"/>
      <c r="Y942" s="267"/>
      <c r="Z942" s="267"/>
      <c r="AA942" s="267"/>
      <c r="AB942" s="267"/>
    </row>
    <row r="943" spans="1:28" s="268" customFormat="1" ht="40.200000000000003" customHeight="1">
      <c r="A943" s="263" t="s">
        <v>3087</v>
      </c>
      <c r="B943" s="275" t="s">
        <v>3088</v>
      </c>
      <c r="C943" s="263" t="s">
        <v>252</v>
      </c>
      <c r="D943" s="291" t="s">
        <v>3090</v>
      </c>
      <c r="E943" s="291" t="s">
        <v>3124</v>
      </c>
      <c r="F943" s="275" t="s">
        <v>3097</v>
      </c>
      <c r="G943" s="279" t="s">
        <v>3102</v>
      </c>
      <c r="H943" s="304" t="s">
        <v>3125</v>
      </c>
      <c r="I943" s="265" t="s">
        <v>9</v>
      </c>
      <c r="J943" s="263"/>
      <c r="K943" s="275"/>
      <c r="L943" s="266"/>
      <c r="M943" s="267"/>
      <c r="N943" s="267"/>
      <c r="O943" s="267"/>
      <c r="P943" s="267"/>
      <c r="Q943" s="267"/>
      <c r="R943" s="267"/>
      <c r="S943" s="267"/>
      <c r="T943" s="267"/>
      <c r="U943" s="267"/>
      <c r="V943" s="267"/>
      <c r="W943" s="267"/>
      <c r="X943" s="267"/>
      <c r="Y943" s="267"/>
      <c r="Z943" s="267"/>
      <c r="AA943" s="267"/>
      <c r="AB943" s="267"/>
    </row>
    <row r="944" spans="1:28" s="268" customFormat="1" ht="40.200000000000003" customHeight="1">
      <c r="A944" s="263" t="s">
        <v>3087</v>
      </c>
      <c r="B944" s="275" t="s">
        <v>3088</v>
      </c>
      <c r="C944" s="263" t="s">
        <v>257</v>
      </c>
      <c r="D944" s="291" t="s">
        <v>3090</v>
      </c>
      <c r="E944" s="291" t="s">
        <v>3126</v>
      </c>
      <c r="F944" s="275" t="s">
        <v>3097</v>
      </c>
      <c r="G944" s="279" t="s">
        <v>3127</v>
      </c>
      <c r="H944" s="304" t="s">
        <v>3128</v>
      </c>
      <c r="I944" s="265" t="s">
        <v>9</v>
      </c>
      <c r="J944" s="263"/>
      <c r="K944" s="275"/>
      <c r="L944" s="266"/>
      <c r="M944" s="267"/>
      <c r="N944" s="267"/>
      <c r="O944" s="267"/>
      <c r="P944" s="267"/>
      <c r="Q944" s="267"/>
      <c r="R944" s="267"/>
      <c r="S944" s="267"/>
      <c r="T944" s="267"/>
      <c r="U944" s="267"/>
      <c r="V944" s="267"/>
      <c r="W944" s="267"/>
      <c r="X944" s="267"/>
      <c r="Y944" s="267"/>
      <c r="Z944" s="267"/>
      <c r="AA944" s="267"/>
      <c r="AB944" s="267"/>
    </row>
    <row r="945" spans="1:28" s="268" customFormat="1" ht="40.200000000000003" customHeight="1">
      <c r="A945" s="263" t="s">
        <v>3087</v>
      </c>
      <c r="B945" s="275" t="s">
        <v>3088</v>
      </c>
      <c r="C945" s="263" t="s">
        <v>260</v>
      </c>
      <c r="D945" s="291" t="s">
        <v>3090</v>
      </c>
      <c r="E945" s="291" t="s">
        <v>418</v>
      </c>
      <c r="F945" s="275" t="s">
        <v>3092</v>
      </c>
      <c r="G945" s="279" t="s">
        <v>3119</v>
      </c>
      <c r="H945" s="275" t="s">
        <v>299</v>
      </c>
      <c r="I945" s="265" t="s">
        <v>9</v>
      </c>
      <c r="J945" s="263"/>
      <c r="K945" s="275"/>
      <c r="L945" s="266"/>
      <c r="M945" s="267"/>
      <c r="N945" s="267"/>
      <c r="O945" s="267"/>
      <c r="P945" s="267"/>
      <c r="Q945" s="267"/>
      <c r="R945" s="267"/>
      <c r="S945" s="267"/>
      <c r="T945" s="267"/>
      <c r="U945" s="267"/>
      <c r="V945" s="267"/>
      <c r="W945" s="267"/>
      <c r="X945" s="267"/>
      <c r="Y945" s="267"/>
      <c r="Z945" s="267"/>
      <c r="AA945" s="267"/>
      <c r="AB945" s="267"/>
    </row>
    <row r="946" spans="1:28" s="268" customFormat="1" ht="40.200000000000003" customHeight="1">
      <c r="A946" s="263" t="s">
        <v>3087</v>
      </c>
      <c r="B946" s="275" t="s">
        <v>3088</v>
      </c>
      <c r="C946" s="263" t="s">
        <v>264</v>
      </c>
      <c r="D946" s="291" t="s">
        <v>3090</v>
      </c>
      <c r="E946" s="291" t="s">
        <v>3129</v>
      </c>
      <c r="F946" s="275" t="s">
        <v>3092</v>
      </c>
      <c r="G946" s="279" t="s">
        <v>3130</v>
      </c>
      <c r="H946" s="306" t="s">
        <v>3131</v>
      </c>
      <c r="I946" s="265" t="s">
        <v>9</v>
      </c>
      <c r="J946" s="263"/>
      <c r="K946" s="275"/>
      <c r="L946" s="267"/>
      <c r="M946" s="267"/>
      <c r="N946" s="267"/>
      <c r="O946" s="267"/>
      <c r="P946" s="267"/>
      <c r="Q946" s="267"/>
      <c r="R946" s="267"/>
      <c r="S946" s="267"/>
      <c r="T946" s="267"/>
      <c r="U946" s="267"/>
      <c r="V946" s="267"/>
      <c r="W946" s="267"/>
      <c r="X946" s="267"/>
      <c r="Y946" s="267"/>
      <c r="Z946" s="267"/>
      <c r="AA946" s="267"/>
      <c r="AB946" s="267"/>
    </row>
    <row r="947" spans="1:28" s="268" customFormat="1" ht="40.200000000000003" customHeight="1">
      <c r="A947" s="263" t="s">
        <v>3087</v>
      </c>
      <c r="B947" s="275" t="s">
        <v>3088</v>
      </c>
      <c r="C947" s="263" t="s">
        <v>268</v>
      </c>
      <c r="D947" s="291" t="s">
        <v>3090</v>
      </c>
      <c r="E947" s="291" t="s">
        <v>3132</v>
      </c>
      <c r="F947" s="275" t="s">
        <v>3092</v>
      </c>
      <c r="G947" s="279" t="s">
        <v>3102</v>
      </c>
      <c r="H947" s="275" t="s">
        <v>3133</v>
      </c>
      <c r="I947" s="265" t="s">
        <v>9</v>
      </c>
      <c r="J947" s="263"/>
      <c r="K947" s="275"/>
      <c r="L947" s="267"/>
      <c r="M947" s="267"/>
      <c r="N947" s="267"/>
      <c r="O947" s="267"/>
      <c r="P947" s="267"/>
      <c r="Q947" s="267"/>
      <c r="R947" s="267"/>
      <c r="S947" s="267"/>
      <c r="T947" s="267"/>
      <c r="U947" s="267"/>
      <c r="V947" s="267"/>
      <c r="W947" s="267"/>
      <c r="X947" s="267"/>
      <c r="Y947" s="267"/>
      <c r="Z947" s="267"/>
      <c r="AA947" s="267"/>
      <c r="AB947" s="267"/>
    </row>
    <row r="948" spans="1:28" s="268" customFormat="1" ht="40.200000000000003" customHeight="1">
      <c r="A948" s="263" t="s">
        <v>3087</v>
      </c>
      <c r="B948" s="275" t="s">
        <v>3088</v>
      </c>
      <c r="C948" s="263" t="s">
        <v>272</v>
      </c>
      <c r="D948" s="291" t="s">
        <v>3090</v>
      </c>
      <c r="E948" s="291" t="s">
        <v>3134</v>
      </c>
      <c r="F948" s="275" t="s">
        <v>3092</v>
      </c>
      <c r="G948" s="279" t="s">
        <v>3119</v>
      </c>
      <c r="H948" s="275" t="s">
        <v>3135</v>
      </c>
      <c r="I948" s="265" t="s">
        <v>9</v>
      </c>
      <c r="J948" s="263"/>
      <c r="K948" s="275"/>
      <c r="L948" s="267"/>
      <c r="M948" s="267"/>
      <c r="N948" s="267"/>
      <c r="O948" s="267"/>
      <c r="P948" s="267"/>
      <c r="Q948" s="267"/>
      <c r="R948" s="267"/>
      <c r="S948" s="267"/>
      <c r="T948" s="267"/>
      <c r="U948" s="267"/>
      <c r="V948" s="267"/>
      <c r="W948" s="267"/>
      <c r="X948" s="267"/>
      <c r="Y948" s="267"/>
      <c r="Z948" s="267"/>
      <c r="AA948" s="267"/>
      <c r="AB948" s="267"/>
    </row>
    <row r="949" spans="1:28" s="268" customFormat="1" ht="40.200000000000003" customHeight="1">
      <c r="A949" s="263" t="s">
        <v>3087</v>
      </c>
      <c r="B949" s="275" t="s">
        <v>3088</v>
      </c>
      <c r="C949" s="263" t="s">
        <v>275</v>
      </c>
      <c r="D949" s="291" t="s">
        <v>3090</v>
      </c>
      <c r="E949" s="291" t="s">
        <v>3136</v>
      </c>
      <c r="F949" s="275" t="s">
        <v>3092</v>
      </c>
      <c r="G949" s="279" t="s">
        <v>3137</v>
      </c>
      <c r="H949" s="306" t="s">
        <v>3138</v>
      </c>
      <c r="I949" s="265" t="s">
        <v>9</v>
      </c>
      <c r="J949" s="263"/>
      <c r="K949" s="275"/>
      <c r="L949" s="267"/>
      <c r="M949" s="267"/>
      <c r="N949" s="267"/>
      <c r="O949" s="267"/>
      <c r="P949" s="267"/>
      <c r="Q949" s="267"/>
      <c r="R949" s="267"/>
      <c r="S949" s="267"/>
      <c r="T949" s="267"/>
      <c r="U949" s="267"/>
      <c r="V949" s="267"/>
      <c r="W949" s="267"/>
      <c r="X949" s="267"/>
      <c r="Y949" s="267"/>
      <c r="Z949" s="267"/>
      <c r="AA949" s="267"/>
      <c r="AB949" s="267"/>
    </row>
    <row r="950" spans="1:28" s="268" customFormat="1" ht="40.200000000000003" customHeight="1">
      <c r="A950" s="263" t="s">
        <v>3087</v>
      </c>
      <c r="B950" s="275" t="s">
        <v>3088</v>
      </c>
      <c r="C950" s="263" t="s">
        <v>279</v>
      </c>
      <c r="D950" s="291" t="s">
        <v>3090</v>
      </c>
      <c r="E950" s="291" t="s">
        <v>3139</v>
      </c>
      <c r="F950" s="275" t="s">
        <v>3140</v>
      </c>
      <c r="G950" s="279" t="s">
        <v>3141</v>
      </c>
      <c r="H950" s="275" t="s">
        <v>3142</v>
      </c>
      <c r="I950" s="265" t="s">
        <v>9</v>
      </c>
      <c r="J950" s="263"/>
      <c r="K950" s="275"/>
      <c r="L950" s="266"/>
      <c r="M950" s="267"/>
      <c r="N950" s="267"/>
      <c r="O950" s="267"/>
      <c r="P950" s="267"/>
      <c r="Q950" s="267"/>
      <c r="R950" s="267"/>
      <c r="S950" s="267"/>
      <c r="T950" s="267"/>
      <c r="U950" s="267"/>
      <c r="V950" s="267"/>
      <c r="W950" s="267"/>
      <c r="X950" s="267"/>
      <c r="Y950" s="267"/>
      <c r="Z950" s="267"/>
      <c r="AA950" s="267"/>
      <c r="AB950" s="267"/>
    </row>
    <row r="951" spans="1:28" s="268" customFormat="1" ht="40.200000000000003" customHeight="1">
      <c r="A951" s="263" t="s">
        <v>3087</v>
      </c>
      <c r="B951" s="275" t="s">
        <v>3088</v>
      </c>
      <c r="C951" s="263" t="s">
        <v>283</v>
      </c>
      <c r="D951" s="291" t="s">
        <v>3090</v>
      </c>
      <c r="E951" s="291" t="s">
        <v>3143</v>
      </c>
      <c r="F951" s="275" t="s">
        <v>3140</v>
      </c>
      <c r="G951" s="279" t="s">
        <v>3144</v>
      </c>
      <c r="H951" s="275" t="s">
        <v>3145</v>
      </c>
      <c r="I951" s="265" t="s">
        <v>9</v>
      </c>
      <c r="J951" s="263"/>
      <c r="K951" s="275"/>
      <c r="L951" s="266"/>
      <c r="M951" s="267"/>
      <c r="N951" s="267"/>
      <c r="O951" s="267"/>
      <c r="P951" s="267"/>
      <c r="Q951" s="267"/>
      <c r="R951" s="267"/>
      <c r="S951" s="267"/>
      <c r="T951" s="267"/>
      <c r="U951" s="267"/>
      <c r="V951" s="267"/>
      <c r="W951" s="267"/>
      <c r="X951" s="267"/>
      <c r="Y951" s="267"/>
      <c r="Z951" s="267"/>
      <c r="AA951" s="267"/>
      <c r="AB951" s="267"/>
    </row>
    <row r="952" spans="1:28" s="268" customFormat="1" ht="40.200000000000003" customHeight="1">
      <c r="A952" s="263" t="s">
        <v>3087</v>
      </c>
      <c r="B952" s="275" t="s">
        <v>3088</v>
      </c>
      <c r="C952" s="263" t="s">
        <v>286</v>
      </c>
      <c r="D952" s="291" t="s">
        <v>3090</v>
      </c>
      <c r="E952" s="291" t="s">
        <v>3146</v>
      </c>
      <c r="F952" s="275" t="s">
        <v>3140</v>
      </c>
      <c r="G952" s="279" t="s">
        <v>3147</v>
      </c>
      <c r="H952" s="275" t="s">
        <v>3148</v>
      </c>
      <c r="I952" s="265" t="s">
        <v>9</v>
      </c>
      <c r="J952" s="263"/>
      <c r="K952" s="275"/>
      <c r="L952" s="266"/>
      <c r="M952" s="267"/>
      <c r="N952" s="267"/>
      <c r="O952" s="267"/>
      <c r="P952" s="267"/>
      <c r="Q952" s="267"/>
      <c r="R952" s="267"/>
      <c r="S952" s="267"/>
      <c r="T952" s="267"/>
      <c r="U952" s="267"/>
      <c r="V952" s="267"/>
      <c r="W952" s="267"/>
      <c r="X952" s="267"/>
      <c r="Y952" s="267"/>
      <c r="Z952" s="267"/>
      <c r="AA952" s="267"/>
      <c r="AB952" s="267"/>
    </row>
    <row r="953" spans="1:28" s="268" customFormat="1" ht="40.200000000000003" customHeight="1">
      <c r="A953" s="263" t="s">
        <v>3087</v>
      </c>
      <c r="B953" s="275" t="s">
        <v>3088</v>
      </c>
      <c r="C953" s="263" t="s">
        <v>290</v>
      </c>
      <c r="D953" s="291" t="s">
        <v>3090</v>
      </c>
      <c r="E953" s="291" t="s">
        <v>3149</v>
      </c>
      <c r="F953" s="275" t="s">
        <v>3092</v>
      </c>
      <c r="G953" s="279" t="s">
        <v>3150</v>
      </c>
      <c r="H953" s="306" t="s">
        <v>3151</v>
      </c>
      <c r="I953" s="265" t="s">
        <v>9</v>
      </c>
      <c r="J953" s="263"/>
      <c r="K953" s="275"/>
      <c r="L953" s="266"/>
      <c r="M953" s="267"/>
      <c r="N953" s="267"/>
      <c r="O953" s="267"/>
      <c r="P953" s="267"/>
      <c r="Q953" s="267"/>
      <c r="R953" s="267"/>
      <c r="S953" s="267"/>
      <c r="T953" s="267"/>
      <c r="U953" s="267"/>
      <c r="V953" s="267"/>
      <c r="W953" s="267"/>
      <c r="X953" s="267"/>
      <c r="Y953" s="267"/>
      <c r="Z953" s="267"/>
      <c r="AA953" s="267"/>
      <c r="AB953" s="267"/>
    </row>
    <row r="954" spans="1:28" s="268" customFormat="1" ht="40.200000000000003" customHeight="1">
      <c r="A954" s="263" t="s">
        <v>3087</v>
      </c>
      <c r="B954" s="275" t="s">
        <v>3088</v>
      </c>
      <c r="C954" s="263" t="s">
        <v>295</v>
      </c>
      <c r="D954" s="291" t="s">
        <v>3090</v>
      </c>
      <c r="E954" s="291" t="s">
        <v>3152</v>
      </c>
      <c r="F954" s="275" t="s">
        <v>3092</v>
      </c>
      <c r="G954" s="279" t="s">
        <v>3153</v>
      </c>
      <c r="H954" s="275" t="s">
        <v>3154</v>
      </c>
      <c r="I954" s="265" t="s">
        <v>9</v>
      </c>
      <c r="J954" s="263"/>
      <c r="K954" s="275"/>
      <c r="L954" s="266"/>
      <c r="M954" s="267"/>
      <c r="N954" s="267"/>
      <c r="O954" s="267"/>
      <c r="P954" s="267"/>
      <c r="Q954" s="267"/>
      <c r="R954" s="267"/>
      <c r="S954" s="267"/>
      <c r="T954" s="267"/>
      <c r="U954" s="267"/>
      <c r="V954" s="267"/>
      <c r="W954" s="267"/>
      <c r="X954" s="267"/>
      <c r="Y954" s="267"/>
      <c r="Z954" s="267"/>
      <c r="AA954" s="267"/>
      <c r="AB954" s="267"/>
    </row>
    <row r="955" spans="1:28" s="268" customFormat="1" ht="40.200000000000003" customHeight="1">
      <c r="A955" s="263" t="s">
        <v>3087</v>
      </c>
      <c r="B955" s="306" t="s">
        <v>3088</v>
      </c>
      <c r="C955" s="263" t="s">
        <v>300</v>
      </c>
      <c r="D955" s="291" t="s">
        <v>3090</v>
      </c>
      <c r="E955" s="291" t="s">
        <v>3155</v>
      </c>
      <c r="F955" s="306" t="s">
        <v>3092</v>
      </c>
      <c r="G955" s="279" t="s">
        <v>3156</v>
      </c>
      <c r="H955" s="306" t="s">
        <v>3157</v>
      </c>
      <c r="I955" s="265" t="s">
        <v>9</v>
      </c>
      <c r="J955" s="263"/>
      <c r="K955" s="306"/>
      <c r="L955" s="267"/>
      <c r="M955" s="267"/>
      <c r="N955" s="267"/>
      <c r="O955" s="267"/>
      <c r="P955" s="267"/>
      <c r="Q955" s="267"/>
      <c r="R955" s="267"/>
      <c r="S955" s="267"/>
      <c r="T955" s="267"/>
      <c r="U955" s="267"/>
      <c r="V955" s="267"/>
      <c r="W955" s="267"/>
      <c r="X955" s="267"/>
      <c r="Y955" s="267"/>
      <c r="Z955" s="267"/>
      <c r="AA955" s="267"/>
      <c r="AB955" s="267"/>
    </row>
    <row r="956" spans="1:28" s="268" customFormat="1" ht="40.200000000000003" customHeight="1">
      <c r="A956" s="263" t="s">
        <v>3087</v>
      </c>
      <c r="B956" s="275" t="s">
        <v>3088</v>
      </c>
      <c r="C956" s="263" t="s">
        <v>304</v>
      </c>
      <c r="D956" s="291" t="s">
        <v>3090</v>
      </c>
      <c r="E956" s="291" t="s">
        <v>3158</v>
      </c>
      <c r="F956" s="306" t="s">
        <v>3092</v>
      </c>
      <c r="G956" s="279" t="s">
        <v>3159</v>
      </c>
      <c r="H956" s="291" t="s">
        <v>3160</v>
      </c>
      <c r="I956" s="265" t="s">
        <v>9</v>
      </c>
      <c r="J956" s="263"/>
      <c r="K956" s="306"/>
      <c r="L956" s="267"/>
      <c r="M956" s="267"/>
      <c r="N956" s="267"/>
      <c r="O956" s="267"/>
      <c r="P956" s="267"/>
      <c r="Q956" s="267"/>
      <c r="R956" s="267"/>
      <c r="S956" s="267"/>
      <c r="T956" s="267"/>
      <c r="U956" s="267"/>
      <c r="V956" s="267"/>
      <c r="W956" s="267"/>
      <c r="X956" s="267"/>
      <c r="Y956" s="267"/>
      <c r="Z956" s="267"/>
      <c r="AA956" s="267"/>
      <c r="AB956" s="267"/>
    </row>
    <row r="957" spans="1:28" s="268" customFormat="1" ht="40.200000000000003" customHeight="1">
      <c r="A957" s="263" t="s">
        <v>3087</v>
      </c>
      <c r="B957" s="275" t="s">
        <v>3088</v>
      </c>
      <c r="C957" s="263" t="s">
        <v>308</v>
      </c>
      <c r="D957" s="291" t="s">
        <v>3090</v>
      </c>
      <c r="E957" s="291" t="s">
        <v>3161</v>
      </c>
      <c r="F957" s="275" t="s">
        <v>3092</v>
      </c>
      <c r="G957" s="279" t="s">
        <v>3162</v>
      </c>
      <c r="H957" s="275" t="s">
        <v>3163</v>
      </c>
      <c r="I957" s="265" t="s">
        <v>9</v>
      </c>
      <c r="J957" s="263"/>
      <c r="K957" s="275"/>
      <c r="L957" s="267"/>
      <c r="M957" s="267"/>
      <c r="N957" s="267"/>
      <c r="O957" s="267"/>
      <c r="P957" s="267"/>
      <c r="Q957" s="267"/>
      <c r="R957" s="267"/>
      <c r="S957" s="267"/>
      <c r="T957" s="267"/>
      <c r="U957" s="267"/>
      <c r="V957" s="267"/>
      <c r="W957" s="267"/>
      <c r="X957" s="267"/>
      <c r="Y957" s="267"/>
      <c r="Z957" s="267"/>
      <c r="AA957" s="267"/>
      <c r="AB957" s="267"/>
    </row>
    <row r="958" spans="1:28" s="268" customFormat="1" ht="40.200000000000003" customHeight="1">
      <c r="A958" s="263" t="s">
        <v>3087</v>
      </c>
      <c r="B958" s="275" t="s">
        <v>3088</v>
      </c>
      <c r="C958" s="263" t="s">
        <v>311</v>
      </c>
      <c r="D958" s="291" t="s">
        <v>3090</v>
      </c>
      <c r="E958" s="291" t="s">
        <v>3164</v>
      </c>
      <c r="F958" s="275" t="s">
        <v>3092</v>
      </c>
      <c r="G958" s="279" t="s">
        <v>3165</v>
      </c>
      <c r="H958" s="275" t="s">
        <v>3166</v>
      </c>
      <c r="I958" s="265" t="s">
        <v>9</v>
      </c>
      <c r="J958" s="263"/>
      <c r="K958" s="275"/>
      <c r="L958" s="266"/>
      <c r="M958" s="267"/>
      <c r="N958" s="267"/>
      <c r="O958" s="267"/>
      <c r="P958" s="267"/>
      <c r="Q958" s="267"/>
      <c r="R958" s="267"/>
      <c r="S958" s="267"/>
      <c r="T958" s="267"/>
      <c r="U958" s="267"/>
      <c r="V958" s="267"/>
      <c r="W958" s="267"/>
      <c r="X958" s="267"/>
      <c r="Y958" s="267"/>
      <c r="Z958" s="267"/>
      <c r="AA958" s="267"/>
      <c r="AB958" s="267"/>
    </row>
    <row r="959" spans="1:28" s="268" customFormat="1" ht="40.200000000000003" customHeight="1">
      <c r="A959" s="263" t="s">
        <v>3087</v>
      </c>
      <c r="B959" s="275" t="s">
        <v>3088</v>
      </c>
      <c r="C959" s="263" t="s">
        <v>315</v>
      </c>
      <c r="D959" s="291" t="s">
        <v>3090</v>
      </c>
      <c r="E959" s="291" t="s">
        <v>3167</v>
      </c>
      <c r="F959" s="275" t="s">
        <v>3092</v>
      </c>
      <c r="G959" s="279" t="s">
        <v>3168</v>
      </c>
      <c r="H959" s="275" t="s">
        <v>3169</v>
      </c>
      <c r="I959" s="265" t="s">
        <v>9</v>
      </c>
      <c r="J959" s="263"/>
      <c r="K959" s="275"/>
      <c r="L959" s="266"/>
      <c r="M959" s="267"/>
      <c r="N959" s="267"/>
      <c r="O959" s="267"/>
      <c r="P959" s="267"/>
      <c r="Q959" s="267"/>
      <c r="R959" s="267"/>
      <c r="S959" s="267"/>
      <c r="T959" s="267"/>
      <c r="U959" s="267"/>
      <c r="V959" s="267"/>
      <c r="W959" s="267"/>
      <c r="X959" s="267"/>
      <c r="Y959" s="267"/>
      <c r="Z959" s="267"/>
      <c r="AA959" s="267"/>
      <c r="AB959" s="267"/>
    </row>
    <row r="960" spans="1:28" s="268" customFormat="1" ht="40.200000000000003" customHeight="1">
      <c r="A960" s="263" t="s">
        <v>3087</v>
      </c>
      <c r="B960" s="275" t="s">
        <v>3088</v>
      </c>
      <c r="C960" s="263" t="s">
        <v>318</v>
      </c>
      <c r="D960" s="291" t="s">
        <v>3090</v>
      </c>
      <c r="E960" s="291" t="s">
        <v>3170</v>
      </c>
      <c r="F960" s="275" t="s">
        <v>3092</v>
      </c>
      <c r="G960" s="279" t="s">
        <v>3171</v>
      </c>
      <c r="H960" s="275" t="s">
        <v>3172</v>
      </c>
      <c r="I960" s="265" t="s">
        <v>9</v>
      </c>
      <c r="J960" s="263"/>
      <c r="K960" s="275"/>
      <c r="L960" s="266"/>
      <c r="M960" s="267"/>
      <c r="N960" s="267"/>
      <c r="O960" s="267"/>
      <c r="P960" s="267"/>
      <c r="Q960" s="267"/>
      <c r="R960" s="267"/>
      <c r="S960" s="267"/>
      <c r="T960" s="267"/>
      <c r="U960" s="267"/>
      <c r="V960" s="267"/>
      <c r="W960" s="267"/>
      <c r="X960" s="267"/>
      <c r="Y960" s="267"/>
      <c r="Z960" s="267"/>
      <c r="AA960" s="267"/>
      <c r="AB960" s="267"/>
    </row>
    <row r="961" spans="1:28" s="268" customFormat="1" ht="40.200000000000003" customHeight="1">
      <c r="A961" s="263" t="s">
        <v>3087</v>
      </c>
      <c r="B961" s="275" t="s">
        <v>3088</v>
      </c>
      <c r="C961" s="263" t="s">
        <v>322</v>
      </c>
      <c r="D961" s="291" t="s">
        <v>3090</v>
      </c>
      <c r="E961" s="291" t="s">
        <v>3173</v>
      </c>
      <c r="F961" s="275" t="s">
        <v>3092</v>
      </c>
      <c r="G961" s="279" t="s">
        <v>3174</v>
      </c>
      <c r="H961" s="263" t="s">
        <v>3175</v>
      </c>
      <c r="I961" s="265" t="s">
        <v>9</v>
      </c>
      <c r="J961" s="263"/>
      <c r="K961" s="275"/>
      <c r="L961" s="266"/>
      <c r="M961" s="267"/>
      <c r="N961" s="267"/>
      <c r="O961" s="267"/>
      <c r="P961" s="267"/>
      <c r="Q961" s="267"/>
      <c r="R961" s="267"/>
      <c r="S961" s="267"/>
      <c r="T961" s="267"/>
      <c r="U961" s="267"/>
      <c r="V961" s="267"/>
      <c r="W961" s="267"/>
      <c r="X961" s="267"/>
      <c r="Y961" s="267"/>
      <c r="Z961" s="267"/>
      <c r="AA961" s="267"/>
      <c r="AB961" s="267"/>
    </row>
    <row r="962" spans="1:28" s="268" customFormat="1" ht="40.200000000000003" customHeight="1">
      <c r="A962" s="263" t="s">
        <v>3087</v>
      </c>
      <c r="B962" s="275" t="s">
        <v>3088</v>
      </c>
      <c r="C962" s="263" t="s">
        <v>1080</v>
      </c>
      <c r="D962" s="291" t="s">
        <v>3090</v>
      </c>
      <c r="E962" s="291" t="s">
        <v>3176</v>
      </c>
      <c r="F962" s="275" t="s">
        <v>3092</v>
      </c>
      <c r="G962" s="279" t="s">
        <v>3177</v>
      </c>
      <c r="H962" s="275" t="s">
        <v>3178</v>
      </c>
      <c r="I962" s="265" t="s">
        <v>9</v>
      </c>
      <c r="J962" s="263"/>
      <c r="K962" s="275"/>
      <c r="L962" s="266"/>
      <c r="M962" s="267"/>
      <c r="N962" s="267"/>
      <c r="O962" s="267"/>
      <c r="P962" s="267"/>
      <c r="Q962" s="267"/>
      <c r="R962" s="267"/>
      <c r="S962" s="267"/>
      <c r="T962" s="267"/>
      <c r="U962" s="267"/>
      <c r="V962" s="267"/>
      <c r="W962" s="267"/>
      <c r="X962" s="267"/>
      <c r="Y962" s="267"/>
      <c r="Z962" s="267"/>
      <c r="AA962" s="267"/>
      <c r="AB962" s="267"/>
    </row>
    <row r="963" spans="1:28" s="268" customFormat="1" ht="40.200000000000003" customHeight="1">
      <c r="A963" s="263" t="s">
        <v>3087</v>
      </c>
      <c r="B963" s="275" t="s">
        <v>3088</v>
      </c>
      <c r="C963" s="263" t="s">
        <v>1084</v>
      </c>
      <c r="D963" s="291" t="s">
        <v>3090</v>
      </c>
      <c r="E963" s="291" t="s">
        <v>3179</v>
      </c>
      <c r="F963" s="275" t="s">
        <v>3092</v>
      </c>
      <c r="G963" s="279" t="s">
        <v>3180</v>
      </c>
      <c r="H963" s="275" t="s">
        <v>3181</v>
      </c>
      <c r="I963" s="265" t="s">
        <v>9</v>
      </c>
      <c r="J963" s="263"/>
      <c r="K963" s="275"/>
      <c r="L963" s="266"/>
      <c r="M963" s="267"/>
      <c r="N963" s="267"/>
      <c r="O963" s="267"/>
      <c r="P963" s="267"/>
      <c r="Q963" s="267"/>
      <c r="R963" s="267"/>
      <c r="S963" s="267"/>
      <c r="T963" s="267"/>
      <c r="U963" s="267"/>
      <c r="V963" s="267"/>
      <c r="W963" s="267"/>
      <c r="X963" s="267"/>
      <c r="Y963" s="267"/>
      <c r="Z963" s="267"/>
      <c r="AA963" s="267"/>
      <c r="AB963" s="267"/>
    </row>
    <row r="964" spans="1:28" s="268" customFormat="1" ht="40.200000000000003" customHeight="1">
      <c r="A964" s="263" t="s">
        <v>3087</v>
      </c>
      <c r="B964" s="275" t="s">
        <v>3088</v>
      </c>
      <c r="C964" s="263" t="s">
        <v>1088</v>
      </c>
      <c r="D964" s="291" t="s">
        <v>3090</v>
      </c>
      <c r="E964" s="291" t="s">
        <v>3182</v>
      </c>
      <c r="F964" s="275" t="s">
        <v>3092</v>
      </c>
      <c r="G964" s="279" t="s">
        <v>3183</v>
      </c>
      <c r="H964" s="306" t="s">
        <v>3181</v>
      </c>
      <c r="I964" s="265" t="s">
        <v>9</v>
      </c>
      <c r="J964" s="263"/>
      <c r="K964" s="275"/>
      <c r="L964" s="266"/>
      <c r="M964" s="267"/>
      <c r="N964" s="267"/>
      <c r="O964" s="267"/>
      <c r="P964" s="267"/>
      <c r="Q964" s="267"/>
      <c r="R964" s="267"/>
      <c r="S964" s="267"/>
      <c r="T964" s="267"/>
      <c r="U964" s="267"/>
      <c r="V964" s="267"/>
      <c r="W964" s="267"/>
      <c r="X964" s="267"/>
      <c r="Y964" s="267"/>
      <c r="Z964" s="267"/>
      <c r="AA964" s="267"/>
      <c r="AB964" s="267"/>
    </row>
    <row r="965" spans="1:28" s="268" customFormat="1" ht="40.200000000000003" customHeight="1">
      <c r="A965" s="263" t="s">
        <v>3087</v>
      </c>
      <c r="B965" s="275" t="s">
        <v>3088</v>
      </c>
      <c r="C965" s="263" t="s">
        <v>1092</v>
      </c>
      <c r="D965" s="291" t="s">
        <v>3090</v>
      </c>
      <c r="E965" s="291" t="s">
        <v>3184</v>
      </c>
      <c r="F965" s="275" t="s">
        <v>3092</v>
      </c>
      <c r="G965" s="279" t="s">
        <v>3185</v>
      </c>
      <c r="H965" s="275" t="s">
        <v>3186</v>
      </c>
      <c r="I965" s="265" t="s">
        <v>9</v>
      </c>
      <c r="J965" s="263"/>
      <c r="K965" s="275"/>
      <c r="L965" s="266"/>
      <c r="M965" s="267"/>
      <c r="N965" s="267"/>
      <c r="O965" s="267"/>
      <c r="P965" s="267"/>
      <c r="Q965" s="267"/>
      <c r="R965" s="267"/>
      <c r="S965" s="267"/>
      <c r="T965" s="267"/>
      <c r="U965" s="267"/>
      <c r="V965" s="267"/>
      <c r="W965" s="267"/>
      <c r="X965" s="267"/>
      <c r="Y965" s="267"/>
      <c r="Z965" s="267"/>
      <c r="AA965" s="267"/>
      <c r="AB965" s="267"/>
    </row>
    <row r="966" spans="1:28" s="268" customFormat="1" ht="40.200000000000003" customHeight="1">
      <c r="A966" s="263" t="s">
        <v>3087</v>
      </c>
      <c r="B966" s="275" t="s">
        <v>3088</v>
      </c>
      <c r="C966" s="263" t="s">
        <v>1096</v>
      </c>
      <c r="D966" s="291" t="s">
        <v>3090</v>
      </c>
      <c r="E966" s="291" t="s">
        <v>3187</v>
      </c>
      <c r="F966" s="275" t="s">
        <v>3092</v>
      </c>
      <c r="G966" s="279" t="s">
        <v>3188</v>
      </c>
      <c r="H966" s="275" t="s">
        <v>3189</v>
      </c>
      <c r="I966" s="265" t="s">
        <v>9</v>
      </c>
      <c r="J966" s="263"/>
      <c r="K966" s="275"/>
      <c r="L966" s="266"/>
      <c r="M966" s="267"/>
      <c r="N966" s="267"/>
      <c r="O966" s="267"/>
      <c r="P966" s="267"/>
      <c r="Q966" s="267"/>
      <c r="R966" s="267"/>
      <c r="S966" s="267"/>
      <c r="T966" s="267"/>
      <c r="U966" s="267"/>
      <c r="V966" s="267"/>
      <c r="W966" s="267"/>
      <c r="X966" s="267"/>
      <c r="Y966" s="267"/>
      <c r="Z966" s="267"/>
      <c r="AA966" s="267"/>
      <c r="AB966" s="267"/>
    </row>
    <row r="967" spans="1:28" s="268" customFormat="1" ht="40.200000000000003" customHeight="1">
      <c r="A967" s="263" t="s">
        <v>3087</v>
      </c>
      <c r="B967" s="275" t="s">
        <v>3088</v>
      </c>
      <c r="C967" s="263" t="s">
        <v>1100</v>
      </c>
      <c r="D967" s="291" t="s">
        <v>3090</v>
      </c>
      <c r="E967" s="291" t="s">
        <v>3190</v>
      </c>
      <c r="F967" s="275" t="s">
        <v>3092</v>
      </c>
      <c r="G967" s="279" t="s">
        <v>3191</v>
      </c>
      <c r="H967" s="275" t="s">
        <v>3192</v>
      </c>
      <c r="I967" s="265" t="s">
        <v>9</v>
      </c>
      <c r="J967" s="263"/>
      <c r="K967" s="275"/>
      <c r="L967" s="266"/>
      <c r="M967" s="267"/>
      <c r="N967" s="267"/>
      <c r="O967" s="267"/>
      <c r="P967" s="267"/>
      <c r="Q967" s="267"/>
      <c r="R967" s="267"/>
      <c r="S967" s="267"/>
      <c r="T967" s="267"/>
      <c r="U967" s="267"/>
      <c r="V967" s="267"/>
      <c r="W967" s="267"/>
      <c r="X967" s="267"/>
      <c r="Y967" s="267"/>
      <c r="Z967" s="267"/>
      <c r="AA967" s="267"/>
      <c r="AB967" s="267"/>
    </row>
    <row r="968" spans="1:28" s="268" customFormat="1" ht="40.200000000000003" customHeight="1">
      <c r="A968" s="263" t="s">
        <v>3087</v>
      </c>
      <c r="B968" s="275" t="s">
        <v>3088</v>
      </c>
      <c r="C968" s="263" t="s">
        <v>1104</v>
      </c>
      <c r="D968" s="291" t="s">
        <v>3090</v>
      </c>
      <c r="E968" s="291" t="s">
        <v>3193</v>
      </c>
      <c r="F968" s="275" t="s">
        <v>3092</v>
      </c>
      <c r="G968" s="279" t="s">
        <v>3194</v>
      </c>
      <c r="H968" s="275" t="s">
        <v>3195</v>
      </c>
      <c r="I968" s="265" t="s">
        <v>9</v>
      </c>
      <c r="J968" s="263"/>
      <c r="K968" s="275"/>
      <c r="L968" s="266"/>
      <c r="M968" s="267"/>
      <c r="N968" s="267"/>
      <c r="O968" s="267"/>
      <c r="P968" s="267"/>
      <c r="Q968" s="267"/>
      <c r="R968" s="267"/>
      <c r="S968" s="267"/>
      <c r="T968" s="267"/>
      <c r="U968" s="267"/>
      <c r="V968" s="267"/>
      <c r="W968" s="267"/>
      <c r="X968" s="267"/>
      <c r="Y968" s="267"/>
      <c r="Z968" s="267"/>
      <c r="AA968" s="267"/>
      <c r="AB968" s="267"/>
    </row>
    <row r="969" spans="1:28" s="268" customFormat="1" ht="40.200000000000003" customHeight="1">
      <c r="A969" s="263" t="s">
        <v>3087</v>
      </c>
      <c r="B969" s="306" t="s">
        <v>3088</v>
      </c>
      <c r="C969" s="263" t="s">
        <v>1108</v>
      </c>
      <c r="D969" s="291" t="s">
        <v>3090</v>
      </c>
      <c r="E969" s="291" t="s">
        <v>3196</v>
      </c>
      <c r="F969" s="306" t="s">
        <v>3092</v>
      </c>
      <c r="G969" s="279" t="s">
        <v>3197</v>
      </c>
      <c r="H969" s="306" t="s">
        <v>3198</v>
      </c>
      <c r="I969" s="265" t="s">
        <v>9</v>
      </c>
      <c r="J969" s="263"/>
      <c r="K969" s="306"/>
      <c r="L969" s="267"/>
      <c r="M969" s="267"/>
      <c r="N969" s="267"/>
      <c r="O969" s="267"/>
      <c r="P969" s="267"/>
      <c r="Q969" s="267"/>
      <c r="R969" s="267"/>
      <c r="S969" s="267"/>
      <c r="T969" s="267"/>
      <c r="U969" s="267"/>
      <c r="V969" s="267"/>
      <c r="W969" s="267"/>
      <c r="X969" s="267"/>
      <c r="Y969" s="267"/>
      <c r="Z969" s="267"/>
      <c r="AA969" s="267"/>
      <c r="AB969" s="267"/>
    </row>
    <row r="970" spans="1:28" s="268" customFormat="1" ht="40.200000000000003" customHeight="1">
      <c r="A970" s="263" t="s">
        <v>3087</v>
      </c>
      <c r="B970" s="275" t="s">
        <v>3088</v>
      </c>
      <c r="C970" s="263" t="s">
        <v>1111</v>
      </c>
      <c r="D970" s="291" t="s">
        <v>3090</v>
      </c>
      <c r="E970" s="291" t="s">
        <v>3199</v>
      </c>
      <c r="F970" s="275" t="s">
        <v>3092</v>
      </c>
      <c r="G970" s="279" t="s">
        <v>3200</v>
      </c>
      <c r="H970" s="275" t="s">
        <v>3201</v>
      </c>
      <c r="I970" s="265" t="s">
        <v>9</v>
      </c>
      <c r="J970" s="263"/>
      <c r="K970" s="275"/>
      <c r="L970" s="267"/>
      <c r="M970" s="267"/>
      <c r="N970" s="267"/>
      <c r="O970" s="267"/>
      <c r="P970" s="267"/>
      <c r="Q970" s="267"/>
      <c r="R970" s="267"/>
      <c r="S970" s="267"/>
      <c r="T970" s="267"/>
      <c r="U970" s="267"/>
      <c r="V970" s="267"/>
      <c r="W970" s="267"/>
      <c r="X970" s="267"/>
      <c r="Y970" s="267"/>
      <c r="Z970" s="267"/>
      <c r="AA970" s="267"/>
      <c r="AB970" s="267"/>
    </row>
    <row r="971" spans="1:28" s="268" customFormat="1" ht="40.200000000000003" customHeight="1">
      <c r="A971" s="263" t="s">
        <v>3087</v>
      </c>
      <c r="B971" s="275" t="s">
        <v>3088</v>
      </c>
      <c r="C971" s="263" t="s">
        <v>1114</v>
      </c>
      <c r="D971" s="291" t="s">
        <v>3090</v>
      </c>
      <c r="E971" s="291" t="s">
        <v>3202</v>
      </c>
      <c r="F971" s="275" t="s">
        <v>3092</v>
      </c>
      <c r="G971" s="279" t="s">
        <v>3203</v>
      </c>
      <c r="H971" s="275" t="s">
        <v>3204</v>
      </c>
      <c r="I971" s="265" t="s">
        <v>9</v>
      </c>
      <c r="J971" s="263"/>
      <c r="K971" s="275"/>
      <c r="L971" s="267"/>
      <c r="M971" s="267"/>
      <c r="N971" s="267"/>
      <c r="O971" s="267"/>
      <c r="P971" s="267"/>
      <c r="Q971" s="267"/>
      <c r="R971" s="267"/>
      <c r="S971" s="267"/>
      <c r="T971" s="267"/>
      <c r="U971" s="267"/>
      <c r="V971" s="267"/>
      <c r="W971" s="267"/>
      <c r="X971" s="267"/>
      <c r="Y971" s="267"/>
      <c r="Z971" s="267"/>
      <c r="AA971" s="267"/>
      <c r="AB971" s="267"/>
    </row>
    <row r="972" spans="1:28" s="268" customFormat="1" ht="40.200000000000003" customHeight="1">
      <c r="A972" s="263" t="s">
        <v>3087</v>
      </c>
      <c r="B972" s="306" t="s">
        <v>3088</v>
      </c>
      <c r="C972" s="263" t="s">
        <v>1117</v>
      </c>
      <c r="D972" s="291" t="s">
        <v>3090</v>
      </c>
      <c r="E972" s="291" t="s">
        <v>3205</v>
      </c>
      <c r="F972" s="306" t="s">
        <v>3206</v>
      </c>
      <c r="G972" s="279" t="s">
        <v>3207</v>
      </c>
      <c r="H972" s="306" t="s">
        <v>3208</v>
      </c>
      <c r="I972" s="265" t="s">
        <v>9</v>
      </c>
      <c r="J972" s="263"/>
      <c r="K972" s="306"/>
      <c r="L972" s="267"/>
      <c r="M972" s="267"/>
      <c r="N972" s="267"/>
      <c r="O972" s="267"/>
      <c r="P972" s="267"/>
      <c r="Q972" s="267"/>
      <c r="R972" s="267"/>
      <c r="S972" s="267"/>
      <c r="T972" s="267"/>
      <c r="U972" s="267"/>
      <c r="V972" s="267"/>
      <c r="W972" s="267"/>
      <c r="X972" s="267"/>
      <c r="Y972" s="267"/>
      <c r="Z972" s="267"/>
      <c r="AA972" s="267"/>
      <c r="AB972" s="267"/>
    </row>
    <row r="973" spans="1:28" s="268" customFormat="1" ht="40.200000000000003" customHeight="1">
      <c r="A973" s="263" t="s">
        <v>3087</v>
      </c>
      <c r="B973" s="275" t="s">
        <v>3088</v>
      </c>
      <c r="C973" s="263" t="s">
        <v>1121</v>
      </c>
      <c r="D973" s="291" t="s">
        <v>3090</v>
      </c>
      <c r="E973" s="291" t="s">
        <v>3209</v>
      </c>
      <c r="F973" s="275" t="s">
        <v>3210</v>
      </c>
      <c r="G973" s="279" t="s">
        <v>3211</v>
      </c>
      <c r="H973" s="275" t="s">
        <v>3212</v>
      </c>
      <c r="I973" s="265" t="s">
        <v>9</v>
      </c>
      <c r="J973" s="263"/>
      <c r="K973" s="275"/>
      <c r="L973" s="266"/>
      <c r="M973" s="267"/>
      <c r="N973" s="267"/>
      <c r="O973" s="267"/>
      <c r="P973" s="267"/>
      <c r="Q973" s="267"/>
      <c r="R973" s="267"/>
      <c r="S973" s="267"/>
      <c r="T973" s="267"/>
      <c r="U973" s="267"/>
      <c r="V973" s="267"/>
      <c r="W973" s="267"/>
      <c r="X973" s="267"/>
      <c r="Y973" s="267"/>
      <c r="Z973" s="267"/>
      <c r="AA973" s="267"/>
      <c r="AB973" s="267"/>
    </row>
    <row r="974" spans="1:28" s="268" customFormat="1" ht="40.200000000000003" customHeight="1">
      <c r="A974" s="263" t="s">
        <v>3087</v>
      </c>
      <c r="B974" s="306" t="s">
        <v>3088</v>
      </c>
      <c r="C974" s="263" t="s">
        <v>1781</v>
      </c>
      <c r="D974" s="291" t="s">
        <v>3090</v>
      </c>
      <c r="E974" s="291" t="s">
        <v>3213</v>
      </c>
      <c r="F974" s="306" t="s">
        <v>3210</v>
      </c>
      <c r="G974" s="279" t="s">
        <v>3214</v>
      </c>
      <c r="H974" s="306" t="s">
        <v>3215</v>
      </c>
      <c r="I974" s="265" t="s">
        <v>9</v>
      </c>
      <c r="J974" s="263"/>
      <c r="K974" s="306"/>
      <c r="L974" s="267"/>
      <c r="M974" s="267"/>
      <c r="N974" s="267"/>
      <c r="O974" s="267"/>
      <c r="P974" s="267"/>
      <c r="Q974" s="267"/>
      <c r="R974" s="267"/>
      <c r="S974" s="267"/>
      <c r="T974" s="267"/>
      <c r="U974" s="267"/>
      <c r="V974" s="267"/>
      <c r="W974" s="267"/>
      <c r="X974" s="267"/>
      <c r="Y974" s="267"/>
      <c r="Z974" s="267"/>
      <c r="AA974" s="267"/>
      <c r="AB974" s="267"/>
    </row>
    <row r="975" spans="1:28" s="268" customFormat="1" ht="40.200000000000003" customHeight="1">
      <c r="A975" s="263" t="s">
        <v>3087</v>
      </c>
      <c r="B975" s="275" t="s">
        <v>3088</v>
      </c>
      <c r="C975" s="263" t="s">
        <v>1785</v>
      </c>
      <c r="D975" s="291" t="s">
        <v>3090</v>
      </c>
      <c r="E975" s="291" t="s">
        <v>3216</v>
      </c>
      <c r="F975" s="275" t="s">
        <v>3217</v>
      </c>
      <c r="G975" s="279" t="s">
        <v>3218</v>
      </c>
      <c r="H975" s="275" t="s">
        <v>3219</v>
      </c>
      <c r="I975" s="265" t="s">
        <v>9</v>
      </c>
      <c r="J975" s="263"/>
      <c r="K975" s="275"/>
      <c r="L975" s="266"/>
      <c r="M975" s="267"/>
      <c r="N975" s="267"/>
      <c r="O975" s="267"/>
      <c r="P975" s="267"/>
      <c r="Q975" s="267"/>
      <c r="R975" s="267"/>
      <c r="S975" s="267"/>
      <c r="T975" s="267"/>
      <c r="U975" s="267"/>
      <c r="V975" s="267"/>
      <c r="W975" s="267"/>
      <c r="X975" s="267"/>
      <c r="Y975" s="267"/>
      <c r="Z975" s="267"/>
      <c r="AA975" s="267"/>
      <c r="AB975" s="267"/>
    </row>
    <row r="976" spans="1:28" s="268" customFormat="1" ht="40.200000000000003" customHeight="1">
      <c r="A976" s="263" t="s">
        <v>3087</v>
      </c>
      <c r="B976" s="275" t="s">
        <v>3088</v>
      </c>
      <c r="C976" s="263" t="s">
        <v>1789</v>
      </c>
      <c r="D976" s="291" t="s">
        <v>3090</v>
      </c>
      <c r="E976" s="291" t="s">
        <v>3220</v>
      </c>
      <c r="F976" s="275" t="s">
        <v>3221</v>
      </c>
      <c r="G976" s="279" t="s">
        <v>3222</v>
      </c>
      <c r="H976" s="275" t="s">
        <v>3223</v>
      </c>
      <c r="I976" s="265" t="s">
        <v>9</v>
      </c>
      <c r="J976" s="263"/>
      <c r="K976" s="275"/>
      <c r="L976" s="266"/>
      <c r="M976" s="267"/>
      <c r="N976" s="267"/>
      <c r="O976" s="267"/>
      <c r="P976" s="267"/>
      <c r="Q976" s="267"/>
      <c r="R976" s="267"/>
      <c r="S976" s="267"/>
      <c r="T976" s="267"/>
      <c r="U976" s="267"/>
      <c r="V976" s="267"/>
      <c r="W976" s="267"/>
      <c r="X976" s="267"/>
      <c r="Y976" s="267"/>
      <c r="Z976" s="267"/>
      <c r="AA976" s="267"/>
      <c r="AB976" s="267"/>
    </row>
    <row r="977" spans="1:28" s="268" customFormat="1" ht="40.200000000000003" customHeight="1">
      <c r="A977" s="263" t="s">
        <v>3087</v>
      </c>
      <c r="B977" s="275" t="s">
        <v>3088</v>
      </c>
      <c r="C977" s="263" t="s">
        <v>1793</v>
      </c>
      <c r="D977" s="275" t="s">
        <v>3090</v>
      </c>
      <c r="E977" s="275" t="s">
        <v>3224</v>
      </c>
      <c r="F977" s="275" t="s">
        <v>3221</v>
      </c>
      <c r="G977" s="279" t="s">
        <v>3225</v>
      </c>
      <c r="H977" s="275" t="s">
        <v>3226</v>
      </c>
      <c r="I977" s="265" t="s">
        <v>9</v>
      </c>
      <c r="J977" s="263"/>
      <c r="K977" s="275"/>
      <c r="L977" s="267"/>
      <c r="M977" s="267"/>
      <c r="N977" s="267"/>
      <c r="O977" s="267"/>
      <c r="P977" s="267"/>
      <c r="Q977" s="267"/>
      <c r="R977" s="267"/>
      <c r="S977" s="267"/>
      <c r="T977" s="267"/>
      <c r="U977" s="267"/>
      <c r="V977" s="267"/>
      <c r="W977" s="267"/>
      <c r="X977" s="267"/>
      <c r="Y977" s="267"/>
      <c r="Z977" s="267"/>
      <c r="AA977" s="267"/>
      <c r="AB977" s="267"/>
    </row>
    <row r="978" spans="1:28" s="268" customFormat="1" ht="40.200000000000003" customHeight="1">
      <c r="A978" s="263" t="s">
        <v>3087</v>
      </c>
      <c r="B978" s="275" t="s">
        <v>3088</v>
      </c>
      <c r="C978" s="263" t="s">
        <v>1796</v>
      </c>
      <c r="D978" s="275" t="s">
        <v>3090</v>
      </c>
      <c r="E978" s="275" t="s">
        <v>3227</v>
      </c>
      <c r="F978" s="275" t="s">
        <v>3221</v>
      </c>
      <c r="G978" s="279" t="s">
        <v>3228</v>
      </c>
      <c r="H978" s="275" t="s">
        <v>3229</v>
      </c>
      <c r="I978" s="265" t="s">
        <v>9</v>
      </c>
      <c r="J978" s="275"/>
      <c r="K978" s="275"/>
      <c r="L978" s="267"/>
      <c r="M978" s="267"/>
      <c r="N978" s="267"/>
      <c r="O978" s="267"/>
      <c r="P978" s="267"/>
      <c r="Q978" s="267"/>
      <c r="R978" s="267"/>
      <c r="S978" s="267"/>
      <c r="T978" s="267"/>
      <c r="U978" s="267"/>
      <c r="V978" s="267"/>
      <c r="W978" s="267"/>
      <c r="X978" s="267"/>
      <c r="Y978" s="267"/>
      <c r="Z978" s="267"/>
      <c r="AA978" s="267"/>
      <c r="AB978" s="267"/>
    </row>
    <row r="979" spans="1:28" s="268" customFormat="1" ht="40.200000000000003" customHeight="1">
      <c r="A979" s="263" t="s">
        <v>3230</v>
      </c>
      <c r="B979" s="263" t="s">
        <v>3231</v>
      </c>
      <c r="C979" s="263" t="s">
        <v>3232</v>
      </c>
      <c r="D979" s="271" t="s">
        <v>3233</v>
      </c>
      <c r="E979" s="271" t="s">
        <v>3234</v>
      </c>
      <c r="F979" s="263" t="s">
        <v>3235</v>
      </c>
      <c r="G979" s="264" t="s">
        <v>3236</v>
      </c>
      <c r="H979" s="263" t="s">
        <v>3237</v>
      </c>
      <c r="I979" s="265" t="s">
        <v>9</v>
      </c>
      <c r="J979" s="263"/>
      <c r="K979" s="263"/>
      <c r="L979" s="266"/>
      <c r="M979" s="263" t="s">
        <v>645</v>
      </c>
      <c r="N979" s="263" t="s">
        <v>645</v>
      </c>
      <c r="O979" s="263" t="s">
        <v>645</v>
      </c>
      <c r="P979" s="263" t="s">
        <v>645</v>
      </c>
      <c r="Q979" s="263" t="s">
        <v>645</v>
      </c>
      <c r="R979" s="263" t="s">
        <v>645</v>
      </c>
      <c r="S979" s="263" t="s">
        <v>645</v>
      </c>
      <c r="T979" s="263" t="s">
        <v>645</v>
      </c>
      <c r="U979" s="263" t="s">
        <v>645</v>
      </c>
      <c r="V979" s="263" t="s">
        <v>645</v>
      </c>
      <c r="W979" s="263" t="s">
        <v>645</v>
      </c>
      <c r="X979" s="263" t="s">
        <v>645</v>
      </c>
      <c r="Y979" s="263" t="s">
        <v>645</v>
      </c>
      <c r="Z979" s="263" t="s">
        <v>645</v>
      </c>
      <c r="AA979" s="263" t="s">
        <v>645</v>
      </c>
      <c r="AB979" s="263" t="s">
        <v>645</v>
      </c>
    </row>
    <row r="980" spans="1:28" s="268" customFormat="1" ht="40.200000000000003" customHeight="1">
      <c r="A980" s="263" t="s">
        <v>3230</v>
      </c>
      <c r="B980" s="263" t="s">
        <v>3231</v>
      </c>
      <c r="C980" s="263" t="s">
        <v>3238</v>
      </c>
      <c r="D980" s="271" t="s">
        <v>3233</v>
      </c>
      <c r="E980" s="271" t="s">
        <v>3234</v>
      </c>
      <c r="F980" s="263" t="s">
        <v>3239</v>
      </c>
      <c r="G980" s="264" t="s">
        <v>3240</v>
      </c>
      <c r="H980" s="263" t="s">
        <v>3241</v>
      </c>
      <c r="I980" s="265" t="s">
        <v>9</v>
      </c>
      <c r="J980" s="263"/>
      <c r="K980" s="263"/>
      <c r="L980" s="266"/>
      <c r="M980" s="263" t="s">
        <v>645</v>
      </c>
      <c r="N980" s="263" t="s">
        <v>645</v>
      </c>
      <c r="O980" s="263" t="s">
        <v>645</v>
      </c>
      <c r="P980" s="263" t="s">
        <v>645</v>
      </c>
      <c r="Q980" s="263" t="s">
        <v>645</v>
      </c>
      <c r="R980" s="263" t="s">
        <v>645</v>
      </c>
      <c r="S980" s="263" t="s">
        <v>645</v>
      </c>
      <c r="T980" s="263" t="s">
        <v>645</v>
      </c>
      <c r="U980" s="263" t="s">
        <v>645</v>
      </c>
      <c r="V980" s="263" t="s">
        <v>645</v>
      </c>
      <c r="W980" s="263" t="s">
        <v>645</v>
      </c>
      <c r="X980" s="263" t="s">
        <v>645</v>
      </c>
      <c r="Y980" s="263" t="s">
        <v>645</v>
      </c>
      <c r="Z980" s="263" t="s">
        <v>645</v>
      </c>
      <c r="AA980" s="263" t="s">
        <v>645</v>
      </c>
      <c r="AB980" s="263" t="s">
        <v>645</v>
      </c>
    </row>
    <row r="981" spans="1:28" s="268" customFormat="1" ht="40.200000000000003" customHeight="1">
      <c r="A981" s="263" t="s">
        <v>3230</v>
      </c>
      <c r="B981" s="263" t="s">
        <v>3231</v>
      </c>
      <c r="C981" s="263" t="s">
        <v>3242</v>
      </c>
      <c r="D981" s="271" t="s">
        <v>3233</v>
      </c>
      <c r="E981" s="271" t="s">
        <v>3234</v>
      </c>
      <c r="F981" s="263" t="s">
        <v>3243</v>
      </c>
      <c r="G981" s="264" t="s">
        <v>3244</v>
      </c>
      <c r="H981" s="263" t="s">
        <v>3245</v>
      </c>
      <c r="I981" s="265" t="s">
        <v>9</v>
      </c>
      <c r="J981" s="263"/>
      <c r="K981" s="263"/>
      <c r="L981" s="266"/>
      <c r="M981" s="263" t="s">
        <v>645</v>
      </c>
      <c r="N981" s="263" t="s">
        <v>645</v>
      </c>
      <c r="O981" s="263" t="s">
        <v>645</v>
      </c>
      <c r="P981" s="263" t="s">
        <v>645</v>
      </c>
      <c r="Q981" s="263" t="s">
        <v>645</v>
      </c>
      <c r="R981" s="263" t="s">
        <v>645</v>
      </c>
      <c r="S981" s="263" t="s">
        <v>645</v>
      </c>
      <c r="T981" s="263" t="s">
        <v>645</v>
      </c>
      <c r="U981" s="263" t="s">
        <v>645</v>
      </c>
      <c r="V981" s="263" t="s">
        <v>645</v>
      </c>
      <c r="W981" s="263" t="s">
        <v>645</v>
      </c>
      <c r="X981" s="263" t="s">
        <v>645</v>
      </c>
      <c r="Y981" s="263" t="s">
        <v>645</v>
      </c>
      <c r="Z981" s="263" t="s">
        <v>645</v>
      </c>
      <c r="AA981" s="263" t="s">
        <v>645</v>
      </c>
      <c r="AB981" s="263" t="s">
        <v>645</v>
      </c>
    </row>
    <row r="982" spans="1:28" s="268" customFormat="1" ht="40.200000000000003" customHeight="1">
      <c r="A982" s="263" t="s">
        <v>3230</v>
      </c>
      <c r="B982" s="263" t="s">
        <v>3231</v>
      </c>
      <c r="C982" s="263" t="s">
        <v>3246</v>
      </c>
      <c r="D982" s="271" t="s">
        <v>3233</v>
      </c>
      <c r="E982" s="271" t="s">
        <v>3234</v>
      </c>
      <c r="F982" s="263" t="s">
        <v>3247</v>
      </c>
      <c r="G982" s="264" t="s">
        <v>3248</v>
      </c>
      <c r="H982" s="263" t="s">
        <v>3249</v>
      </c>
      <c r="I982" s="265" t="s">
        <v>9</v>
      </c>
      <c r="J982" s="263"/>
      <c r="K982" s="263"/>
      <c r="L982" s="266"/>
      <c r="M982" s="263" t="s">
        <v>645</v>
      </c>
      <c r="N982" s="263" t="s">
        <v>645</v>
      </c>
      <c r="O982" s="263" t="s">
        <v>645</v>
      </c>
      <c r="P982" s="263" t="s">
        <v>645</v>
      </c>
      <c r="Q982" s="263" t="s">
        <v>645</v>
      </c>
      <c r="R982" s="263" t="s">
        <v>645</v>
      </c>
      <c r="S982" s="263" t="s">
        <v>645</v>
      </c>
      <c r="T982" s="263" t="s">
        <v>645</v>
      </c>
      <c r="U982" s="263" t="s">
        <v>645</v>
      </c>
      <c r="V982" s="263" t="s">
        <v>645</v>
      </c>
      <c r="W982" s="263" t="s">
        <v>645</v>
      </c>
      <c r="X982" s="263" t="s">
        <v>645</v>
      </c>
      <c r="Y982" s="263" t="s">
        <v>645</v>
      </c>
      <c r="Z982" s="263" t="s">
        <v>645</v>
      </c>
      <c r="AA982" s="263" t="s">
        <v>645</v>
      </c>
      <c r="AB982" s="263" t="s">
        <v>645</v>
      </c>
    </row>
    <row r="983" spans="1:28" s="268" customFormat="1" ht="40.200000000000003" customHeight="1">
      <c r="A983" s="263" t="s">
        <v>3230</v>
      </c>
      <c r="B983" s="263" t="s">
        <v>3231</v>
      </c>
      <c r="C983" s="263" t="s">
        <v>3250</v>
      </c>
      <c r="D983" s="271" t="s">
        <v>3233</v>
      </c>
      <c r="E983" s="271" t="s">
        <v>3234</v>
      </c>
      <c r="F983" s="263" t="s">
        <v>3251</v>
      </c>
      <c r="G983" s="264" t="s">
        <v>3252</v>
      </c>
      <c r="H983" s="263" t="s">
        <v>3253</v>
      </c>
      <c r="I983" s="265" t="s">
        <v>9</v>
      </c>
      <c r="J983" s="263"/>
      <c r="K983" s="263"/>
      <c r="L983" s="266"/>
      <c r="M983" s="263" t="s">
        <v>645</v>
      </c>
      <c r="N983" s="263" t="s">
        <v>645</v>
      </c>
      <c r="O983" s="263" t="s">
        <v>645</v>
      </c>
      <c r="P983" s="263" t="s">
        <v>645</v>
      </c>
      <c r="Q983" s="263" t="s">
        <v>645</v>
      </c>
      <c r="R983" s="263" t="s">
        <v>645</v>
      </c>
      <c r="S983" s="263" t="s">
        <v>645</v>
      </c>
      <c r="T983" s="263" t="s">
        <v>645</v>
      </c>
      <c r="U983" s="263" t="s">
        <v>645</v>
      </c>
      <c r="V983" s="263" t="s">
        <v>645</v>
      </c>
      <c r="W983" s="263" t="s">
        <v>645</v>
      </c>
      <c r="X983" s="263" t="s">
        <v>645</v>
      </c>
      <c r="Y983" s="263" t="s">
        <v>645</v>
      </c>
      <c r="Z983" s="263" t="s">
        <v>645</v>
      </c>
      <c r="AA983" s="263" t="s">
        <v>645</v>
      </c>
      <c r="AB983" s="263" t="s">
        <v>645</v>
      </c>
    </row>
    <row r="984" spans="1:28" s="268" customFormat="1" ht="40.200000000000003" customHeight="1">
      <c r="A984" s="263" t="s">
        <v>3230</v>
      </c>
      <c r="B984" s="263" t="s">
        <v>3231</v>
      </c>
      <c r="C984" s="263" t="s">
        <v>3254</v>
      </c>
      <c r="D984" s="271" t="s">
        <v>3233</v>
      </c>
      <c r="E984" s="271" t="s">
        <v>3234</v>
      </c>
      <c r="F984" s="263" t="s">
        <v>3255</v>
      </c>
      <c r="G984" s="264" t="s">
        <v>3248</v>
      </c>
      <c r="H984" s="263" t="s">
        <v>17351</v>
      </c>
      <c r="I984" s="265" t="s">
        <v>9</v>
      </c>
      <c r="J984" s="263"/>
      <c r="K984" s="263"/>
      <c r="L984" s="266"/>
      <c r="M984" s="263" t="s">
        <v>645</v>
      </c>
      <c r="N984" s="263" t="s">
        <v>645</v>
      </c>
      <c r="O984" s="263" t="s">
        <v>645</v>
      </c>
      <c r="P984" s="263" t="s">
        <v>645</v>
      </c>
      <c r="Q984" s="263" t="s">
        <v>645</v>
      </c>
      <c r="R984" s="263" t="s">
        <v>645</v>
      </c>
      <c r="S984" s="263" t="s">
        <v>645</v>
      </c>
      <c r="T984" s="263" t="s">
        <v>645</v>
      </c>
      <c r="U984" s="263" t="s">
        <v>645</v>
      </c>
      <c r="V984" s="263" t="s">
        <v>645</v>
      </c>
      <c r="W984" s="263" t="s">
        <v>645</v>
      </c>
      <c r="X984" s="263" t="s">
        <v>645</v>
      </c>
      <c r="Y984" s="263" t="s">
        <v>645</v>
      </c>
      <c r="Z984" s="263" t="s">
        <v>645</v>
      </c>
      <c r="AA984" s="263" t="s">
        <v>645</v>
      </c>
      <c r="AB984" s="263" t="s">
        <v>645</v>
      </c>
    </row>
    <row r="985" spans="1:28" s="268" customFormat="1" ht="40.200000000000003" customHeight="1">
      <c r="A985" s="263" t="s">
        <v>3230</v>
      </c>
      <c r="B985" s="263" t="s">
        <v>3231</v>
      </c>
      <c r="C985" s="263" t="s">
        <v>3256</v>
      </c>
      <c r="D985" s="271" t="s">
        <v>3233</v>
      </c>
      <c r="E985" s="271" t="s">
        <v>3234</v>
      </c>
      <c r="F985" s="263" t="s">
        <v>3257</v>
      </c>
      <c r="G985" s="264" t="s">
        <v>3258</v>
      </c>
      <c r="H985" s="263" t="s">
        <v>17352</v>
      </c>
      <c r="I985" s="265" t="s">
        <v>9</v>
      </c>
      <c r="J985" s="263"/>
      <c r="K985" s="263"/>
      <c r="L985" s="263" t="s">
        <v>645</v>
      </c>
      <c r="M985" s="263" t="s">
        <v>645</v>
      </c>
      <c r="N985" s="263" t="s">
        <v>645</v>
      </c>
      <c r="O985" s="263" t="s">
        <v>645</v>
      </c>
      <c r="P985" s="263" t="s">
        <v>645</v>
      </c>
      <c r="Q985" s="263" t="s">
        <v>645</v>
      </c>
      <c r="R985" s="263" t="s">
        <v>645</v>
      </c>
      <c r="S985" s="263" t="s">
        <v>645</v>
      </c>
      <c r="T985" s="263" t="s">
        <v>645</v>
      </c>
      <c r="U985" s="263" t="s">
        <v>645</v>
      </c>
      <c r="V985" s="263" t="s">
        <v>645</v>
      </c>
      <c r="W985" s="263" t="s">
        <v>645</v>
      </c>
      <c r="X985" s="263" t="s">
        <v>645</v>
      </c>
      <c r="Y985" s="263" t="s">
        <v>645</v>
      </c>
      <c r="Z985" s="263" t="s">
        <v>645</v>
      </c>
      <c r="AA985" s="263" t="s">
        <v>645</v>
      </c>
      <c r="AB985" s="263" t="s">
        <v>645</v>
      </c>
    </row>
    <row r="986" spans="1:28" s="268" customFormat="1" ht="40.200000000000003" customHeight="1">
      <c r="A986" s="263" t="s">
        <v>3230</v>
      </c>
      <c r="B986" s="263" t="s">
        <v>3231</v>
      </c>
      <c r="C986" s="263" t="s">
        <v>3259</v>
      </c>
      <c r="D986" s="271" t="s">
        <v>3233</v>
      </c>
      <c r="E986" s="271" t="s">
        <v>3234</v>
      </c>
      <c r="F986" s="263" t="s">
        <v>3260</v>
      </c>
      <c r="G986" s="264" t="s">
        <v>3258</v>
      </c>
      <c r="H986" s="263" t="s">
        <v>3261</v>
      </c>
      <c r="I986" s="265" t="s">
        <v>9</v>
      </c>
      <c r="J986" s="263"/>
      <c r="K986" s="263"/>
      <c r="L986" s="266"/>
      <c r="M986" s="263" t="s">
        <v>645</v>
      </c>
      <c r="N986" s="263" t="s">
        <v>645</v>
      </c>
      <c r="O986" s="263" t="s">
        <v>645</v>
      </c>
      <c r="P986" s="263" t="s">
        <v>645</v>
      </c>
      <c r="Q986" s="263" t="s">
        <v>645</v>
      </c>
      <c r="R986" s="263" t="s">
        <v>645</v>
      </c>
      <c r="S986" s="263" t="s">
        <v>645</v>
      </c>
      <c r="T986" s="263" t="s">
        <v>645</v>
      </c>
      <c r="U986" s="263" t="s">
        <v>645</v>
      </c>
      <c r="V986" s="263" t="s">
        <v>645</v>
      </c>
      <c r="W986" s="263" t="s">
        <v>645</v>
      </c>
      <c r="X986" s="263" t="s">
        <v>645</v>
      </c>
      <c r="Y986" s="263" t="s">
        <v>645</v>
      </c>
      <c r="Z986" s="263" t="s">
        <v>645</v>
      </c>
      <c r="AA986" s="263" t="s">
        <v>645</v>
      </c>
      <c r="AB986" s="263" t="s">
        <v>645</v>
      </c>
    </row>
    <row r="987" spans="1:28" s="268" customFormat="1" ht="40.200000000000003" customHeight="1">
      <c r="A987" s="263" t="s">
        <v>3230</v>
      </c>
      <c r="B987" s="263" t="s">
        <v>3231</v>
      </c>
      <c r="C987" s="263" t="s">
        <v>3262</v>
      </c>
      <c r="D987" s="271" t="s">
        <v>3233</v>
      </c>
      <c r="E987" s="271" t="s">
        <v>3234</v>
      </c>
      <c r="F987" s="263" t="s">
        <v>3263</v>
      </c>
      <c r="G987" s="264" t="s">
        <v>3264</v>
      </c>
      <c r="H987" s="263" t="s">
        <v>3265</v>
      </c>
      <c r="I987" s="265" t="s">
        <v>9</v>
      </c>
      <c r="J987" s="263"/>
      <c r="K987" s="263"/>
      <c r="L987" s="263" t="s">
        <v>645</v>
      </c>
      <c r="M987" s="263" t="s">
        <v>645</v>
      </c>
      <c r="N987" s="263" t="s">
        <v>645</v>
      </c>
      <c r="O987" s="263" t="s">
        <v>645</v>
      </c>
      <c r="P987" s="263" t="s">
        <v>645</v>
      </c>
      <c r="Q987" s="263" t="s">
        <v>645</v>
      </c>
      <c r="R987" s="263" t="s">
        <v>645</v>
      </c>
      <c r="S987" s="263" t="s">
        <v>645</v>
      </c>
      <c r="T987" s="263" t="s">
        <v>645</v>
      </c>
      <c r="U987" s="263" t="s">
        <v>645</v>
      </c>
      <c r="V987" s="263" t="s">
        <v>645</v>
      </c>
      <c r="W987" s="263" t="s">
        <v>645</v>
      </c>
      <c r="X987" s="263" t="s">
        <v>645</v>
      </c>
      <c r="Y987" s="263" t="s">
        <v>645</v>
      </c>
      <c r="Z987" s="263" t="s">
        <v>645</v>
      </c>
      <c r="AA987" s="263" t="s">
        <v>645</v>
      </c>
      <c r="AB987" s="263" t="s">
        <v>645</v>
      </c>
    </row>
    <row r="988" spans="1:28" s="268" customFormat="1" ht="40.200000000000003" customHeight="1">
      <c r="A988" s="263" t="s">
        <v>3230</v>
      </c>
      <c r="B988" s="263" t="s">
        <v>3231</v>
      </c>
      <c r="C988" s="263" t="s">
        <v>3266</v>
      </c>
      <c r="D988" s="271" t="s">
        <v>3233</v>
      </c>
      <c r="E988" s="271" t="s">
        <v>3234</v>
      </c>
      <c r="F988" s="263" t="s">
        <v>3267</v>
      </c>
      <c r="G988" s="264" t="s">
        <v>3268</v>
      </c>
      <c r="H988" s="263" t="s">
        <v>3269</v>
      </c>
      <c r="I988" s="265" t="s">
        <v>9</v>
      </c>
      <c r="J988" s="263"/>
      <c r="K988" s="263"/>
      <c r="L988" s="263" t="s">
        <v>645</v>
      </c>
      <c r="M988" s="263" t="s">
        <v>645</v>
      </c>
      <c r="N988" s="263" t="s">
        <v>645</v>
      </c>
      <c r="O988" s="263" t="s">
        <v>645</v>
      </c>
      <c r="P988" s="263" t="s">
        <v>645</v>
      </c>
      <c r="Q988" s="263" t="s">
        <v>645</v>
      </c>
      <c r="R988" s="263" t="s">
        <v>645</v>
      </c>
      <c r="S988" s="263" t="s">
        <v>645</v>
      </c>
      <c r="T988" s="263" t="s">
        <v>645</v>
      </c>
      <c r="U988" s="263" t="s">
        <v>645</v>
      </c>
      <c r="V988" s="263" t="s">
        <v>645</v>
      </c>
      <c r="W988" s="263" t="s">
        <v>645</v>
      </c>
      <c r="X988" s="263" t="s">
        <v>645</v>
      </c>
      <c r="Y988" s="263" t="s">
        <v>645</v>
      </c>
      <c r="Z988" s="263" t="s">
        <v>645</v>
      </c>
      <c r="AA988" s="263" t="s">
        <v>645</v>
      </c>
      <c r="AB988" s="263" t="s">
        <v>645</v>
      </c>
    </row>
    <row r="989" spans="1:28" s="268" customFormat="1" ht="40.200000000000003" customHeight="1">
      <c r="A989" s="263" t="s">
        <v>3230</v>
      </c>
      <c r="B989" s="263" t="s">
        <v>3231</v>
      </c>
      <c r="C989" s="263" t="s">
        <v>3270</v>
      </c>
      <c r="D989" s="271" t="s">
        <v>3233</v>
      </c>
      <c r="E989" s="271" t="s">
        <v>3234</v>
      </c>
      <c r="F989" s="263" t="s">
        <v>3271</v>
      </c>
      <c r="G989" s="264" t="s">
        <v>3272</v>
      </c>
      <c r="H989" s="263" t="s">
        <v>3273</v>
      </c>
      <c r="I989" s="265" t="s">
        <v>9</v>
      </c>
      <c r="J989" s="263"/>
      <c r="K989" s="263"/>
      <c r="L989" s="266"/>
      <c r="M989" s="263" t="s">
        <v>645</v>
      </c>
      <c r="N989" s="263" t="s">
        <v>645</v>
      </c>
      <c r="O989" s="263" t="s">
        <v>645</v>
      </c>
      <c r="P989" s="263" t="s">
        <v>645</v>
      </c>
      <c r="Q989" s="263" t="s">
        <v>645</v>
      </c>
      <c r="R989" s="263" t="s">
        <v>645</v>
      </c>
      <c r="S989" s="263" t="s">
        <v>645</v>
      </c>
      <c r="T989" s="263" t="s">
        <v>645</v>
      </c>
      <c r="U989" s="263" t="s">
        <v>645</v>
      </c>
      <c r="V989" s="263" t="s">
        <v>645</v>
      </c>
      <c r="W989" s="263" t="s">
        <v>645</v>
      </c>
      <c r="X989" s="263" t="s">
        <v>645</v>
      </c>
      <c r="Y989" s="263" t="s">
        <v>645</v>
      </c>
      <c r="Z989" s="263" t="s">
        <v>645</v>
      </c>
      <c r="AA989" s="263" t="s">
        <v>645</v>
      </c>
      <c r="AB989" s="263" t="s">
        <v>645</v>
      </c>
    </row>
    <row r="990" spans="1:28" s="268" customFormat="1" ht="40.200000000000003" customHeight="1">
      <c r="A990" s="263" t="s">
        <v>3230</v>
      </c>
      <c r="B990" s="263" t="s">
        <v>3231</v>
      </c>
      <c r="C990" s="263" t="s">
        <v>3274</v>
      </c>
      <c r="D990" s="271" t="s">
        <v>3233</v>
      </c>
      <c r="E990" s="271" t="s">
        <v>3234</v>
      </c>
      <c r="F990" s="263" t="s">
        <v>3275</v>
      </c>
      <c r="G990" s="264" t="s">
        <v>3276</v>
      </c>
      <c r="H990" s="263" t="s">
        <v>3277</v>
      </c>
      <c r="I990" s="265" t="s">
        <v>9</v>
      </c>
      <c r="J990" s="263"/>
      <c r="K990" s="263"/>
      <c r="L990" s="263" t="s">
        <v>645</v>
      </c>
      <c r="M990" s="263" t="s">
        <v>645</v>
      </c>
      <c r="N990" s="263" t="s">
        <v>645</v>
      </c>
      <c r="O990" s="263" t="s">
        <v>645</v>
      </c>
      <c r="P990" s="263" t="s">
        <v>645</v>
      </c>
      <c r="Q990" s="263" t="s">
        <v>645</v>
      </c>
      <c r="R990" s="263" t="s">
        <v>645</v>
      </c>
      <c r="S990" s="263" t="s">
        <v>645</v>
      </c>
      <c r="T990" s="263" t="s">
        <v>645</v>
      </c>
      <c r="U990" s="263" t="s">
        <v>645</v>
      </c>
      <c r="V990" s="263" t="s">
        <v>645</v>
      </c>
      <c r="W990" s="263" t="s">
        <v>645</v>
      </c>
      <c r="X990" s="263" t="s">
        <v>645</v>
      </c>
      <c r="Y990" s="263" t="s">
        <v>645</v>
      </c>
      <c r="Z990" s="263" t="s">
        <v>645</v>
      </c>
      <c r="AA990" s="263" t="s">
        <v>645</v>
      </c>
      <c r="AB990" s="263" t="s">
        <v>645</v>
      </c>
    </row>
    <row r="991" spans="1:28" s="268" customFormat="1" ht="40.200000000000003" customHeight="1">
      <c r="A991" s="263" t="s">
        <v>3230</v>
      </c>
      <c r="B991" s="263" t="s">
        <v>3231</v>
      </c>
      <c r="C991" s="263" t="s">
        <v>3278</v>
      </c>
      <c r="D991" s="271" t="s">
        <v>3233</v>
      </c>
      <c r="E991" s="271" t="s">
        <v>3234</v>
      </c>
      <c r="F991" s="263" t="s">
        <v>3279</v>
      </c>
      <c r="G991" s="264" t="s">
        <v>3280</v>
      </c>
      <c r="H991" s="263" t="s">
        <v>3281</v>
      </c>
      <c r="I991" s="265" t="s">
        <v>9</v>
      </c>
      <c r="J991" s="263"/>
      <c r="K991" s="263"/>
      <c r="L991" s="266"/>
      <c r="M991" s="263" t="s">
        <v>645</v>
      </c>
      <c r="N991" s="263" t="s">
        <v>645</v>
      </c>
      <c r="O991" s="263" t="s">
        <v>645</v>
      </c>
      <c r="P991" s="263" t="s">
        <v>645</v>
      </c>
      <c r="Q991" s="263" t="s">
        <v>645</v>
      </c>
      <c r="R991" s="263" t="s">
        <v>645</v>
      </c>
      <c r="S991" s="263" t="s">
        <v>645</v>
      </c>
      <c r="T991" s="263" t="s">
        <v>645</v>
      </c>
      <c r="U991" s="263" t="s">
        <v>645</v>
      </c>
      <c r="V991" s="263" t="s">
        <v>645</v>
      </c>
      <c r="W991" s="263" t="s">
        <v>645</v>
      </c>
      <c r="X991" s="263" t="s">
        <v>645</v>
      </c>
      <c r="Y991" s="263" t="s">
        <v>645</v>
      </c>
      <c r="Z991" s="263" t="s">
        <v>645</v>
      </c>
      <c r="AA991" s="263" t="s">
        <v>645</v>
      </c>
      <c r="AB991" s="263" t="s">
        <v>645</v>
      </c>
    </row>
    <row r="992" spans="1:28" s="268" customFormat="1" ht="40.200000000000003" customHeight="1">
      <c r="A992" s="263" t="s">
        <v>3230</v>
      </c>
      <c r="B992" s="263" t="s">
        <v>3231</v>
      </c>
      <c r="C992" s="263" t="s">
        <v>3282</v>
      </c>
      <c r="D992" s="271" t="s">
        <v>3233</v>
      </c>
      <c r="E992" s="271" t="s">
        <v>3234</v>
      </c>
      <c r="F992" s="263" t="s">
        <v>3283</v>
      </c>
      <c r="G992" s="264" t="s">
        <v>3284</v>
      </c>
      <c r="H992" s="263" t="s">
        <v>3285</v>
      </c>
      <c r="I992" s="265" t="s">
        <v>9</v>
      </c>
      <c r="J992" s="263"/>
      <c r="K992" s="263"/>
      <c r="L992" s="266"/>
      <c r="M992" s="263" t="s">
        <v>645</v>
      </c>
      <c r="N992" s="263" t="s">
        <v>645</v>
      </c>
      <c r="O992" s="263" t="s">
        <v>645</v>
      </c>
      <c r="P992" s="263" t="s">
        <v>645</v>
      </c>
      <c r="Q992" s="263" t="s">
        <v>645</v>
      </c>
      <c r="R992" s="263" t="s">
        <v>645</v>
      </c>
      <c r="S992" s="263" t="s">
        <v>645</v>
      </c>
      <c r="T992" s="263" t="s">
        <v>645</v>
      </c>
      <c r="U992" s="263" t="s">
        <v>645</v>
      </c>
      <c r="V992" s="263" t="s">
        <v>645</v>
      </c>
      <c r="W992" s="263" t="s">
        <v>645</v>
      </c>
      <c r="X992" s="263" t="s">
        <v>645</v>
      </c>
      <c r="Y992" s="263" t="s">
        <v>645</v>
      </c>
      <c r="Z992" s="263" t="s">
        <v>645</v>
      </c>
      <c r="AA992" s="263" t="s">
        <v>645</v>
      </c>
      <c r="AB992" s="263" t="s">
        <v>645</v>
      </c>
    </row>
    <row r="993" spans="1:28" s="268" customFormat="1" ht="40.200000000000003" customHeight="1">
      <c r="A993" s="263" t="s">
        <v>3230</v>
      </c>
      <c r="B993" s="263" t="s">
        <v>3231</v>
      </c>
      <c r="C993" s="263" t="s">
        <v>3286</v>
      </c>
      <c r="D993" s="271" t="s">
        <v>3233</v>
      </c>
      <c r="E993" s="271" t="s">
        <v>3234</v>
      </c>
      <c r="F993" s="263" t="s">
        <v>3287</v>
      </c>
      <c r="G993" s="264" t="s">
        <v>3288</v>
      </c>
      <c r="H993" s="263" t="s">
        <v>3289</v>
      </c>
      <c r="I993" s="265" t="s">
        <v>9</v>
      </c>
      <c r="J993" s="263"/>
      <c r="K993" s="263"/>
      <c r="L993" s="266"/>
      <c r="M993" s="263" t="s">
        <v>645</v>
      </c>
      <c r="N993" s="263" t="s">
        <v>645</v>
      </c>
      <c r="O993" s="263" t="s">
        <v>645</v>
      </c>
      <c r="P993" s="263" t="s">
        <v>645</v>
      </c>
      <c r="Q993" s="263" t="s">
        <v>645</v>
      </c>
      <c r="R993" s="263" t="s">
        <v>645</v>
      </c>
      <c r="S993" s="263" t="s">
        <v>645</v>
      </c>
      <c r="T993" s="263" t="s">
        <v>645</v>
      </c>
      <c r="U993" s="263" t="s">
        <v>645</v>
      </c>
      <c r="V993" s="263" t="s">
        <v>645</v>
      </c>
      <c r="W993" s="263" t="s">
        <v>645</v>
      </c>
      <c r="X993" s="263" t="s">
        <v>645</v>
      </c>
      <c r="Y993" s="263" t="s">
        <v>645</v>
      </c>
      <c r="Z993" s="263" t="s">
        <v>645</v>
      </c>
      <c r="AA993" s="263" t="s">
        <v>645</v>
      </c>
      <c r="AB993" s="263" t="s">
        <v>645</v>
      </c>
    </row>
    <row r="994" spans="1:28" s="268" customFormat="1" ht="40.200000000000003" customHeight="1">
      <c r="A994" s="263" t="s">
        <v>3230</v>
      </c>
      <c r="B994" s="263" t="s">
        <v>3231</v>
      </c>
      <c r="C994" s="263" t="s">
        <v>3290</v>
      </c>
      <c r="D994" s="271" t="s">
        <v>3233</v>
      </c>
      <c r="E994" s="271" t="s">
        <v>3234</v>
      </c>
      <c r="F994" s="263" t="s">
        <v>3291</v>
      </c>
      <c r="G994" s="264" t="s">
        <v>3292</v>
      </c>
      <c r="H994" s="263" t="s">
        <v>3293</v>
      </c>
      <c r="I994" s="265" t="s">
        <v>9</v>
      </c>
      <c r="J994" s="263"/>
      <c r="K994" s="263"/>
      <c r="L994" s="266"/>
      <c r="M994" s="263" t="s">
        <v>645</v>
      </c>
      <c r="N994" s="263" t="s">
        <v>645</v>
      </c>
      <c r="O994" s="263" t="s">
        <v>645</v>
      </c>
      <c r="P994" s="263" t="s">
        <v>645</v>
      </c>
      <c r="Q994" s="263" t="s">
        <v>645</v>
      </c>
      <c r="R994" s="263" t="s">
        <v>645</v>
      </c>
      <c r="S994" s="263" t="s">
        <v>645</v>
      </c>
      <c r="T994" s="263" t="s">
        <v>645</v>
      </c>
      <c r="U994" s="263" t="s">
        <v>645</v>
      </c>
      <c r="V994" s="263" t="s">
        <v>645</v>
      </c>
      <c r="W994" s="263" t="s">
        <v>645</v>
      </c>
      <c r="X994" s="263" t="s">
        <v>645</v>
      </c>
      <c r="Y994" s="263" t="s">
        <v>645</v>
      </c>
      <c r="Z994" s="263" t="s">
        <v>645</v>
      </c>
      <c r="AA994" s="263" t="s">
        <v>645</v>
      </c>
      <c r="AB994" s="263" t="s">
        <v>645</v>
      </c>
    </row>
    <row r="995" spans="1:28" s="268" customFormat="1" ht="40.200000000000003" customHeight="1">
      <c r="A995" s="263" t="s">
        <v>3230</v>
      </c>
      <c r="B995" s="263" t="s">
        <v>3231</v>
      </c>
      <c r="C995" s="263" t="s">
        <v>3294</v>
      </c>
      <c r="D995" s="271" t="s">
        <v>3233</v>
      </c>
      <c r="E995" s="271" t="s">
        <v>3234</v>
      </c>
      <c r="F995" s="263" t="s">
        <v>3295</v>
      </c>
      <c r="G995" s="264" t="s">
        <v>3292</v>
      </c>
      <c r="H995" s="263" t="s">
        <v>3296</v>
      </c>
      <c r="I995" s="265" t="s">
        <v>9</v>
      </c>
      <c r="J995" s="263"/>
      <c r="K995" s="263"/>
      <c r="L995" s="266"/>
      <c r="M995" s="263" t="s">
        <v>645</v>
      </c>
      <c r="N995" s="263" t="s">
        <v>645</v>
      </c>
      <c r="O995" s="263" t="s">
        <v>645</v>
      </c>
      <c r="P995" s="263" t="s">
        <v>645</v>
      </c>
      <c r="Q995" s="263" t="s">
        <v>645</v>
      </c>
      <c r="R995" s="263" t="s">
        <v>645</v>
      </c>
      <c r="S995" s="263" t="s">
        <v>645</v>
      </c>
      <c r="T995" s="263" t="s">
        <v>645</v>
      </c>
      <c r="U995" s="263" t="s">
        <v>645</v>
      </c>
      <c r="V995" s="263" t="s">
        <v>645</v>
      </c>
      <c r="W995" s="263" t="s">
        <v>645</v>
      </c>
      <c r="X995" s="263" t="s">
        <v>645</v>
      </c>
      <c r="Y995" s="263" t="s">
        <v>645</v>
      </c>
      <c r="Z995" s="263" t="s">
        <v>645</v>
      </c>
      <c r="AA995" s="263" t="s">
        <v>645</v>
      </c>
      <c r="AB995" s="263" t="s">
        <v>645</v>
      </c>
    </row>
    <row r="996" spans="1:28" s="268" customFormat="1" ht="40.200000000000003" customHeight="1">
      <c r="A996" s="263" t="s">
        <v>3230</v>
      </c>
      <c r="B996" s="263" t="s">
        <v>3231</v>
      </c>
      <c r="C996" s="263" t="s">
        <v>3297</v>
      </c>
      <c r="D996" s="271" t="s">
        <v>3233</v>
      </c>
      <c r="E996" s="271" t="s">
        <v>3234</v>
      </c>
      <c r="F996" s="263" t="s">
        <v>3298</v>
      </c>
      <c r="G996" s="264" t="s">
        <v>3284</v>
      </c>
      <c r="H996" s="263" t="s">
        <v>3299</v>
      </c>
      <c r="I996" s="265" t="s">
        <v>9</v>
      </c>
      <c r="J996" s="263"/>
      <c r="K996" s="263"/>
      <c r="L996" s="266"/>
      <c r="M996" s="263" t="s">
        <v>645</v>
      </c>
      <c r="N996" s="263" t="s">
        <v>645</v>
      </c>
      <c r="O996" s="263" t="s">
        <v>645</v>
      </c>
      <c r="P996" s="263" t="s">
        <v>645</v>
      </c>
      <c r="Q996" s="263" t="s">
        <v>645</v>
      </c>
      <c r="R996" s="263" t="s">
        <v>645</v>
      </c>
      <c r="S996" s="263" t="s">
        <v>645</v>
      </c>
      <c r="T996" s="263" t="s">
        <v>645</v>
      </c>
      <c r="U996" s="263" t="s">
        <v>645</v>
      </c>
      <c r="V996" s="263" t="s">
        <v>645</v>
      </c>
      <c r="W996" s="263" t="s">
        <v>645</v>
      </c>
      <c r="X996" s="263" t="s">
        <v>645</v>
      </c>
      <c r="Y996" s="263" t="s">
        <v>645</v>
      </c>
      <c r="Z996" s="263" t="s">
        <v>645</v>
      </c>
      <c r="AA996" s="263" t="s">
        <v>645</v>
      </c>
      <c r="AB996" s="263" t="s">
        <v>645</v>
      </c>
    </row>
    <row r="997" spans="1:28" s="268" customFormat="1" ht="40.200000000000003" customHeight="1">
      <c r="A997" s="263" t="s">
        <v>3230</v>
      </c>
      <c r="B997" s="263" t="s">
        <v>3231</v>
      </c>
      <c r="C997" s="263" t="s">
        <v>3300</v>
      </c>
      <c r="D997" s="271" t="s">
        <v>3233</v>
      </c>
      <c r="E997" s="271" t="s">
        <v>3234</v>
      </c>
      <c r="F997" s="263" t="s">
        <v>3301</v>
      </c>
      <c r="G997" s="264" t="s">
        <v>3288</v>
      </c>
      <c r="H997" s="263" t="s">
        <v>3160</v>
      </c>
      <c r="I997" s="265" t="s">
        <v>9</v>
      </c>
      <c r="J997" s="263"/>
      <c r="K997" s="263"/>
      <c r="L997" s="263" t="s">
        <v>645</v>
      </c>
      <c r="M997" s="263" t="s">
        <v>645</v>
      </c>
      <c r="N997" s="263" t="s">
        <v>645</v>
      </c>
      <c r="O997" s="263" t="s">
        <v>645</v>
      </c>
      <c r="P997" s="263" t="s">
        <v>645</v>
      </c>
      <c r="Q997" s="263" t="s">
        <v>645</v>
      </c>
      <c r="R997" s="263" t="s">
        <v>645</v>
      </c>
      <c r="S997" s="263" t="s">
        <v>645</v>
      </c>
      <c r="T997" s="263" t="s">
        <v>645</v>
      </c>
      <c r="U997" s="263" t="s">
        <v>645</v>
      </c>
      <c r="V997" s="263" t="s">
        <v>645</v>
      </c>
      <c r="W997" s="263" t="s">
        <v>645</v>
      </c>
      <c r="X997" s="263" t="s">
        <v>645</v>
      </c>
      <c r="Y997" s="263" t="s">
        <v>645</v>
      </c>
      <c r="Z997" s="263" t="s">
        <v>645</v>
      </c>
      <c r="AA997" s="263" t="s">
        <v>645</v>
      </c>
      <c r="AB997" s="263" t="s">
        <v>645</v>
      </c>
    </row>
    <row r="998" spans="1:28" s="268" customFormat="1" ht="40.200000000000003" customHeight="1">
      <c r="A998" s="263" t="s">
        <v>3230</v>
      </c>
      <c r="B998" s="263" t="s">
        <v>3231</v>
      </c>
      <c r="C998" s="263" t="s">
        <v>3302</v>
      </c>
      <c r="D998" s="271" t="s">
        <v>3233</v>
      </c>
      <c r="E998" s="271" t="s">
        <v>3234</v>
      </c>
      <c r="F998" s="263" t="s">
        <v>3303</v>
      </c>
      <c r="G998" s="264" t="s">
        <v>3304</v>
      </c>
      <c r="H998" s="263" t="s">
        <v>3305</v>
      </c>
      <c r="I998" s="265" t="s">
        <v>9</v>
      </c>
      <c r="J998" s="263"/>
      <c r="K998" s="263"/>
      <c r="L998" s="263" t="s">
        <v>645</v>
      </c>
      <c r="M998" s="263" t="s">
        <v>645</v>
      </c>
      <c r="N998" s="263" t="s">
        <v>645</v>
      </c>
      <c r="O998" s="263" t="s">
        <v>645</v>
      </c>
      <c r="P998" s="263" t="s">
        <v>645</v>
      </c>
      <c r="Q998" s="263" t="s">
        <v>645</v>
      </c>
      <c r="R998" s="263" t="s">
        <v>645</v>
      </c>
      <c r="S998" s="263" t="s">
        <v>645</v>
      </c>
      <c r="T998" s="263" t="s">
        <v>645</v>
      </c>
      <c r="U998" s="263" t="s">
        <v>645</v>
      </c>
      <c r="V998" s="263" t="s">
        <v>645</v>
      </c>
      <c r="W998" s="263" t="s">
        <v>645</v>
      </c>
      <c r="X998" s="263" t="s">
        <v>645</v>
      </c>
      <c r="Y998" s="263" t="s">
        <v>645</v>
      </c>
      <c r="Z998" s="263" t="s">
        <v>645</v>
      </c>
      <c r="AA998" s="263" t="s">
        <v>645</v>
      </c>
      <c r="AB998" s="263" t="s">
        <v>645</v>
      </c>
    </row>
    <row r="999" spans="1:28" s="268" customFormat="1" ht="40.200000000000003" customHeight="1">
      <c r="A999" s="263" t="s">
        <v>3230</v>
      </c>
      <c r="B999" s="263" t="s">
        <v>3231</v>
      </c>
      <c r="C999" s="263" t="s">
        <v>3306</v>
      </c>
      <c r="D999" s="271" t="s">
        <v>3233</v>
      </c>
      <c r="E999" s="271" t="s">
        <v>3234</v>
      </c>
      <c r="F999" s="263" t="s">
        <v>3307</v>
      </c>
      <c r="G999" s="264" t="s">
        <v>3308</v>
      </c>
      <c r="H999" s="263" t="s">
        <v>3309</v>
      </c>
      <c r="I999" s="265" t="s">
        <v>9</v>
      </c>
      <c r="J999" s="263"/>
      <c r="K999" s="263"/>
      <c r="L999" s="263" t="s">
        <v>645</v>
      </c>
      <c r="M999" s="263" t="s">
        <v>645</v>
      </c>
      <c r="N999" s="263" t="s">
        <v>645</v>
      </c>
      <c r="O999" s="263" t="s">
        <v>645</v>
      </c>
      <c r="P999" s="263" t="s">
        <v>645</v>
      </c>
      <c r="Q999" s="263" t="s">
        <v>645</v>
      </c>
      <c r="R999" s="263" t="s">
        <v>645</v>
      </c>
      <c r="S999" s="263" t="s">
        <v>645</v>
      </c>
      <c r="T999" s="263" t="s">
        <v>645</v>
      </c>
      <c r="U999" s="263" t="s">
        <v>645</v>
      </c>
      <c r="V999" s="263" t="s">
        <v>645</v>
      </c>
      <c r="W999" s="263" t="s">
        <v>645</v>
      </c>
      <c r="X999" s="263" t="s">
        <v>645</v>
      </c>
      <c r="Y999" s="263" t="s">
        <v>645</v>
      </c>
      <c r="Z999" s="263" t="s">
        <v>645</v>
      </c>
      <c r="AA999" s="263" t="s">
        <v>645</v>
      </c>
      <c r="AB999" s="263" t="s">
        <v>645</v>
      </c>
    </row>
    <row r="1000" spans="1:28" s="268" customFormat="1" ht="40.200000000000003" customHeight="1">
      <c r="A1000" s="263" t="s">
        <v>3230</v>
      </c>
      <c r="B1000" s="263" t="s">
        <v>3231</v>
      </c>
      <c r="C1000" s="263" t="s">
        <v>3310</v>
      </c>
      <c r="D1000" s="271" t="s">
        <v>3233</v>
      </c>
      <c r="E1000" s="271" t="s">
        <v>3234</v>
      </c>
      <c r="F1000" s="263" t="s">
        <v>3311</v>
      </c>
      <c r="G1000" s="264" t="s">
        <v>3304</v>
      </c>
      <c r="H1000" s="263" t="s">
        <v>3312</v>
      </c>
      <c r="I1000" s="265" t="s">
        <v>9</v>
      </c>
      <c r="J1000" s="263"/>
      <c r="K1000" s="263"/>
      <c r="L1000" s="263" t="s">
        <v>645</v>
      </c>
      <c r="M1000" s="263" t="s">
        <v>645</v>
      </c>
      <c r="N1000" s="263" t="s">
        <v>645</v>
      </c>
      <c r="O1000" s="263" t="s">
        <v>645</v>
      </c>
      <c r="P1000" s="263" t="s">
        <v>645</v>
      </c>
      <c r="Q1000" s="263" t="s">
        <v>645</v>
      </c>
      <c r="R1000" s="263" t="s">
        <v>645</v>
      </c>
      <c r="S1000" s="263" t="s">
        <v>645</v>
      </c>
      <c r="T1000" s="263" t="s">
        <v>645</v>
      </c>
      <c r="U1000" s="263" t="s">
        <v>645</v>
      </c>
      <c r="V1000" s="263" t="s">
        <v>645</v>
      </c>
      <c r="W1000" s="263" t="s">
        <v>645</v>
      </c>
      <c r="X1000" s="263" t="s">
        <v>645</v>
      </c>
      <c r="Y1000" s="263" t="s">
        <v>645</v>
      </c>
      <c r="Z1000" s="263" t="s">
        <v>645</v>
      </c>
      <c r="AA1000" s="263" t="s">
        <v>645</v>
      </c>
      <c r="AB1000" s="263" t="s">
        <v>645</v>
      </c>
    </row>
    <row r="1001" spans="1:28" s="268" customFormat="1" ht="40.200000000000003" customHeight="1">
      <c r="A1001" s="263" t="s">
        <v>3230</v>
      </c>
      <c r="B1001" s="263" t="s">
        <v>3231</v>
      </c>
      <c r="C1001" s="263" t="s">
        <v>3313</v>
      </c>
      <c r="D1001" s="271" t="s">
        <v>3233</v>
      </c>
      <c r="E1001" s="271" t="s">
        <v>3234</v>
      </c>
      <c r="F1001" s="263" t="s">
        <v>3314</v>
      </c>
      <c r="G1001" s="264" t="s">
        <v>3315</v>
      </c>
      <c r="H1001" s="263" t="s">
        <v>3316</v>
      </c>
      <c r="I1001" s="265" t="s">
        <v>9</v>
      </c>
      <c r="J1001" s="263"/>
      <c r="K1001" s="263"/>
      <c r="L1001" s="263" t="s">
        <v>645</v>
      </c>
      <c r="M1001" s="263" t="s">
        <v>645</v>
      </c>
      <c r="N1001" s="263" t="s">
        <v>645</v>
      </c>
      <c r="O1001" s="263" t="s">
        <v>645</v>
      </c>
      <c r="P1001" s="263" t="s">
        <v>645</v>
      </c>
      <c r="Q1001" s="263" t="s">
        <v>645</v>
      </c>
      <c r="R1001" s="263" t="s">
        <v>645</v>
      </c>
      <c r="S1001" s="263" t="s">
        <v>645</v>
      </c>
      <c r="T1001" s="263" t="s">
        <v>645</v>
      </c>
      <c r="U1001" s="263" t="s">
        <v>645</v>
      </c>
      <c r="V1001" s="263" t="s">
        <v>645</v>
      </c>
      <c r="W1001" s="263" t="s">
        <v>645</v>
      </c>
      <c r="X1001" s="263" t="s">
        <v>645</v>
      </c>
      <c r="Y1001" s="263" t="s">
        <v>645</v>
      </c>
      <c r="Z1001" s="263" t="s">
        <v>645</v>
      </c>
      <c r="AA1001" s="263" t="s">
        <v>645</v>
      </c>
      <c r="AB1001" s="263" t="s">
        <v>645</v>
      </c>
    </row>
    <row r="1002" spans="1:28" s="268" customFormat="1" ht="40.200000000000003" customHeight="1">
      <c r="A1002" s="263" t="s">
        <v>3230</v>
      </c>
      <c r="B1002" s="263" t="s">
        <v>3231</v>
      </c>
      <c r="C1002" s="263" t="s">
        <v>3317</v>
      </c>
      <c r="D1002" s="271" t="s">
        <v>3233</v>
      </c>
      <c r="E1002" s="271" t="s">
        <v>3234</v>
      </c>
      <c r="F1002" s="263" t="s">
        <v>3318</v>
      </c>
      <c r="G1002" s="264" t="s">
        <v>3319</v>
      </c>
      <c r="H1002" s="263" t="s">
        <v>3320</v>
      </c>
      <c r="I1002" s="265" t="s">
        <v>9</v>
      </c>
      <c r="J1002" s="263"/>
      <c r="K1002" s="263"/>
      <c r="L1002" s="263" t="s">
        <v>645</v>
      </c>
      <c r="M1002" s="263" t="s">
        <v>645</v>
      </c>
      <c r="N1002" s="263" t="s">
        <v>645</v>
      </c>
      <c r="O1002" s="263" t="s">
        <v>645</v>
      </c>
      <c r="P1002" s="263" t="s">
        <v>645</v>
      </c>
      <c r="Q1002" s="263" t="s">
        <v>645</v>
      </c>
      <c r="R1002" s="263" t="s">
        <v>645</v>
      </c>
      <c r="S1002" s="263" t="s">
        <v>645</v>
      </c>
      <c r="T1002" s="263" t="s">
        <v>645</v>
      </c>
      <c r="U1002" s="263" t="s">
        <v>645</v>
      </c>
      <c r="V1002" s="263" t="s">
        <v>645</v>
      </c>
      <c r="W1002" s="263" t="s">
        <v>645</v>
      </c>
      <c r="X1002" s="263" t="s">
        <v>645</v>
      </c>
      <c r="Y1002" s="263" t="s">
        <v>645</v>
      </c>
      <c r="Z1002" s="263" t="s">
        <v>645</v>
      </c>
      <c r="AA1002" s="263" t="s">
        <v>645</v>
      </c>
      <c r="AB1002" s="263" t="s">
        <v>645</v>
      </c>
    </row>
    <row r="1003" spans="1:28" s="268" customFormat="1" ht="40.200000000000003" customHeight="1">
      <c r="A1003" s="263" t="s">
        <v>3230</v>
      </c>
      <c r="B1003" s="263" t="s">
        <v>3231</v>
      </c>
      <c r="C1003" s="263" t="s">
        <v>3321</v>
      </c>
      <c r="D1003" s="271" t="s">
        <v>3233</v>
      </c>
      <c r="E1003" s="271" t="s">
        <v>3234</v>
      </c>
      <c r="F1003" s="263" t="s">
        <v>3322</v>
      </c>
      <c r="G1003" s="264" t="s">
        <v>3323</v>
      </c>
      <c r="H1003" s="263" t="s">
        <v>3324</v>
      </c>
      <c r="I1003" s="265" t="s">
        <v>9</v>
      </c>
      <c r="J1003" s="263"/>
      <c r="K1003" s="263"/>
      <c r="L1003" s="266"/>
      <c r="M1003" s="263" t="s">
        <v>645</v>
      </c>
      <c r="N1003" s="263" t="s">
        <v>645</v>
      </c>
      <c r="O1003" s="263" t="s">
        <v>645</v>
      </c>
      <c r="P1003" s="263" t="s">
        <v>645</v>
      </c>
      <c r="Q1003" s="263" t="s">
        <v>645</v>
      </c>
      <c r="R1003" s="263" t="s">
        <v>645</v>
      </c>
      <c r="S1003" s="263" t="s">
        <v>645</v>
      </c>
      <c r="T1003" s="263" t="s">
        <v>645</v>
      </c>
      <c r="U1003" s="263" t="s">
        <v>645</v>
      </c>
      <c r="V1003" s="263" t="s">
        <v>645</v>
      </c>
      <c r="W1003" s="263" t="s">
        <v>645</v>
      </c>
      <c r="X1003" s="263" t="s">
        <v>645</v>
      </c>
      <c r="Y1003" s="263" t="s">
        <v>645</v>
      </c>
      <c r="Z1003" s="263" t="s">
        <v>645</v>
      </c>
      <c r="AA1003" s="263" t="s">
        <v>645</v>
      </c>
      <c r="AB1003" s="263" t="s">
        <v>645</v>
      </c>
    </row>
    <row r="1004" spans="1:28" s="268" customFormat="1" ht="40.200000000000003" customHeight="1">
      <c r="A1004" s="263" t="s">
        <v>3230</v>
      </c>
      <c r="B1004" s="263" t="s">
        <v>3231</v>
      </c>
      <c r="C1004" s="263" t="s">
        <v>3325</v>
      </c>
      <c r="D1004" s="271" t="s">
        <v>3233</v>
      </c>
      <c r="E1004" s="271" t="s">
        <v>3234</v>
      </c>
      <c r="F1004" s="263" t="s">
        <v>3326</v>
      </c>
      <c r="G1004" s="264" t="s">
        <v>3327</v>
      </c>
      <c r="H1004" s="263" t="s">
        <v>3328</v>
      </c>
      <c r="I1004" s="265" t="s">
        <v>9</v>
      </c>
      <c r="J1004" s="263"/>
      <c r="K1004" s="263"/>
      <c r="L1004" s="266"/>
      <c r="M1004" s="263" t="s">
        <v>645</v>
      </c>
      <c r="N1004" s="263" t="s">
        <v>645</v>
      </c>
      <c r="O1004" s="263" t="s">
        <v>645</v>
      </c>
      <c r="P1004" s="263" t="s">
        <v>645</v>
      </c>
      <c r="Q1004" s="263" t="s">
        <v>645</v>
      </c>
      <c r="R1004" s="263" t="s">
        <v>645</v>
      </c>
      <c r="S1004" s="263" t="s">
        <v>645</v>
      </c>
      <c r="T1004" s="263" t="s">
        <v>645</v>
      </c>
      <c r="U1004" s="263" t="s">
        <v>645</v>
      </c>
      <c r="V1004" s="263" t="s">
        <v>645</v>
      </c>
      <c r="W1004" s="263" t="s">
        <v>645</v>
      </c>
      <c r="X1004" s="263" t="s">
        <v>645</v>
      </c>
      <c r="Y1004" s="263" t="s">
        <v>645</v>
      </c>
      <c r="Z1004" s="263" t="s">
        <v>645</v>
      </c>
      <c r="AA1004" s="263" t="s">
        <v>645</v>
      </c>
      <c r="AB1004" s="263" t="s">
        <v>645</v>
      </c>
    </row>
    <row r="1005" spans="1:28" s="268" customFormat="1" ht="40.200000000000003" customHeight="1">
      <c r="A1005" s="263" t="s">
        <v>3230</v>
      </c>
      <c r="B1005" s="263" t="s">
        <v>3231</v>
      </c>
      <c r="C1005" s="263" t="s">
        <v>3329</v>
      </c>
      <c r="D1005" s="271" t="s">
        <v>3233</v>
      </c>
      <c r="E1005" s="271" t="s">
        <v>3234</v>
      </c>
      <c r="F1005" s="263" t="s">
        <v>3330</v>
      </c>
      <c r="G1005" s="264" t="s">
        <v>3331</v>
      </c>
      <c r="H1005" s="263" t="s">
        <v>3332</v>
      </c>
      <c r="I1005" s="265" t="s">
        <v>9</v>
      </c>
      <c r="J1005" s="263"/>
      <c r="K1005" s="263"/>
      <c r="L1005" s="263" t="s">
        <v>645</v>
      </c>
      <c r="M1005" s="263" t="s">
        <v>645</v>
      </c>
      <c r="N1005" s="263" t="s">
        <v>645</v>
      </c>
      <c r="O1005" s="263" t="s">
        <v>645</v>
      </c>
      <c r="P1005" s="263" t="s">
        <v>645</v>
      </c>
      <c r="Q1005" s="263" t="s">
        <v>645</v>
      </c>
      <c r="R1005" s="263" t="s">
        <v>645</v>
      </c>
      <c r="S1005" s="263" t="s">
        <v>645</v>
      </c>
      <c r="T1005" s="263" t="s">
        <v>645</v>
      </c>
      <c r="U1005" s="263" t="s">
        <v>645</v>
      </c>
      <c r="V1005" s="263" t="s">
        <v>645</v>
      </c>
      <c r="W1005" s="263" t="s">
        <v>645</v>
      </c>
      <c r="X1005" s="263" t="s">
        <v>645</v>
      </c>
      <c r="Y1005" s="263" t="s">
        <v>645</v>
      </c>
      <c r="Z1005" s="263" t="s">
        <v>645</v>
      </c>
      <c r="AA1005" s="263" t="s">
        <v>645</v>
      </c>
      <c r="AB1005" s="263" t="s">
        <v>645</v>
      </c>
    </row>
    <row r="1006" spans="1:28" s="268" customFormat="1" ht="40.200000000000003" customHeight="1">
      <c r="A1006" s="263" t="s">
        <v>3230</v>
      </c>
      <c r="B1006" s="263" t="s">
        <v>3231</v>
      </c>
      <c r="C1006" s="263" t="s">
        <v>3333</v>
      </c>
      <c r="D1006" s="271" t="s">
        <v>3233</v>
      </c>
      <c r="E1006" s="271" t="s">
        <v>3234</v>
      </c>
      <c r="F1006" s="263" t="s">
        <v>3334</v>
      </c>
      <c r="G1006" s="264" t="s">
        <v>3335</v>
      </c>
      <c r="H1006" s="263" t="s">
        <v>3336</v>
      </c>
      <c r="I1006" s="265" t="s">
        <v>9</v>
      </c>
      <c r="J1006" s="263"/>
      <c r="K1006" s="263"/>
      <c r="L1006" s="266"/>
      <c r="M1006" s="263" t="s">
        <v>645</v>
      </c>
      <c r="N1006" s="263" t="s">
        <v>645</v>
      </c>
      <c r="O1006" s="263" t="s">
        <v>645</v>
      </c>
      <c r="P1006" s="263" t="s">
        <v>645</v>
      </c>
      <c r="Q1006" s="263" t="s">
        <v>645</v>
      </c>
      <c r="R1006" s="263" t="s">
        <v>645</v>
      </c>
      <c r="S1006" s="263" t="s">
        <v>645</v>
      </c>
      <c r="T1006" s="263" t="s">
        <v>645</v>
      </c>
      <c r="U1006" s="263" t="s">
        <v>645</v>
      </c>
      <c r="V1006" s="263" t="s">
        <v>645</v>
      </c>
      <c r="W1006" s="263" t="s">
        <v>645</v>
      </c>
      <c r="X1006" s="263" t="s">
        <v>645</v>
      </c>
      <c r="Y1006" s="263" t="s">
        <v>645</v>
      </c>
      <c r="Z1006" s="263" t="s">
        <v>645</v>
      </c>
      <c r="AA1006" s="263" t="s">
        <v>645</v>
      </c>
      <c r="AB1006" s="263" t="s">
        <v>645</v>
      </c>
    </row>
    <row r="1007" spans="1:28" s="268" customFormat="1" ht="40.200000000000003" customHeight="1">
      <c r="A1007" s="263" t="s">
        <v>3230</v>
      </c>
      <c r="B1007" s="263" t="s">
        <v>3231</v>
      </c>
      <c r="C1007" s="263" t="s">
        <v>3337</v>
      </c>
      <c r="D1007" s="271" t="s">
        <v>3233</v>
      </c>
      <c r="E1007" s="271" t="s">
        <v>3234</v>
      </c>
      <c r="F1007" s="263" t="s">
        <v>3338</v>
      </c>
      <c r="G1007" s="264" t="s">
        <v>3339</v>
      </c>
      <c r="H1007" s="263" t="s">
        <v>3340</v>
      </c>
      <c r="I1007" s="265" t="s">
        <v>9</v>
      </c>
      <c r="J1007" s="263"/>
      <c r="K1007" s="263"/>
      <c r="L1007" s="263" t="s">
        <v>645</v>
      </c>
      <c r="M1007" s="263" t="s">
        <v>645</v>
      </c>
      <c r="N1007" s="263" t="s">
        <v>645</v>
      </c>
      <c r="O1007" s="263" t="s">
        <v>645</v>
      </c>
      <c r="P1007" s="263" t="s">
        <v>645</v>
      </c>
      <c r="Q1007" s="263" t="s">
        <v>645</v>
      </c>
      <c r="R1007" s="263" t="s">
        <v>645</v>
      </c>
      <c r="S1007" s="263" t="s">
        <v>645</v>
      </c>
      <c r="T1007" s="263" t="s">
        <v>645</v>
      </c>
      <c r="U1007" s="263" t="s">
        <v>645</v>
      </c>
      <c r="V1007" s="263" t="s">
        <v>645</v>
      </c>
      <c r="W1007" s="263" t="s">
        <v>645</v>
      </c>
      <c r="X1007" s="263" t="s">
        <v>645</v>
      </c>
      <c r="Y1007" s="263" t="s">
        <v>645</v>
      </c>
      <c r="Z1007" s="263" t="s">
        <v>645</v>
      </c>
      <c r="AA1007" s="263" t="s">
        <v>645</v>
      </c>
      <c r="AB1007" s="263" t="s">
        <v>645</v>
      </c>
    </row>
    <row r="1008" spans="1:28" s="268" customFormat="1" ht="40.200000000000003" customHeight="1">
      <c r="A1008" s="263" t="s">
        <v>3230</v>
      </c>
      <c r="B1008" s="263" t="s">
        <v>3231</v>
      </c>
      <c r="C1008" s="263" t="s">
        <v>3341</v>
      </c>
      <c r="D1008" s="271" t="s">
        <v>3233</v>
      </c>
      <c r="E1008" s="271" t="s">
        <v>3234</v>
      </c>
      <c r="F1008" s="263" t="s">
        <v>3342</v>
      </c>
      <c r="G1008" s="264" t="s">
        <v>3343</v>
      </c>
      <c r="H1008" s="263" t="s">
        <v>3344</v>
      </c>
      <c r="I1008" s="265" t="s">
        <v>9</v>
      </c>
      <c r="J1008" s="263"/>
      <c r="K1008" s="263"/>
      <c r="L1008" s="263" t="s">
        <v>645</v>
      </c>
      <c r="M1008" s="263" t="s">
        <v>645</v>
      </c>
      <c r="N1008" s="263" t="s">
        <v>645</v>
      </c>
      <c r="O1008" s="263" t="s">
        <v>645</v>
      </c>
      <c r="P1008" s="263" t="s">
        <v>645</v>
      </c>
      <c r="Q1008" s="263" t="s">
        <v>645</v>
      </c>
      <c r="R1008" s="263" t="s">
        <v>645</v>
      </c>
      <c r="S1008" s="263" t="s">
        <v>645</v>
      </c>
      <c r="T1008" s="263" t="s">
        <v>645</v>
      </c>
      <c r="U1008" s="263" t="s">
        <v>645</v>
      </c>
      <c r="V1008" s="263" t="s">
        <v>645</v>
      </c>
      <c r="W1008" s="263" t="s">
        <v>645</v>
      </c>
      <c r="X1008" s="263" t="s">
        <v>645</v>
      </c>
      <c r="Y1008" s="263" t="s">
        <v>645</v>
      </c>
      <c r="Z1008" s="263" t="s">
        <v>645</v>
      </c>
      <c r="AA1008" s="263" t="s">
        <v>645</v>
      </c>
      <c r="AB1008" s="263" t="s">
        <v>645</v>
      </c>
    </row>
    <row r="1009" spans="1:28" s="268" customFormat="1" ht="40.200000000000003" customHeight="1">
      <c r="A1009" s="263" t="s">
        <v>3230</v>
      </c>
      <c r="B1009" s="263" t="s">
        <v>3231</v>
      </c>
      <c r="C1009" s="263" t="s">
        <v>3345</v>
      </c>
      <c r="D1009" s="271" t="s">
        <v>3233</v>
      </c>
      <c r="E1009" s="271" t="s">
        <v>3234</v>
      </c>
      <c r="F1009" s="263" t="s">
        <v>3346</v>
      </c>
      <c r="G1009" s="264" t="s">
        <v>3347</v>
      </c>
      <c r="H1009" s="263" t="s">
        <v>3348</v>
      </c>
      <c r="I1009" s="265" t="s">
        <v>9</v>
      </c>
      <c r="J1009" s="263"/>
      <c r="K1009" s="263"/>
      <c r="L1009" s="263" t="s">
        <v>645</v>
      </c>
      <c r="M1009" s="263" t="s">
        <v>645</v>
      </c>
      <c r="N1009" s="263" t="s">
        <v>645</v>
      </c>
      <c r="O1009" s="263" t="s">
        <v>645</v>
      </c>
      <c r="P1009" s="263" t="s">
        <v>645</v>
      </c>
      <c r="Q1009" s="263" t="s">
        <v>645</v>
      </c>
      <c r="R1009" s="263" t="s">
        <v>645</v>
      </c>
      <c r="S1009" s="263" t="s">
        <v>645</v>
      </c>
      <c r="T1009" s="263" t="s">
        <v>645</v>
      </c>
      <c r="U1009" s="263" t="s">
        <v>645</v>
      </c>
      <c r="V1009" s="263" t="s">
        <v>645</v>
      </c>
      <c r="W1009" s="263" t="s">
        <v>645</v>
      </c>
      <c r="X1009" s="263" t="s">
        <v>645</v>
      </c>
      <c r="Y1009" s="263" t="s">
        <v>645</v>
      </c>
      <c r="Z1009" s="263" t="s">
        <v>645</v>
      </c>
      <c r="AA1009" s="263" t="s">
        <v>645</v>
      </c>
      <c r="AB1009" s="263" t="s">
        <v>645</v>
      </c>
    </row>
    <row r="1010" spans="1:28" s="268" customFormat="1" ht="40.200000000000003" customHeight="1">
      <c r="A1010" s="263" t="s">
        <v>3230</v>
      </c>
      <c r="B1010" s="263" t="s">
        <v>3231</v>
      </c>
      <c r="C1010" s="263" t="s">
        <v>3349</v>
      </c>
      <c r="D1010" s="271" t="s">
        <v>3233</v>
      </c>
      <c r="E1010" s="271" t="s">
        <v>3234</v>
      </c>
      <c r="F1010" s="263" t="s">
        <v>3350</v>
      </c>
      <c r="G1010" s="264" t="s">
        <v>3351</v>
      </c>
      <c r="H1010" s="263" t="s">
        <v>3352</v>
      </c>
      <c r="I1010" s="265" t="s">
        <v>9</v>
      </c>
      <c r="J1010" s="263"/>
      <c r="K1010" s="263"/>
      <c r="L1010" s="263" t="s">
        <v>645</v>
      </c>
      <c r="M1010" s="263" t="s">
        <v>645</v>
      </c>
      <c r="N1010" s="263" t="s">
        <v>645</v>
      </c>
      <c r="O1010" s="263" t="s">
        <v>645</v>
      </c>
      <c r="P1010" s="263" t="s">
        <v>645</v>
      </c>
      <c r="Q1010" s="263" t="s">
        <v>645</v>
      </c>
      <c r="R1010" s="263" t="s">
        <v>645</v>
      </c>
      <c r="S1010" s="263" t="s">
        <v>645</v>
      </c>
      <c r="T1010" s="263" t="s">
        <v>645</v>
      </c>
      <c r="U1010" s="263" t="s">
        <v>645</v>
      </c>
      <c r="V1010" s="263" t="s">
        <v>645</v>
      </c>
      <c r="W1010" s="263" t="s">
        <v>645</v>
      </c>
      <c r="X1010" s="263" t="s">
        <v>645</v>
      </c>
      <c r="Y1010" s="263" t="s">
        <v>645</v>
      </c>
      <c r="Z1010" s="263" t="s">
        <v>645</v>
      </c>
      <c r="AA1010" s="263" t="s">
        <v>645</v>
      </c>
      <c r="AB1010" s="263" t="s">
        <v>645</v>
      </c>
    </row>
    <row r="1011" spans="1:28" s="268" customFormat="1" ht="40.200000000000003" customHeight="1">
      <c r="A1011" s="263" t="s">
        <v>3230</v>
      </c>
      <c r="B1011" s="263" t="s">
        <v>3231</v>
      </c>
      <c r="C1011" s="263" t="s">
        <v>3353</v>
      </c>
      <c r="D1011" s="271" t="s">
        <v>3233</v>
      </c>
      <c r="E1011" s="271" t="s">
        <v>3234</v>
      </c>
      <c r="F1011" s="263" t="s">
        <v>3354</v>
      </c>
      <c r="G1011" s="264" t="s">
        <v>3355</v>
      </c>
      <c r="H1011" s="263" t="s">
        <v>3356</v>
      </c>
      <c r="I1011" s="265" t="s">
        <v>9</v>
      </c>
      <c r="J1011" s="263"/>
      <c r="K1011" s="263"/>
      <c r="L1011" s="263" t="s">
        <v>645</v>
      </c>
      <c r="M1011" s="263" t="s">
        <v>645</v>
      </c>
      <c r="N1011" s="263" t="s">
        <v>645</v>
      </c>
      <c r="O1011" s="263" t="s">
        <v>645</v>
      </c>
      <c r="P1011" s="263" t="s">
        <v>645</v>
      </c>
      <c r="Q1011" s="263" t="s">
        <v>645</v>
      </c>
      <c r="R1011" s="263" t="s">
        <v>645</v>
      </c>
      <c r="S1011" s="263" t="s">
        <v>645</v>
      </c>
      <c r="T1011" s="263" t="s">
        <v>645</v>
      </c>
      <c r="U1011" s="263" t="s">
        <v>645</v>
      </c>
      <c r="V1011" s="263" t="s">
        <v>645</v>
      </c>
      <c r="W1011" s="263" t="s">
        <v>645</v>
      </c>
      <c r="X1011" s="263" t="s">
        <v>645</v>
      </c>
      <c r="Y1011" s="263" t="s">
        <v>645</v>
      </c>
      <c r="Z1011" s="263" t="s">
        <v>645</v>
      </c>
      <c r="AA1011" s="263" t="s">
        <v>645</v>
      </c>
      <c r="AB1011" s="263" t="s">
        <v>645</v>
      </c>
    </row>
    <row r="1012" spans="1:28" s="268" customFormat="1" ht="40.200000000000003" customHeight="1">
      <c r="A1012" s="263" t="s">
        <v>3230</v>
      </c>
      <c r="B1012" s="263" t="s">
        <v>3231</v>
      </c>
      <c r="C1012" s="263" t="s">
        <v>3357</v>
      </c>
      <c r="D1012" s="271" t="s">
        <v>3233</v>
      </c>
      <c r="E1012" s="271" t="s">
        <v>3234</v>
      </c>
      <c r="F1012" s="263" t="s">
        <v>3036</v>
      </c>
      <c r="G1012" s="264" t="s">
        <v>3358</v>
      </c>
      <c r="H1012" s="263" t="s">
        <v>3359</v>
      </c>
      <c r="I1012" s="265" t="s">
        <v>9</v>
      </c>
      <c r="J1012" s="263"/>
      <c r="K1012" s="263"/>
      <c r="L1012" s="263" t="s">
        <v>645</v>
      </c>
      <c r="M1012" s="263" t="s">
        <v>645</v>
      </c>
      <c r="N1012" s="263" t="s">
        <v>645</v>
      </c>
      <c r="O1012" s="263" t="s">
        <v>645</v>
      </c>
      <c r="P1012" s="263" t="s">
        <v>645</v>
      </c>
      <c r="Q1012" s="263" t="s">
        <v>645</v>
      </c>
      <c r="R1012" s="263" t="s">
        <v>645</v>
      </c>
      <c r="S1012" s="263" t="s">
        <v>645</v>
      </c>
      <c r="T1012" s="263" t="s">
        <v>645</v>
      </c>
      <c r="U1012" s="263" t="s">
        <v>645</v>
      </c>
      <c r="V1012" s="263" t="s">
        <v>645</v>
      </c>
      <c r="W1012" s="263" t="s">
        <v>645</v>
      </c>
      <c r="X1012" s="263" t="s">
        <v>645</v>
      </c>
      <c r="Y1012" s="263" t="s">
        <v>645</v>
      </c>
      <c r="Z1012" s="263" t="s">
        <v>645</v>
      </c>
      <c r="AA1012" s="263" t="s">
        <v>645</v>
      </c>
      <c r="AB1012" s="263" t="s">
        <v>645</v>
      </c>
    </row>
    <row r="1013" spans="1:28" s="268" customFormat="1" ht="40.200000000000003" customHeight="1">
      <c r="A1013" s="263" t="s">
        <v>3230</v>
      </c>
      <c r="B1013" s="263" t="s">
        <v>3231</v>
      </c>
      <c r="C1013" s="263" t="s">
        <v>3360</v>
      </c>
      <c r="D1013" s="271" t="s">
        <v>3233</v>
      </c>
      <c r="E1013" s="271" t="s">
        <v>3234</v>
      </c>
      <c r="F1013" s="263" t="s">
        <v>3031</v>
      </c>
      <c r="G1013" s="264" t="s">
        <v>3361</v>
      </c>
      <c r="H1013" s="263" t="s">
        <v>3362</v>
      </c>
      <c r="I1013" s="265" t="s">
        <v>9</v>
      </c>
      <c r="J1013" s="263"/>
      <c r="K1013" s="263"/>
      <c r="L1013" s="263" t="s">
        <v>645</v>
      </c>
      <c r="M1013" s="263" t="s">
        <v>645</v>
      </c>
      <c r="N1013" s="263" t="s">
        <v>645</v>
      </c>
      <c r="O1013" s="263" t="s">
        <v>645</v>
      </c>
      <c r="P1013" s="263" t="s">
        <v>645</v>
      </c>
      <c r="Q1013" s="263" t="s">
        <v>645</v>
      </c>
      <c r="R1013" s="263" t="s">
        <v>645</v>
      </c>
      <c r="S1013" s="263" t="s">
        <v>645</v>
      </c>
      <c r="T1013" s="263" t="s">
        <v>645</v>
      </c>
      <c r="U1013" s="263" t="s">
        <v>645</v>
      </c>
      <c r="V1013" s="263" t="s">
        <v>645</v>
      </c>
      <c r="W1013" s="263" t="s">
        <v>645</v>
      </c>
      <c r="X1013" s="263" t="s">
        <v>645</v>
      </c>
      <c r="Y1013" s="263" t="s">
        <v>645</v>
      </c>
      <c r="Z1013" s="263" t="s">
        <v>645</v>
      </c>
      <c r="AA1013" s="263" t="s">
        <v>645</v>
      </c>
      <c r="AB1013" s="263" t="s">
        <v>645</v>
      </c>
    </row>
    <row r="1014" spans="1:28" s="268" customFormat="1" ht="40.200000000000003" customHeight="1">
      <c r="A1014" s="263" t="s">
        <v>3230</v>
      </c>
      <c r="B1014" s="263" t="s">
        <v>3231</v>
      </c>
      <c r="C1014" s="263" t="s">
        <v>3363</v>
      </c>
      <c r="D1014" s="271" t="s">
        <v>3233</v>
      </c>
      <c r="E1014" s="271" t="s">
        <v>3234</v>
      </c>
      <c r="F1014" s="263" t="s">
        <v>3027</v>
      </c>
      <c r="G1014" s="264" t="s">
        <v>3364</v>
      </c>
      <c r="H1014" s="263" t="s">
        <v>3365</v>
      </c>
      <c r="I1014" s="265" t="s">
        <v>9</v>
      </c>
      <c r="J1014" s="263"/>
      <c r="K1014" s="263"/>
      <c r="L1014" s="263" t="s">
        <v>645</v>
      </c>
      <c r="M1014" s="263" t="s">
        <v>645</v>
      </c>
      <c r="N1014" s="263" t="s">
        <v>645</v>
      </c>
      <c r="O1014" s="263" t="s">
        <v>645</v>
      </c>
      <c r="P1014" s="263" t="s">
        <v>645</v>
      </c>
      <c r="Q1014" s="263" t="s">
        <v>645</v>
      </c>
      <c r="R1014" s="263" t="s">
        <v>645</v>
      </c>
      <c r="S1014" s="263" t="s">
        <v>645</v>
      </c>
      <c r="T1014" s="263" t="s">
        <v>645</v>
      </c>
      <c r="U1014" s="263" t="s">
        <v>645</v>
      </c>
      <c r="V1014" s="263" t="s">
        <v>645</v>
      </c>
      <c r="W1014" s="263" t="s">
        <v>645</v>
      </c>
      <c r="X1014" s="263" t="s">
        <v>645</v>
      </c>
      <c r="Y1014" s="263" t="s">
        <v>645</v>
      </c>
      <c r="Z1014" s="263" t="s">
        <v>645</v>
      </c>
      <c r="AA1014" s="263" t="s">
        <v>645</v>
      </c>
      <c r="AB1014" s="263" t="s">
        <v>645</v>
      </c>
    </row>
    <row r="1015" spans="1:28" s="268" customFormat="1" ht="40.200000000000003" customHeight="1">
      <c r="A1015" s="263" t="s">
        <v>3230</v>
      </c>
      <c r="B1015" s="263" t="s">
        <v>3231</v>
      </c>
      <c r="C1015" s="263" t="s">
        <v>3366</v>
      </c>
      <c r="D1015" s="271" t="s">
        <v>3233</v>
      </c>
      <c r="E1015" s="271" t="s">
        <v>3234</v>
      </c>
      <c r="F1015" s="263" t="s">
        <v>3367</v>
      </c>
      <c r="G1015" s="264" t="s">
        <v>3368</v>
      </c>
      <c r="H1015" s="263" t="s">
        <v>3369</v>
      </c>
      <c r="I1015" s="265" t="s">
        <v>9</v>
      </c>
      <c r="J1015" s="263"/>
      <c r="K1015" s="263"/>
      <c r="L1015" s="266"/>
      <c r="M1015" s="263" t="s">
        <v>645</v>
      </c>
      <c r="N1015" s="263" t="s">
        <v>645</v>
      </c>
      <c r="O1015" s="263" t="s">
        <v>645</v>
      </c>
      <c r="P1015" s="263" t="s">
        <v>645</v>
      </c>
      <c r="Q1015" s="263" t="s">
        <v>645</v>
      </c>
      <c r="R1015" s="263" t="s">
        <v>645</v>
      </c>
      <c r="S1015" s="263" t="s">
        <v>645</v>
      </c>
      <c r="T1015" s="263" t="s">
        <v>645</v>
      </c>
      <c r="U1015" s="263" t="s">
        <v>645</v>
      </c>
      <c r="V1015" s="263" t="s">
        <v>645</v>
      </c>
      <c r="W1015" s="263" t="s">
        <v>645</v>
      </c>
      <c r="X1015" s="263" t="s">
        <v>645</v>
      </c>
      <c r="Y1015" s="263" t="s">
        <v>645</v>
      </c>
      <c r="Z1015" s="263" t="s">
        <v>645</v>
      </c>
      <c r="AA1015" s="263" t="s">
        <v>645</v>
      </c>
      <c r="AB1015" s="263" t="s">
        <v>645</v>
      </c>
    </row>
    <row r="1016" spans="1:28" s="268" customFormat="1" ht="40.200000000000003" customHeight="1">
      <c r="A1016" s="263" t="s">
        <v>3230</v>
      </c>
      <c r="B1016" s="263" t="s">
        <v>3231</v>
      </c>
      <c r="C1016" s="263" t="s">
        <v>3370</v>
      </c>
      <c r="D1016" s="271" t="s">
        <v>3233</v>
      </c>
      <c r="E1016" s="271" t="s">
        <v>3234</v>
      </c>
      <c r="F1016" s="263" t="s">
        <v>3371</v>
      </c>
      <c r="G1016" s="264" t="s">
        <v>3372</v>
      </c>
      <c r="H1016" s="263" t="s">
        <v>3373</v>
      </c>
      <c r="I1016" s="265" t="s">
        <v>9</v>
      </c>
      <c r="J1016" s="263"/>
      <c r="K1016" s="263"/>
      <c r="L1016" s="266"/>
      <c r="M1016" s="263" t="s">
        <v>645</v>
      </c>
      <c r="N1016" s="263" t="s">
        <v>645</v>
      </c>
      <c r="O1016" s="263" t="s">
        <v>645</v>
      </c>
      <c r="P1016" s="263" t="s">
        <v>645</v>
      </c>
      <c r="Q1016" s="263" t="s">
        <v>645</v>
      </c>
      <c r="R1016" s="263" t="s">
        <v>645</v>
      </c>
      <c r="S1016" s="263" t="s">
        <v>645</v>
      </c>
      <c r="T1016" s="263" t="s">
        <v>645</v>
      </c>
      <c r="U1016" s="263" t="s">
        <v>645</v>
      </c>
      <c r="V1016" s="263" t="s">
        <v>645</v>
      </c>
      <c r="W1016" s="263" t="s">
        <v>645</v>
      </c>
      <c r="X1016" s="263" t="s">
        <v>645</v>
      </c>
      <c r="Y1016" s="263" t="s">
        <v>645</v>
      </c>
      <c r="Z1016" s="263" t="s">
        <v>645</v>
      </c>
      <c r="AA1016" s="263" t="s">
        <v>645</v>
      </c>
      <c r="AB1016" s="263" t="s">
        <v>645</v>
      </c>
    </row>
    <row r="1017" spans="1:28" s="268" customFormat="1" ht="40.200000000000003" customHeight="1">
      <c r="A1017" s="263" t="s">
        <v>3230</v>
      </c>
      <c r="B1017" s="263" t="s">
        <v>3231</v>
      </c>
      <c r="C1017" s="263" t="s">
        <v>3374</v>
      </c>
      <c r="D1017" s="271" t="s">
        <v>3233</v>
      </c>
      <c r="E1017" s="271" t="s">
        <v>3234</v>
      </c>
      <c r="F1017" s="263" t="s">
        <v>3375</v>
      </c>
      <c r="G1017" s="264" t="s">
        <v>3376</v>
      </c>
      <c r="H1017" s="291" t="s">
        <v>3373</v>
      </c>
      <c r="I1017" s="265" t="s">
        <v>9</v>
      </c>
      <c r="J1017" s="263"/>
      <c r="K1017" s="263"/>
      <c r="L1017" s="263" t="s">
        <v>645</v>
      </c>
      <c r="M1017" s="263" t="s">
        <v>645</v>
      </c>
      <c r="N1017" s="263" t="s">
        <v>645</v>
      </c>
      <c r="O1017" s="263" t="s">
        <v>645</v>
      </c>
      <c r="P1017" s="263" t="s">
        <v>645</v>
      </c>
      <c r="Q1017" s="263" t="s">
        <v>645</v>
      </c>
      <c r="R1017" s="263" t="s">
        <v>645</v>
      </c>
      <c r="S1017" s="263" t="s">
        <v>645</v>
      </c>
      <c r="T1017" s="263" t="s">
        <v>645</v>
      </c>
      <c r="U1017" s="263" t="s">
        <v>645</v>
      </c>
      <c r="V1017" s="263" t="s">
        <v>645</v>
      </c>
      <c r="W1017" s="263" t="s">
        <v>645</v>
      </c>
      <c r="X1017" s="263" t="s">
        <v>645</v>
      </c>
      <c r="Y1017" s="263" t="s">
        <v>645</v>
      </c>
      <c r="Z1017" s="263" t="s">
        <v>645</v>
      </c>
      <c r="AA1017" s="263" t="s">
        <v>645</v>
      </c>
      <c r="AB1017" s="263" t="s">
        <v>645</v>
      </c>
    </row>
    <row r="1018" spans="1:28" s="268" customFormat="1" ht="40.200000000000003" customHeight="1">
      <c r="A1018" s="263" t="s">
        <v>3230</v>
      </c>
      <c r="B1018" s="263" t="s">
        <v>3231</v>
      </c>
      <c r="C1018" s="263" t="s">
        <v>3377</v>
      </c>
      <c r="D1018" s="271" t="s">
        <v>3233</v>
      </c>
      <c r="E1018" s="271" t="s">
        <v>3234</v>
      </c>
      <c r="F1018" s="263" t="s">
        <v>3378</v>
      </c>
      <c r="G1018" s="264" t="s">
        <v>3379</v>
      </c>
      <c r="H1018" s="263" t="s">
        <v>3380</v>
      </c>
      <c r="I1018" s="265" t="s">
        <v>9</v>
      </c>
      <c r="J1018" s="263"/>
      <c r="K1018" s="263"/>
      <c r="L1018" s="266"/>
      <c r="M1018" s="263" t="s">
        <v>645</v>
      </c>
      <c r="N1018" s="263" t="s">
        <v>645</v>
      </c>
      <c r="O1018" s="263" t="s">
        <v>645</v>
      </c>
      <c r="P1018" s="263" t="s">
        <v>645</v>
      </c>
      <c r="Q1018" s="263" t="s">
        <v>645</v>
      </c>
      <c r="R1018" s="263" t="s">
        <v>645</v>
      </c>
      <c r="S1018" s="263" t="s">
        <v>645</v>
      </c>
      <c r="T1018" s="263" t="s">
        <v>645</v>
      </c>
      <c r="U1018" s="263" t="s">
        <v>645</v>
      </c>
      <c r="V1018" s="263" t="s">
        <v>645</v>
      </c>
      <c r="W1018" s="263" t="s">
        <v>645</v>
      </c>
      <c r="X1018" s="263" t="s">
        <v>645</v>
      </c>
      <c r="Y1018" s="263" t="s">
        <v>645</v>
      </c>
      <c r="Z1018" s="263" t="s">
        <v>645</v>
      </c>
      <c r="AA1018" s="263" t="s">
        <v>645</v>
      </c>
      <c r="AB1018" s="263" t="s">
        <v>645</v>
      </c>
    </row>
    <row r="1019" spans="1:28" s="268" customFormat="1" ht="40.200000000000003" customHeight="1">
      <c r="A1019" s="263" t="s">
        <v>3230</v>
      </c>
      <c r="B1019" s="263" t="s">
        <v>3231</v>
      </c>
      <c r="C1019" s="263" t="s">
        <v>3381</v>
      </c>
      <c r="D1019" s="271" t="s">
        <v>3233</v>
      </c>
      <c r="E1019" s="271" t="s">
        <v>3234</v>
      </c>
      <c r="F1019" s="263" t="s">
        <v>3382</v>
      </c>
      <c r="G1019" s="264" t="s">
        <v>3383</v>
      </c>
      <c r="H1019" s="263" t="s">
        <v>3384</v>
      </c>
      <c r="I1019" s="265" t="s">
        <v>9</v>
      </c>
      <c r="J1019" s="263"/>
      <c r="K1019" s="263"/>
      <c r="L1019" s="263" t="s">
        <v>645</v>
      </c>
      <c r="M1019" s="263" t="s">
        <v>645</v>
      </c>
      <c r="N1019" s="263" t="s">
        <v>645</v>
      </c>
      <c r="O1019" s="263" t="s">
        <v>645</v>
      </c>
      <c r="P1019" s="263" t="s">
        <v>645</v>
      </c>
      <c r="Q1019" s="263" t="s">
        <v>645</v>
      </c>
      <c r="R1019" s="263" t="s">
        <v>645</v>
      </c>
      <c r="S1019" s="263" t="s">
        <v>645</v>
      </c>
      <c r="T1019" s="263" t="s">
        <v>645</v>
      </c>
      <c r="U1019" s="263" t="s">
        <v>645</v>
      </c>
      <c r="V1019" s="263" t="s">
        <v>645</v>
      </c>
      <c r="W1019" s="263" t="s">
        <v>645</v>
      </c>
      <c r="X1019" s="263" t="s">
        <v>645</v>
      </c>
      <c r="Y1019" s="263" t="s">
        <v>645</v>
      </c>
      <c r="Z1019" s="263" t="s">
        <v>645</v>
      </c>
      <c r="AA1019" s="263" t="s">
        <v>645</v>
      </c>
      <c r="AB1019" s="263" t="s">
        <v>645</v>
      </c>
    </row>
    <row r="1020" spans="1:28" s="268" customFormat="1" ht="40.200000000000003" customHeight="1">
      <c r="A1020" s="263" t="s">
        <v>3230</v>
      </c>
      <c r="B1020" s="263" t="s">
        <v>3231</v>
      </c>
      <c r="C1020" s="263" t="s">
        <v>3385</v>
      </c>
      <c r="D1020" s="271" t="s">
        <v>3233</v>
      </c>
      <c r="E1020" s="271" t="s">
        <v>3234</v>
      </c>
      <c r="F1020" s="263" t="s">
        <v>3386</v>
      </c>
      <c r="G1020" s="264" t="s">
        <v>3379</v>
      </c>
      <c r="H1020" s="263" t="s">
        <v>3387</v>
      </c>
      <c r="I1020" s="265" t="s">
        <v>9</v>
      </c>
      <c r="J1020" s="263"/>
      <c r="K1020" s="263"/>
      <c r="L1020" s="266"/>
      <c r="M1020" s="263" t="s">
        <v>645</v>
      </c>
      <c r="N1020" s="263" t="s">
        <v>645</v>
      </c>
      <c r="O1020" s="263" t="s">
        <v>645</v>
      </c>
      <c r="P1020" s="263" t="s">
        <v>645</v>
      </c>
      <c r="Q1020" s="263" t="s">
        <v>645</v>
      </c>
      <c r="R1020" s="263" t="s">
        <v>645</v>
      </c>
      <c r="S1020" s="263" t="s">
        <v>645</v>
      </c>
      <c r="T1020" s="263" t="s">
        <v>645</v>
      </c>
      <c r="U1020" s="263" t="s">
        <v>645</v>
      </c>
      <c r="V1020" s="263" t="s">
        <v>645</v>
      </c>
      <c r="W1020" s="263" t="s">
        <v>645</v>
      </c>
      <c r="X1020" s="263" t="s">
        <v>645</v>
      </c>
      <c r="Y1020" s="263" t="s">
        <v>645</v>
      </c>
      <c r="Z1020" s="263" t="s">
        <v>645</v>
      </c>
      <c r="AA1020" s="263" t="s">
        <v>645</v>
      </c>
      <c r="AB1020" s="263" t="s">
        <v>645</v>
      </c>
    </row>
    <row r="1021" spans="1:28" s="268" customFormat="1" ht="40.200000000000003" customHeight="1">
      <c r="A1021" s="263" t="s">
        <v>3230</v>
      </c>
      <c r="B1021" s="263" t="s">
        <v>3231</v>
      </c>
      <c r="C1021" s="263" t="s">
        <v>3388</v>
      </c>
      <c r="D1021" s="271" t="s">
        <v>3233</v>
      </c>
      <c r="E1021" s="271" t="s">
        <v>3234</v>
      </c>
      <c r="F1021" s="263" t="s">
        <v>3389</v>
      </c>
      <c r="G1021" s="264" t="s">
        <v>3390</v>
      </c>
      <c r="H1021" s="263" t="s">
        <v>3391</v>
      </c>
      <c r="I1021" s="265" t="s">
        <v>9</v>
      </c>
      <c r="J1021" s="263"/>
      <c r="K1021" s="263"/>
      <c r="L1021" s="266"/>
      <c r="M1021" s="263" t="s">
        <v>645</v>
      </c>
      <c r="N1021" s="263" t="s">
        <v>645</v>
      </c>
      <c r="O1021" s="263" t="s">
        <v>645</v>
      </c>
      <c r="P1021" s="263" t="s">
        <v>645</v>
      </c>
      <c r="Q1021" s="263" t="s">
        <v>645</v>
      </c>
      <c r="R1021" s="263" t="s">
        <v>645</v>
      </c>
      <c r="S1021" s="263" t="s">
        <v>645</v>
      </c>
      <c r="T1021" s="263" t="s">
        <v>645</v>
      </c>
      <c r="U1021" s="263" t="s">
        <v>645</v>
      </c>
      <c r="V1021" s="263" t="s">
        <v>645</v>
      </c>
      <c r="W1021" s="263" t="s">
        <v>645</v>
      </c>
      <c r="X1021" s="263" t="s">
        <v>645</v>
      </c>
      <c r="Y1021" s="263" t="s">
        <v>645</v>
      </c>
      <c r="Z1021" s="263" t="s">
        <v>645</v>
      </c>
      <c r="AA1021" s="263" t="s">
        <v>645</v>
      </c>
      <c r="AB1021" s="263" t="s">
        <v>645</v>
      </c>
    </row>
    <row r="1022" spans="1:28" s="268" customFormat="1" ht="40.200000000000003" customHeight="1">
      <c r="A1022" s="263" t="s">
        <v>3230</v>
      </c>
      <c r="B1022" s="263" t="s">
        <v>3231</v>
      </c>
      <c r="C1022" s="263" t="s">
        <v>3392</v>
      </c>
      <c r="D1022" s="271" t="s">
        <v>3233</v>
      </c>
      <c r="E1022" s="271" t="s">
        <v>3234</v>
      </c>
      <c r="F1022" s="263" t="s">
        <v>3393</v>
      </c>
      <c r="G1022" s="264" t="s">
        <v>3394</v>
      </c>
      <c r="H1022" s="263" t="s">
        <v>3395</v>
      </c>
      <c r="I1022" s="265" t="s">
        <v>9</v>
      </c>
      <c r="J1022" s="263"/>
      <c r="K1022" s="263"/>
      <c r="L1022" s="263" t="s">
        <v>645</v>
      </c>
      <c r="M1022" s="263" t="s">
        <v>645</v>
      </c>
      <c r="N1022" s="263" t="s">
        <v>645</v>
      </c>
      <c r="O1022" s="263" t="s">
        <v>645</v>
      </c>
      <c r="P1022" s="263" t="s">
        <v>645</v>
      </c>
      <c r="Q1022" s="263" t="s">
        <v>645</v>
      </c>
      <c r="R1022" s="263" t="s">
        <v>645</v>
      </c>
      <c r="S1022" s="263" t="s">
        <v>645</v>
      </c>
      <c r="T1022" s="263" t="s">
        <v>645</v>
      </c>
      <c r="U1022" s="263" t="s">
        <v>645</v>
      </c>
      <c r="V1022" s="263" t="s">
        <v>645</v>
      </c>
      <c r="W1022" s="263" t="s">
        <v>645</v>
      </c>
      <c r="X1022" s="263" t="s">
        <v>645</v>
      </c>
      <c r="Y1022" s="263" t="s">
        <v>645</v>
      </c>
      <c r="Z1022" s="263" t="s">
        <v>645</v>
      </c>
      <c r="AA1022" s="263" t="s">
        <v>645</v>
      </c>
      <c r="AB1022" s="263" t="s">
        <v>645</v>
      </c>
    </row>
    <row r="1023" spans="1:28" s="268" customFormat="1" ht="40.200000000000003" customHeight="1">
      <c r="A1023" s="263" t="s">
        <v>3396</v>
      </c>
      <c r="B1023" s="271" t="s">
        <v>3397</v>
      </c>
      <c r="C1023" s="263" t="s">
        <v>3398</v>
      </c>
      <c r="D1023" s="263" t="s">
        <v>3399</v>
      </c>
      <c r="E1023" s="271" t="s">
        <v>3400</v>
      </c>
      <c r="F1023" s="263" t="s">
        <v>17353</v>
      </c>
      <c r="G1023" s="264" t="s">
        <v>3401</v>
      </c>
      <c r="H1023" s="263" t="s">
        <v>3402</v>
      </c>
      <c r="I1023" s="265" t="s">
        <v>9</v>
      </c>
      <c r="J1023" s="263"/>
      <c r="K1023" s="263"/>
      <c r="L1023" s="266"/>
      <c r="M1023" s="267"/>
      <c r="N1023" s="267"/>
      <c r="O1023" s="267"/>
      <c r="P1023" s="267"/>
      <c r="Q1023" s="267"/>
      <c r="R1023" s="267"/>
      <c r="S1023" s="267"/>
      <c r="T1023" s="267"/>
      <c r="U1023" s="267"/>
      <c r="V1023" s="267"/>
      <c r="W1023" s="267"/>
      <c r="X1023" s="267"/>
      <c r="Y1023" s="267"/>
      <c r="Z1023" s="267"/>
      <c r="AA1023" s="267"/>
      <c r="AB1023" s="267"/>
    </row>
    <row r="1024" spans="1:28" s="268" customFormat="1" ht="40.200000000000003" customHeight="1">
      <c r="A1024" s="263" t="s">
        <v>3396</v>
      </c>
      <c r="B1024" s="271" t="s">
        <v>3397</v>
      </c>
      <c r="C1024" s="263" t="s">
        <v>3403</v>
      </c>
      <c r="D1024" s="263" t="s">
        <v>3399</v>
      </c>
      <c r="E1024" s="271" t="s">
        <v>3400</v>
      </c>
      <c r="F1024" s="263" t="s">
        <v>3404</v>
      </c>
      <c r="G1024" s="264" t="s">
        <v>3405</v>
      </c>
      <c r="H1024" s="263" t="s">
        <v>3406</v>
      </c>
      <c r="I1024" s="265" t="s">
        <v>9</v>
      </c>
      <c r="J1024" s="263"/>
      <c r="K1024" s="263"/>
      <c r="L1024" s="266"/>
      <c r="M1024" s="267"/>
      <c r="N1024" s="267"/>
      <c r="O1024" s="267"/>
      <c r="P1024" s="267"/>
      <c r="Q1024" s="267"/>
      <c r="R1024" s="267"/>
      <c r="S1024" s="267"/>
      <c r="T1024" s="267"/>
      <c r="U1024" s="267"/>
      <c r="V1024" s="267"/>
      <c r="W1024" s="267"/>
      <c r="X1024" s="267"/>
      <c r="Y1024" s="267"/>
      <c r="Z1024" s="267"/>
      <c r="AA1024" s="267"/>
      <c r="AB1024" s="267"/>
    </row>
    <row r="1025" spans="1:28" s="268" customFormat="1" ht="40.200000000000003" customHeight="1">
      <c r="A1025" s="263" t="s">
        <v>3396</v>
      </c>
      <c r="B1025" s="271" t="s">
        <v>3397</v>
      </c>
      <c r="C1025" s="263" t="s">
        <v>3407</v>
      </c>
      <c r="D1025" s="263" t="s">
        <v>3399</v>
      </c>
      <c r="E1025" s="271" t="s">
        <v>3400</v>
      </c>
      <c r="F1025" s="263" t="s">
        <v>3408</v>
      </c>
      <c r="G1025" s="264" t="s">
        <v>3409</v>
      </c>
      <c r="H1025" s="263" t="s">
        <v>3410</v>
      </c>
      <c r="I1025" s="265" t="s">
        <v>9</v>
      </c>
      <c r="J1025" s="263"/>
      <c r="K1025" s="263"/>
      <c r="L1025" s="266"/>
      <c r="M1025" s="267"/>
      <c r="N1025" s="267"/>
      <c r="O1025" s="267"/>
      <c r="P1025" s="267"/>
      <c r="Q1025" s="267"/>
      <c r="R1025" s="267"/>
      <c r="S1025" s="267"/>
      <c r="T1025" s="267"/>
      <c r="U1025" s="267"/>
      <c r="V1025" s="267"/>
      <c r="W1025" s="267"/>
      <c r="X1025" s="267"/>
      <c r="Y1025" s="267"/>
      <c r="Z1025" s="267"/>
      <c r="AA1025" s="267"/>
      <c r="AB1025" s="267"/>
    </row>
    <row r="1026" spans="1:28" s="268" customFormat="1" ht="40.200000000000003" customHeight="1">
      <c r="A1026" s="263" t="s">
        <v>3396</v>
      </c>
      <c r="B1026" s="271" t="s">
        <v>3397</v>
      </c>
      <c r="C1026" s="263" t="s">
        <v>3411</v>
      </c>
      <c r="D1026" s="263" t="s">
        <v>3399</v>
      </c>
      <c r="E1026" s="271" t="s">
        <v>3400</v>
      </c>
      <c r="F1026" s="263" t="s">
        <v>3412</v>
      </c>
      <c r="G1026" s="264" t="s">
        <v>3413</v>
      </c>
      <c r="H1026" s="263" t="s">
        <v>3414</v>
      </c>
      <c r="I1026" s="265" t="s">
        <v>9</v>
      </c>
      <c r="J1026" s="263"/>
      <c r="K1026" s="263"/>
      <c r="L1026" s="263" t="s">
        <v>645</v>
      </c>
      <c r="M1026" s="267"/>
      <c r="N1026" s="267"/>
      <c r="O1026" s="267"/>
      <c r="P1026" s="267"/>
      <c r="Q1026" s="267"/>
      <c r="R1026" s="267"/>
      <c r="S1026" s="267"/>
      <c r="T1026" s="267"/>
      <c r="U1026" s="267"/>
      <c r="V1026" s="267"/>
      <c r="W1026" s="267"/>
      <c r="X1026" s="267"/>
      <c r="Y1026" s="267"/>
      <c r="Z1026" s="267"/>
      <c r="AA1026" s="267"/>
      <c r="AB1026" s="267"/>
    </row>
    <row r="1027" spans="1:28" s="268" customFormat="1" ht="40.200000000000003" customHeight="1">
      <c r="A1027" s="263" t="s">
        <v>3396</v>
      </c>
      <c r="B1027" s="271" t="s">
        <v>3397</v>
      </c>
      <c r="C1027" s="263" t="s">
        <v>3415</v>
      </c>
      <c r="D1027" s="263" t="s">
        <v>3399</v>
      </c>
      <c r="E1027" s="271" t="s">
        <v>3400</v>
      </c>
      <c r="F1027" s="263" t="s">
        <v>3416</v>
      </c>
      <c r="G1027" s="264" t="s">
        <v>3417</v>
      </c>
      <c r="H1027" s="263" t="s">
        <v>3418</v>
      </c>
      <c r="I1027" s="265" t="s">
        <v>9</v>
      </c>
      <c r="J1027" s="263"/>
      <c r="K1027" s="263"/>
      <c r="L1027" s="263" t="s">
        <v>645</v>
      </c>
      <c r="M1027" s="267"/>
      <c r="N1027" s="267"/>
      <c r="O1027" s="267"/>
      <c r="P1027" s="267"/>
      <c r="Q1027" s="267"/>
      <c r="R1027" s="267"/>
      <c r="S1027" s="267"/>
      <c r="T1027" s="267"/>
      <c r="U1027" s="267"/>
      <c r="V1027" s="267"/>
      <c r="W1027" s="267"/>
      <c r="X1027" s="267"/>
      <c r="Y1027" s="267"/>
      <c r="Z1027" s="267"/>
      <c r="AA1027" s="267"/>
      <c r="AB1027" s="267"/>
    </row>
    <row r="1028" spans="1:28" s="268" customFormat="1" ht="40.200000000000003" customHeight="1">
      <c r="A1028" s="263" t="s">
        <v>3396</v>
      </c>
      <c r="B1028" s="271" t="s">
        <v>3397</v>
      </c>
      <c r="C1028" s="263" t="s">
        <v>3419</v>
      </c>
      <c r="D1028" s="263" t="s">
        <v>3420</v>
      </c>
      <c r="E1028" s="271" t="s">
        <v>3400</v>
      </c>
      <c r="F1028" s="263" t="s">
        <v>3421</v>
      </c>
      <c r="G1028" s="264" t="s">
        <v>3422</v>
      </c>
      <c r="H1028" s="263" t="s">
        <v>3423</v>
      </c>
      <c r="I1028" s="265" t="s">
        <v>9</v>
      </c>
      <c r="J1028" s="263"/>
      <c r="K1028" s="263"/>
      <c r="L1028" s="263" t="s">
        <v>645</v>
      </c>
      <c r="M1028" s="267"/>
      <c r="N1028" s="267"/>
      <c r="O1028" s="267"/>
      <c r="P1028" s="267"/>
      <c r="Q1028" s="267"/>
      <c r="R1028" s="267"/>
      <c r="S1028" s="267"/>
      <c r="T1028" s="267"/>
      <c r="U1028" s="267"/>
      <c r="V1028" s="267"/>
      <c r="W1028" s="267"/>
      <c r="X1028" s="267"/>
      <c r="Y1028" s="267"/>
      <c r="Z1028" s="267"/>
      <c r="AA1028" s="267"/>
      <c r="AB1028" s="267"/>
    </row>
    <row r="1029" spans="1:28" s="268" customFormat="1" ht="40.200000000000003" customHeight="1">
      <c r="A1029" s="263" t="s">
        <v>3396</v>
      </c>
      <c r="B1029" s="271" t="s">
        <v>3397</v>
      </c>
      <c r="C1029" s="263" t="s">
        <v>3424</v>
      </c>
      <c r="D1029" s="263" t="s">
        <v>3425</v>
      </c>
      <c r="E1029" s="271" t="s">
        <v>3400</v>
      </c>
      <c r="F1029" s="263" t="s">
        <v>3426</v>
      </c>
      <c r="G1029" s="264" t="s">
        <v>3422</v>
      </c>
      <c r="H1029" s="263" t="s">
        <v>3423</v>
      </c>
      <c r="I1029" s="265" t="s">
        <v>9</v>
      </c>
      <c r="J1029" s="263"/>
      <c r="K1029" s="263"/>
      <c r="L1029" s="263" t="s">
        <v>645</v>
      </c>
      <c r="M1029" s="267"/>
      <c r="N1029" s="267"/>
      <c r="O1029" s="267"/>
      <c r="P1029" s="267"/>
      <c r="Q1029" s="267"/>
      <c r="R1029" s="267"/>
      <c r="S1029" s="267"/>
      <c r="T1029" s="267"/>
      <c r="U1029" s="267"/>
      <c r="V1029" s="267"/>
      <c r="W1029" s="267"/>
      <c r="X1029" s="267"/>
      <c r="Y1029" s="267"/>
      <c r="Z1029" s="267"/>
      <c r="AA1029" s="267"/>
      <c r="AB1029" s="267"/>
    </row>
    <row r="1030" spans="1:28" s="268" customFormat="1" ht="40.200000000000003" customHeight="1">
      <c r="A1030" s="263" t="s">
        <v>3396</v>
      </c>
      <c r="B1030" s="271" t="s">
        <v>3397</v>
      </c>
      <c r="C1030" s="263" t="s">
        <v>3427</v>
      </c>
      <c r="D1030" s="263" t="s">
        <v>3399</v>
      </c>
      <c r="E1030" s="271" t="s">
        <v>3400</v>
      </c>
      <c r="F1030" s="263" t="s">
        <v>3428</v>
      </c>
      <c r="G1030" s="264" t="s">
        <v>3429</v>
      </c>
      <c r="H1030" s="263" t="s">
        <v>3430</v>
      </c>
      <c r="I1030" s="265" t="s">
        <v>9</v>
      </c>
      <c r="J1030" s="263"/>
      <c r="K1030" s="263"/>
      <c r="L1030" s="266"/>
      <c r="M1030" s="267"/>
      <c r="N1030" s="267"/>
      <c r="O1030" s="267"/>
      <c r="P1030" s="267"/>
      <c r="Q1030" s="267"/>
      <c r="R1030" s="267"/>
      <c r="S1030" s="267"/>
      <c r="T1030" s="267"/>
      <c r="U1030" s="267"/>
      <c r="V1030" s="267"/>
      <c r="W1030" s="267"/>
      <c r="X1030" s="267"/>
      <c r="Y1030" s="267"/>
      <c r="Z1030" s="267"/>
      <c r="AA1030" s="267"/>
      <c r="AB1030" s="267"/>
    </row>
    <row r="1031" spans="1:28" s="268" customFormat="1" ht="40.200000000000003" customHeight="1">
      <c r="A1031" s="263" t="s">
        <v>3396</v>
      </c>
      <c r="B1031" s="271" t="s">
        <v>3397</v>
      </c>
      <c r="C1031" s="263" t="s">
        <v>3431</v>
      </c>
      <c r="D1031" s="263" t="s">
        <v>3399</v>
      </c>
      <c r="E1031" s="271" t="s">
        <v>3400</v>
      </c>
      <c r="F1031" s="263" t="s">
        <v>3432</v>
      </c>
      <c r="G1031" s="264" t="s">
        <v>3429</v>
      </c>
      <c r="H1031" s="263" t="s">
        <v>3433</v>
      </c>
      <c r="I1031" s="265" t="s">
        <v>9</v>
      </c>
      <c r="J1031" s="263"/>
      <c r="K1031" s="263"/>
      <c r="L1031" s="266"/>
      <c r="M1031" s="267"/>
      <c r="N1031" s="267"/>
      <c r="O1031" s="267"/>
      <c r="P1031" s="267"/>
      <c r="Q1031" s="267"/>
      <c r="R1031" s="267"/>
      <c r="S1031" s="267"/>
      <c r="T1031" s="267"/>
      <c r="U1031" s="267"/>
      <c r="V1031" s="267"/>
      <c r="W1031" s="267"/>
      <c r="X1031" s="267"/>
      <c r="Y1031" s="267"/>
      <c r="Z1031" s="267"/>
      <c r="AA1031" s="267"/>
      <c r="AB1031" s="267"/>
    </row>
    <row r="1032" spans="1:28" s="268" customFormat="1" ht="40.200000000000003" customHeight="1">
      <c r="A1032" s="263" t="s">
        <v>3396</v>
      </c>
      <c r="B1032" s="271" t="s">
        <v>3397</v>
      </c>
      <c r="C1032" s="263" t="s">
        <v>3434</v>
      </c>
      <c r="D1032" s="263" t="s">
        <v>3399</v>
      </c>
      <c r="E1032" s="271" t="s">
        <v>3400</v>
      </c>
      <c r="F1032" s="263" t="s">
        <v>3435</v>
      </c>
      <c r="G1032" s="264" t="s">
        <v>3436</v>
      </c>
      <c r="H1032" s="263" t="s">
        <v>3437</v>
      </c>
      <c r="I1032" s="265" t="s">
        <v>9</v>
      </c>
      <c r="J1032" s="263"/>
      <c r="K1032" s="263"/>
      <c r="L1032" s="266"/>
      <c r="M1032" s="267"/>
      <c r="N1032" s="267"/>
      <c r="O1032" s="267"/>
      <c r="P1032" s="267"/>
      <c r="Q1032" s="267"/>
      <c r="R1032" s="267"/>
      <c r="S1032" s="267"/>
      <c r="T1032" s="267"/>
      <c r="U1032" s="267"/>
      <c r="V1032" s="267"/>
      <c r="W1032" s="267"/>
      <c r="X1032" s="267"/>
      <c r="Y1032" s="267"/>
      <c r="Z1032" s="267"/>
      <c r="AA1032" s="267"/>
      <c r="AB1032" s="267"/>
    </row>
    <row r="1033" spans="1:28" s="268" customFormat="1" ht="40.200000000000003" customHeight="1">
      <c r="A1033" s="263" t="s">
        <v>3396</v>
      </c>
      <c r="B1033" s="271" t="s">
        <v>3397</v>
      </c>
      <c r="C1033" s="263" t="s">
        <v>3438</v>
      </c>
      <c r="D1033" s="263" t="s">
        <v>3399</v>
      </c>
      <c r="E1033" s="271" t="s">
        <v>3400</v>
      </c>
      <c r="F1033" s="263" t="s">
        <v>3439</v>
      </c>
      <c r="G1033" s="264" t="s">
        <v>3429</v>
      </c>
      <c r="H1033" s="263" t="s">
        <v>3440</v>
      </c>
      <c r="I1033" s="265" t="s">
        <v>9</v>
      </c>
      <c r="J1033" s="263"/>
      <c r="K1033" s="263"/>
      <c r="L1033" s="266"/>
      <c r="M1033" s="267"/>
      <c r="N1033" s="267"/>
      <c r="O1033" s="267"/>
      <c r="P1033" s="267"/>
      <c r="Q1033" s="267"/>
      <c r="R1033" s="267"/>
      <c r="S1033" s="267"/>
      <c r="T1033" s="267"/>
      <c r="U1033" s="267"/>
      <c r="V1033" s="267"/>
      <c r="W1033" s="267"/>
      <c r="X1033" s="267"/>
      <c r="Y1033" s="267"/>
      <c r="Z1033" s="267"/>
      <c r="AA1033" s="267"/>
      <c r="AB1033" s="267"/>
    </row>
    <row r="1034" spans="1:28" s="268" customFormat="1" ht="40.200000000000003" customHeight="1">
      <c r="A1034" s="263" t="s">
        <v>3396</v>
      </c>
      <c r="B1034" s="271" t="s">
        <v>3397</v>
      </c>
      <c r="C1034" s="263" t="s">
        <v>3441</v>
      </c>
      <c r="D1034" s="263" t="s">
        <v>3399</v>
      </c>
      <c r="E1034" s="271" t="s">
        <v>3400</v>
      </c>
      <c r="F1034" s="263" t="s">
        <v>3442</v>
      </c>
      <c r="G1034" s="264" t="s">
        <v>3443</v>
      </c>
      <c r="H1034" s="263" t="s">
        <v>3444</v>
      </c>
      <c r="I1034" s="265" t="s">
        <v>9</v>
      </c>
      <c r="J1034" s="263"/>
      <c r="K1034" s="263"/>
      <c r="L1034" s="266"/>
      <c r="M1034" s="267"/>
      <c r="N1034" s="267"/>
      <c r="O1034" s="267"/>
      <c r="P1034" s="267"/>
      <c r="Q1034" s="267"/>
      <c r="R1034" s="267"/>
      <c r="S1034" s="267"/>
      <c r="T1034" s="267"/>
      <c r="U1034" s="267"/>
      <c r="V1034" s="267"/>
      <c r="W1034" s="267"/>
      <c r="X1034" s="267"/>
      <c r="Y1034" s="267"/>
      <c r="Z1034" s="267"/>
      <c r="AA1034" s="267"/>
      <c r="AB1034" s="267"/>
    </row>
    <row r="1035" spans="1:28" s="268" customFormat="1" ht="40.200000000000003" customHeight="1">
      <c r="A1035" s="263" t="s">
        <v>3396</v>
      </c>
      <c r="B1035" s="271" t="s">
        <v>3397</v>
      </c>
      <c r="C1035" s="263" t="s">
        <v>3445</v>
      </c>
      <c r="D1035" s="263" t="s">
        <v>3399</v>
      </c>
      <c r="E1035" s="271" t="s">
        <v>3400</v>
      </c>
      <c r="F1035" s="263" t="s">
        <v>3446</v>
      </c>
      <c r="G1035" s="264" t="s">
        <v>3443</v>
      </c>
      <c r="H1035" s="263" t="s">
        <v>3447</v>
      </c>
      <c r="I1035" s="265" t="s">
        <v>9</v>
      </c>
      <c r="J1035" s="263"/>
      <c r="K1035" s="263"/>
      <c r="L1035" s="266"/>
      <c r="M1035" s="267"/>
      <c r="N1035" s="267"/>
      <c r="O1035" s="267"/>
      <c r="P1035" s="267"/>
      <c r="Q1035" s="267"/>
      <c r="R1035" s="267"/>
      <c r="S1035" s="267"/>
      <c r="T1035" s="267"/>
      <c r="U1035" s="267"/>
      <c r="V1035" s="267"/>
      <c r="W1035" s="267"/>
      <c r="X1035" s="267"/>
      <c r="Y1035" s="267"/>
      <c r="Z1035" s="267"/>
      <c r="AA1035" s="267"/>
      <c r="AB1035" s="267"/>
    </row>
    <row r="1036" spans="1:28" s="268" customFormat="1" ht="40.200000000000003" customHeight="1">
      <c r="A1036" s="263" t="s">
        <v>3396</v>
      </c>
      <c r="B1036" s="271" t="s">
        <v>3397</v>
      </c>
      <c r="C1036" s="263" t="s">
        <v>3448</v>
      </c>
      <c r="D1036" s="263" t="s">
        <v>3449</v>
      </c>
      <c r="E1036" s="271" t="s">
        <v>3400</v>
      </c>
      <c r="F1036" s="263" t="s">
        <v>3450</v>
      </c>
      <c r="G1036" s="264" t="s">
        <v>3443</v>
      </c>
      <c r="H1036" s="263" t="s">
        <v>3451</v>
      </c>
      <c r="I1036" s="265" t="s">
        <v>9</v>
      </c>
      <c r="J1036" s="263"/>
      <c r="K1036" s="263"/>
      <c r="L1036" s="263" t="s">
        <v>645</v>
      </c>
      <c r="M1036" s="267"/>
      <c r="N1036" s="267"/>
      <c r="O1036" s="267"/>
      <c r="P1036" s="267"/>
      <c r="Q1036" s="267"/>
      <c r="R1036" s="267"/>
      <c r="S1036" s="267"/>
      <c r="T1036" s="267"/>
      <c r="U1036" s="267"/>
      <c r="V1036" s="267"/>
      <c r="W1036" s="267"/>
      <c r="X1036" s="267"/>
      <c r="Y1036" s="267"/>
      <c r="Z1036" s="267"/>
      <c r="AA1036" s="267"/>
      <c r="AB1036" s="267"/>
    </row>
    <row r="1037" spans="1:28" s="268" customFormat="1" ht="40.200000000000003" customHeight="1">
      <c r="A1037" s="263" t="s">
        <v>3396</v>
      </c>
      <c r="B1037" s="271" t="s">
        <v>3397</v>
      </c>
      <c r="C1037" s="263" t="s">
        <v>3452</v>
      </c>
      <c r="D1037" s="263" t="s">
        <v>3399</v>
      </c>
      <c r="E1037" s="271" t="s">
        <v>3400</v>
      </c>
      <c r="F1037" s="263" t="s">
        <v>3453</v>
      </c>
      <c r="G1037" s="264" t="s">
        <v>3443</v>
      </c>
      <c r="H1037" s="263" t="s">
        <v>3454</v>
      </c>
      <c r="I1037" s="307" t="s">
        <v>9</v>
      </c>
      <c r="J1037" s="290"/>
      <c r="K1037" s="263"/>
      <c r="L1037" s="266"/>
      <c r="M1037" s="267"/>
      <c r="N1037" s="267"/>
      <c r="O1037" s="267"/>
      <c r="P1037" s="267"/>
      <c r="Q1037" s="267"/>
      <c r="R1037" s="267"/>
      <c r="S1037" s="267"/>
      <c r="T1037" s="267"/>
      <c r="U1037" s="267"/>
      <c r="V1037" s="267"/>
      <c r="W1037" s="267"/>
      <c r="X1037" s="267"/>
      <c r="Y1037" s="267"/>
      <c r="Z1037" s="267"/>
      <c r="AA1037" s="267"/>
      <c r="AB1037" s="267"/>
    </row>
    <row r="1038" spans="1:28" s="268" customFormat="1" ht="40.200000000000003" customHeight="1">
      <c r="A1038" s="263" t="s">
        <v>3396</v>
      </c>
      <c r="B1038" s="271" t="s">
        <v>3397</v>
      </c>
      <c r="C1038" s="263" t="s">
        <v>3455</v>
      </c>
      <c r="D1038" s="263" t="s">
        <v>3399</v>
      </c>
      <c r="E1038" s="271" t="s">
        <v>3400</v>
      </c>
      <c r="F1038" s="291" t="s">
        <v>3456</v>
      </c>
      <c r="G1038" s="264" t="s">
        <v>3457</v>
      </c>
      <c r="H1038" s="263" t="s">
        <v>3458</v>
      </c>
      <c r="I1038" s="265" t="s">
        <v>9</v>
      </c>
      <c r="J1038" s="263"/>
      <c r="K1038" s="263"/>
      <c r="L1038" s="266"/>
      <c r="M1038" s="267"/>
      <c r="N1038" s="267"/>
      <c r="O1038" s="267"/>
      <c r="P1038" s="267"/>
      <c r="Q1038" s="267"/>
      <c r="R1038" s="267"/>
      <c r="S1038" s="267"/>
      <c r="T1038" s="267"/>
      <c r="U1038" s="267"/>
      <c r="V1038" s="267"/>
      <c r="W1038" s="267"/>
      <c r="X1038" s="267"/>
      <c r="Y1038" s="267"/>
      <c r="Z1038" s="267"/>
      <c r="AA1038" s="267"/>
      <c r="AB1038" s="267"/>
    </row>
    <row r="1039" spans="1:28" s="268" customFormat="1" ht="40.200000000000003" customHeight="1">
      <c r="A1039" s="263" t="s">
        <v>3396</v>
      </c>
      <c r="B1039" s="271" t="s">
        <v>3397</v>
      </c>
      <c r="C1039" s="263" t="s">
        <v>3459</v>
      </c>
      <c r="D1039" s="263" t="s">
        <v>3399</v>
      </c>
      <c r="E1039" s="271" t="s">
        <v>3400</v>
      </c>
      <c r="F1039" s="291" t="s">
        <v>3460</v>
      </c>
      <c r="G1039" s="264" t="s">
        <v>3461</v>
      </c>
      <c r="H1039" s="263" t="s">
        <v>3462</v>
      </c>
      <c r="I1039" s="265" t="s">
        <v>9</v>
      </c>
      <c r="J1039" s="263"/>
      <c r="K1039" s="263"/>
      <c r="L1039" s="266"/>
      <c r="M1039" s="267"/>
      <c r="N1039" s="267"/>
      <c r="O1039" s="267"/>
      <c r="P1039" s="267"/>
      <c r="Q1039" s="267"/>
      <c r="R1039" s="267"/>
      <c r="S1039" s="267"/>
      <c r="T1039" s="267"/>
      <c r="U1039" s="267"/>
      <c r="V1039" s="267"/>
      <c r="W1039" s="267"/>
      <c r="X1039" s="267"/>
      <c r="Y1039" s="267"/>
      <c r="Z1039" s="267"/>
      <c r="AA1039" s="267"/>
      <c r="AB1039" s="267"/>
    </row>
    <row r="1040" spans="1:28" s="268" customFormat="1" ht="40.200000000000003" customHeight="1">
      <c r="A1040" s="263" t="s">
        <v>3396</v>
      </c>
      <c r="B1040" s="271" t="s">
        <v>3397</v>
      </c>
      <c r="C1040" s="263" t="s">
        <v>3463</v>
      </c>
      <c r="D1040" s="263" t="s">
        <v>3399</v>
      </c>
      <c r="E1040" s="271" t="s">
        <v>3400</v>
      </c>
      <c r="F1040" s="291" t="s">
        <v>3464</v>
      </c>
      <c r="G1040" s="264" t="s">
        <v>3465</v>
      </c>
      <c r="H1040" s="263" t="s">
        <v>3466</v>
      </c>
      <c r="I1040" s="265" t="s">
        <v>9</v>
      </c>
      <c r="J1040" s="263"/>
      <c r="K1040" s="263"/>
      <c r="L1040" s="266"/>
      <c r="M1040" s="267"/>
      <c r="N1040" s="267"/>
      <c r="O1040" s="267"/>
      <c r="P1040" s="267"/>
      <c r="Q1040" s="267"/>
      <c r="R1040" s="267"/>
      <c r="S1040" s="267"/>
      <c r="T1040" s="267"/>
      <c r="U1040" s="267"/>
      <c r="V1040" s="267"/>
      <c r="W1040" s="267"/>
      <c r="X1040" s="267"/>
      <c r="Y1040" s="267"/>
      <c r="Z1040" s="267"/>
      <c r="AA1040" s="267"/>
      <c r="AB1040" s="267"/>
    </row>
    <row r="1041" spans="1:28" s="268" customFormat="1" ht="40.200000000000003" customHeight="1">
      <c r="A1041" s="263" t="s">
        <v>3396</v>
      </c>
      <c r="B1041" s="271" t="s">
        <v>3397</v>
      </c>
      <c r="C1041" s="263" t="s">
        <v>3467</v>
      </c>
      <c r="D1041" s="263" t="s">
        <v>3399</v>
      </c>
      <c r="E1041" s="271" t="s">
        <v>3400</v>
      </c>
      <c r="F1041" s="291" t="s">
        <v>3468</v>
      </c>
      <c r="G1041" s="264" t="s">
        <v>3469</v>
      </c>
      <c r="H1041" s="263" t="s">
        <v>3470</v>
      </c>
      <c r="I1041" s="265" t="s">
        <v>9</v>
      </c>
      <c r="J1041" s="263"/>
      <c r="K1041" s="263"/>
      <c r="L1041" s="266"/>
      <c r="M1041" s="267"/>
      <c r="N1041" s="267"/>
      <c r="O1041" s="267"/>
      <c r="P1041" s="267"/>
      <c r="Q1041" s="267"/>
      <c r="R1041" s="267"/>
      <c r="S1041" s="267"/>
      <c r="T1041" s="267"/>
      <c r="U1041" s="267"/>
      <c r="V1041" s="267"/>
      <c r="W1041" s="267"/>
      <c r="X1041" s="267"/>
      <c r="Y1041" s="267"/>
      <c r="Z1041" s="267"/>
      <c r="AA1041" s="267"/>
      <c r="AB1041" s="267"/>
    </row>
    <row r="1042" spans="1:28" s="268" customFormat="1" ht="40.200000000000003" customHeight="1">
      <c r="A1042" s="263" t="s">
        <v>3396</v>
      </c>
      <c r="B1042" s="271" t="s">
        <v>3397</v>
      </c>
      <c r="C1042" s="263" t="s">
        <v>3471</v>
      </c>
      <c r="D1042" s="263" t="s">
        <v>3399</v>
      </c>
      <c r="E1042" s="271" t="s">
        <v>3400</v>
      </c>
      <c r="F1042" s="291" t="s">
        <v>3472</v>
      </c>
      <c r="G1042" s="264" t="s">
        <v>3473</v>
      </c>
      <c r="H1042" s="263" t="s">
        <v>3474</v>
      </c>
      <c r="I1042" s="265" t="s">
        <v>9</v>
      </c>
      <c r="J1042" s="263"/>
      <c r="K1042" s="289"/>
      <c r="L1042" s="266"/>
      <c r="M1042" s="267"/>
      <c r="N1042" s="267"/>
      <c r="O1042" s="267"/>
      <c r="P1042" s="267"/>
      <c r="Q1042" s="267"/>
      <c r="R1042" s="267"/>
      <c r="S1042" s="267"/>
      <c r="T1042" s="267"/>
      <c r="U1042" s="267"/>
      <c r="V1042" s="267"/>
      <c r="W1042" s="267"/>
      <c r="X1042" s="267"/>
      <c r="Y1042" s="267"/>
      <c r="Z1042" s="267"/>
      <c r="AA1042" s="267"/>
      <c r="AB1042" s="267"/>
    </row>
    <row r="1043" spans="1:28" s="268" customFormat="1" ht="40.200000000000003" customHeight="1">
      <c r="A1043" s="263" t="s">
        <v>3396</v>
      </c>
      <c r="B1043" s="271" t="s">
        <v>3397</v>
      </c>
      <c r="C1043" s="263" t="s">
        <v>3475</v>
      </c>
      <c r="D1043" s="263" t="s">
        <v>3399</v>
      </c>
      <c r="E1043" s="271" t="s">
        <v>3400</v>
      </c>
      <c r="F1043" s="291" t="s">
        <v>3476</v>
      </c>
      <c r="G1043" s="264" t="s">
        <v>3477</v>
      </c>
      <c r="H1043" s="263" t="s">
        <v>3478</v>
      </c>
      <c r="I1043" s="265" t="s">
        <v>9</v>
      </c>
      <c r="J1043" s="263"/>
      <c r="K1043" s="289"/>
      <c r="L1043" s="266"/>
      <c r="M1043" s="267"/>
      <c r="N1043" s="267"/>
      <c r="O1043" s="267"/>
      <c r="P1043" s="267"/>
      <c r="Q1043" s="267"/>
      <c r="R1043" s="267"/>
      <c r="S1043" s="267"/>
      <c r="T1043" s="267"/>
      <c r="U1043" s="267"/>
      <c r="V1043" s="267"/>
      <c r="W1043" s="267"/>
      <c r="X1043" s="267"/>
      <c r="Y1043" s="267"/>
      <c r="Z1043" s="267"/>
      <c r="AA1043" s="267"/>
      <c r="AB1043" s="267"/>
    </row>
    <row r="1044" spans="1:28" s="268" customFormat="1" ht="40.200000000000003" customHeight="1">
      <c r="A1044" s="263" t="s">
        <v>3396</v>
      </c>
      <c r="B1044" s="271" t="s">
        <v>3397</v>
      </c>
      <c r="C1044" s="263" t="s">
        <v>3479</v>
      </c>
      <c r="D1044" s="263" t="s">
        <v>3399</v>
      </c>
      <c r="E1044" s="271" t="s">
        <v>3400</v>
      </c>
      <c r="F1044" s="291" t="s">
        <v>3480</v>
      </c>
      <c r="G1044" s="264" t="s">
        <v>3481</v>
      </c>
      <c r="H1044" s="263" t="s">
        <v>3482</v>
      </c>
      <c r="I1044" s="265" t="s">
        <v>9</v>
      </c>
      <c r="J1044" s="263"/>
      <c r="K1044" s="263"/>
      <c r="L1044" s="263" t="s">
        <v>645</v>
      </c>
      <c r="M1044" s="267"/>
      <c r="N1044" s="267"/>
      <c r="O1044" s="267"/>
      <c r="P1044" s="267"/>
      <c r="Q1044" s="267"/>
      <c r="R1044" s="267"/>
      <c r="S1044" s="267"/>
      <c r="T1044" s="267"/>
      <c r="U1044" s="267"/>
      <c r="V1044" s="267"/>
      <c r="W1044" s="267"/>
      <c r="X1044" s="267"/>
      <c r="Y1044" s="267"/>
      <c r="Z1044" s="267"/>
      <c r="AA1044" s="267"/>
      <c r="AB1044" s="267"/>
    </row>
    <row r="1045" spans="1:28" s="268" customFormat="1" ht="40.200000000000003" customHeight="1">
      <c r="A1045" s="263" t="s">
        <v>3396</v>
      </c>
      <c r="B1045" s="271" t="s">
        <v>3397</v>
      </c>
      <c r="C1045" s="263" t="s">
        <v>3483</v>
      </c>
      <c r="D1045" s="263" t="s">
        <v>3399</v>
      </c>
      <c r="E1045" s="271" t="s">
        <v>3400</v>
      </c>
      <c r="F1045" s="291" t="s">
        <v>3484</v>
      </c>
      <c r="G1045" s="264" t="s">
        <v>3485</v>
      </c>
      <c r="H1045" s="263" t="s">
        <v>3486</v>
      </c>
      <c r="I1045" s="265" t="s">
        <v>9</v>
      </c>
      <c r="J1045" s="263"/>
      <c r="K1045" s="263"/>
      <c r="L1045" s="266"/>
      <c r="M1045" s="267"/>
      <c r="N1045" s="267"/>
      <c r="O1045" s="267"/>
      <c r="P1045" s="267"/>
      <c r="Q1045" s="267"/>
      <c r="R1045" s="267"/>
      <c r="S1045" s="267"/>
      <c r="T1045" s="267"/>
      <c r="U1045" s="267"/>
      <c r="V1045" s="267"/>
      <c r="W1045" s="267"/>
      <c r="X1045" s="267"/>
      <c r="Y1045" s="267"/>
      <c r="Z1045" s="267"/>
      <c r="AA1045" s="267"/>
      <c r="AB1045" s="267"/>
    </row>
    <row r="1046" spans="1:28" s="268" customFormat="1" ht="40.200000000000003" customHeight="1">
      <c r="A1046" s="263" t="s">
        <v>3396</v>
      </c>
      <c r="B1046" s="271" t="s">
        <v>3397</v>
      </c>
      <c r="C1046" s="263" t="s">
        <v>3487</v>
      </c>
      <c r="D1046" s="263" t="s">
        <v>3399</v>
      </c>
      <c r="E1046" s="271" t="s">
        <v>3400</v>
      </c>
      <c r="F1046" s="291" t="s">
        <v>3488</v>
      </c>
      <c r="G1046" s="264" t="s">
        <v>3489</v>
      </c>
      <c r="H1046" s="263" t="s">
        <v>3490</v>
      </c>
      <c r="I1046" s="265" t="s">
        <v>9</v>
      </c>
      <c r="J1046" s="263"/>
      <c r="K1046" s="263"/>
      <c r="L1046" s="266"/>
      <c r="M1046" s="267"/>
      <c r="N1046" s="267"/>
      <c r="O1046" s="267"/>
      <c r="P1046" s="267"/>
      <c r="Q1046" s="267"/>
      <c r="R1046" s="267"/>
      <c r="S1046" s="267"/>
      <c r="T1046" s="267"/>
      <c r="U1046" s="267"/>
      <c r="V1046" s="267"/>
      <c r="W1046" s="267"/>
      <c r="X1046" s="267"/>
      <c r="Y1046" s="267"/>
      <c r="Z1046" s="267"/>
      <c r="AA1046" s="267"/>
      <c r="AB1046" s="267"/>
    </row>
    <row r="1047" spans="1:28" s="268" customFormat="1" ht="40.200000000000003" customHeight="1">
      <c r="A1047" s="263" t="s">
        <v>3396</v>
      </c>
      <c r="B1047" s="271" t="s">
        <v>3397</v>
      </c>
      <c r="C1047" s="263" t="s">
        <v>3491</v>
      </c>
      <c r="D1047" s="263" t="s">
        <v>3399</v>
      </c>
      <c r="E1047" s="271" t="s">
        <v>3400</v>
      </c>
      <c r="F1047" s="291" t="s">
        <v>3492</v>
      </c>
      <c r="G1047" s="264" t="s">
        <v>3493</v>
      </c>
      <c r="H1047" s="263" t="s">
        <v>3494</v>
      </c>
      <c r="I1047" s="265" t="s">
        <v>9</v>
      </c>
      <c r="J1047" s="263"/>
      <c r="K1047" s="289"/>
      <c r="L1047" s="266"/>
      <c r="M1047" s="267"/>
      <c r="N1047" s="267"/>
      <c r="O1047" s="267"/>
      <c r="P1047" s="267"/>
      <c r="Q1047" s="267"/>
      <c r="R1047" s="267"/>
      <c r="S1047" s="267"/>
      <c r="T1047" s="267"/>
      <c r="U1047" s="267"/>
      <c r="V1047" s="267"/>
      <c r="W1047" s="267"/>
      <c r="X1047" s="267"/>
      <c r="Y1047" s="267"/>
      <c r="Z1047" s="267"/>
      <c r="AA1047" s="267"/>
      <c r="AB1047" s="267"/>
    </row>
    <row r="1048" spans="1:28" s="268" customFormat="1" ht="40.200000000000003" customHeight="1">
      <c r="A1048" s="263" t="s">
        <v>3396</v>
      </c>
      <c r="B1048" s="271" t="s">
        <v>3397</v>
      </c>
      <c r="C1048" s="263" t="s">
        <v>3495</v>
      </c>
      <c r="D1048" s="263" t="s">
        <v>3399</v>
      </c>
      <c r="E1048" s="271" t="s">
        <v>3400</v>
      </c>
      <c r="F1048" s="291" t="s">
        <v>3496</v>
      </c>
      <c r="G1048" s="264" t="s">
        <v>3497</v>
      </c>
      <c r="H1048" s="263" t="s">
        <v>3498</v>
      </c>
      <c r="I1048" s="265" t="s">
        <v>9</v>
      </c>
      <c r="J1048" s="263"/>
      <c r="K1048" s="289"/>
      <c r="L1048" s="266"/>
      <c r="M1048" s="267"/>
      <c r="N1048" s="267"/>
      <c r="O1048" s="267"/>
      <c r="P1048" s="267"/>
      <c r="Q1048" s="267"/>
      <c r="R1048" s="267"/>
      <c r="S1048" s="267"/>
      <c r="T1048" s="267"/>
      <c r="U1048" s="267"/>
      <c r="V1048" s="267"/>
      <c r="W1048" s="267"/>
      <c r="X1048" s="267"/>
      <c r="Y1048" s="267"/>
      <c r="Z1048" s="267"/>
      <c r="AA1048" s="267"/>
      <c r="AB1048" s="267"/>
    </row>
    <row r="1049" spans="1:28" s="268" customFormat="1" ht="40.200000000000003" customHeight="1">
      <c r="A1049" s="263" t="s">
        <v>3396</v>
      </c>
      <c r="B1049" s="271" t="s">
        <v>3397</v>
      </c>
      <c r="C1049" s="263" t="s">
        <v>3499</v>
      </c>
      <c r="D1049" s="263" t="s">
        <v>3399</v>
      </c>
      <c r="E1049" s="271" t="s">
        <v>3400</v>
      </c>
      <c r="F1049" s="291" t="s">
        <v>3500</v>
      </c>
      <c r="G1049" s="264" t="s">
        <v>3501</v>
      </c>
      <c r="H1049" s="263" t="s">
        <v>3502</v>
      </c>
      <c r="I1049" s="265" t="s">
        <v>9</v>
      </c>
      <c r="J1049" s="263"/>
      <c r="K1049" s="263"/>
      <c r="L1049" s="263" t="s">
        <v>645</v>
      </c>
      <c r="M1049" s="267"/>
      <c r="N1049" s="267"/>
      <c r="O1049" s="267"/>
      <c r="P1049" s="267"/>
      <c r="Q1049" s="267"/>
      <c r="R1049" s="267"/>
      <c r="S1049" s="267"/>
      <c r="T1049" s="267"/>
      <c r="U1049" s="267"/>
      <c r="V1049" s="267"/>
      <c r="W1049" s="267"/>
      <c r="X1049" s="267"/>
      <c r="Y1049" s="267"/>
      <c r="Z1049" s="267"/>
      <c r="AA1049" s="267"/>
      <c r="AB1049" s="267"/>
    </row>
    <row r="1050" spans="1:28" s="268" customFormat="1" ht="40.200000000000003" customHeight="1">
      <c r="A1050" s="263" t="s">
        <v>3396</v>
      </c>
      <c r="B1050" s="271" t="s">
        <v>3397</v>
      </c>
      <c r="C1050" s="263" t="s">
        <v>3503</v>
      </c>
      <c r="D1050" s="263" t="s">
        <v>3399</v>
      </c>
      <c r="E1050" s="271" t="s">
        <v>3400</v>
      </c>
      <c r="F1050" s="291" t="s">
        <v>3504</v>
      </c>
      <c r="G1050" s="264" t="s">
        <v>3505</v>
      </c>
      <c r="H1050" s="263" t="s">
        <v>3506</v>
      </c>
      <c r="I1050" s="265" t="s">
        <v>9</v>
      </c>
      <c r="J1050" s="263"/>
      <c r="K1050" s="263"/>
      <c r="L1050" s="263" t="s">
        <v>645</v>
      </c>
      <c r="M1050" s="267"/>
      <c r="N1050" s="267"/>
      <c r="O1050" s="267"/>
      <c r="P1050" s="267"/>
      <c r="Q1050" s="267"/>
      <c r="R1050" s="267"/>
      <c r="S1050" s="267"/>
      <c r="T1050" s="267"/>
      <c r="U1050" s="267"/>
      <c r="V1050" s="267"/>
      <c r="W1050" s="267"/>
      <c r="X1050" s="267"/>
      <c r="Y1050" s="267"/>
      <c r="Z1050" s="267"/>
      <c r="AA1050" s="267"/>
      <c r="AB1050" s="267"/>
    </row>
    <row r="1051" spans="1:28" s="268" customFormat="1" ht="40.200000000000003" customHeight="1">
      <c r="A1051" s="263" t="s">
        <v>3396</v>
      </c>
      <c r="B1051" s="271" t="s">
        <v>3397</v>
      </c>
      <c r="C1051" s="263" t="s">
        <v>3507</v>
      </c>
      <c r="D1051" s="263" t="s">
        <v>3399</v>
      </c>
      <c r="E1051" s="271" t="s">
        <v>3400</v>
      </c>
      <c r="F1051" s="291" t="s">
        <v>3508</v>
      </c>
      <c r="G1051" s="264" t="s">
        <v>3509</v>
      </c>
      <c r="H1051" s="263" t="s">
        <v>3510</v>
      </c>
      <c r="I1051" s="265" t="s">
        <v>9</v>
      </c>
      <c r="J1051" s="263"/>
      <c r="K1051" s="263"/>
      <c r="L1051" s="266"/>
      <c r="M1051" s="267"/>
      <c r="N1051" s="267"/>
      <c r="O1051" s="267"/>
      <c r="P1051" s="267"/>
      <c r="Q1051" s="267"/>
      <c r="R1051" s="267"/>
      <c r="S1051" s="267"/>
      <c r="T1051" s="267"/>
      <c r="U1051" s="267"/>
      <c r="V1051" s="267"/>
      <c r="W1051" s="267"/>
      <c r="X1051" s="267"/>
      <c r="Y1051" s="267"/>
      <c r="Z1051" s="267"/>
      <c r="AA1051" s="267"/>
      <c r="AB1051" s="267"/>
    </row>
    <row r="1052" spans="1:28" s="268" customFormat="1" ht="40.200000000000003" customHeight="1">
      <c r="A1052" s="263" t="s">
        <v>3396</v>
      </c>
      <c r="B1052" s="271" t="s">
        <v>3397</v>
      </c>
      <c r="C1052" s="263" t="s">
        <v>3511</v>
      </c>
      <c r="D1052" s="263" t="s">
        <v>3399</v>
      </c>
      <c r="E1052" s="271" t="s">
        <v>3400</v>
      </c>
      <c r="F1052" s="291" t="s">
        <v>3512</v>
      </c>
      <c r="G1052" s="264" t="s">
        <v>3513</v>
      </c>
      <c r="H1052" s="263" t="s">
        <v>3514</v>
      </c>
      <c r="I1052" s="265" t="s">
        <v>9</v>
      </c>
      <c r="J1052" s="263"/>
      <c r="K1052" s="263"/>
      <c r="L1052" s="266"/>
      <c r="M1052" s="267"/>
      <c r="N1052" s="267"/>
      <c r="O1052" s="267"/>
      <c r="P1052" s="267"/>
      <c r="Q1052" s="267"/>
      <c r="R1052" s="267"/>
      <c r="S1052" s="267"/>
      <c r="T1052" s="267"/>
      <c r="U1052" s="267"/>
      <c r="V1052" s="267"/>
      <c r="W1052" s="267"/>
      <c r="X1052" s="267"/>
      <c r="Y1052" s="267"/>
      <c r="Z1052" s="267"/>
      <c r="AA1052" s="267"/>
      <c r="AB1052" s="267"/>
    </row>
    <row r="1053" spans="1:28" s="268" customFormat="1" ht="40.200000000000003" customHeight="1">
      <c r="A1053" s="263" t="s">
        <v>3396</v>
      </c>
      <c r="B1053" s="271" t="s">
        <v>3397</v>
      </c>
      <c r="C1053" s="263" t="s">
        <v>3515</v>
      </c>
      <c r="D1053" s="263" t="s">
        <v>3399</v>
      </c>
      <c r="E1053" s="271" t="s">
        <v>3400</v>
      </c>
      <c r="F1053" s="291" t="s">
        <v>3516</v>
      </c>
      <c r="G1053" s="264" t="s">
        <v>3517</v>
      </c>
      <c r="H1053" s="263" t="s">
        <v>3518</v>
      </c>
      <c r="I1053" s="265" t="s">
        <v>9</v>
      </c>
      <c r="J1053" s="263"/>
      <c r="K1053" s="263"/>
      <c r="L1053" s="266"/>
      <c r="M1053" s="267"/>
      <c r="N1053" s="267"/>
      <c r="O1053" s="267"/>
      <c r="P1053" s="267"/>
      <c r="Q1053" s="267"/>
      <c r="R1053" s="267"/>
      <c r="S1053" s="267"/>
      <c r="T1053" s="267"/>
      <c r="U1053" s="267"/>
      <c r="V1053" s="267"/>
      <c r="W1053" s="267"/>
      <c r="X1053" s="267"/>
      <c r="Y1053" s="267"/>
      <c r="Z1053" s="267"/>
      <c r="AA1053" s="267"/>
      <c r="AB1053" s="267"/>
    </row>
    <row r="1054" spans="1:28" s="268" customFormat="1" ht="40.200000000000003" customHeight="1">
      <c r="A1054" s="263" t="s">
        <v>3396</v>
      </c>
      <c r="B1054" s="271" t="s">
        <v>3397</v>
      </c>
      <c r="C1054" s="263" t="s">
        <v>3519</v>
      </c>
      <c r="D1054" s="263" t="s">
        <v>3399</v>
      </c>
      <c r="E1054" s="271" t="s">
        <v>3400</v>
      </c>
      <c r="F1054" s="291" t="s">
        <v>3520</v>
      </c>
      <c r="G1054" s="264" t="s">
        <v>3517</v>
      </c>
      <c r="H1054" s="263" t="s">
        <v>3521</v>
      </c>
      <c r="I1054" s="265" t="s">
        <v>9</v>
      </c>
      <c r="J1054" s="263"/>
      <c r="K1054" s="263"/>
      <c r="L1054" s="263" t="s">
        <v>645</v>
      </c>
      <c r="M1054" s="267"/>
      <c r="N1054" s="267"/>
      <c r="O1054" s="267"/>
      <c r="P1054" s="267"/>
      <c r="Q1054" s="267"/>
      <c r="R1054" s="267"/>
      <c r="S1054" s="267"/>
      <c r="T1054" s="267"/>
      <c r="U1054" s="267"/>
      <c r="V1054" s="267"/>
      <c r="W1054" s="267"/>
      <c r="X1054" s="267"/>
      <c r="Y1054" s="267"/>
      <c r="Z1054" s="267"/>
      <c r="AA1054" s="267"/>
      <c r="AB1054" s="267"/>
    </row>
    <row r="1055" spans="1:28" s="268" customFormat="1" ht="40.200000000000003" customHeight="1">
      <c r="A1055" s="263" t="s">
        <v>3396</v>
      </c>
      <c r="B1055" s="271" t="s">
        <v>3397</v>
      </c>
      <c r="C1055" s="263" t="s">
        <v>3522</v>
      </c>
      <c r="D1055" s="263" t="s">
        <v>3399</v>
      </c>
      <c r="E1055" s="271" t="s">
        <v>3400</v>
      </c>
      <c r="F1055" s="291" t="s">
        <v>3523</v>
      </c>
      <c r="G1055" s="264" t="s">
        <v>3524</v>
      </c>
      <c r="H1055" s="263" t="s">
        <v>3525</v>
      </c>
      <c r="I1055" s="265" t="s">
        <v>9</v>
      </c>
      <c r="J1055" s="263"/>
      <c r="K1055" s="263"/>
      <c r="L1055" s="266"/>
      <c r="M1055" s="267"/>
      <c r="N1055" s="267"/>
      <c r="O1055" s="267"/>
      <c r="P1055" s="267"/>
      <c r="Q1055" s="267"/>
      <c r="R1055" s="267"/>
      <c r="S1055" s="267"/>
      <c r="T1055" s="267"/>
      <c r="U1055" s="267"/>
      <c r="V1055" s="267"/>
      <c r="W1055" s="267"/>
      <c r="X1055" s="267"/>
      <c r="Y1055" s="267"/>
      <c r="Z1055" s="267"/>
      <c r="AA1055" s="267"/>
      <c r="AB1055" s="267"/>
    </row>
    <row r="1056" spans="1:28" s="268" customFormat="1" ht="40.200000000000003" customHeight="1">
      <c r="A1056" s="263" t="s">
        <v>3396</v>
      </c>
      <c r="B1056" s="271" t="s">
        <v>3397</v>
      </c>
      <c r="C1056" s="263" t="s">
        <v>3526</v>
      </c>
      <c r="D1056" s="263" t="s">
        <v>3399</v>
      </c>
      <c r="E1056" s="271" t="s">
        <v>3400</v>
      </c>
      <c r="F1056" s="291" t="s">
        <v>3527</v>
      </c>
      <c r="G1056" s="264" t="s">
        <v>3528</v>
      </c>
      <c r="H1056" s="263" t="s">
        <v>3529</v>
      </c>
      <c r="I1056" s="265" t="s">
        <v>9</v>
      </c>
      <c r="J1056" s="263"/>
      <c r="K1056" s="263"/>
      <c r="L1056" s="263" t="s">
        <v>645</v>
      </c>
      <c r="M1056" s="267"/>
      <c r="N1056" s="267"/>
      <c r="O1056" s="267"/>
      <c r="P1056" s="267"/>
      <c r="Q1056" s="267"/>
      <c r="R1056" s="267"/>
      <c r="S1056" s="267"/>
      <c r="T1056" s="267"/>
      <c r="U1056" s="267"/>
      <c r="V1056" s="267"/>
      <c r="W1056" s="267"/>
      <c r="X1056" s="267"/>
      <c r="Y1056" s="267"/>
      <c r="Z1056" s="267"/>
      <c r="AA1056" s="267"/>
      <c r="AB1056" s="267"/>
    </row>
    <row r="1057" spans="1:28" s="268" customFormat="1" ht="40.200000000000003" customHeight="1">
      <c r="A1057" s="263" t="s">
        <v>3396</v>
      </c>
      <c r="B1057" s="271" t="s">
        <v>3397</v>
      </c>
      <c r="C1057" s="263" t="s">
        <v>3530</v>
      </c>
      <c r="D1057" s="263" t="s">
        <v>3399</v>
      </c>
      <c r="E1057" s="271" t="s">
        <v>3400</v>
      </c>
      <c r="F1057" s="291" t="s">
        <v>3531</v>
      </c>
      <c r="G1057" s="264" t="s">
        <v>3517</v>
      </c>
      <c r="H1057" s="263" t="s">
        <v>3529</v>
      </c>
      <c r="I1057" s="265" t="s">
        <v>9</v>
      </c>
      <c r="J1057" s="263"/>
      <c r="K1057" s="263"/>
      <c r="L1057" s="263" t="s">
        <v>645</v>
      </c>
      <c r="M1057" s="267"/>
      <c r="N1057" s="267"/>
      <c r="O1057" s="267"/>
      <c r="P1057" s="267"/>
      <c r="Q1057" s="267"/>
      <c r="R1057" s="267"/>
      <c r="S1057" s="267"/>
      <c r="T1057" s="267"/>
      <c r="U1057" s="267"/>
      <c r="V1057" s="267"/>
      <c r="W1057" s="267"/>
      <c r="X1057" s="267"/>
      <c r="Y1057" s="267"/>
      <c r="Z1057" s="267"/>
      <c r="AA1057" s="267"/>
      <c r="AB1057" s="267"/>
    </row>
    <row r="1058" spans="1:28" s="268" customFormat="1" ht="40.200000000000003" customHeight="1">
      <c r="A1058" s="263" t="s">
        <v>3396</v>
      </c>
      <c r="B1058" s="271" t="s">
        <v>3397</v>
      </c>
      <c r="C1058" s="263" t="s">
        <v>3532</v>
      </c>
      <c r="D1058" s="263" t="s">
        <v>3399</v>
      </c>
      <c r="E1058" s="271" t="s">
        <v>3400</v>
      </c>
      <c r="F1058" s="291" t="s">
        <v>3533</v>
      </c>
      <c r="G1058" s="264" t="s">
        <v>3517</v>
      </c>
      <c r="H1058" s="263" t="s">
        <v>3529</v>
      </c>
      <c r="I1058" s="265" t="s">
        <v>9</v>
      </c>
      <c r="J1058" s="263"/>
      <c r="K1058" s="263"/>
      <c r="L1058" s="263" t="s">
        <v>645</v>
      </c>
      <c r="M1058" s="267"/>
      <c r="N1058" s="267"/>
      <c r="O1058" s="267"/>
      <c r="P1058" s="267"/>
      <c r="Q1058" s="267"/>
      <c r="R1058" s="267"/>
      <c r="S1058" s="267"/>
      <c r="T1058" s="267"/>
      <c r="U1058" s="267"/>
      <c r="V1058" s="267"/>
      <c r="W1058" s="267"/>
      <c r="X1058" s="267"/>
      <c r="Y1058" s="267"/>
      <c r="Z1058" s="267"/>
      <c r="AA1058" s="267"/>
      <c r="AB1058" s="267"/>
    </row>
    <row r="1059" spans="1:28" s="268" customFormat="1" ht="40.200000000000003" customHeight="1">
      <c r="A1059" s="263" t="s">
        <v>3396</v>
      </c>
      <c r="B1059" s="271" t="s">
        <v>3397</v>
      </c>
      <c r="C1059" s="263" t="s">
        <v>3534</v>
      </c>
      <c r="D1059" s="263" t="s">
        <v>3399</v>
      </c>
      <c r="E1059" s="271" t="s">
        <v>3400</v>
      </c>
      <c r="F1059" s="291" t="s">
        <v>3535</v>
      </c>
      <c r="G1059" s="264" t="s">
        <v>3517</v>
      </c>
      <c r="H1059" s="263" t="s">
        <v>3529</v>
      </c>
      <c r="I1059" s="265" t="s">
        <v>9</v>
      </c>
      <c r="J1059" s="263"/>
      <c r="K1059" s="263"/>
      <c r="L1059" s="263" t="s">
        <v>645</v>
      </c>
      <c r="M1059" s="267"/>
      <c r="N1059" s="267"/>
      <c r="O1059" s="267"/>
      <c r="P1059" s="267"/>
      <c r="Q1059" s="267"/>
      <c r="R1059" s="267"/>
      <c r="S1059" s="267"/>
      <c r="T1059" s="267"/>
      <c r="U1059" s="267"/>
      <c r="V1059" s="267"/>
      <c r="W1059" s="267"/>
      <c r="X1059" s="267"/>
      <c r="Y1059" s="267"/>
      <c r="Z1059" s="267"/>
      <c r="AA1059" s="267"/>
      <c r="AB1059" s="267"/>
    </row>
    <row r="1060" spans="1:28" s="268" customFormat="1" ht="40.200000000000003" customHeight="1">
      <c r="A1060" s="263" t="s">
        <v>3396</v>
      </c>
      <c r="B1060" s="271" t="s">
        <v>3397</v>
      </c>
      <c r="C1060" s="263" t="s">
        <v>3536</v>
      </c>
      <c r="D1060" s="263" t="s">
        <v>3399</v>
      </c>
      <c r="E1060" s="271" t="s">
        <v>3400</v>
      </c>
      <c r="F1060" s="291" t="s">
        <v>3537</v>
      </c>
      <c r="G1060" s="264" t="s">
        <v>3538</v>
      </c>
      <c r="H1060" s="291" t="s">
        <v>3539</v>
      </c>
      <c r="I1060" s="265" t="s">
        <v>9</v>
      </c>
      <c r="J1060" s="263"/>
      <c r="K1060" s="263"/>
      <c r="L1060" s="263" t="s">
        <v>645</v>
      </c>
      <c r="M1060" s="267"/>
      <c r="N1060" s="267"/>
      <c r="O1060" s="267"/>
      <c r="P1060" s="267"/>
      <c r="Q1060" s="267"/>
      <c r="R1060" s="267"/>
      <c r="S1060" s="267"/>
      <c r="T1060" s="267"/>
      <c r="U1060" s="267"/>
      <c r="V1060" s="267"/>
      <c r="W1060" s="267"/>
      <c r="X1060" s="267"/>
      <c r="Y1060" s="267"/>
      <c r="Z1060" s="267"/>
      <c r="AA1060" s="267"/>
      <c r="AB1060" s="267"/>
    </row>
    <row r="1061" spans="1:28" s="268" customFormat="1" ht="40.200000000000003" customHeight="1">
      <c r="A1061" s="263" t="s">
        <v>3396</v>
      </c>
      <c r="B1061" s="271" t="s">
        <v>3397</v>
      </c>
      <c r="C1061" s="263" t="s">
        <v>3540</v>
      </c>
      <c r="D1061" s="263" t="s">
        <v>3399</v>
      </c>
      <c r="E1061" s="271" t="s">
        <v>3400</v>
      </c>
      <c r="F1061" s="291" t="s">
        <v>3541</v>
      </c>
      <c r="G1061" s="264" t="s">
        <v>3542</v>
      </c>
      <c r="H1061" s="263" t="s">
        <v>3543</v>
      </c>
      <c r="I1061" s="265" t="s">
        <v>9</v>
      </c>
      <c r="J1061" s="263"/>
      <c r="K1061" s="263"/>
      <c r="L1061" s="266"/>
      <c r="M1061" s="267"/>
      <c r="N1061" s="267"/>
      <c r="O1061" s="267"/>
      <c r="P1061" s="267"/>
      <c r="Q1061" s="267"/>
      <c r="R1061" s="267"/>
      <c r="S1061" s="267"/>
      <c r="T1061" s="267"/>
      <c r="U1061" s="267"/>
      <c r="V1061" s="267"/>
      <c r="W1061" s="267"/>
      <c r="X1061" s="267"/>
      <c r="Y1061" s="267"/>
      <c r="Z1061" s="267"/>
      <c r="AA1061" s="267"/>
      <c r="AB1061" s="267"/>
    </row>
    <row r="1062" spans="1:28" s="268" customFormat="1" ht="40.200000000000003" customHeight="1">
      <c r="A1062" s="263" t="s">
        <v>3396</v>
      </c>
      <c r="B1062" s="271" t="s">
        <v>3397</v>
      </c>
      <c r="C1062" s="263" t="s">
        <v>3544</v>
      </c>
      <c r="D1062" s="263" t="s">
        <v>3399</v>
      </c>
      <c r="E1062" s="271" t="s">
        <v>3400</v>
      </c>
      <c r="F1062" s="291" t="s">
        <v>3545</v>
      </c>
      <c r="G1062" s="264" t="s">
        <v>3542</v>
      </c>
      <c r="H1062" s="263" t="s">
        <v>3546</v>
      </c>
      <c r="I1062" s="265" t="s">
        <v>9</v>
      </c>
      <c r="J1062" s="263"/>
      <c r="K1062" s="263"/>
      <c r="L1062" s="266"/>
      <c r="M1062" s="267"/>
      <c r="N1062" s="267"/>
      <c r="O1062" s="267"/>
      <c r="P1062" s="267"/>
      <c r="Q1062" s="267"/>
      <c r="R1062" s="267"/>
      <c r="S1062" s="267"/>
      <c r="T1062" s="267"/>
      <c r="U1062" s="267"/>
      <c r="V1062" s="267"/>
      <c r="W1062" s="267"/>
      <c r="X1062" s="267"/>
      <c r="Y1062" s="267"/>
      <c r="Z1062" s="267"/>
      <c r="AA1062" s="267"/>
      <c r="AB1062" s="267"/>
    </row>
    <row r="1063" spans="1:28" s="268" customFormat="1" ht="40.200000000000003" customHeight="1">
      <c r="A1063" s="263" t="s">
        <v>3396</v>
      </c>
      <c r="B1063" s="271" t="s">
        <v>3397</v>
      </c>
      <c r="C1063" s="263" t="s">
        <v>3547</v>
      </c>
      <c r="D1063" s="263" t="s">
        <v>3399</v>
      </c>
      <c r="E1063" s="271" t="s">
        <v>3400</v>
      </c>
      <c r="F1063" s="291" t="s">
        <v>3548</v>
      </c>
      <c r="G1063" s="264" t="s">
        <v>3542</v>
      </c>
      <c r="H1063" s="263" t="s">
        <v>3549</v>
      </c>
      <c r="I1063" s="265" t="s">
        <v>9</v>
      </c>
      <c r="J1063" s="263"/>
      <c r="K1063" s="263"/>
      <c r="L1063" s="266"/>
      <c r="M1063" s="267"/>
      <c r="N1063" s="267"/>
      <c r="O1063" s="267"/>
      <c r="P1063" s="267"/>
      <c r="Q1063" s="267"/>
      <c r="R1063" s="267"/>
      <c r="S1063" s="267"/>
      <c r="T1063" s="267"/>
      <c r="U1063" s="267"/>
      <c r="V1063" s="267"/>
      <c r="W1063" s="267"/>
      <c r="X1063" s="267"/>
      <c r="Y1063" s="267"/>
      <c r="Z1063" s="267"/>
      <c r="AA1063" s="267"/>
      <c r="AB1063" s="267"/>
    </row>
    <row r="1064" spans="1:28" s="268" customFormat="1" ht="40.200000000000003" customHeight="1">
      <c r="A1064" s="263" t="s">
        <v>3396</v>
      </c>
      <c r="B1064" s="271" t="s">
        <v>3397</v>
      </c>
      <c r="C1064" s="263" t="s">
        <v>3550</v>
      </c>
      <c r="D1064" s="263" t="s">
        <v>3399</v>
      </c>
      <c r="E1064" s="271" t="s">
        <v>3400</v>
      </c>
      <c r="F1064" s="291" t="s">
        <v>3551</v>
      </c>
      <c r="G1064" s="264" t="s">
        <v>3542</v>
      </c>
      <c r="H1064" s="263" t="s">
        <v>3552</v>
      </c>
      <c r="I1064" s="265" t="s">
        <v>9</v>
      </c>
      <c r="J1064" s="263"/>
      <c r="K1064" s="263"/>
      <c r="L1064" s="266"/>
      <c r="M1064" s="267"/>
      <c r="N1064" s="267"/>
      <c r="O1064" s="267"/>
      <c r="P1064" s="267"/>
      <c r="Q1064" s="267"/>
      <c r="R1064" s="267"/>
      <c r="S1064" s="267"/>
      <c r="T1064" s="267"/>
      <c r="U1064" s="267"/>
      <c r="V1064" s="267"/>
      <c r="W1064" s="267"/>
      <c r="X1064" s="267"/>
      <c r="Y1064" s="267"/>
      <c r="Z1064" s="267"/>
      <c r="AA1064" s="267"/>
      <c r="AB1064" s="267"/>
    </row>
    <row r="1065" spans="1:28" s="268" customFormat="1" ht="40.200000000000003" customHeight="1">
      <c r="A1065" s="263" t="s">
        <v>3396</v>
      </c>
      <c r="B1065" s="271" t="s">
        <v>3397</v>
      </c>
      <c r="C1065" s="263" t="s">
        <v>3553</v>
      </c>
      <c r="D1065" s="263" t="s">
        <v>3399</v>
      </c>
      <c r="E1065" s="271" t="s">
        <v>3400</v>
      </c>
      <c r="F1065" s="291" t="s">
        <v>3554</v>
      </c>
      <c r="G1065" s="264" t="s">
        <v>3542</v>
      </c>
      <c r="H1065" s="263" t="s">
        <v>3555</v>
      </c>
      <c r="I1065" s="265" t="s">
        <v>9</v>
      </c>
      <c r="J1065" s="263"/>
      <c r="K1065" s="263"/>
      <c r="L1065" s="266"/>
      <c r="M1065" s="267"/>
      <c r="N1065" s="267"/>
      <c r="O1065" s="267"/>
      <c r="P1065" s="267"/>
      <c r="Q1065" s="267"/>
      <c r="R1065" s="267"/>
      <c r="S1065" s="267"/>
      <c r="T1065" s="267"/>
      <c r="U1065" s="267"/>
      <c r="V1065" s="267"/>
      <c r="W1065" s="267"/>
      <c r="X1065" s="267"/>
      <c r="Y1065" s="267"/>
      <c r="Z1065" s="267"/>
      <c r="AA1065" s="267"/>
      <c r="AB1065" s="267"/>
    </row>
    <row r="1066" spans="1:28" s="268" customFormat="1" ht="40.200000000000003" customHeight="1">
      <c r="A1066" s="263" t="s">
        <v>3396</v>
      </c>
      <c r="B1066" s="271" t="s">
        <v>3397</v>
      </c>
      <c r="C1066" s="263" t="s">
        <v>3556</v>
      </c>
      <c r="D1066" s="263" t="s">
        <v>3399</v>
      </c>
      <c r="E1066" s="271" t="s">
        <v>3400</v>
      </c>
      <c r="F1066" s="291" t="s">
        <v>3557</v>
      </c>
      <c r="G1066" s="264" t="s">
        <v>3558</v>
      </c>
      <c r="H1066" s="263" t="s">
        <v>3559</v>
      </c>
      <c r="I1066" s="265" t="s">
        <v>9</v>
      </c>
      <c r="J1066" s="263"/>
      <c r="K1066" s="263"/>
      <c r="L1066" s="266"/>
      <c r="M1066" s="267"/>
      <c r="N1066" s="267"/>
      <c r="O1066" s="267"/>
      <c r="P1066" s="267"/>
      <c r="Q1066" s="267"/>
      <c r="R1066" s="267"/>
      <c r="S1066" s="267"/>
      <c r="T1066" s="267"/>
      <c r="U1066" s="267"/>
      <c r="V1066" s="267"/>
      <c r="W1066" s="267"/>
      <c r="X1066" s="267"/>
      <c r="Y1066" s="267"/>
      <c r="Z1066" s="267"/>
      <c r="AA1066" s="267"/>
      <c r="AB1066" s="267"/>
    </row>
    <row r="1067" spans="1:28" s="268" customFormat="1" ht="40.200000000000003" customHeight="1">
      <c r="A1067" s="263" t="s">
        <v>3396</v>
      </c>
      <c r="B1067" s="271" t="s">
        <v>3397</v>
      </c>
      <c r="C1067" s="263" t="s">
        <v>3560</v>
      </c>
      <c r="D1067" s="263" t="s">
        <v>3399</v>
      </c>
      <c r="E1067" s="271" t="s">
        <v>3400</v>
      </c>
      <c r="F1067" s="291" t="s">
        <v>3561</v>
      </c>
      <c r="G1067" s="264" t="s">
        <v>3562</v>
      </c>
      <c r="H1067" s="263" t="s">
        <v>3563</v>
      </c>
      <c r="I1067" s="265" t="s">
        <v>9</v>
      </c>
      <c r="J1067" s="263"/>
      <c r="K1067" s="263"/>
      <c r="L1067" s="266"/>
      <c r="M1067" s="267"/>
      <c r="N1067" s="267"/>
      <c r="O1067" s="267"/>
      <c r="P1067" s="267"/>
      <c r="Q1067" s="267"/>
      <c r="R1067" s="267"/>
      <c r="S1067" s="267"/>
      <c r="T1067" s="267"/>
      <c r="U1067" s="267"/>
      <c r="V1067" s="267"/>
      <c r="W1067" s="267"/>
      <c r="X1067" s="267"/>
      <c r="Y1067" s="267"/>
      <c r="Z1067" s="267"/>
      <c r="AA1067" s="267"/>
      <c r="AB1067" s="267"/>
    </row>
    <row r="1068" spans="1:28" s="268" customFormat="1" ht="40.200000000000003" customHeight="1">
      <c r="A1068" s="263" t="s">
        <v>3396</v>
      </c>
      <c r="B1068" s="271" t="s">
        <v>3397</v>
      </c>
      <c r="C1068" s="263" t="s">
        <v>3564</v>
      </c>
      <c r="D1068" s="263" t="s">
        <v>3399</v>
      </c>
      <c r="E1068" s="271" t="s">
        <v>3400</v>
      </c>
      <c r="F1068" s="291" t="s">
        <v>3565</v>
      </c>
      <c r="G1068" s="264" t="s">
        <v>3566</v>
      </c>
      <c r="H1068" s="263" t="s">
        <v>3567</v>
      </c>
      <c r="I1068" s="265" t="s">
        <v>9</v>
      </c>
      <c r="J1068" s="263"/>
      <c r="K1068" s="263"/>
      <c r="L1068" s="266"/>
      <c r="M1068" s="267"/>
      <c r="N1068" s="267"/>
      <c r="O1068" s="267"/>
      <c r="P1068" s="267"/>
      <c r="Q1068" s="267"/>
      <c r="R1068" s="267"/>
      <c r="S1068" s="267"/>
      <c r="T1068" s="267"/>
      <c r="U1068" s="267"/>
      <c r="V1068" s="267"/>
      <c r="W1068" s="267"/>
      <c r="X1068" s="267"/>
      <c r="Y1068" s="267"/>
      <c r="Z1068" s="267"/>
      <c r="AA1068" s="267"/>
      <c r="AB1068" s="267"/>
    </row>
    <row r="1069" spans="1:28" s="268" customFormat="1" ht="40.200000000000003" customHeight="1">
      <c r="A1069" s="263" t="s">
        <v>3396</v>
      </c>
      <c r="B1069" s="271" t="s">
        <v>3397</v>
      </c>
      <c r="C1069" s="263" t="s">
        <v>3568</v>
      </c>
      <c r="D1069" s="263" t="s">
        <v>3399</v>
      </c>
      <c r="E1069" s="271" t="s">
        <v>3400</v>
      </c>
      <c r="F1069" s="291" t="s">
        <v>3569</v>
      </c>
      <c r="G1069" s="264" t="s">
        <v>3570</v>
      </c>
      <c r="H1069" s="263" t="s">
        <v>3571</v>
      </c>
      <c r="I1069" s="265" t="s">
        <v>9</v>
      </c>
      <c r="J1069" s="263"/>
      <c r="K1069" s="263"/>
      <c r="L1069" s="266"/>
      <c r="M1069" s="267"/>
      <c r="N1069" s="267"/>
      <c r="O1069" s="267"/>
      <c r="P1069" s="267"/>
      <c r="Q1069" s="267"/>
      <c r="R1069" s="267"/>
      <c r="S1069" s="267"/>
      <c r="T1069" s="267"/>
      <c r="U1069" s="267"/>
      <c r="V1069" s="267"/>
      <c r="W1069" s="267"/>
      <c r="X1069" s="267"/>
      <c r="Y1069" s="267"/>
      <c r="Z1069" s="267"/>
      <c r="AA1069" s="267"/>
      <c r="AB1069" s="267"/>
    </row>
    <row r="1070" spans="1:28" s="268" customFormat="1" ht="40.200000000000003" customHeight="1">
      <c r="A1070" s="263" t="s">
        <v>3396</v>
      </c>
      <c r="B1070" s="271" t="s">
        <v>3397</v>
      </c>
      <c r="C1070" s="263" t="s">
        <v>3572</v>
      </c>
      <c r="D1070" s="263" t="s">
        <v>3399</v>
      </c>
      <c r="E1070" s="271" t="s">
        <v>3400</v>
      </c>
      <c r="F1070" s="291" t="s">
        <v>3573</v>
      </c>
      <c r="G1070" s="264" t="s">
        <v>3574</v>
      </c>
      <c r="H1070" s="263" t="s">
        <v>3514</v>
      </c>
      <c r="I1070" s="265" t="s">
        <v>9</v>
      </c>
      <c r="J1070" s="263"/>
      <c r="K1070" s="263"/>
      <c r="L1070" s="266"/>
      <c r="M1070" s="267"/>
      <c r="N1070" s="267"/>
      <c r="O1070" s="267"/>
      <c r="P1070" s="267"/>
      <c r="Q1070" s="267"/>
      <c r="R1070" s="267"/>
      <c r="S1070" s="267"/>
      <c r="T1070" s="267"/>
      <c r="U1070" s="267"/>
      <c r="V1070" s="267"/>
      <c r="W1070" s="267"/>
      <c r="X1070" s="267"/>
      <c r="Y1070" s="267"/>
      <c r="Z1070" s="267"/>
      <c r="AA1070" s="267"/>
      <c r="AB1070" s="267"/>
    </row>
    <row r="1071" spans="1:28" s="268" customFormat="1" ht="40.200000000000003" customHeight="1">
      <c r="A1071" s="263" t="s">
        <v>3396</v>
      </c>
      <c r="B1071" s="271" t="s">
        <v>3397</v>
      </c>
      <c r="C1071" s="263" t="s">
        <v>3575</v>
      </c>
      <c r="D1071" s="263" t="s">
        <v>3399</v>
      </c>
      <c r="E1071" s="271" t="s">
        <v>3400</v>
      </c>
      <c r="F1071" s="291" t="s">
        <v>3576</v>
      </c>
      <c r="G1071" s="264" t="s">
        <v>3574</v>
      </c>
      <c r="H1071" s="263" t="s">
        <v>3577</v>
      </c>
      <c r="I1071" s="265" t="s">
        <v>9</v>
      </c>
      <c r="J1071" s="263"/>
      <c r="K1071" s="263"/>
      <c r="L1071" s="266"/>
      <c r="M1071" s="267"/>
      <c r="N1071" s="267"/>
      <c r="O1071" s="267"/>
      <c r="P1071" s="267"/>
      <c r="Q1071" s="267"/>
      <c r="R1071" s="267"/>
      <c r="S1071" s="267"/>
      <c r="T1071" s="267"/>
      <c r="U1071" s="267"/>
      <c r="V1071" s="267"/>
      <c r="W1071" s="267"/>
      <c r="X1071" s="267"/>
      <c r="Y1071" s="267"/>
      <c r="Z1071" s="267"/>
      <c r="AA1071" s="267"/>
      <c r="AB1071" s="267"/>
    </row>
    <row r="1072" spans="1:28" s="268" customFormat="1" ht="40.200000000000003" customHeight="1">
      <c r="A1072" s="263" t="s">
        <v>3396</v>
      </c>
      <c r="B1072" s="271" t="s">
        <v>3397</v>
      </c>
      <c r="C1072" s="263" t="s">
        <v>3578</v>
      </c>
      <c r="D1072" s="263" t="s">
        <v>3399</v>
      </c>
      <c r="E1072" s="271" t="s">
        <v>3400</v>
      </c>
      <c r="F1072" s="291" t="s">
        <v>3579</v>
      </c>
      <c r="G1072" s="264" t="s">
        <v>3574</v>
      </c>
      <c r="H1072" s="263" t="s">
        <v>3580</v>
      </c>
      <c r="I1072" s="265" t="s">
        <v>9</v>
      </c>
      <c r="J1072" s="263"/>
      <c r="K1072" s="263"/>
      <c r="L1072" s="263" t="s">
        <v>645</v>
      </c>
      <c r="M1072" s="267"/>
      <c r="N1072" s="267"/>
      <c r="O1072" s="267"/>
      <c r="P1072" s="267"/>
      <c r="Q1072" s="267"/>
      <c r="R1072" s="267"/>
      <c r="S1072" s="267"/>
      <c r="T1072" s="267"/>
      <c r="U1072" s="267"/>
      <c r="V1072" s="267"/>
      <c r="W1072" s="267"/>
      <c r="X1072" s="267"/>
      <c r="Y1072" s="267"/>
      <c r="Z1072" s="267"/>
      <c r="AA1072" s="267"/>
      <c r="AB1072" s="267"/>
    </row>
    <row r="1073" spans="1:28" s="268" customFormat="1" ht="40.200000000000003" customHeight="1">
      <c r="A1073" s="263" t="s">
        <v>3396</v>
      </c>
      <c r="B1073" s="271" t="s">
        <v>3397</v>
      </c>
      <c r="C1073" s="263" t="s">
        <v>3581</v>
      </c>
      <c r="D1073" s="263" t="s">
        <v>3399</v>
      </c>
      <c r="E1073" s="271" t="s">
        <v>3400</v>
      </c>
      <c r="F1073" s="291" t="s">
        <v>3531</v>
      </c>
      <c r="G1073" s="264" t="s">
        <v>3574</v>
      </c>
      <c r="H1073" s="263" t="s">
        <v>3529</v>
      </c>
      <c r="I1073" s="265" t="s">
        <v>9</v>
      </c>
      <c r="J1073" s="263"/>
      <c r="K1073" s="263"/>
      <c r="L1073" s="263" t="s">
        <v>645</v>
      </c>
      <c r="M1073" s="267"/>
      <c r="N1073" s="267"/>
      <c r="O1073" s="267"/>
      <c r="P1073" s="267"/>
      <c r="Q1073" s="267"/>
      <c r="R1073" s="267"/>
      <c r="S1073" s="267"/>
      <c r="T1073" s="267"/>
      <c r="U1073" s="267"/>
      <c r="V1073" s="267"/>
      <c r="W1073" s="267"/>
      <c r="X1073" s="267"/>
      <c r="Y1073" s="267"/>
      <c r="Z1073" s="267"/>
      <c r="AA1073" s="267"/>
      <c r="AB1073" s="267"/>
    </row>
    <row r="1074" spans="1:28" s="268" customFormat="1" ht="40.200000000000003" customHeight="1">
      <c r="A1074" s="263" t="s">
        <v>3396</v>
      </c>
      <c r="B1074" s="271" t="s">
        <v>3397</v>
      </c>
      <c r="C1074" s="263" t="s">
        <v>3582</v>
      </c>
      <c r="D1074" s="263" t="s">
        <v>3399</v>
      </c>
      <c r="E1074" s="271" t="s">
        <v>3400</v>
      </c>
      <c r="F1074" s="291" t="s">
        <v>3533</v>
      </c>
      <c r="G1074" s="264" t="s">
        <v>3574</v>
      </c>
      <c r="H1074" s="263" t="s">
        <v>3529</v>
      </c>
      <c r="I1074" s="265" t="s">
        <v>9</v>
      </c>
      <c r="J1074" s="263"/>
      <c r="K1074" s="263"/>
      <c r="L1074" s="263" t="s">
        <v>645</v>
      </c>
      <c r="M1074" s="267"/>
      <c r="N1074" s="267"/>
      <c r="O1074" s="267"/>
      <c r="P1074" s="267"/>
      <c r="Q1074" s="267"/>
      <c r="R1074" s="267"/>
      <c r="S1074" s="267"/>
      <c r="T1074" s="267"/>
      <c r="U1074" s="267"/>
      <c r="V1074" s="267"/>
      <c r="W1074" s="267"/>
      <c r="X1074" s="267"/>
      <c r="Y1074" s="267"/>
      <c r="Z1074" s="267"/>
      <c r="AA1074" s="267"/>
      <c r="AB1074" s="267"/>
    </row>
    <row r="1075" spans="1:28" s="268" customFormat="1" ht="40.200000000000003" customHeight="1">
      <c r="A1075" s="263" t="s">
        <v>3396</v>
      </c>
      <c r="B1075" s="271" t="s">
        <v>3397</v>
      </c>
      <c r="C1075" s="263" t="s">
        <v>3583</v>
      </c>
      <c r="D1075" s="263" t="s">
        <v>3399</v>
      </c>
      <c r="E1075" s="271" t="s">
        <v>3400</v>
      </c>
      <c r="F1075" s="291" t="s">
        <v>3535</v>
      </c>
      <c r="G1075" s="264" t="s">
        <v>3574</v>
      </c>
      <c r="H1075" s="263" t="s">
        <v>3529</v>
      </c>
      <c r="I1075" s="265" t="s">
        <v>9</v>
      </c>
      <c r="J1075" s="263"/>
      <c r="K1075" s="263"/>
      <c r="L1075" s="263" t="s">
        <v>645</v>
      </c>
      <c r="M1075" s="267"/>
      <c r="N1075" s="267"/>
      <c r="O1075" s="267"/>
      <c r="P1075" s="267"/>
      <c r="Q1075" s="267"/>
      <c r="R1075" s="267"/>
      <c r="S1075" s="267"/>
      <c r="T1075" s="267"/>
      <c r="U1075" s="267"/>
      <c r="V1075" s="267"/>
      <c r="W1075" s="267"/>
      <c r="X1075" s="267"/>
      <c r="Y1075" s="267"/>
      <c r="Z1075" s="267"/>
      <c r="AA1075" s="267"/>
      <c r="AB1075" s="267"/>
    </row>
    <row r="1076" spans="1:28" s="268" customFormat="1" ht="40.200000000000003" customHeight="1">
      <c r="A1076" s="263" t="s">
        <v>3396</v>
      </c>
      <c r="B1076" s="271" t="s">
        <v>3397</v>
      </c>
      <c r="C1076" s="263" t="s">
        <v>3584</v>
      </c>
      <c r="D1076" s="263" t="s">
        <v>3399</v>
      </c>
      <c r="E1076" s="271" t="s">
        <v>3400</v>
      </c>
      <c r="F1076" s="291" t="s">
        <v>3585</v>
      </c>
      <c r="G1076" s="264" t="s">
        <v>3574</v>
      </c>
      <c r="H1076" s="291" t="s">
        <v>3539</v>
      </c>
      <c r="I1076" s="265" t="s">
        <v>9</v>
      </c>
      <c r="J1076" s="263"/>
      <c r="K1076" s="263"/>
      <c r="L1076" s="263" t="s">
        <v>645</v>
      </c>
      <c r="M1076" s="267"/>
      <c r="N1076" s="267"/>
      <c r="O1076" s="267"/>
      <c r="P1076" s="267"/>
      <c r="Q1076" s="267"/>
      <c r="R1076" s="267"/>
      <c r="S1076" s="267"/>
      <c r="T1076" s="267"/>
      <c r="U1076" s="267"/>
      <c r="V1076" s="267"/>
      <c r="W1076" s="267"/>
      <c r="X1076" s="267"/>
      <c r="Y1076" s="267"/>
      <c r="Z1076" s="267"/>
      <c r="AA1076" s="267"/>
      <c r="AB1076" s="267"/>
    </row>
    <row r="1077" spans="1:28" s="268" customFormat="1" ht="40.200000000000003" customHeight="1">
      <c r="A1077" s="263" t="s">
        <v>3396</v>
      </c>
      <c r="B1077" s="271" t="s">
        <v>3397</v>
      </c>
      <c r="C1077" s="263" t="s">
        <v>3586</v>
      </c>
      <c r="D1077" s="263" t="s">
        <v>3399</v>
      </c>
      <c r="E1077" s="271" t="s">
        <v>3400</v>
      </c>
      <c r="F1077" s="291" t="s">
        <v>3587</v>
      </c>
      <c r="G1077" s="264" t="s">
        <v>3588</v>
      </c>
      <c r="H1077" s="291" t="s">
        <v>3589</v>
      </c>
      <c r="I1077" s="265" t="s">
        <v>9</v>
      </c>
      <c r="J1077" s="263"/>
      <c r="K1077" s="263"/>
      <c r="L1077" s="266"/>
      <c r="M1077" s="267"/>
      <c r="N1077" s="267"/>
      <c r="O1077" s="267"/>
      <c r="P1077" s="267"/>
      <c r="Q1077" s="267"/>
      <c r="R1077" s="267"/>
      <c r="S1077" s="267"/>
      <c r="T1077" s="267"/>
      <c r="U1077" s="267"/>
      <c r="V1077" s="267"/>
      <c r="W1077" s="267"/>
      <c r="X1077" s="267"/>
      <c r="Y1077" s="267"/>
      <c r="Z1077" s="267"/>
      <c r="AA1077" s="267"/>
      <c r="AB1077" s="267"/>
    </row>
    <row r="1078" spans="1:28" s="268" customFormat="1" ht="40.200000000000003" customHeight="1">
      <c r="A1078" s="263" t="s">
        <v>3396</v>
      </c>
      <c r="B1078" s="271" t="s">
        <v>3397</v>
      </c>
      <c r="C1078" s="263" t="s">
        <v>3590</v>
      </c>
      <c r="D1078" s="263" t="s">
        <v>3399</v>
      </c>
      <c r="E1078" s="271" t="s">
        <v>3400</v>
      </c>
      <c r="F1078" s="291" t="s">
        <v>3591</v>
      </c>
      <c r="G1078" s="264" t="s">
        <v>3592</v>
      </c>
      <c r="H1078" s="291" t="s">
        <v>3589</v>
      </c>
      <c r="I1078" s="265" t="s">
        <v>9</v>
      </c>
      <c r="J1078" s="263"/>
      <c r="K1078" s="263"/>
      <c r="L1078" s="266"/>
      <c r="M1078" s="267"/>
      <c r="N1078" s="267"/>
      <c r="O1078" s="267"/>
      <c r="P1078" s="267"/>
      <c r="Q1078" s="267"/>
      <c r="R1078" s="267"/>
      <c r="S1078" s="267"/>
      <c r="T1078" s="267"/>
      <c r="U1078" s="267"/>
      <c r="V1078" s="267"/>
      <c r="W1078" s="267"/>
      <c r="X1078" s="267"/>
      <c r="Y1078" s="267"/>
      <c r="Z1078" s="267"/>
      <c r="AA1078" s="267"/>
      <c r="AB1078" s="267"/>
    </row>
    <row r="1079" spans="1:28" s="268" customFormat="1" ht="40.200000000000003" customHeight="1">
      <c r="A1079" s="263" t="s">
        <v>3396</v>
      </c>
      <c r="B1079" s="271" t="s">
        <v>3397</v>
      </c>
      <c r="C1079" s="263" t="s">
        <v>3593</v>
      </c>
      <c r="D1079" s="263" t="s">
        <v>3399</v>
      </c>
      <c r="E1079" s="271" t="s">
        <v>3400</v>
      </c>
      <c r="F1079" s="263" t="s">
        <v>3594</v>
      </c>
      <c r="G1079" s="264" t="s">
        <v>3570</v>
      </c>
      <c r="H1079" s="263" t="s">
        <v>3595</v>
      </c>
      <c r="I1079" s="265" t="s">
        <v>9</v>
      </c>
      <c r="J1079" s="263"/>
      <c r="K1079" s="263"/>
      <c r="L1079" s="266"/>
      <c r="M1079" s="267"/>
      <c r="N1079" s="267"/>
      <c r="O1079" s="267"/>
      <c r="P1079" s="267"/>
      <c r="Q1079" s="267"/>
      <c r="R1079" s="267"/>
      <c r="S1079" s="267"/>
      <c r="T1079" s="267"/>
      <c r="U1079" s="267"/>
      <c r="V1079" s="267"/>
      <c r="W1079" s="267"/>
      <c r="X1079" s="267"/>
      <c r="Y1079" s="267"/>
      <c r="Z1079" s="267"/>
      <c r="AA1079" s="267"/>
      <c r="AB1079" s="267"/>
    </row>
    <row r="1080" spans="1:28" s="268" customFormat="1" ht="40.200000000000003" customHeight="1">
      <c r="A1080" s="263" t="s">
        <v>3396</v>
      </c>
      <c r="B1080" s="271" t="s">
        <v>3397</v>
      </c>
      <c r="C1080" s="263" t="s">
        <v>3596</v>
      </c>
      <c r="D1080" s="263" t="s">
        <v>3399</v>
      </c>
      <c r="E1080" s="271" t="s">
        <v>3400</v>
      </c>
      <c r="F1080" s="263" t="s">
        <v>3597</v>
      </c>
      <c r="G1080" s="264" t="s">
        <v>3598</v>
      </c>
      <c r="H1080" s="263" t="s">
        <v>3599</v>
      </c>
      <c r="I1080" s="265" t="s">
        <v>9</v>
      </c>
      <c r="J1080" s="263"/>
      <c r="K1080" s="263"/>
      <c r="L1080" s="266"/>
      <c r="M1080" s="267"/>
      <c r="N1080" s="267"/>
      <c r="O1080" s="267"/>
      <c r="P1080" s="267"/>
      <c r="Q1080" s="267"/>
      <c r="R1080" s="267"/>
      <c r="S1080" s="267"/>
      <c r="T1080" s="267"/>
      <c r="U1080" s="267"/>
      <c r="V1080" s="267"/>
      <c r="W1080" s="267"/>
      <c r="X1080" s="267"/>
      <c r="Y1080" s="267"/>
      <c r="Z1080" s="267"/>
      <c r="AA1080" s="267"/>
      <c r="AB1080" s="267"/>
    </row>
    <row r="1081" spans="1:28" s="268" customFormat="1" ht="40.200000000000003" customHeight="1">
      <c r="A1081" s="263" t="s">
        <v>3396</v>
      </c>
      <c r="B1081" s="271" t="s">
        <v>3397</v>
      </c>
      <c r="C1081" s="263" t="s">
        <v>3600</v>
      </c>
      <c r="D1081" s="263" t="s">
        <v>3399</v>
      </c>
      <c r="E1081" s="271" t="s">
        <v>3400</v>
      </c>
      <c r="F1081" s="263" t="s">
        <v>3601</v>
      </c>
      <c r="G1081" s="264" t="s">
        <v>3602</v>
      </c>
      <c r="H1081" s="263" t="s">
        <v>3603</v>
      </c>
      <c r="I1081" s="265" t="s">
        <v>9</v>
      </c>
      <c r="J1081" s="263"/>
      <c r="K1081" s="263"/>
      <c r="L1081" s="266"/>
      <c r="M1081" s="267"/>
      <c r="N1081" s="267"/>
      <c r="O1081" s="267"/>
      <c r="P1081" s="267"/>
      <c r="Q1081" s="267"/>
      <c r="R1081" s="267"/>
      <c r="S1081" s="267"/>
      <c r="T1081" s="267"/>
      <c r="U1081" s="267"/>
      <c r="V1081" s="267"/>
      <c r="W1081" s="267"/>
      <c r="X1081" s="267"/>
      <c r="Y1081" s="267"/>
      <c r="Z1081" s="267"/>
      <c r="AA1081" s="267"/>
      <c r="AB1081" s="267"/>
    </row>
    <row r="1082" spans="1:28" s="268" customFormat="1" ht="40.200000000000003" customHeight="1">
      <c r="A1082" s="263" t="s">
        <v>3396</v>
      </c>
      <c r="B1082" s="271" t="s">
        <v>3397</v>
      </c>
      <c r="C1082" s="263" t="s">
        <v>3604</v>
      </c>
      <c r="D1082" s="263" t="s">
        <v>3399</v>
      </c>
      <c r="E1082" s="271" t="s">
        <v>3400</v>
      </c>
      <c r="F1082" s="263" t="s">
        <v>3605</v>
      </c>
      <c r="G1082" s="264" t="s">
        <v>3606</v>
      </c>
      <c r="H1082" s="263" t="s">
        <v>3607</v>
      </c>
      <c r="I1082" s="265" t="s">
        <v>9</v>
      </c>
      <c r="J1082" s="263"/>
      <c r="K1082" s="263"/>
      <c r="L1082" s="266"/>
      <c r="M1082" s="267"/>
      <c r="N1082" s="267"/>
      <c r="O1082" s="267"/>
      <c r="P1082" s="267"/>
      <c r="Q1082" s="267"/>
      <c r="R1082" s="267"/>
      <c r="S1082" s="267"/>
      <c r="T1082" s="267"/>
      <c r="U1082" s="267"/>
      <c r="V1082" s="267"/>
      <c r="W1082" s="267"/>
      <c r="X1082" s="267"/>
      <c r="Y1082" s="267"/>
      <c r="Z1082" s="267"/>
      <c r="AA1082" s="267"/>
      <c r="AB1082" s="267"/>
    </row>
    <row r="1083" spans="1:28" s="268" customFormat="1" ht="40.200000000000003" customHeight="1">
      <c r="A1083" s="263" t="s">
        <v>3396</v>
      </c>
      <c r="B1083" s="271" t="s">
        <v>3397</v>
      </c>
      <c r="C1083" s="263" t="s">
        <v>3608</v>
      </c>
      <c r="D1083" s="263" t="s">
        <v>3399</v>
      </c>
      <c r="E1083" s="271" t="s">
        <v>3400</v>
      </c>
      <c r="F1083" s="263" t="s">
        <v>3609</v>
      </c>
      <c r="G1083" s="264" t="s">
        <v>3610</v>
      </c>
      <c r="H1083" s="263" t="s">
        <v>3611</v>
      </c>
      <c r="I1083" s="265" t="s">
        <v>9</v>
      </c>
      <c r="J1083" s="263"/>
      <c r="K1083" s="263"/>
      <c r="L1083" s="266"/>
      <c r="M1083" s="267"/>
      <c r="N1083" s="267"/>
      <c r="O1083" s="267"/>
      <c r="P1083" s="267"/>
      <c r="Q1083" s="267"/>
      <c r="R1083" s="267"/>
      <c r="S1083" s="267"/>
      <c r="T1083" s="267"/>
      <c r="U1083" s="267"/>
      <c r="V1083" s="267"/>
      <c r="W1083" s="267"/>
      <c r="X1083" s="267"/>
      <c r="Y1083" s="267"/>
      <c r="Z1083" s="267"/>
      <c r="AA1083" s="267"/>
      <c r="AB1083" s="267"/>
    </row>
    <row r="1084" spans="1:28" s="268" customFormat="1" ht="40.200000000000003" customHeight="1">
      <c r="A1084" s="263" t="s">
        <v>3396</v>
      </c>
      <c r="B1084" s="271" t="s">
        <v>3397</v>
      </c>
      <c r="C1084" s="263" t="s">
        <v>3612</v>
      </c>
      <c r="D1084" s="263" t="s">
        <v>3399</v>
      </c>
      <c r="E1084" s="271" t="s">
        <v>3400</v>
      </c>
      <c r="F1084" s="263" t="s">
        <v>3613</v>
      </c>
      <c r="G1084" s="264" t="s">
        <v>3614</v>
      </c>
      <c r="H1084" s="263" t="s">
        <v>3615</v>
      </c>
      <c r="I1084" s="265" t="s">
        <v>9</v>
      </c>
      <c r="J1084" s="263"/>
      <c r="K1084" s="263"/>
      <c r="L1084" s="266"/>
      <c r="M1084" s="267"/>
      <c r="N1084" s="267"/>
      <c r="O1084" s="267"/>
      <c r="P1084" s="267"/>
      <c r="Q1084" s="267"/>
      <c r="R1084" s="267"/>
      <c r="S1084" s="267"/>
      <c r="T1084" s="267"/>
      <c r="U1084" s="267"/>
      <c r="V1084" s="267"/>
      <c r="W1084" s="267"/>
      <c r="X1084" s="267"/>
      <c r="Y1084" s="267"/>
      <c r="Z1084" s="267"/>
      <c r="AA1084" s="267"/>
      <c r="AB1084" s="267"/>
    </row>
    <row r="1085" spans="1:28" s="268" customFormat="1" ht="40.200000000000003" customHeight="1">
      <c r="A1085" s="263" t="s">
        <v>3396</v>
      </c>
      <c r="B1085" s="271" t="s">
        <v>3397</v>
      </c>
      <c r="C1085" s="263" t="s">
        <v>3616</v>
      </c>
      <c r="D1085" s="263" t="s">
        <v>3399</v>
      </c>
      <c r="E1085" s="271" t="s">
        <v>3400</v>
      </c>
      <c r="F1085" s="263" t="s">
        <v>3617</v>
      </c>
      <c r="G1085" s="264" t="s">
        <v>3618</v>
      </c>
      <c r="H1085" s="263" t="s">
        <v>3619</v>
      </c>
      <c r="I1085" s="265" t="s">
        <v>9</v>
      </c>
      <c r="J1085" s="263"/>
      <c r="K1085" s="263"/>
      <c r="L1085" s="266"/>
      <c r="M1085" s="267"/>
      <c r="N1085" s="267"/>
      <c r="O1085" s="267"/>
      <c r="P1085" s="267"/>
      <c r="Q1085" s="267"/>
      <c r="R1085" s="267"/>
      <c r="S1085" s="267"/>
      <c r="T1085" s="267"/>
      <c r="U1085" s="267"/>
      <c r="V1085" s="267"/>
      <c r="W1085" s="267"/>
      <c r="X1085" s="267"/>
      <c r="Y1085" s="267"/>
      <c r="Z1085" s="267"/>
      <c r="AA1085" s="267"/>
      <c r="AB1085" s="267"/>
    </row>
    <row r="1086" spans="1:28" s="268" customFormat="1" ht="40.200000000000003" customHeight="1">
      <c r="A1086" s="263" t="s">
        <v>3396</v>
      </c>
      <c r="B1086" s="271" t="s">
        <v>3397</v>
      </c>
      <c r="C1086" s="263" t="s">
        <v>3620</v>
      </c>
      <c r="D1086" s="263" t="s">
        <v>3399</v>
      </c>
      <c r="E1086" s="271" t="s">
        <v>3400</v>
      </c>
      <c r="F1086" s="263" t="s">
        <v>3621</v>
      </c>
      <c r="G1086" s="264" t="s">
        <v>3622</v>
      </c>
      <c r="H1086" s="263" t="s">
        <v>3623</v>
      </c>
      <c r="I1086" s="265" t="s">
        <v>9</v>
      </c>
      <c r="J1086" s="263"/>
      <c r="K1086" s="263"/>
      <c r="L1086" s="266"/>
      <c r="M1086" s="267"/>
      <c r="N1086" s="267"/>
      <c r="O1086" s="267"/>
      <c r="P1086" s="267"/>
      <c r="Q1086" s="267"/>
      <c r="R1086" s="267"/>
      <c r="S1086" s="267"/>
      <c r="T1086" s="267"/>
      <c r="U1086" s="267"/>
      <c r="V1086" s="267"/>
      <c r="W1086" s="267"/>
      <c r="X1086" s="267"/>
      <c r="Y1086" s="267"/>
      <c r="Z1086" s="267"/>
      <c r="AA1086" s="267"/>
      <c r="AB1086" s="267"/>
    </row>
    <row r="1087" spans="1:28" s="268" customFormat="1" ht="40.200000000000003" customHeight="1">
      <c r="A1087" s="263" t="s">
        <v>3396</v>
      </c>
      <c r="B1087" s="271" t="s">
        <v>3397</v>
      </c>
      <c r="C1087" s="263" t="s">
        <v>3624</v>
      </c>
      <c r="D1087" s="263" t="s">
        <v>3399</v>
      </c>
      <c r="E1087" s="271" t="s">
        <v>3400</v>
      </c>
      <c r="F1087" s="263" t="s">
        <v>3625</v>
      </c>
      <c r="G1087" s="264" t="s">
        <v>3626</v>
      </c>
      <c r="H1087" s="263" t="s">
        <v>3627</v>
      </c>
      <c r="I1087" s="265" t="s">
        <v>9</v>
      </c>
      <c r="J1087" s="263"/>
      <c r="K1087" s="263"/>
      <c r="L1087" s="266"/>
      <c r="M1087" s="267"/>
      <c r="N1087" s="267"/>
      <c r="O1087" s="267"/>
      <c r="P1087" s="267"/>
      <c r="Q1087" s="267"/>
      <c r="R1087" s="267"/>
      <c r="S1087" s="267"/>
      <c r="T1087" s="267"/>
      <c r="U1087" s="267"/>
      <c r="V1087" s="267"/>
      <c r="W1087" s="267"/>
      <c r="X1087" s="267"/>
      <c r="Y1087" s="267"/>
      <c r="Z1087" s="267"/>
      <c r="AA1087" s="267"/>
      <c r="AB1087" s="267"/>
    </row>
    <row r="1088" spans="1:28" s="268" customFormat="1" ht="40.200000000000003" customHeight="1">
      <c r="A1088" s="263" t="s">
        <v>3396</v>
      </c>
      <c r="B1088" s="271" t="s">
        <v>3397</v>
      </c>
      <c r="C1088" s="263" t="s">
        <v>3628</v>
      </c>
      <c r="D1088" s="263" t="s">
        <v>3399</v>
      </c>
      <c r="E1088" s="271" t="s">
        <v>3400</v>
      </c>
      <c r="F1088" s="263" t="s">
        <v>3629</v>
      </c>
      <c r="G1088" s="264" t="s">
        <v>3630</v>
      </c>
      <c r="H1088" s="263" t="s">
        <v>3631</v>
      </c>
      <c r="I1088" s="265" t="s">
        <v>9</v>
      </c>
      <c r="J1088" s="263"/>
      <c r="K1088" s="263"/>
      <c r="L1088" s="266"/>
      <c r="M1088" s="267"/>
      <c r="N1088" s="267"/>
      <c r="O1088" s="267"/>
      <c r="P1088" s="267"/>
      <c r="Q1088" s="267"/>
      <c r="R1088" s="267"/>
      <c r="S1088" s="267"/>
      <c r="T1088" s="267"/>
      <c r="U1088" s="267"/>
      <c r="V1088" s="267"/>
      <c r="W1088" s="267"/>
      <c r="X1088" s="267"/>
      <c r="Y1088" s="267"/>
      <c r="Z1088" s="267"/>
      <c r="AA1088" s="267"/>
      <c r="AB1088" s="267"/>
    </row>
    <row r="1089" spans="1:28" s="268" customFormat="1" ht="40.200000000000003" customHeight="1">
      <c r="A1089" s="263" t="s">
        <v>3396</v>
      </c>
      <c r="B1089" s="271" t="s">
        <v>3397</v>
      </c>
      <c r="C1089" s="263" t="s">
        <v>3632</v>
      </c>
      <c r="D1089" s="263" t="s">
        <v>3399</v>
      </c>
      <c r="E1089" s="271" t="s">
        <v>3400</v>
      </c>
      <c r="F1089" s="263" t="s">
        <v>3633</v>
      </c>
      <c r="G1089" s="264" t="s">
        <v>3634</v>
      </c>
      <c r="H1089" s="263" t="s">
        <v>3635</v>
      </c>
      <c r="I1089" s="265" t="s">
        <v>9</v>
      </c>
      <c r="J1089" s="263"/>
      <c r="K1089" s="263"/>
      <c r="L1089" s="266"/>
      <c r="M1089" s="267"/>
      <c r="N1089" s="267"/>
      <c r="O1089" s="267"/>
      <c r="P1089" s="267"/>
      <c r="Q1089" s="267"/>
      <c r="R1089" s="267"/>
      <c r="S1089" s="267"/>
      <c r="T1089" s="267"/>
      <c r="U1089" s="267"/>
      <c r="V1089" s="267"/>
      <c r="W1089" s="267"/>
      <c r="X1089" s="267"/>
      <c r="Y1089" s="267"/>
      <c r="Z1089" s="267"/>
      <c r="AA1089" s="267"/>
      <c r="AB1089" s="267"/>
    </row>
    <row r="1090" spans="1:28" s="268" customFormat="1" ht="40.200000000000003" customHeight="1">
      <c r="A1090" s="263" t="s">
        <v>3396</v>
      </c>
      <c r="B1090" s="271" t="s">
        <v>3397</v>
      </c>
      <c r="C1090" s="263" t="s">
        <v>3636</v>
      </c>
      <c r="D1090" s="263" t="s">
        <v>3399</v>
      </c>
      <c r="E1090" s="271" t="s">
        <v>3400</v>
      </c>
      <c r="F1090" s="263" t="s">
        <v>3637</v>
      </c>
      <c r="G1090" s="264" t="s">
        <v>3638</v>
      </c>
      <c r="H1090" s="263" t="s">
        <v>3639</v>
      </c>
      <c r="I1090" s="265" t="s">
        <v>9</v>
      </c>
      <c r="J1090" s="263"/>
      <c r="K1090" s="263"/>
      <c r="L1090" s="266"/>
      <c r="M1090" s="267"/>
      <c r="N1090" s="267"/>
      <c r="O1090" s="267"/>
      <c r="P1090" s="267"/>
      <c r="Q1090" s="267"/>
      <c r="R1090" s="267"/>
      <c r="S1090" s="267"/>
      <c r="T1090" s="267"/>
      <c r="U1090" s="267"/>
      <c r="V1090" s="267"/>
      <c r="W1090" s="267"/>
      <c r="X1090" s="267"/>
      <c r="Y1090" s="267"/>
      <c r="Z1090" s="267"/>
      <c r="AA1090" s="267"/>
      <c r="AB1090" s="267"/>
    </row>
    <row r="1091" spans="1:28" s="268" customFormat="1" ht="40.200000000000003" customHeight="1">
      <c r="A1091" s="263" t="s">
        <v>3396</v>
      </c>
      <c r="B1091" s="271" t="s">
        <v>3397</v>
      </c>
      <c r="C1091" s="263" t="s">
        <v>3640</v>
      </c>
      <c r="D1091" s="263" t="s">
        <v>3399</v>
      </c>
      <c r="E1091" s="271" t="s">
        <v>3400</v>
      </c>
      <c r="F1091" s="263" t="s">
        <v>3641</v>
      </c>
      <c r="G1091" s="264" t="s">
        <v>3642</v>
      </c>
      <c r="H1091" s="263" t="s">
        <v>3643</v>
      </c>
      <c r="I1091" s="273" t="s">
        <v>9</v>
      </c>
      <c r="J1091" s="290"/>
      <c r="K1091" s="263"/>
      <c r="L1091" s="266"/>
      <c r="M1091" s="267"/>
      <c r="N1091" s="267"/>
      <c r="O1091" s="267"/>
      <c r="P1091" s="267"/>
      <c r="Q1091" s="267"/>
      <c r="R1091" s="267"/>
      <c r="S1091" s="267"/>
      <c r="T1091" s="267"/>
      <c r="U1091" s="267"/>
      <c r="V1091" s="267"/>
      <c r="W1091" s="267"/>
      <c r="X1091" s="267"/>
      <c r="Y1091" s="267"/>
      <c r="Z1091" s="267"/>
      <c r="AA1091" s="267"/>
      <c r="AB1091" s="267"/>
    </row>
    <row r="1092" spans="1:28" s="268" customFormat="1" ht="40.200000000000003" customHeight="1">
      <c r="A1092" s="263" t="s">
        <v>3396</v>
      </c>
      <c r="B1092" s="271" t="s">
        <v>3397</v>
      </c>
      <c r="C1092" s="263" t="s">
        <v>3644</v>
      </c>
      <c r="D1092" s="263" t="s">
        <v>3399</v>
      </c>
      <c r="E1092" s="271" t="s">
        <v>3400</v>
      </c>
      <c r="F1092" s="263" t="s">
        <v>3645</v>
      </c>
      <c r="G1092" s="264" t="s">
        <v>3646</v>
      </c>
      <c r="H1092" s="263" t="s">
        <v>3647</v>
      </c>
      <c r="I1092" s="265" t="s">
        <v>9</v>
      </c>
      <c r="J1092" s="263"/>
      <c r="K1092" s="263"/>
      <c r="L1092" s="266"/>
      <c r="M1092" s="267"/>
      <c r="N1092" s="267"/>
      <c r="O1092" s="267"/>
      <c r="P1092" s="267"/>
      <c r="Q1092" s="267"/>
      <c r="R1092" s="267"/>
      <c r="S1092" s="267"/>
      <c r="T1092" s="267"/>
      <c r="U1092" s="267"/>
      <c r="V1092" s="267"/>
      <c r="W1092" s="267"/>
      <c r="X1092" s="267"/>
      <c r="Y1092" s="267"/>
      <c r="Z1092" s="267"/>
      <c r="AA1092" s="267"/>
      <c r="AB1092" s="267"/>
    </row>
    <row r="1093" spans="1:28" s="268" customFormat="1" ht="40.200000000000003" customHeight="1">
      <c r="A1093" s="263" t="s">
        <v>3396</v>
      </c>
      <c r="B1093" s="271" t="s">
        <v>3397</v>
      </c>
      <c r="C1093" s="263" t="s">
        <v>3648</v>
      </c>
      <c r="D1093" s="263" t="s">
        <v>3399</v>
      </c>
      <c r="E1093" s="271" t="s">
        <v>3400</v>
      </c>
      <c r="F1093" s="263" t="s">
        <v>3649</v>
      </c>
      <c r="G1093" s="264" t="s">
        <v>3650</v>
      </c>
      <c r="H1093" s="263" t="s">
        <v>3651</v>
      </c>
      <c r="I1093" s="265" t="s">
        <v>9</v>
      </c>
      <c r="J1093" s="263"/>
      <c r="K1093" s="263"/>
      <c r="L1093" s="266"/>
      <c r="M1093" s="267"/>
      <c r="N1093" s="267"/>
      <c r="O1093" s="267"/>
      <c r="P1093" s="267"/>
      <c r="Q1093" s="267"/>
      <c r="R1093" s="267"/>
      <c r="S1093" s="267"/>
      <c r="T1093" s="267"/>
      <c r="U1093" s="267"/>
      <c r="V1093" s="267"/>
      <c r="W1093" s="267"/>
      <c r="X1093" s="267"/>
      <c r="Y1093" s="267"/>
      <c r="Z1093" s="267"/>
      <c r="AA1093" s="267"/>
      <c r="AB1093" s="267"/>
    </row>
    <row r="1094" spans="1:28" s="268" customFormat="1" ht="40.200000000000003" customHeight="1">
      <c r="A1094" s="263" t="s">
        <v>3396</v>
      </c>
      <c r="B1094" s="271" t="s">
        <v>3397</v>
      </c>
      <c r="C1094" s="263" t="s">
        <v>3652</v>
      </c>
      <c r="D1094" s="263" t="s">
        <v>3399</v>
      </c>
      <c r="E1094" s="271" t="s">
        <v>3400</v>
      </c>
      <c r="F1094" s="263" t="s">
        <v>3653</v>
      </c>
      <c r="G1094" s="264" t="s">
        <v>3654</v>
      </c>
      <c r="H1094" s="263" t="s">
        <v>3655</v>
      </c>
      <c r="I1094" s="265" t="s">
        <v>9</v>
      </c>
      <c r="J1094" s="263"/>
      <c r="K1094" s="263"/>
      <c r="L1094" s="266"/>
      <c r="M1094" s="267"/>
      <c r="N1094" s="267"/>
      <c r="O1094" s="267"/>
      <c r="P1094" s="267"/>
      <c r="Q1094" s="267"/>
      <c r="R1094" s="267"/>
      <c r="S1094" s="267"/>
      <c r="T1094" s="267"/>
      <c r="U1094" s="267"/>
      <c r="V1094" s="267"/>
      <c r="W1094" s="267"/>
      <c r="X1094" s="267"/>
      <c r="Y1094" s="267"/>
      <c r="Z1094" s="267"/>
      <c r="AA1094" s="267"/>
      <c r="AB1094" s="267"/>
    </row>
    <row r="1095" spans="1:28" s="268" customFormat="1" ht="40.200000000000003" customHeight="1">
      <c r="A1095" s="263" t="s">
        <v>3396</v>
      </c>
      <c r="B1095" s="271" t="s">
        <v>3397</v>
      </c>
      <c r="C1095" s="263" t="s">
        <v>3656</v>
      </c>
      <c r="D1095" s="263" t="s">
        <v>3399</v>
      </c>
      <c r="E1095" s="271" t="s">
        <v>3400</v>
      </c>
      <c r="F1095" s="291" t="s">
        <v>3657</v>
      </c>
      <c r="G1095" s="264" t="s">
        <v>3658</v>
      </c>
      <c r="H1095" s="263" t="s">
        <v>3659</v>
      </c>
      <c r="I1095" s="265" t="s">
        <v>9</v>
      </c>
      <c r="J1095" s="263"/>
      <c r="K1095" s="263"/>
      <c r="L1095" s="266"/>
      <c r="M1095" s="267"/>
      <c r="N1095" s="267"/>
      <c r="O1095" s="267"/>
      <c r="P1095" s="267"/>
      <c r="Q1095" s="267"/>
      <c r="R1095" s="267"/>
      <c r="S1095" s="267"/>
      <c r="T1095" s="267"/>
      <c r="U1095" s="267"/>
      <c r="V1095" s="267"/>
      <c r="W1095" s="267"/>
      <c r="X1095" s="267"/>
      <c r="Y1095" s="267"/>
      <c r="Z1095" s="267"/>
      <c r="AA1095" s="267"/>
      <c r="AB1095" s="267"/>
    </row>
    <row r="1096" spans="1:28" s="268" customFormat="1" ht="40.200000000000003" customHeight="1">
      <c r="A1096" s="263" t="s">
        <v>3396</v>
      </c>
      <c r="B1096" s="271" t="s">
        <v>3397</v>
      </c>
      <c r="C1096" s="263" t="s">
        <v>3660</v>
      </c>
      <c r="D1096" s="263" t="s">
        <v>3399</v>
      </c>
      <c r="E1096" s="271" t="s">
        <v>3400</v>
      </c>
      <c r="F1096" s="291" t="s">
        <v>3661</v>
      </c>
      <c r="G1096" s="264" t="s">
        <v>3662</v>
      </c>
      <c r="H1096" s="263" t="s">
        <v>3663</v>
      </c>
      <c r="I1096" s="265" t="s">
        <v>9</v>
      </c>
      <c r="J1096" s="263"/>
      <c r="K1096" s="263"/>
      <c r="L1096" s="266"/>
      <c r="M1096" s="267"/>
      <c r="N1096" s="267"/>
      <c r="O1096" s="267"/>
      <c r="P1096" s="267"/>
      <c r="Q1096" s="267"/>
      <c r="R1096" s="267"/>
      <c r="S1096" s="267"/>
      <c r="T1096" s="267"/>
      <c r="U1096" s="267"/>
      <c r="V1096" s="267"/>
      <c r="W1096" s="267"/>
      <c r="X1096" s="267"/>
      <c r="Y1096" s="267"/>
      <c r="Z1096" s="267"/>
      <c r="AA1096" s="267"/>
      <c r="AB1096" s="267"/>
    </row>
    <row r="1097" spans="1:28" s="268" customFormat="1" ht="40.200000000000003" customHeight="1">
      <c r="A1097" s="263" t="s">
        <v>3396</v>
      </c>
      <c r="B1097" s="271" t="s">
        <v>3397</v>
      </c>
      <c r="C1097" s="263" t="s">
        <v>3664</v>
      </c>
      <c r="D1097" s="263" t="s">
        <v>3399</v>
      </c>
      <c r="E1097" s="271" t="s">
        <v>3400</v>
      </c>
      <c r="F1097" s="263" t="s">
        <v>3665</v>
      </c>
      <c r="G1097" s="264" t="s">
        <v>3666</v>
      </c>
      <c r="H1097" s="263" t="s">
        <v>3667</v>
      </c>
      <c r="I1097" s="265" t="s">
        <v>9</v>
      </c>
      <c r="J1097" s="263"/>
      <c r="K1097" s="263"/>
      <c r="L1097" s="263" t="s">
        <v>645</v>
      </c>
      <c r="M1097" s="267"/>
      <c r="N1097" s="267"/>
      <c r="O1097" s="267"/>
      <c r="P1097" s="267"/>
      <c r="Q1097" s="267"/>
      <c r="R1097" s="267"/>
      <c r="S1097" s="267"/>
      <c r="T1097" s="267"/>
      <c r="U1097" s="267"/>
      <c r="V1097" s="267"/>
      <c r="W1097" s="267"/>
      <c r="X1097" s="267"/>
      <c r="Y1097" s="267"/>
      <c r="Z1097" s="267"/>
      <c r="AA1097" s="267"/>
      <c r="AB1097" s="267"/>
    </row>
    <row r="1098" spans="1:28" s="268" customFormat="1" ht="40.200000000000003" customHeight="1">
      <c r="A1098" s="263" t="s">
        <v>3396</v>
      </c>
      <c r="B1098" s="271" t="s">
        <v>3397</v>
      </c>
      <c r="C1098" s="263" t="s">
        <v>3668</v>
      </c>
      <c r="D1098" s="263" t="s">
        <v>3399</v>
      </c>
      <c r="E1098" s="271" t="s">
        <v>3400</v>
      </c>
      <c r="F1098" s="263" t="s">
        <v>3669</v>
      </c>
      <c r="G1098" s="264" t="s">
        <v>3670</v>
      </c>
      <c r="H1098" s="263" t="s">
        <v>3671</v>
      </c>
      <c r="I1098" s="265" t="s">
        <v>9</v>
      </c>
      <c r="J1098" s="263"/>
      <c r="K1098" s="263"/>
      <c r="L1098" s="263" t="s">
        <v>645</v>
      </c>
      <c r="M1098" s="267"/>
      <c r="N1098" s="267"/>
      <c r="O1098" s="267"/>
      <c r="P1098" s="267"/>
      <c r="Q1098" s="267"/>
      <c r="R1098" s="267"/>
      <c r="S1098" s="267"/>
      <c r="T1098" s="267"/>
      <c r="U1098" s="267"/>
      <c r="V1098" s="267"/>
      <c r="W1098" s="267"/>
      <c r="X1098" s="267"/>
      <c r="Y1098" s="267"/>
      <c r="Z1098" s="267"/>
      <c r="AA1098" s="267"/>
      <c r="AB1098" s="267"/>
    </row>
    <row r="1099" spans="1:28" s="268" customFormat="1" ht="40.200000000000003" customHeight="1">
      <c r="A1099" s="263" t="s">
        <v>3396</v>
      </c>
      <c r="B1099" s="271" t="s">
        <v>3397</v>
      </c>
      <c r="C1099" s="263" t="s">
        <v>3672</v>
      </c>
      <c r="D1099" s="263" t="s">
        <v>3399</v>
      </c>
      <c r="E1099" s="271" t="s">
        <v>3400</v>
      </c>
      <c r="F1099" s="263" t="s">
        <v>3673</v>
      </c>
      <c r="G1099" s="264" t="s">
        <v>3670</v>
      </c>
      <c r="H1099" s="263" t="s">
        <v>3674</v>
      </c>
      <c r="I1099" s="265" t="s">
        <v>9</v>
      </c>
      <c r="J1099" s="263"/>
      <c r="K1099" s="263"/>
      <c r="L1099" s="263" t="s">
        <v>645</v>
      </c>
      <c r="M1099" s="267"/>
      <c r="N1099" s="267"/>
      <c r="O1099" s="267"/>
      <c r="P1099" s="267"/>
      <c r="Q1099" s="267"/>
      <c r="R1099" s="267"/>
      <c r="S1099" s="267"/>
      <c r="T1099" s="267"/>
      <c r="U1099" s="267"/>
      <c r="V1099" s="267"/>
      <c r="W1099" s="267"/>
      <c r="X1099" s="267"/>
      <c r="Y1099" s="267"/>
      <c r="Z1099" s="267"/>
      <c r="AA1099" s="267"/>
      <c r="AB1099" s="267"/>
    </row>
    <row r="1100" spans="1:28" s="268" customFormat="1" ht="40.200000000000003" customHeight="1">
      <c r="A1100" s="263" t="s">
        <v>3396</v>
      </c>
      <c r="B1100" s="271" t="s">
        <v>3397</v>
      </c>
      <c r="C1100" s="263" t="s">
        <v>3675</v>
      </c>
      <c r="D1100" s="263" t="s">
        <v>3399</v>
      </c>
      <c r="E1100" s="271" t="s">
        <v>3400</v>
      </c>
      <c r="F1100" s="263" t="s">
        <v>3676</v>
      </c>
      <c r="G1100" s="264" t="s">
        <v>3677</v>
      </c>
      <c r="H1100" s="263" t="s">
        <v>3678</v>
      </c>
      <c r="I1100" s="265" t="s">
        <v>9</v>
      </c>
      <c r="J1100" s="263"/>
      <c r="K1100" s="263"/>
      <c r="L1100" s="263" t="s">
        <v>645</v>
      </c>
      <c r="M1100" s="267"/>
      <c r="N1100" s="267"/>
      <c r="O1100" s="267"/>
      <c r="P1100" s="267"/>
      <c r="Q1100" s="267"/>
      <c r="R1100" s="267"/>
      <c r="S1100" s="267"/>
      <c r="T1100" s="267"/>
      <c r="U1100" s="267"/>
      <c r="V1100" s="267"/>
      <c r="W1100" s="267"/>
      <c r="X1100" s="267"/>
      <c r="Y1100" s="267"/>
      <c r="Z1100" s="267"/>
      <c r="AA1100" s="267"/>
      <c r="AB1100" s="267"/>
    </row>
    <row r="1101" spans="1:28" s="268" customFormat="1" ht="40.200000000000003" customHeight="1">
      <c r="A1101" s="263" t="s">
        <v>3396</v>
      </c>
      <c r="B1101" s="271" t="s">
        <v>3397</v>
      </c>
      <c r="C1101" s="263" t="s">
        <v>3679</v>
      </c>
      <c r="D1101" s="263" t="s">
        <v>3399</v>
      </c>
      <c r="E1101" s="271" t="s">
        <v>3400</v>
      </c>
      <c r="F1101" s="263" t="s">
        <v>3680</v>
      </c>
      <c r="G1101" s="264" t="s">
        <v>3681</v>
      </c>
      <c r="H1101" s="263" t="s">
        <v>3682</v>
      </c>
      <c r="I1101" s="265" t="s">
        <v>9</v>
      </c>
      <c r="J1101" s="263"/>
      <c r="K1101" s="263"/>
      <c r="L1101" s="263" t="s">
        <v>645</v>
      </c>
      <c r="M1101" s="267"/>
      <c r="N1101" s="267"/>
      <c r="O1101" s="267"/>
      <c r="P1101" s="267"/>
      <c r="Q1101" s="267"/>
      <c r="R1101" s="267"/>
      <c r="S1101" s="267"/>
      <c r="T1101" s="267"/>
      <c r="U1101" s="267"/>
      <c r="V1101" s="267"/>
      <c r="W1101" s="267"/>
      <c r="X1101" s="267"/>
      <c r="Y1101" s="267"/>
      <c r="Z1101" s="267"/>
      <c r="AA1101" s="267"/>
      <c r="AB1101" s="267"/>
    </row>
    <row r="1102" spans="1:28" s="268" customFormat="1" ht="40.200000000000003" customHeight="1">
      <c r="A1102" s="263" t="s">
        <v>3396</v>
      </c>
      <c r="B1102" s="271" t="s">
        <v>3397</v>
      </c>
      <c r="C1102" s="263" t="s">
        <v>3683</v>
      </c>
      <c r="D1102" s="263" t="s">
        <v>3399</v>
      </c>
      <c r="E1102" s="271" t="s">
        <v>3400</v>
      </c>
      <c r="F1102" s="263" t="s">
        <v>3684</v>
      </c>
      <c r="G1102" s="264" t="s">
        <v>3685</v>
      </c>
      <c r="H1102" s="263" t="s">
        <v>3686</v>
      </c>
      <c r="I1102" s="265" t="s">
        <v>9</v>
      </c>
      <c r="J1102" s="263"/>
      <c r="K1102" s="263"/>
      <c r="L1102" s="266"/>
      <c r="M1102" s="267"/>
      <c r="N1102" s="267"/>
      <c r="O1102" s="267"/>
      <c r="P1102" s="267"/>
      <c r="Q1102" s="267"/>
      <c r="R1102" s="267"/>
      <c r="S1102" s="267"/>
      <c r="T1102" s="267"/>
      <c r="U1102" s="267"/>
      <c r="V1102" s="267"/>
      <c r="W1102" s="267"/>
      <c r="X1102" s="267"/>
      <c r="Y1102" s="267"/>
      <c r="Z1102" s="267"/>
      <c r="AA1102" s="267"/>
      <c r="AB1102" s="267"/>
    </row>
    <row r="1103" spans="1:28" s="268" customFormat="1" ht="40.200000000000003" customHeight="1">
      <c r="A1103" s="263" t="s">
        <v>3396</v>
      </c>
      <c r="B1103" s="271" t="s">
        <v>3397</v>
      </c>
      <c r="C1103" s="263" t="s">
        <v>3687</v>
      </c>
      <c r="D1103" s="263" t="s">
        <v>3688</v>
      </c>
      <c r="E1103" s="271" t="s">
        <v>3400</v>
      </c>
      <c r="F1103" s="263" t="s">
        <v>3689</v>
      </c>
      <c r="G1103" s="264" t="s">
        <v>3690</v>
      </c>
      <c r="H1103" s="263" t="s">
        <v>3691</v>
      </c>
      <c r="I1103" s="265" t="s">
        <v>9</v>
      </c>
      <c r="J1103" s="263"/>
      <c r="K1103" s="263"/>
      <c r="L1103" s="263" t="s">
        <v>645</v>
      </c>
      <c r="M1103" s="267"/>
      <c r="N1103" s="267"/>
      <c r="O1103" s="267"/>
      <c r="P1103" s="267"/>
      <c r="Q1103" s="267"/>
      <c r="R1103" s="267"/>
      <c r="S1103" s="267"/>
      <c r="T1103" s="267"/>
      <c r="U1103" s="267"/>
      <c r="V1103" s="267"/>
      <c r="W1103" s="267"/>
      <c r="X1103" s="267"/>
      <c r="Y1103" s="267"/>
      <c r="Z1103" s="267"/>
      <c r="AA1103" s="267"/>
      <c r="AB1103" s="267"/>
    </row>
    <row r="1104" spans="1:28" s="268" customFormat="1" ht="40.200000000000003" customHeight="1">
      <c r="A1104" s="263" t="s">
        <v>3396</v>
      </c>
      <c r="B1104" s="271" t="s">
        <v>3397</v>
      </c>
      <c r="C1104" s="263" t="s">
        <v>3692</v>
      </c>
      <c r="D1104" s="263" t="s">
        <v>3399</v>
      </c>
      <c r="E1104" s="271" t="s">
        <v>3400</v>
      </c>
      <c r="F1104" s="263" t="s">
        <v>3693</v>
      </c>
      <c r="G1104" s="264" t="s">
        <v>3694</v>
      </c>
      <c r="H1104" s="263" t="s">
        <v>3695</v>
      </c>
      <c r="I1104" s="265" t="s">
        <v>9</v>
      </c>
      <c r="J1104" s="263"/>
      <c r="K1104" s="263"/>
      <c r="L1104" s="266"/>
      <c r="M1104" s="267"/>
      <c r="N1104" s="267"/>
      <c r="O1104" s="267"/>
      <c r="P1104" s="267"/>
      <c r="Q1104" s="267"/>
      <c r="R1104" s="267"/>
      <c r="S1104" s="267"/>
      <c r="T1104" s="267"/>
      <c r="U1104" s="267"/>
      <c r="V1104" s="267"/>
      <c r="W1104" s="267"/>
      <c r="X1104" s="267"/>
      <c r="Y1104" s="267"/>
      <c r="Z1104" s="267"/>
      <c r="AA1104" s="267"/>
      <c r="AB1104" s="267"/>
    </row>
    <row r="1105" spans="1:28" s="268" customFormat="1" ht="40.200000000000003" customHeight="1">
      <c r="A1105" s="263" t="s">
        <v>3396</v>
      </c>
      <c r="B1105" s="271" t="s">
        <v>3397</v>
      </c>
      <c r="C1105" s="263" t="s">
        <v>3696</v>
      </c>
      <c r="D1105" s="263" t="s">
        <v>3399</v>
      </c>
      <c r="E1105" s="271" t="s">
        <v>3400</v>
      </c>
      <c r="F1105" s="263" t="s">
        <v>3697</v>
      </c>
      <c r="G1105" s="264" t="s">
        <v>3698</v>
      </c>
      <c r="H1105" s="263" t="s">
        <v>3695</v>
      </c>
      <c r="I1105" s="265" t="s">
        <v>9</v>
      </c>
      <c r="J1105" s="263"/>
      <c r="K1105" s="263"/>
      <c r="L1105" s="266"/>
      <c r="M1105" s="267"/>
      <c r="N1105" s="267"/>
      <c r="O1105" s="267"/>
      <c r="P1105" s="267"/>
      <c r="Q1105" s="267"/>
      <c r="R1105" s="267"/>
      <c r="S1105" s="267"/>
      <c r="T1105" s="267"/>
      <c r="U1105" s="267"/>
      <c r="V1105" s="267"/>
      <c r="W1105" s="267"/>
      <c r="X1105" s="267"/>
      <c r="Y1105" s="267"/>
      <c r="Z1105" s="267"/>
      <c r="AA1105" s="267"/>
      <c r="AB1105" s="267"/>
    </row>
    <row r="1106" spans="1:28" s="268" customFormat="1" ht="40.200000000000003" customHeight="1">
      <c r="A1106" s="263" t="s">
        <v>3396</v>
      </c>
      <c r="B1106" s="271" t="s">
        <v>3397</v>
      </c>
      <c r="C1106" s="263" t="s">
        <v>3699</v>
      </c>
      <c r="D1106" s="263" t="s">
        <v>3399</v>
      </c>
      <c r="E1106" s="271" t="s">
        <v>3400</v>
      </c>
      <c r="F1106" s="263" t="s">
        <v>3700</v>
      </c>
      <c r="G1106" s="264" t="s">
        <v>3701</v>
      </c>
      <c r="H1106" s="263" t="s">
        <v>3702</v>
      </c>
      <c r="I1106" s="265" t="s">
        <v>9</v>
      </c>
      <c r="J1106" s="263"/>
      <c r="K1106" s="263"/>
      <c r="L1106" s="263" t="s">
        <v>645</v>
      </c>
      <c r="M1106" s="267"/>
      <c r="N1106" s="267"/>
      <c r="O1106" s="267"/>
      <c r="P1106" s="267"/>
      <c r="Q1106" s="267"/>
      <c r="R1106" s="267"/>
      <c r="S1106" s="267"/>
      <c r="T1106" s="267"/>
      <c r="U1106" s="267"/>
      <c r="V1106" s="267"/>
      <c r="W1106" s="267"/>
      <c r="X1106" s="267"/>
      <c r="Y1106" s="267"/>
      <c r="Z1106" s="267"/>
      <c r="AA1106" s="267"/>
      <c r="AB1106" s="267"/>
    </row>
    <row r="1107" spans="1:28" s="268" customFormat="1" ht="40.200000000000003" customHeight="1">
      <c r="A1107" s="263" t="s">
        <v>3396</v>
      </c>
      <c r="B1107" s="271" t="s">
        <v>3397</v>
      </c>
      <c r="C1107" s="263" t="s">
        <v>3703</v>
      </c>
      <c r="D1107" s="263" t="s">
        <v>3399</v>
      </c>
      <c r="E1107" s="271" t="s">
        <v>3400</v>
      </c>
      <c r="F1107" s="263" t="s">
        <v>3704</v>
      </c>
      <c r="G1107" s="264" t="s">
        <v>3705</v>
      </c>
      <c r="H1107" s="263" t="s">
        <v>3706</v>
      </c>
      <c r="I1107" s="265" t="s">
        <v>9</v>
      </c>
      <c r="J1107" s="263"/>
      <c r="K1107" s="263"/>
      <c r="L1107" s="263" t="s">
        <v>645</v>
      </c>
      <c r="M1107" s="267"/>
      <c r="N1107" s="267"/>
      <c r="O1107" s="267"/>
      <c r="P1107" s="267"/>
      <c r="Q1107" s="267"/>
      <c r="R1107" s="267"/>
      <c r="S1107" s="267"/>
      <c r="T1107" s="267"/>
      <c r="U1107" s="267"/>
      <c r="V1107" s="267"/>
      <c r="W1107" s="267"/>
      <c r="X1107" s="267"/>
      <c r="Y1107" s="267"/>
      <c r="Z1107" s="267"/>
      <c r="AA1107" s="267"/>
      <c r="AB1107" s="267"/>
    </row>
    <row r="1108" spans="1:28" s="268" customFormat="1" ht="40.200000000000003" customHeight="1">
      <c r="A1108" s="263" t="s">
        <v>3396</v>
      </c>
      <c r="B1108" s="271" t="s">
        <v>3397</v>
      </c>
      <c r="C1108" s="263" t="s">
        <v>3707</v>
      </c>
      <c r="D1108" s="263" t="s">
        <v>3399</v>
      </c>
      <c r="E1108" s="271" t="s">
        <v>3400</v>
      </c>
      <c r="F1108" s="263" t="s">
        <v>3708</v>
      </c>
      <c r="G1108" s="264" t="s">
        <v>3709</v>
      </c>
      <c r="H1108" s="263" t="s">
        <v>3710</v>
      </c>
      <c r="I1108" s="265" t="s">
        <v>9</v>
      </c>
      <c r="J1108" s="263"/>
      <c r="K1108" s="263"/>
      <c r="L1108" s="263" t="s">
        <v>645</v>
      </c>
      <c r="M1108" s="267"/>
      <c r="N1108" s="267"/>
      <c r="O1108" s="267"/>
      <c r="P1108" s="267"/>
      <c r="Q1108" s="267"/>
      <c r="R1108" s="267"/>
      <c r="S1108" s="267"/>
      <c r="T1108" s="267"/>
      <c r="U1108" s="267"/>
      <c r="V1108" s="267"/>
      <c r="W1108" s="267"/>
      <c r="X1108" s="267"/>
      <c r="Y1108" s="267"/>
      <c r="Z1108" s="267"/>
      <c r="AA1108" s="267"/>
      <c r="AB1108" s="267"/>
    </row>
    <row r="1109" spans="1:28" s="268" customFormat="1" ht="40.200000000000003" customHeight="1">
      <c r="A1109" s="263" t="s">
        <v>3396</v>
      </c>
      <c r="B1109" s="271" t="s">
        <v>3397</v>
      </c>
      <c r="C1109" s="263" t="s">
        <v>3711</v>
      </c>
      <c r="D1109" s="263" t="s">
        <v>3399</v>
      </c>
      <c r="E1109" s="271" t="s">
        <v>3400</v>
      </c>
      <c r="F1109" s="263" t="s">
        <v>3712</v>
      </c>
      <c r="G1109" s="264" t="s">
        <v>3713</v>
      </c>
      <c r="H1109" s="263" t="s">
        <v>3714</v>
      </c>
      <c r="I1109" s="265" t="s">
        <v>9</v>
      </c>
      <c r="J1109" s="263"/>
      <c r="K1109" s="263"/>
      <c r="L1109" s="266"/>
      <c r="M1109" s="267"/>
      <c r="N1109" s="267"/>
      <c r="O1109" s="267"/>
      <c r="P1109" s="267"/>
      <c r="Q1109" s="267"/>
      <c r="R1109" s="267"/>
      <c r="S1109" s="267"/>
      <c r="T1109" s="267"/>
      <c r="U1109" s="267"/>
      <c r="V1109" s="267"/>
      <c r="W1109" s="267"/>
      <c r="X1109" s="267"/>
      <c r="Y1109" s="267"/>
      <c r="Z1109" s="267"/>
      <c r="AA1109" s="267"/>
      <c r="AB1109" s="267"/>
    </row>
    <row r="1110" spans="1:28" s="268" customFormat="1" ht="40.200000000000003" customHeight="1">
      <c r="A1110" s="263" t="s">
        <v>3396</v>
      </c>
      <c r="B1110" s="271" t="s">
        <v>3397</v>
      </c>
      <c r="C1110" s="263" t="s">
        <v>3715</v>
      </c>
      <c r="D1110" s="263" t="s">
        <v>3399</v>
      </c>
      <c r="E1110" s="271" t="s">
        <v>3400</v>
      </c>
      <c r="F1110" s="263" t="s">
        <v>3716</v>
      </c>
      <c r="G1110" s="264" t="s">
        <v>3713</v>
      </c>
      <c r="H1110" s="263" t="s">
        <v>3717</v>
      </c>
      <c r="I1110" s="265" t="s">
        <v>9</v>
      </c>
      <c r="J1110" s="263"/>
      <c r="K1110" s="263"/>
      <c r="L1110" s="266"/>
      <c r="M1110" s="267"/>
      <c r="N1110" s="267"/>
      <c r="O1110" s="267"/>
      <c r="P1110" s="267"/>
      <c r="Q1110" s="267"/>
      <c r="R1110" s="267"/>
      <c r="S1110" s="267"/>
      <c r="T1110" s="267"/>
      <c r="U1110" s="267"/>
      <c r="V1110" s="267"/>
      <c r="W1110" s="267"/>
      <c r="X1110" s="267"/>
      <c r="Y1110" s="267"/>
      <c r="Z1110" s="267"/>
      <c r="AA1110" s="267"/>
      <c r="AB1110" s="267"/>
    </row>
    <row r="1111" spans="1:28" s="268" customFormat="1" ht="40.200000000000003" customHeight="1">
      <c r="A1111" s="263" t="s">
        <v>3396</v>
      </c>
      <c r="B1111" s="271" t="s">
        <v>3397</v>
      </c>
      <c r="C1111" s="263" t="s">
        <v>3718</v>
      </c>
      <c r="D1111" s="263" t="s">
        <v>3399</v>
      </c>
      <c r="E1111" s="271" t="s">
        <v>3400</v>
      </c>
      <c r="F1111" s="263" t="s">
        <v>3719</v>
      </c>
      <c r="G1111" s="264" t="s">
        <v>3720</v>
      </c>
      <c r="H1111" s="263" t="s">
        <v>3721</v>
      </c>
      <c r="I1111" s="265" t="s">
        <v>9</v>
      </c>
      <c r="J1111" s="263"/>
      <c r="K1111" s="263"/>
      <c r="L1111" s="263" t="s">
        <v>645</v>
      </c>
      <c r="M1111" s="267"/>
      <c r="N1111" s="267"/>
      <c r="O1111" s="267"/>
      <c r="P1111" s="267"/>
      <c r="Q1111" s="267"/>
      <c r="R1111" s="267"/>
      <c r="S1111" s="267"/>
      <c r="T1111" s="267"/>
      <c r="U1111" s="267"/>
      <c r="V1111" s="267"/>
      <c r="W1111" s="267"/>
      <c r="X1111" s="267"/>
      <c r="Y1111" s="267"/>
      <c r="Z1111" s="267"/>
      <c r="AA1111" s="267"/>
      <c r="AB1111" s="267"/>
    </row>
    <row r="1112" spans="1:28" s="268" customFormat="1" ht="40.200000000000003" customHeight="1">
      <c r="A1112" s="263" t="s">
        <v>3396</v>
      </c>
      <c r="B1112" s="271" t="s">
        <v>3397</v>
      </c>
      <c r="C1112" s="263" t="s">
        <v>3722</v>
      </c>
      <c r="D1112" s="263" t="s">
        <v>3399</v>
      </c>
      <c r="E1112" s="271" t="s">
        <v>3400</v>
      </c>
      <c r="F1112" s="263" t="s">
        <v>418</v>
      </c>
      <c r="G1112" s="264" t="s">
        <v>3723</v>
      </c>
      <c r="H1112" s="263" t="s">
        <v>299</v>
      </c>
      <c r="I1112" s="265" t="s">
        <v>9</v>
      </c>
      <c r="J1112" s="263"/>
      <c r="K1112" s="263"/>
      <c r="L1112" s="266"/>
      <c r="M1112" s="267"/>
      <c r="N1112" s="267"/>
      <c r="O1112" s="267"/>
      <c r="P1112" s="267"/>
      <c r="Q1112" s="267"/>
      <c r="R1112" s="267"/>
      <c r="S1112" s="267"/>
      <c r="T1112" s="267"/>
      <c r="U1112" s="267"/>
      <c r="V1112" s="267"/>
      <c r="W1112" s="267"/>
      <c r="X1112" s="267"/>
      <c r="Y1112" s="267"/>
      <c r="Z1112" s="267"/>
      <c r="AA1112" s="267"/>
      <c r="AB1112" s="267"/>
    </row>
    <row r="1113" spans="1:28" s="268" customFormat="1" ht="40.200000000000003" customHeight="1">
      <c r="A1113" s="263" t="s">
        <v>3396</v>
      </c>
      <c r="B1113" s="271" t="s">
        <v>3397</v>
      </c>
      <c r="C1113" s="263" t="s">
        <v>3724</v>
      </c>
      <c r="D1113" s="263" t="s">
        <v>3399</v>
      </c>
      <c r="E1113" s="271" t="s">
        <v>3400</v>
      </c>
      <c r="F1113" s="263" t="s">
        <v>3725</v>
      </c>
      <c r="G1113" s="264" t="s">
        <v>3726</v>
      </c>
      <c r="H1113" s="263" t="s">
        <v>3727</v>
      </c>
      <c r="I1113" s="265" t="s">
        <v>9</v>
      </c>
      <c r="J1113" s="263"/>
      <c r="K1113" s="263"/>
      <c r="L1113" s="266"/>
      <c r="M1113" s="267"/>
      <c r="N1113" s="267"/>
      <c r="O1113" s="267"/>
      <c r="P1113" s="267"/>
      <c r="Q1113" s="267"/>
      <c r="R1113" s="267"/>
      <c r="S1113" s="267"/>
      <c r="T1113" s="267"/>
      <c r="U1113" s="267"/>
      <c r="V1113" s="267"/>
      <c r="W1113" s="267"/>
      <c r="X1113" s="267"/>
      <c r="Y1113" s="267"/>
      <c r="Z1113" s="267"/>
      <c r="AA1113" s="267"/>
      <c r="AB1113" s="267"/>
    </row>
    <row r="1114" spans="1:28" s="268" customFormat="1" ht="40.200000000000003" customHeight="1">
      <c r="A1114" s="263" t="s">
        <v>3728</v>
      </c>
      <c r="B1114" s="271" t="s">
        <v>3729</v>
      </c>
      <c r="C1114" s="263" t="s">
        <v>3730</v>
      </c>
      <c r="D1114" s="263" t="s">
        <v>3399</v>
      </c>
      <c r="E1114" s="271" t="s">
        <v>3731</v>
      </c>
      <c r="F1114" s="263" t="s">
        <v>3732</v>
      </c>
      <c r="G1114" s="264" t="s">
        <v>3413</v>
      </c>
      <c r="H1114" s="263" t="s">
        <v>3733</v>
      </c>
      <c r="I1114" s="265" t="s">
        <v>9</v>
      </c>
      <c r="J1114" s="263"/>
      <c r="K1114" s="263"/>
      <c r="L1114" s="263" t="s">
        <v>645</v>
      </c>
      <c r="M1114" s="267"/>
      <c r="N1114" s="267"/>
      <c r="O1114" s="267"/>
      <c r="P1114" s="267"/>
      <c r="Q1114" s="267"/>
      <c r="R1114" s="267"/>
      <c r="S1114" s="267"/>
      <c r="T1114" s="267"/>
      <c r="U1114" s="267"/>
      <c r="V1114" s="267"/>
      <c r="W1114" s="267"/>
      <c r="X1114" s="267"/>
      <c r="Y1114" s="267"/>
      <c r="Z1114" s="267"/>
      <c r="AA1114" s="267"/>
      <c r="AB1114" s="267"/>
    </row>
    <row r="1115" spans="1:28" s="268" customFormat="1" ht="40.200000000000003" customHeight="1">
      <c r="A1115" s="263" t="s">
        <v>3728</v>
      </c>
      <c r="B1115" s="271" t="s">
        <v>3729</v>
      </c>
      <c r="C1115" s="263" t="s">
        <v>3734</v>
      </c>
      <c r="D1115" s="263" t="s">
        <v>3399</v>
      </c>
      <c r="E1115" s="271" t="s">
        <v>3731</v>
      </c>
      <c r="F1115" s="263" t="s">
        <v>3735</v>
      </c>
      <c r="G1115" s="264" t="s">
        <v>3736</v>
      </c>
      <c r="H1115" s="263" t="s">
        <v>3737</v>
      </c>
      <c r="I1115" s="265" t="s">
        <v>9</v>
      </c>
      <c r="J1115" s="263"/>
      <c r="K1115" s="263"/>
      <c r="L1115" s="263" t="s">
        <v>645</v>
      </c>
      <c r="M1115" s="267"/>
      <c r="N1115" s="267"/>
      <c r="O1115" s="267"/>
      <c r="P1115" s="267"/>
      <c r="Q1115" s="267"/>
      <c r="R1115" s="267"/>
      <c r="S1115" s="267"/>
      <c r="T1115" s="267"/>
      <c r="U1115" s="267"/>
      <c r="V1115" s="267"/>
      <c r="W1115" s="267"/>
      <c r="X1115" s="267"/>
      <c r="Y1115" s="267"/>
      <c r="Z1115" s="267"/>
      <c r="AA1115" s="267"/>
      <c r="AB1115" s="267"/>
    </row>
    <row r="1116" spans="1:28" s="268" customFormat="1" ht="40.200000000000003" customHeight="1">
      <c r="A1116" s="263" t="s">
        <v>3728</v>
      </c>
      <c r="B1116" s="271" t="s">
        <v>3729</v>
      </c>
      <c r="C1116" s="263" t="s">
        <v>3738</v>
      </c>
      <c r="D1116" s="263" t="s">
        <v>3399</v>
      </c>
      <c r="E1116" s="271" t="s">
        <v>3731</v>
      </c>
      <c r="F1116" s="263" t="s">
        <v>3739</v>
      </c>
      <c r="G1116" s="264" t="s">
        <v>3740</v>
      </c>
      <c r="H1116" s="263" t="s">
        <v>3741</v>
      </c>
      <c r="I1116" s="265" t="s">
        <v>9</v>
      </c>
      <c r="J1116" s="263"/>
      <c r="K1116" s="263"/>
      <c r="L1116" s="266"/>
      <c r="M1116" s="267"/>
      <c r="N1116" s="267"/>
      <c r="O1116" s="267"/>
      <c r="P1116" s="267"/>
      <c r="Q1116" s="267"/>
      <c r="R1116" s="267"/>
      <c r="S1116" s="267"/>
      <c r="T1116" s="267"/>
      <c r="U1116" s="267"/>
      <c r="V1116" s="267"/>
      <c r="W1116" s="267"/>
      <c r="X1116" s="267"/>
      <c r="Y1116" s="267"/>
      <c r="Z1116" s="267"/>
      <c r="AA1116" s="267"/>
      <c r="AB1116" s="267"/>
    </row>
    <row r="1117" spans="1:28" s="268" customFormat="1" ht="40.200000000000003" customHeight="1">
      <c r="A1117" s="263" t="s">
        <v>3728</v>
      </c>
      <c r="B1117" s="271" t="s">
        <v>3729</v>
      </c>
      <c r="C1117" s="263" t="s">
        <v>3742</v>
      </c>
      <c r="D1117" s="263" t="s">
        <v>3399</v>
      </c>
      <c r="E1117" s="271" t="s">
        <v>3731</v>
      </c>
      <c r="F1117" s="263" t="s">
        <v>3743</v>
      </c>
      <c r="G1117" s="264" t="s">
        <v>3740</v>
      </c>
      <c r="H1117" s="263" t="s">
        <v>3744</v>
      </c>
      <c r="I1117" s="265" t="s">
        <v>9</v>
      </c>
      <c r="J1117" s="263"/>
      <c r="K1117" s="263"/>
      <c r="L1117" s="266"/>
      <c r="M1117" s="267"/>
      <c r="N1117" s="267"/>
      <c r="O1117" s="267"/>
      <c r="P1117" s="267"/>
      <c r="Q1117" s="267"/>
      <c r="R1117" s="267"/>
      <c r="S1117" s="267"/>
      <c r="T1117" s="267"/>
      <c r="U1117" s="267"/>
      <c r="V1117" s="267"/>
      <c r="W1117" s="267"/>
      <c r="X1117" s="267"/>
      <c r="Y1117" s="267"/>
      <c r="Z1117" s="267"/>
      <c r="AA1117" s="267"/>
      <c r="AB1117" s="267"/>
    </row>
    <row r="1118" spans="1:28" s="268" customFormat="1" ht="40.200000000000003" customHeight="1">
      <c r="A1118" s="263" t="s">
        <v>3728</v>
      </c>
      <c r="B1118" s="271" t="s">
        <v>3729</v>
      </c>
      <c r="C1118" s="263" t="s">
        <v>3745</v>
      </c>
      <c r="D1118" s="263" t="s">
        <v>3399</v>
      </c>
      <c r="E1118" s="271" t="s">
        <v>3731</v>
      </c>
      <c r="F1118" s="263" t="s">
        <v>3746</v>
      </c>
      <c r="G1118" s="264" t="s">
        <v>3740</v>
      </c>
      <c r="H1118" s="263" t="s">
        <v>3747</v>
      </c>
      <c r="I1118" s="265" t="s">
        <v>9</v>
      </c>
      <c r="J1118" s="263"/>
      <c r="K1118" s="263"/>
      <c r="L1118" s="266"/>
      <c r="M1118" s="267"/>
      <c r="N1118" s="267"/>
      <c r="O1118" s="267"/>
      <c r="P1118" s="267"/>
      <c r="Q1118" s="267"/>
      <c r="R1118" s="267"/>
      <c r="S1118" s="267"/>
      <c r="T1118" s="267"/>
      <c r="U1118" s="267"/>
      <c r="V1118" s="267"/>
      <c r="W1118" s="267"/>
      <c r="X1118" s="267"/>
      <c r="Y1118" s="267"/>
      <c r="Z1118" s="267"/>
      <c r="AA1118" s="267"/>
      <c r="AB1118" s="267"/>
    </row>
    <row r="1119" spans="1:28" s="268" customFormat="1" ht="40.200000000000003" customHeight="1">
      <c r="A1119" s="263" t="s">
        <v>3728</v>
      </c>
      <c r="B1119" s="271" t="s">
        <v>3729</v>
      </c>
      <c r="C1119" s="263" t="s">
        <v>3748</v>
      </c>
      <c r="D1119" s="263" t="s">
        <v>3399</v>
      </c>
      <c r="E1119" s="271" t="s">
        <v>3731</v>
      </c>
      <c r="F1119" s="263" t="s">
        <v>3749</v>
      </c>
      <c r="G1119" s="264" t="s">
        <v>3750</v>
      </c>
      <c r="H1119" s="263" t="s">
        <v>17354</v>
      </c>
      <c r="I1119" s="265" t="s">
        <v>9</v>
      </c>
      <c r="J1119" s="263"/>
      <c r="K1119" s="263"/>
      <c r="L1119" s="266"/>
      <c r="M1119" s="267"/>
      <c r="N1119" s="267"/>
      <c r="O1119" s="267"/>
      <c r="P1119" s="267"/>
      <c r="Q1119" s="267"/>
      <c r="R1119" s="267"/>
      <c r="S1119" s="267"/>
      <c r="T1119" s="267"/>
      <c r="U1119" s="267"/>
      <c r="V1119" s="267"/>
      <c r="W1119" s="267"/>
      <c r="X1119" s="267"/>
      <c r="Y1119" s="267"/>
      <c r="Z1119" s="267"/>
      <c r="AA1119" s="267"/>
      <c r="AB1119" s="267"/>
    </row>
    <row r="1120" spans="1:28" s="268" customFormat="1" ht="40.200000000000003" customHeight="1">
      <c r="A1120" s="263" t="s">
        <v>3728</v>
      </c>
      <c r="B1120" s="271" t="s">
        <v>3729</v>
      </c>
      <c r="C1120" s="263" t="s">
        <v>3751</v>
      </c>
      <c r="D1120" s="263" t="s">
        <v>3399</v>
      </c>
      <c r="E1120" s="271" t="s">
        <v>3731</v>
      </c>
      <c r="F1120" s="263" t="s">
        <v>3752</v>
      </c>
      <c r="G1120" s="264" t="s">
        <v>3750</v>
      </c>
      <c r="H1120" s="263" t="s">
        <v>3753</v>
      </c>
      <c r="I1120" s="265" t="s">
        <v>9</v>
      </c>
      <c r="J1120" s="263"/>
      <c r="K1120" s="263"/>
      <c r="L1120" s="263" t="s">
        <v>645</v>
      </c>
      <c r="M1120" s="267"/>
      <c r="N1120" s="267"/>
      <c r="O1120" s="267"/>
      <c r="P1120" s="267"/>
      <c r="Q1120" s="267"/>
      <c r="R1120" s="267"/>
      <c r="S1120" s="267"/>
      <c r="T1120" s="267"/>
      <c r="U1120" s="267"/>
      <c r="V1120" s="267"/>
      <c r="W1120" s="267"/>
      <c r="X1120" s="267"/>
      <c r="Y1120" s="267"/>
      <c r="Z1120" s="267"/>
      <c r="AA1120" s="267"/>
      <c r="AB1120" s="267"/>
    </row>
    <row r="1121" spans="1:28" s="268" customFormat="1" ht="40.200000000000003" customHeight="1">
      <c r="A1121" s="263" t="s">
        <v>3728</v>
      </c>
      <c r="B1121" s="271" t="s">
        <v>3729</v>
      </c>
      <c r="C1121" s="263" t="s">
        <v>3754</v>
      </c>
      <c r="D1121" s="263" t="s">
        <v>3399</v>
      </c>
      <c r="E1121" s="271" t="s">
        <v>3731</v>
      </c>
      <c r="F1121" s="263" t="s">
        <v>3755</v>
      </c>
      <c r="G1121" s="264" t="s">
        <v>3750</v>
      </c>
      <c r="H1121" s="263" t="s">
        <v>3756</v>
      </c>
      <c r="I1121" s="265" t="s">
        <v>9</v>
      </c>
      <c r="J1121" s="263"/>
      <c r="K1121" s="263"/>
      <c r="L1121" s="266"/>
      <c r="M1121" s="267"/>
      <c r="N1121" s="267"/>
      <c r="O1121" s="267"/>
      <c r="P1121" s="267"/>
      <c r="Q1121" s="267"/>
      <c r="R1121" s="267"/>
      <c r="S1121" s="267"/>
      <c r="T1121" s="267"/>
      <c r="U1121" s="267"/>
      <c r="V1121" s="267"/>
      <c r="W1121" s="267"/>
      <c r="X1121" s="267"/>
      <c r="Y1121" s="267"/>
      <c r="Z1121" s="267"/>
      <c r="AA1121" s="267"/>
      <c r="AB1121" s="267"/>
    </row>
    <row r="1122" spans="1:28" s="268" customFormat="1" ht="40.200000000000003" customHeight="1">
      <c r="A1122" s="263" t="s">
        <v>3728</v>
      </c>
      <c r="B1122" s="271" t="s">
        <v>3729</v>
      </c>
      <c r="C1122" s="263" t="s">
        <v>3757</v>
      </c>
      <c r="D1122" s="263" t="s">
        <v>3399</v>
      </c>
      <c r="E1122" s="271" t="s">
        <v>3731</v>
      </c>
      <c r="F1122" s="263" t="s">
        <v>3758</v>
      </c>
      <c r="G1122" s="264" t="s">
        <v>3750</v>
      </c>
      <c r="H1122" s="263" t="s">
        <v>3759</v>
      </c>
      <c r="I1122" s="265" t="s">
        <v>9</v>
      </c>
      <c r="J1122" s="263"/>
      <c r="K1122" s="263"/>
      <c r="L1122" s="263" t="s">
        <v>645</v>
      </c>
      <c r="M1122" s="267"/>
      <c r="N1122" s="267"/>
      <c r="O1122" s="267"/>
      <c r="P1122" s="267"/>
      <c r="Q1122" s="267"/>
      <c r="R1122" s="267"/>
      <c r="S1122" s="267"/>
      <c r="T1122" s="267"/>
      <c r="U1122" s="267"/>
      <c r="V1122" s="267"/>
      <c r="W1122" s="267"/>
      <c r="X1122" s="267"/>
      <c r="Y1122" s="267"/>
      <c r="Z1122" s="267"/>
      <c r="AA1122" s="267"/>
      <c r="AB1122" s="267"/>
    </row>
    <row r="1123" spans="1:28" s="268" customFormat="1" ht="40.200000000000003" customHeight="1">
      <c r="A1123" s="263" t="s">
        <v>3728</v>
      </c>
      <c r="B1123" s="271" t="s">
        <v>3729</v>
      </c>
      <c r="C1123" s="263" t="s">
        <v>3760</v>
      </c>
      <c r="D1123" s="263" t="s">
        <v>3399</v>
      </c>
      <c r="E1123" s="271" t="s">
        <v>3731</v>
      </c>
      <c r="F1123" s="263" t="s">
        <v>3761</v>
      </c>
      <c r="G1123" s="264" t="s">
        <v>3750</v>
      </c>
      <c r="H1123" s="263" t="s">
        <v>3762</v>
      </c>
      <c r="I1123" s="265" t="s">
        <v>9</v>
      </c>
      <c r="J1123" s="263"/>
      <c r="K1123" s="263"/>
      <c r="L1123" s="263" t="s">
        <v>645</v>
      </c>
      <c r="M1123" s="267"/>
      <c r="N1123" s="267"/>
      <c r="O1123" s="267"/>
      <c r="P1123" s="267"/>
      <c r="Q1123" s="267"/>
      <c r="R1123" s="267"/>
      <c r="S1123" s="267"/>
      <c r="T1123" s="267"/>
      <c r="U1123" s="267"/>
      <c r="V1123" s="267"/>
      <c r="W1123" s="267"/>
      <c r="X1123" s="267"/>
      <c r="Y1123" s="267"/>
      <c r="Z1123" s="267"/>
      <c r="AA1123" s="267"/>
      <c r="AB1123" s="267"/>
    </row>
    <row r="1124" spans="1:28" s="268" customFormat="1" ht="40.200000000000003" customHeight="1">
      <c r="A1124" s="263" t="s">
        <v>3728</v>
      </c>
      <c r="B1124" s="271" t="s">
        <v>3729</v>
      </c>
      <c r="C1124" s="263" t="s">
        <v>3763</v>
      </c>
      <c r="D1124" s="263" t="s">
        <v>3399</v>
      </c>
      <c r="E1124" s="271" t="s">
        <v>3731</v>
      </c>
      <c r="F1124" s="263" t="s">
        <v>3764</v>
      </c>
      <c r="G1124" s="264" t="s">
        <v>3750</v>
      </c>
      <c r="H1124" s="263" t="s">
        <v>3765</v>
      </c>
      <c r="I1124" s="265" t="s">
        <v>9</v>
      </c>
      <c r="J1124" s="263"/>
      <c r="K1124" s="263"/>
      <c r="L1124" s="266"/>
      <c r="M1124" s="267"/>
      <c r="N1124" s="267"/>
      <c r="O1124" s="267"/>
      <c r="P1124" s="267"/>
      <c r="Q1124" s="267"/>
      <c r="R1124" s="267"/>
      <c r="S1124" s="267"/>
      <c r="T1124" s="267"/>
      <c r="U1124" s="267"/>
      <c r="V1124" s="267"/>
      <c r="W1124" s="267"/>
      <c r="X1124" s="267"/>
      <c r="Y1124" s="267"/>
      <c r="Z1124" s="267"/>
      <c r="AA1124" s="267"/>
      <c r="AB1124" s="267"/>
    </row>
    <row r="1125" spans="1:28" s="268" customFormat="1" ht="40.200000000000003" customHeight="1">
      <c r="A1125" s="263" t="s">
        <v>3728</v>
      </c>
      <c r="B1125" s="271" t="s">
        <v>3729</v>
      </c>
      <c r="C1125" s="263" t="s">
        <v>3766</v>
      </c>
      <c r="D1125" s="263" t="s">
        <v>3399</v>
      </c>
      <c r="E1125" s="271" t="s">
        <v>3731</v>
      </c>
      <c r="F1125" s="263" t="s">
        <v>3767</v>
      </c>
      <c r="G1125" s="264" t="s">
        <v>3750</v>
      </c>
      <c r="H1125" s="263" t="s">
        <v>3768</v>
      </c>
      <c r="I1125" s="265" t="s">
        <v>9</v>
      </c>
      <c r="J1125" s="263"/>
      <c r="K1125" s="263"/>
      <c r="L1125" s="266"/>
      <c r="M1125" s="267"/>
      <c r="N1125" s="267"/>
      <c r="O1125" s="267"/>
      <c r="P1125" s="267"/>
      <c r="Q1125" s="267"/>
      <c r="R1125" s="267"/>
      <c r="S1125" s="267"/>
      <c r="T1125" s="267"/>
      <c r="U1125" s="267"/>
      <c r="V1125" s="267"/>
      <c r="W1125" s="267"/>
      <c r="X1125" s="267"/>
      <c r="Y1125" s="267"/>
      <c r="Z1125" s="267"/>
      <c r="AA1125" s="267"/>
      <c r="AB1125" s="267"/>
    </row>
    <row r="1126" spans="1:28" s="268" customFormat="1" ht="40.200000000000003" customHeight="1">
      <c r="A1126" s="263" t="s">
        <v>3728</v>
      </c>
      <c r="B1126" s="271" t="s">
        <v>3729</v>
      </c>
      <c r="C1126" s="263" t="s">
        <v>3769</v>
      </c>
      <c r="D1126" s="263" t="s">
        <v>3399</v>
      </c>
      <c r="E1126" s="271" t="s">
        <v>3731</v>
      </c>
      <c r="F1126" s="263" t="s">
        <v>3770</v>
      </c>
      <c r="G1126" s="264" t="s">
        <v>3750</v>
      </c>
      <c r="H1126" s="263" t="s">
        <v>3771</v>
      </c>
      <c r="I1126" s="265" t="s">
        <v>9</v>
      </c>
      <c r="J1126" s="263"/>
      <c r="K1126" s="263"/>
      <c r="L1126" s="266"/>
      <c r="M1126" s="267"/>
      <c r="N1126" s="267"/>
      <c r="O1126" s="267"/>
      <c r="P1126" s="267"/>
      <c r="Q1126" s="267"/>
      <c r="R1126" s="267"/>
      <c r="S1126" s="267"/>
      <c r="T1126" s="267"/>
      <c r="U1126" s="267"/>
      <c r="V1126" s="267"/>
      <c r="W1126" s="267"/>
      <c r="X1126" s="267"/>
      <c r="Y1126" s="267"/>
      <c r="Z1126" s="267"/>
      <c r="AA1126" s="267"/>
      <c r="AB1126" s="267"/>
    </row>
    <row r="1127" spans="1:28" s="268" customFormat="1" ht="40.200000000000003" customHeight="1">
      <c r="A1127" s="263" t="s">
        <v>3728</v>
      </c>
      <c r="B1127" s="271" t="s">
        <v>3729</v>
      </c>
      <c r="C1127" s="263" t="s">
        <v>3772</v>
      </c>
      <c r="D1127" s="263" t="s">
        <v>3399</v>
      </c>
      <c r="E1127" s="271" t="s">
        <v>3731</v>
      </c>
      <c r="F1127" s="263" t="s">
        <v>3773</v>
      </c>
      <c r="G1127" s="264" t="s">
        <v>3774</v>
      </c>
      <c r="H1127" s="263" t="s">
        <v>3775</v>
      </c>
      <c r="I1127" s="265" t="s">
        <v>9</v>
      </c>
      <c r="J1127" s="263"/>
      <c r="K1127" s="263"/>
      <c r="L1127" s="266"/>
      <c r="M1127" s="267"/>
      <c r="N1127" s="267"/>
      <c r="O1127" s="267"/>
      <c r="P1127" s="267"/>
      <c r="Q1127" s="267"/>
      <c r="R1127" s="267"/>
      <c r="S1127" s="267"/>
      <c r="T1127" s="267"/>
      <c r="U1127" s="267"/>
      <c r="V1127" s="267"/>
      <c r="W1127" s="267"/>
      <c r="X1127" s="267"/>
      <c r="Y1127" s="267"/>
      <c r="Z1127" s="267"/>
      <c r="AA1127" s="267"/>
      <c r="AB1127" s="267"/>
    </row>
    <row r="1128" spans="1:28" s="268" customFormat="1" ht="40.200000000000003" customHeight="1">
      <c r="A1128" s="263" t="s">
        <v>3728</v>
      </c>
      <c r="B1128" s="271" t="s">
        <v>3729</v>
      </c>
      <c r="C1128" s="263" t="s">
        <v>3776</v>
      </c>
      <c r="D1128" s="263" t="s">
        <v>3399</v>
      </c>
      <c r="E1128" s="271" t="s">
        <v>3731</v>
      </c>
      <c r="F1128" s="263" t="s">
        <v>3777</v>
      </c>
      <c r="G1128" s="264" t="s">
        <v>3774</v>
      </c>
      <c r="H1128" s="263" t="s">
        <v>3778</v>
      </c>
      <c r="I1128" s="265" t="s">
        <v>9</v>
      </c>
      <c r="J1128" s="263"/>
      <c r="K1128" s="263"/>
      <c r="L1128" s="266"/>
      <c r="M1128" s="267"/>
      <c r="N1128" s="267"/>
      <c r="O1128" s="267"/>
      <c r="P1128" s="267"/>
      <c r="Q1128" s="267"/>
      <c r="R1128" s="267"/>
      <c r="S1128" s="267"/>
      <c r="T1128" s="267"/>
      <c r="U1128" s="267"/>
      <c r="V1128" s="267"/>
      <c r="W1128" s="267"/>
      <c r="X1128" s="267"/>
      <c r="Y1128" s="267"/>
      <c r="Z1128" s="267"/>
      <c r="AA1128" s="267"/>
      <c r="AB1128" s="267"/>
    </row>
    <row r="1129" spans="1:28" s="268" customFormat="1" ht="40.200000000000003" customHeight="1">
      <c r="A1129" s="263" t="s">
        <v>3728</v>
      </c>
      <c r="B1129" s="271" t="s">
        <v>3729</v>
      </c>
      <c r="C1129" s="263" t="s">
        <v>3779</v>
      </c>
      <c r="D1129" s="263" t="s">
        <v>3399</v>
      </c>
      <c r="E1129" s="271" t="s">
        <v>3731</v>
      </c>
      <c r="F1129" s="263" t="s">
        <v>3780</v>
      </c>
      <c r="G1129" s="264" t="s">
        <v>3774</v>
      </c>
      <c r="H1129" s="263" t="s">
        <v>3781</v>
      </c>
      <c r="I1129" s="265" t="s">
        <v>9</v>
      </c>
      <c r="J1129" s="263"/>
      <c r="K1129" s="263"/>
      <c r="L1129" s="266"/>
      <c r="M1129" s="267"/>
      <c r="N1129" s="267"/>
      <c r="O1129" s="267"/>
      <c r="P1129" s="267"/>
      <c r="Q1129" s="267"/>
      <c r="R1129" s="267"/>
      <c r="S1129" s="267"/>
      <c r="T1129" s="267"/>
      <c r="U1129" s="267"/>
      <c r="V1129" s="267"/>
      <c r="W1129" s="267"/>
      <c r="X1129" s="267"/>
      <c r="Y1129" s="267"/>
      <c r="Z1129" s="267"/>
      <c r="AA1129" s="267"/>
      <c r="AB1129" s="267"/>
    </row>
    <row r="1130" spans="1:28" s="268" customFormat="1" ht="40.200000000000003" customHeight="1">
      <c r="A1130" s="263" t="s">
        <v>3728</v>
      </c>
      <c r="B1130" s="271" t="s">
        <v>3729</v>
      </c>
      <c r="C1130" s="263" t="s">
        <v>3782</v>
      </c>
      <c r="D1130" s="263" t="s">
        <v>3399</v>
      </c>
      <c r="E1130" s="271" t="s">
        <v>3731</v>
      </c>
      <c r="F1130" s="263" t="s">
        <v>3783</v>
      </c>
      <c r="G1130" s="264" t="s">
        <v>3750</v>
      </c>
      <c r="H1130" s="263" t="s">
        <v>3784</v>
      </c>
      <c r="I1130" s="265" t="s">
        <v>9</v>
      </c>
      <c r="J1130" s="263"/>
      <c r="K1130" s="263"/>
      <c r="L1130" s="266"/>
      <c r="M1130" s="267"/>
      <c r="N1130" s="267"/>
      <c r="O1130" s="267"/>
      <c r="P1130" s="267"/>
      <c r="Q1130" s="267"/>
      <c r="R1130" s="267"/>
      <c r="S1130" s="267"/>
      <c r="T1130" s="267"/>
      <c r="U1130" s="267"/>
      <c r="V1130" s="267"/>
      <c r="W1130" s="267"/>
      <c r="X1130" s="267"/>
      <c r="Y1130" s="267"/>
      <c r="Z1130" s="267"/>
      <c r="AA1130" s="267"/>
      <c r="AB1130" s="267"/>
    </row>
    <row r="1131" spans="1:28" s="268" customFormat="1" ht="40.200000000000003" customHeight="1">
      <c r="A1131" s="263" t="s">
        <v>3728</v>
      </c>
      <c r="B1131" s="271" t="s">
        <v>3729</v>
      </c>
      <c r="C1131" s="263" t="s">
        <v>3785</v>
      </c>
      <c r="D1131" s="263" t="s">
        <v>3399</v>
      </c>
      <c r="E1131" s="271" t="s">
        <v>3731</v>
      </c>
      <c r="F1131" s="263" t="s">
        <v>3786</v>
      </c>
      <c r="G1131" s="264" t="s">
        <v>3787</v>
      </c>
      <c r="H1131" s="263" t="s">
        <v>3788</v>
      </c>
      <c r="I1131" s="265" t="s">
        <v>9</v>
      </c>
      <c r="J1131" s="263"/>
      <c r="K1131" s="263"/>
      <c r="L1131" s="266"/>
      <c r="M1131" s="267"/>
      <c r="N1131" s="267"/>
      <c r="O1131" s="267"/>
      <c r="P1131" s="267"/>
      <c r="Q1131" s="267"/>
      <c r="R1131" s="267"/>
      <c r="S1131" s="267"/>
      <c r="T1131" s="267"/>
      <c r="U1131" s="267"/>
      <c r="V1131" s="267"/>
      <c r="W1131" s="267"/>
      <c r="X1131" s="267"/>
      <c r="Y1131" s="267"/>
      <c r="Z1131" s="267"/>
      <c r="AA1131" s="267"/>
      <c r="AB1131" s="267"/>
    </row>
    <row r="1132" spans="1:28" s="268" customFormat="1" ht="40.200000000000003" customHeight="1">
      <c r="A1132" s="263" t="s">
        <v>3728</v>
      </c>
      <c r="B1132" s="271" t="s">
        <v>3729</v>
      </c>
      <c r="C1132" s="263" t="s">
        <v>3789</v>
      </c>
      <c r="D1132" s="263" t="s">
        <v>3399</v>
      </c>
      <c r="E1132" s="271" t="s">
        <v>3731</v>
      </c>
      <c r="F1132" s="263" t="s">
        <v>3790</v>
      </c>
      <c r="G1132" s="264" t="s">
        <v>3787</v>
      </c>
      <c r="H1132" s="263" t="s">
        <v>3791</v>
      </c>
      <c r="I1132" s="265" t="s">
        <v>9</v>
      </c>
      <c r="J1132" s="263"/>
      <c r="K1132" s="263"/>
      <c r="L1132" s="266"/>
      <c r="M1132" s="267"/>
      <c r="N1132" s="267"/>
      <c r="O1132" s="267"/>
      <c r="P1132" s="267"/>
      <c r="Q1132" s="267"/>
      <c r="R1132" s="267"/>
      <c r="S1132" s="267"/>
      <c r="T1132" s="267"/>
      <c r="U1132" s="267"/>
      <c r="V1132" s="267"/>
      <c r="W1132" s="267"/>
      <c r="X1132" s="267"/>
      <c r="Y1132" s="267"/>
      <c r="Z1132" s="267"/>
      <c r="AA1132" s="267"/>
      <c r="AB1132" s="267"/>
    </row>
    <row r="1133" spans="1:28" s="268" customFormat="1" ht="40.200000000000003" customHeight="1">
      <c r="A1133" s="263" t="s">
        <v>3728</v>
      </c>
      <c r="B1133" s="271" t="s">
        <v>3729</v>
      </c>
      <c r="C1133" s="263" t="s">
        <v>3792</v>
      </c>
      <c r="D1133" s="263" t="s">
        <v>3399</v>
      </c>
      <c r="E1133" s="271" t="s">
        <v>3731</v>
      </c>
      <c r="F1133" s="263" t="s">
        <v>3793</v>
      </c>
      <c r="G1133" s="264" t="s">
        <v>3787</v>
      </c>
      <c r="H1133" s="263" t="s">
        <v>3794</v>
      </c>
      <c r="I1133" s="265" t="s">
        <v>9</v>
      </c>
      <c r="J1133" s="263"/>
      <c r="K1133" s="263"/>
      <c r="L1133" s="266"/>
      <c r="M1133" s="267"/>
      <c r="N1133" s="267"/>
      <c r="O1133" s="267"/>
      <c r="P1133" s="267"/>
      <c r="Q1133" s="267"/>
      <c r="R1133" s="267"/>
      <c r="S1133" s="267"/>
      <c r="T1133" s="267"/>
      <c r="U1133" s="267"/>
      <c r="V1133" s="267"/>
      <c r="W1133" s="267"/>
      <c r="X1133" s="267"/>
      <c r="Y1133" s="267"/>
      <c r="Z1133" s="267"/>
      <c r="AA1133" s="267"/>
      <c r="AB1133" s="267"/>
    </row>
    <row r="1134" spans="1:28" s="268" customFormat="1" ht="40.200000000000003" customHeight="1">
      <c r="A1134" s="263" t="s">
        <v>3728</v>
      </c>
      <c r="B1134" s="271" t="s">
        <v>3729</v>
      </c>
      <c r="C1134" s="263" t="s">
        <v>3795</v>
      </c>
      <c r="D1134" s="263" t="s">
        <v>3399</v>
      </c>
      <c r="E1134" s="271" t="s">
        <v>3731</v>
      </c>
      <c r="F1134" s="263" t="s">
        <v>3796</v>
      </c>
      <c r="G1134" s="264" t="s">
        <v>3787</v>
      </c>
      <c r="H1134" s="263" t="s">
        <v>3797</v>
      </c>
      <c r="I1134" s="265" t="s">
        <v>9</v>
      </c>
      <c r="J1134" s="263"/>
      <c r="K1134" s="263"/>
      <c r="L1134" s="266"/>
      <c r="M1134" s="267"/>
      <c r="N1134" s="267"/>
      <c r="O1134" s="267"/>
      <c r="P1134" s="267"/>
      <c r="Q1134" s="267"/>
      <c r="R1134" s="267"/>
      <c r="S1134" s="267"/>
      <c r="T1134" s="267"/>
      <c r="U1134" s="267"/>
      <c r="V1134" s="267"/>
      <c r="W1134" s="267"/>
      <c r="X1134" s="267"/>
      <c r="Y1134" s="267"/>
      <c r="Z1134" s="267"/>
      <c r="AA1134" s="267"/>
      <c r="AB1134" s="267"/>
    </row>
    <row r="1135" spans="1:28" s="268" customFormat="1" ht="40.200000000000003" customHeight="1">
      <c r="A1135" s="263" t="s">
        <v>3728</v>
      </c>
      <c r="B1135" s="271" t="s">
        <v>3729</v>
      </c>
      <c r="C1135" s="263" t="s">
        <v>3798</v>
      </c>
      <c r="D1135" s="263" t="s">
        <v>3399</v>
      </c>
      <c r="E1135" s="271" t="s">
        <v>3731</v>
      </c>
      <c r="F1135" s="263" t="s">
        <v>3799</v>
      </c>
      <c r="G1135" s="264" t="s">
        <v>3787</v>
      </c>
      <c r="H1135" s="263" t="s">
        <v>3800</v>
      </c>
      <c r="I1135" s="265" t="s">
        <v>9</v>
      </c>
      <c r="J1135" s="263"/>
      <c r="K1135" s="263"/>
      <c r="L1135" s="263" t="s">
        <v>645</v>
      </c>
      <c r="M1135" s="267"/>
      <c r="N1135" s="267"/>
      <c r="O1135" s="267"/>
      <c r="P1135" s="267"/>
      <c r="Q1135" s="267"/>
      <c r="R1135" s="267"/>
      <c r="S1135" s="267"/>
      <c r="T1135" s="267"/>
      <c r="U1135" s="267"/>
      <c r="V1135" s="267"/>
      <c r="W1135" s="267"/>
      <c r="X1135" s="267"/>
      <c r="Y1135" s="267"/>
      <c r="Z1135" s="267"/>
      <c r="AA1135" s="267"/>
      <c r="AB1135" s="267"/>
    </row>
    <row r="1136" spans="1:28" s="268" customFormat="1" ht="40.200000000000003" customHeight="1">
      <c r="A1136" s="263" t="s">
        <v>3728</v>
      </c>
      <c r="B1136" s="271" t="s">
        <v>3729</v>
      </c>
      <c r="C1136" s="263" t="s">
        <v>3801</v>
      </c>
      <c r="D1136" s="263" t="s">
        <v>3399</v>
      </c>
      <c r="E1136" s="271" t="s">
        <v>3731</v>
      </c>
      <c r="F1136" s="263" t="s">
        <v>3802</v>
      </c>
      <c r="G1136" s="264" t="s">
        <v>3787</v>
      </c>
      <c r="H1136" s="263" t="s">
        <v>3803</v>
      </c>
      <c r="I1136" s="265" t="s">
        <v>9</v>
      </c>
      <c r="J1136" s="263"/>
      <c r="K1136" s="263"/>
      <c r="L1136" s="266"/>
      <c r="M1136" s="267"/>
      <c r="N1136" s="267"/>
      <c r="O1136" s="267"/>
      <c r="P1136" s="267"/>
      <c r="Q1136" s="267"/>
      <c r="R1136" s="267"/>
      <c r="S1136" s="267"/>
      <c r="T1136" s="267"/>
      <c r="U1136" s="267"/>
      <c r="V1136" s="267"/>
      <c r="W1136" s="267"/>
      <c r="X1136" s="267"/>
      <c r="Y1136" s="267"/>
      <c r="Z1136" s="267"/>
      <c r="AA1136" s="267"/>
      <c r="AB1136" s="267"/>
    </row>
    <row r="1137" spans="1:28" s="268" customFormat="1" ht="40.200000000000003" customHeight="1">
      <c r="A1137" s="263" t="s">
        <v>3728</v>
      </c>
      <c r="B1137" s="271" t="s">
        <v>3729</v>
      </c>
      <c r="C1137" s="263" t="s">
        <v>3804</v>
      </c>
      <c r="D1137" s="263" t="s">
        <v>3399</v>
      </c>
      <c r="E1137" s="271" t="s">
        <v>3731</v>
      </c>
      <c r="F1137" s="263" t="s">
        <v>3805</v>
      </c>
      <c r="G1137" s="264" t="s">
        <v>3787</v>
      </c>
      <c r="H1137" s="263" t="s">
        <v>3800</v>
      </c>
      <c r="I1137" s="265" t="s">
        <v>9</v>
      </c>
      <c r="J1137" s="263"/>
      <c r="K1137" s="263"/>
      <c r="L1137" s="263" t="s">
        <v>645</v>
      </c>
      <c r="M1137" s="267"/>
      <c r="N1137" s="267"/>
      <c r="O1137" s="267"/>
      <c r="P1137" s="267"/>
      <c r="Q1137" s="267"/>
      <c r="R1137" s="267"/>
      <c r="S1137" s="267"/>
      <c r="T1137" s="267"/>
      <c r="U1137" s="267"/>
      <c r="V1137" s="267"/>
      <c r="W1137" s="267"/>
      <c r="X1137" s="267"/>
      <c r="Y1137" s="267"/>
      <c r="Z1137" s="267"/>
      <c r="AA1137" s="267"/>
      <c r="AB1137" s="267"/>
    </row>
    <row r="1138" spans="1:28" s="268" customFormat="1" ht="40.200000000000003" customHeight="1">
      <c r="A1138" s="263" t="s">
        <v>3728</v>
      </c>
      <c r="B1138" s="271" t="s">
        <v>3729</v>
      </c>
      <c r="C1138" s="263" t="s">
        <v>3806</v>
      </c>
      <c r="D1138" s="263" t="s">
        <v>3399</v>
      </c>
      <c r="E1138" s="271" t="s">
        <v>3731</v>
      </c>
      <c r="F1138" s="263" t="s">
        <v>3807</v>
      </c>
      <c r="G1138" s="264" t="s">
        <v>3787</v>
      </c>
      <c r="H1138" s="263" t="s">
        <v>3808</v>
      </c>
      <c r="I1138" s="265" t="s">
        <v>9</v>
      </c>
      <c r="J1138" s="263"/>
      <c r="K1138" s="263"/>
      <c r="L1138" s="266"/>
      <c r="M1138" s="267"/>
      <c r="N1138" s="267"/>
      <c r="O1138" s="267"/>
      <c r="P1138" s="267"/>
      <c r="Q1138" s="267"/>
      <c r="R1138" s="267"/>
      <c r="S1138" s="267"/>
      <c r="T1138" s="267"/>
      <c r="U1138" s="267"/>
      <c r="V1138" s="267"/>
      <c r="W1138" s="267"/>
      <c r="X1138" s="267"/>
      <c r="Y1138" s="267"/>
      <c r="Z1138" s="267"/>
      <c r="AA1138" s="267"/>
      <c r="AB1138" s="267"/>
    </row>
    <row r="1139" spans="1:28" s="268" customFormat="1" ht="40.200000000000003" customHeight="1">
      <c r="A1139" s="263" t="s">
        <v>3728</v>
      </c>
      <c r="B1139" s="271" t="s">
        <v>3729</v>
      </c>
      <c r="C1139" s="263" t="s">
        <v>3809</v>
      </c>
      <c r="D1139" s="263" t="s">
        <v>3399</v>
      </c>
      <c r="E1139" s="271" t="s">
        <v>3731</v>
      </c>
      <c r="F1139" s="263" t="s">
        <v>3810</v>
      </c>
      <c r="G1139" s="264" t="s">
        <v>3787</v>
      </c>
      <c r="H1139" s="263" t="s">
        <v>3800</v>
      </c>
      <c r="I1139" s="265" t="s">
        <v>9</v>
      </c>
      <c r="J1139" s="263"/>
      <c r="K1139" s="263"/>
      <c r="L1139" s="263" t="s">
        <v>645</v>
      </c>
      <c r="M1139" s="267"/>
      <c r="N1139" s="267"/>
      <c r="O1139" s="267"/>
      <c r="P1139" s="267"/>
      <c r="Q1139" s="267"/>
      <c r="R1139" s="267"/>
      <c r="S1139" s="267"/>
      <c r="T1139" s="267"/>
      <c r="U1139" s="267"/>
      <c r="V1139" s="267"/>
      <c r="W1139" s="267"/>
      <c r="X1139" s="267"/>
      <c r="Y1139" s="267"/>
      <c r="Z1139" s="267"/>
      <c r="AA1139" s="267"/>
      <c r="AB1139" s="267"/>
    </row>
    <row r="1140" spans="1:28" s="268" customFormat="1" ht="40.200000000000003" customHeight="1">
      <c r="A1140" s="263" t="s">
        <v>3728</v>
      </c>
      <c r="B1140" s="271" t="s">
        <v>3729</v>
      </c>
      <c r="C1140" s="263" t="s">
        <v>3811</v>
      </c>
      <c r="D1140" s="263" t="s">
        <v>3399</v>
      </c>
      <c r="E1140" s="271" t="s">
        <v>3731</v>
      </c>
      <c r="F1140" s="263" t="s">
        <v>3812</v>
      </c>
      <c r="G1140" s="264" t="s">
        <v>3787</v>
      </c>
      <c r="H1140" s="263" t="s">
        <v>3813</v>
      </c>
      <c r="I1140" s="265" t="s">
        <v>9</v>
      </c>
      <c r="J1140" s="263"/>
      <c r="K1140" s="263"/>
      <c r="L1140" s="266"/>
      <c r="M1140" s="267"/>
      <c r="N1140" s="267"/>
      <c r="O1140" s="267"/>
      <c r="P1140" s="267"/>
      <c r="Q1140" s="267"/>
      <c r="R1140" s="267"/>
      <c r="S1140" s="267"/>
      <c r="T1140" s="267"/>
      <c r="U1140" s="267"/>
      <c r="V1140" s="267"/>
      <c r="W1140" s="267"/>
      <c r="X1140" s="267"/>
      <c r="Y1140" s="267"/>
      <c r="Z1140" s="267"/>
      <c r="AA1140" s="267"/>
      <c r="AB1140" s="267"/>
    </row>
    <row r="1141" spans="1:28" s="268" customFormat="1" ht="40.200000000000003" customHeight="1">
      <c r="A1141" s="263" t="s">
        <v>3728</v>
      </c>
      <c r="B1141" s="271" t="s">
        <v>3729</v>
      </c>
      <c r="C1141" s="263" t="s">
        <v>3814</v>
      </c>
      <c r="D1141" s="263" t="s">
        <v>3399</v>
      </c>
      <c r="E1141" s="271" t="s">
        <v>3731</v>
      </c>
      <c r="F1141" s="263" t="s">
        <v>3815</v>
      </c>
      <c r="G1141" s="264" t="s">
        <v>3750</v>
      </c>
      <c r="H1141" s="263" t="s">
        <v>3816</v>
      </c>
      <c r="I1141" s="265" t="s">
        <v>9</v>
      </c>
      <c r="J1141" s="263"/>
      <c r="K1141" s="263"/>
      <c r="L1141" s="266"/>
      <c r="M1141" s="267"/>
      <c r="N1141" s="267"/>
      <c r="O1141" s="267"/>
      <c r="P1141" s="267"/>
      <c r="Q1141" s="267"/>
      <c r="R1141" s="267"/>
      <c r="S1141" s="267"/>
      <c r="T1141" s="267"/>
      <c r="U1141" s="267"/>
      <c r="V1141" s="267"/>
      <c r="W1141" s="267"/>
      <c r="X1141" s="267"/>
      <c r="Y1141" s="267"/>
      <c r="Z1141" s="267"/>
      <c r="AA1141" s="267"/>
      <c r="AB1141" s="267"/>
    </row>
    <row r="1142" spans="1:28" s="268" customFormat="1" ht="40.200000000000003" customHeight="1">
      <c r="A1142" s="263" t="s">
        <v>3728</v>
      </c>
      <c r="B1142" s="271" t="s">
        <v>3729</v>
      </c>
      <c r="C1142" s="263" t="s">
        <v>3817</v>
      </c>
      <c r="D1142" s="263" t="s">
        <v>3399</v>
      </c>
      <c r="E1142" s="271" t="s">
        <v>3731</v>
      </c>
      <c r="F1142" s="263" t="s">
        <v>3818</v>
      </c>
      <c r="G1142" s="264" t="s">
        <v>3819</v>
      </c>
      <c r="H1142" s="263" t="s">
        <v>3820</v>
      </c>
      <c r="I1142" s="265" t="s">
        <v>9</v>
      </c>
      <c r="J1142" s="263"/>
      <c r="K1142" s="263"/>
      <c r="L1142" s="263" t="s">
        <v>645</v>
      </c>
      <c r="M1142" s="267"/>
      <c r="N1142" s="267"/>
      <c r="O1142" s="267"/>
      <c r="P1142" s="267"/>
      <c r="Q1142" s="267"/>
      <c r="R1142" s="267"/>
      <c r="S1142" s="267"/>
      <c r="T1142" s="267"/>
      <c r="U1142" s="267"/>
      <c r="V1142" s="267"/>
      <c r="W1142" s="267"/>
      <c r="X1142" s="267"/>
      <c r="Y1142" s="267"/>
      <c r="Z1142" s="267"/>
      <c r="AA1142" s="267"/>
      <c r="AB1142" s="267"/>
    </row>
    <row r="1143" spans="1:28" s="268" customFormat="1" ht="40.200000000000003" customHeight="1">
      <c r="A1143" s="263" t="s">
        <v>3728</v>
      </c>
      <c r="B1143" s="271" t="s">
        <v>3729</v>
      </c>
      <c r="C1143" s="263" t="s">
        <v>3821</v>
      </c>
      <c r="D1143" s="263" t="s">
        <v>3399</v>
      </c>
      <c r="E1143" s="271" t="s">
        <v>3731</v>
      </c>
      <c r="F1143" s="263" t="s">
        <v>3822</v>
      </c>
      <c r="G1143" s="264" t="s">
        <v>3819</v>
      </c>
      <c r="H1143" s="263" t="s">
        <v>3823</v>
      </c>
      <c r="I1143" s="265" t="s">
        <v>9</v>
      </c>
      <c r="J1143" s="263"/>
      <c r="K1143" s="263"/>
      <c r="L1143" s="266"/>
      <c r="M1143" s="267"/>
      <c r="N1143" s="267"/>
      <c r="O1143" s="267"/>
      <c r="P1143" s="267"/>
      <c r="Q1143" s="267"/>
      <c r="R1143" s="267"/>
      <c r="S1143" s="267"/>
      <c r="T1143" s="267"/>
      <c r="U1143" s="267"/>
      <c r="V1143" s="267"/>
      <c r="W1143" s="267"/>
      <c r="X1143" s="267"/>
      <c r="Y1143" s="267"/>
      <c r="Z1143" s="267"/>
      <c r="AA1143" s="267"/>
      <c r="AB1143" s="267"/>
    </row>
    <row r="1144" spans="1:28" s="268" customFormat="1" ht="40.200000000000003" customHeight="1">
      <c r="A1144" s="263" t="s">
        <v>3728</v>
      </c>
      <c r="B1144" s="271" t="s">
        <v>3729</v>
      </c>
      <c r="C1144" s="263" t="s">
        <v>3824</v>
      </c>
      <c r="D1144" s="263" t="s">
        <v>3399</v>
      </c>
      <c r="E1144" s="271" t="s">
        <v>3731</v>
      </c>
      <c r="F1144" s="263" t="s">
        <v>3825</v>
      </c>
      <c r="G1144" s="264" t="s">
        <v>3819</v>
      </c>
      <c r="H1144" s="263" t="s">
        <v>3826</v>
      </c>
      <c r="I1144" s="265" t="s">
        <v>9</v>
      </c>
      <c r="J1144" s="263"/>
      <c r="K1144" s="263"/>
      <c r="L1144" s="263" t="s">
        <v>645</v>
      </c>
      <c r="M1144" s="267"/>
      <c r="N1144" s="267"/>
      <c r="O1144" s="267"/>
      <c r="P1144" s="267"/>
      <c r="Q1144" s="267"/>
      <c r="R1144" s="267"/>
      <c r="S1144" s="267"/>
      <c r="T1144" s="267"/>
      <c r="U1144" s="267"/>
      <c r="V1144" s="267"/>
      <c r="W1144" s="267"/>
      <c r="X1144" s="267"/>
      <c r="Y1144" s="267"/>
      <c r="Z1144" s="267"/>
      <c r="AA1144" s="267"/>
      <c r="AB1144" s="267"/>
    </row>
    <row r="1145" spans="1:28" s="268" customFormat="1" ht="40.200000000000003" customHeight="1">
      <c r="A1145" s="263" t="s">
        <v>3728</v>
      </c>
      <c r="B1145" s="271" t="s">
        <v>3729</v>
      </c>
      <c r="C1145" s="263" t="s">
        <v>3827</v>
      </c>
      <c r="D1145" s="263" t="s">
        <v>3399</v>
      </c>
      <c r="E1145" s="271" t="s">
        <v>3731</v>
      </c>
      <c r="F1145" s="263" t="s">
        <v>3828</v>
      </c>
      <c r="G1145" s="264" t="s">
        <v>3819</v>
      </c>
      <c r="H1145" s="263" t="s">
        <v>3829</v>
      </c>
      <c r="I1145" s="265" t="s">
        <v>9</v>
      </c>
      <c r="J1145" s="263"/>
      <c r="K1145" s="263"/>
      <c r="L1145" s="266"/>
      <c r="M1145" s="267"/>
      <c r="N1145" s="267"/>
      <c r="O1145" s="267"/>
      <c r="P1145" s="267"/>
      <c r="Q1145" s="267"/>
      <c r="R1145" s="267"/>
      <c r="S1145" s="267"/>
      <c r="T1145" s="267"/>
      <c r="U1145" s="267"/>
      <c r="V1145" s="267"/>
      <c r="W1145" s="267"/>
      <c r="X1145" s="267"/>
      <c r="Y1145" s="267"/>
      <c r="Z1145" s="267"/>
      <c r="AA1145" s="267"/>
      <c r="AB1145" s="267"/>
    </row>
    <row r="1146" spans="1:28" s="268" customFormat="1" ht="40.200000000000003" customHeight="1">
      <c r="A1146" s="263" t="s">
        <v>3728</v>
      </c>
      <c r="B1146" s="271" t="s">
        <v>3729</v>
      </c>
      <c r="C1146" s="263" t="s">
        <v>3830</v>
      </c>
      <c r="D1146" s="263" t="s">
        <v>3399</v>
      </c>
      <c r="E1146" s="271" t="s">
        <v>3731</v>
      </c>
      <c r="F1146" s="263" t="s">
        <v>3831</v>
      </c>
      <c r="G1146" s="264" t="s">
        <v>3819</v>
      </c>
      <c r="H1146" s="263" t="s">
        <v>3832</v>
      </c>
      <c r="I1146" s="265" t="s">
        <v>9</v>
      </c>
      <c r="J1146" s="263"/>
      <c r="K1146" s="263"/>
      <c r="L1146" s="266"/>
      <c r="M1146" s="267"/>
      <c r="N1146" s="267"/>
      <c r="O1146" s="267"/>
      <c r="P1146" s="267"/>
      <c r="Q1146" s="267"/>
      <c r="R1146" s="267"/>
      <c r="S1146" s="267"/>
      <c r="T1146" s="267"/>
      <c r="U1146" s="267"/>
      <c r="V1146" s="267"/>
      <c r="W1146" s="267"/>
      <c r="X1146" s="267"/>
      <c r="Y1146" s="267"/>
      <c r="Z1146" s="267"/>
      <c r="AA1146" s="267"/>
      <c r="AB1146" s="267"/>
    </row>
    <row r="1147" spans="1:28" s="268" customFormat="1" ht="40.200000000000003" customHeight="1">
      <c r="A1147" s="263" t="s">
        <v>3728</v>
      </c>
      <c r="B1147" s="271" t="s">
        <v>3729</v>
      </c>
      <c r="C1147" s="263" t="s">
        <v>3833</v>
      </c>
      <c r="D1147" s="263" t="s">
        <v>3399</v>
      </c>
      <c r="E1147" s="271" t="s">
        <v>3731</v>
      </c>
      <c r="F1147" s="263" t="s">
        <v>3834</v>
      </c>
      <c r="G1147" s="264" t="s">
        <v>3819</v>
      </c>
      <c r="H1147" s="263" t="s">
        <v>3835</v>
      </c>
      <c r="I1147" s="265" t="s">
        <v>9</v>
      </c>
      <c r="J1147" s="263"/>
      <c r="K1147" s="263"/>
      <c r="L1147" s="266"/>
      <c r="M1147" s="267"/>
      <c r="N1147" s="267"/>
      <c r="O1147" s="267"/>
      <c r="P1147" s="267"/>
      <c r="Q1147" s="267"/>
      <c r="R1147" s="267"/>
      <c r="S1147" s="267"/>
      <c r="T1147" s="267"/>
      <c r="U1147" s="267"/>
      <c r="V1147" s="267"/>
      <c r="W1147" s="267"/>
      <c r="X1147" s="267"/>
      <c r="Y1147" s="267"/>
      <c r="Z1147" s="267"/>
      <c r="AA1147" s="267"/>
      <c r="AB1147" s="267"/>
    </row>
    <row r="1148" spans="1:28" s="268" customFormat="1" ht="40.200000000000003" customHeight="1">
      <c r="A1148" s="263" t="s">
        <v>3728</v>
      </c>
      <c r="B1148" s="271" t="s">
        <v>3729</v>
      </c>
      <c r="C1148" s="263" t="s">
        <v>3836</v>
      </c>
      <c r="D1148" s="263" t="s">
        <v>3399</v>
      </c>
      <c r="E1148" s="271" t="s">
        <v>3731</v>
      </c>
      <c r="F1148" s="263" t="s">
        <v>3837</v>
      </c>
      <c r="G1148" s="264" t="s">
        <v>3819</v>
      </c>
      <c r="H1148" s="263" t="s">
        <v>3838</v>
      </c>
      <c r="I1148" s="265" t="s">
        <v>9</v>
      </c>
      <c r="J1148" s="276"/>
      <c r="K1148" s="263"/>
      <c r="L1148" s="266"/>
      <c r="M1148" s="267"/>
      <c r="N1148" s="267"/>
      <c r="O1148" s="267"/>
      <c r="P1148" s="267"/>
      <c r="Q1148" s="267"/>
      <c r="R1148" s="267"/>
      <c r="S1148" s="267"/>
      <c r="T1148" s="267"/>
      <c r="U1148" s="267"/>
      <c r="V1148" s="267"/>
      <c r="W1148" s="267"/>
      <c r="X1148" s="267"/>
      <c r="Y1148" s="267"/>
      <c r="Z1148" s="267"/>
      <c r="AA1148" s="267"/>
      <c r="AB1148" s="267"/>
    </row>
    <row r="1149" spans="1:28" s="268" customFormat="1" ht="40.200000000000003" customHeight="1">
      <c r="A1149" s="263" t="s">
        <v>3728</v>
      </c>
      <c r="B1149" s="271" t="s">
        <v>3729</v>
      </c>
      <c r="C1149" s="263" t="s">
        <v>3839</v>
      </c>
      <c r="D1149" s="263" t="s">
        <v>3399</v>
      </c>
      <c r="E1149" s="271" t="s">
        <v>3731</v>
      </c>
      <c r="F1149" s="263" t="s">
        <v>3840</v>
      </c>
      <c r="G1149" s="264" t="s">
        <v>3841</v>
      </c>
      <c r="H1149" s="263" t="s">
        <v>3842</v>
      </c>
      <c r="I1149" s="265" t="s">
        <v>9</v>
      </c>
      <c r="J1149" s="263"/>
      <c r="K1149" s="263"/>
      <c r="L1149" s="263" t="s">
        <v>645</v>
      </c>
      <c r="M1149" s="267"/>
      <c r="N1149" s="267"/>
      <c r="O1149" s="267"/>
      <c r="P1149" s="267"/>
      <c r="Q1149" s="267"/>
      <c r="R1149" s="267"/>
      <c r="S1149" s="267"/>
      <c r="T1149" s="267"/>
      <c r="U1149" s="267"/>
      <c r="V1149" s="267"/>
      <c r="W1149" s="267"/>
      <c r="X1149" s="267"/>
      <c r="Y1149" s="267"/>
      <c r="Z1149" s="267"/>
      <c r="AA1149" s="267"/>
      <c r="AB1149" s="267"/>
    </row>
    <row r="1150" spans="1:28" s="268" customFormat="1" ht="40.200000000000003" customHeight="1">
      <c r="A1150" s="263" t="s">
        <v>3728</v>
      </c>
      <c r="B1150" s="271" t="s">
        <v>3729</v>
      </c>
      <c r="C1150" s="263" t="s">
        <v>3843</v>
      </c>
      <c r="D1150" s="263" t="s">
        <v>3399</v>
      </c>
      <c r="E1150" s="271" t="s">
        <v>3731</v>
      </c>
      <c r="F1150" s="263" t="s">
        <v>3844</v>
      </c>
      <c r="G1150" s="264" t="s">
        <v>3841</v>
      </c>
      <c r="H1150" s="263" t="s">
        <v>3845</v>
      </c>
      <c r="I1150" s="265" t="s">
        <v>9</v>
      </c>
      <c r="J1150" s="263"/>
      <c r="K1150" s="263"/>
      <c r="L1150" s="266"/>
      <c r="M1150" s="267"/>
      <c r="N1150" s="267"/>
      <c r="O1150" s="267"/>
      <c r="P1150" s="267"/>
      <c r="Q1150" s="267"/>
      <c r="R1150" s="267"/>
      <c r="S1150" s="267"/>
      <c r="T1150" s="267"/>
      <c r="U1150" s="267"/>
      <c r="V1150" s="267"/>
      <c r="W1150" s="267"/>
      <c r="X1150" s="267"/>
      <c r="Y1150" s="267"/>
      <c r="Z1150" s="267"/>
      <c r="AA1150" s="267"/>
      <c r="AB1150" s="267"/>
    </row>
    <row r="1151" spans="1:28" s="268" customFormat="1" ht="40.200000000000003" customHeight="1">
      <c r="A1151" s="263" t="s">
        <v>3728</v>
      </c>
      <c r="B1151" s="271" t="s">
        <v>3729</v>
      </c>
      <c r="C1151" s="263" t="s">
        <v>3846</v>
      </c>
      <c r="D1151" s="263" t="s">
        <v>3399</v>
      </c>
      <c r="E1151" s="271" t="s">
        <v>3731</v>
      </c>
      <c r="F1151" s="263" t="s">
        <v>3847</v>
      </c>
      <c r="G1151" s="264" t="s">
        <v>3841</v>
      </c>
      <c r="H1151" s="263" t="s">
        <v>3848</v>
      </c>
      <c r="I1151" s="265" t="s">
        <v>9</v>
      </c>
      <c r="J1151" s="263"/>
      <c r="K1151" s="263"/>
      <c r="L1151" s="266"/>
      <c r="M1151" s="267"/>
      <c r="N1151" s="267"/>
      <c r="O1151" s="267"/>
      <c r="P1151" s="267"/>
      <c r="Q1151" s="267"/>
      <c r="R1151" s="267"/>
      <c r="S1151" s="267"/>
      <c r="T1151" s="267"/>
      <c r="U1151" s="267"/>
      <c r="V1151" s="267"/>
      <c r="W1151" s="267"/>
      <c r="X1151" s="267"/>
      <c r="Y1151" s="267"/>
      <c r="Z1151" s="267"/>
      <c r="AA1151" s="267"/>
      <c r="AB1151" s="267"/>
    </row>
    <row r="1152" spans="1:28" s="268" customFormat="1" ht="40.200000000000003" customHeight="1">
      <c r="A1152" s="263" t="s">
        <v>3728</v>
      </c>
      <c r="B1152" s="271" t="s">
        <v>3729</v>
      </c>
      <c r="C1152" s="263" t="s">
        <v>3849</v>
      </c>
      <c r="D1152" s="263" t="s">
        <v>3399</v>
      </c>
      <c r="E1152" s="271" t="s">
        <v>3731</v>
      </c>
      <c r="F1152" s="263" t="s">
        <v>3850</v>
      </c>
      <c r="G1152" s="264" t="s">
        <v>3841</v>
      </c>
      <c r="H1152" s="263" t="s">
        <v>3851</v>
      </c>
      <c r="I1152" s="265" t="s">
        <v>9</v>
      </c>
      <c r="J1152" s="263"/>
      <c r="K1152" s="263"/>
      <c r="L1152" s="266"/>
      <c r="M1152" s="267"/>
      <c r="N1152" s="267"/>
      <c r="O1152" s="267"/>
      <c r="P1152" s="267"/>
      <c r="Q1152" s="267"/>
      <c r="R1152" s="267"/>
      <c r="S1152" s="267"/>
      <c r="T1152" s="267"/>
      <c r="U1152" s="267"/>
      <c r="V1152" s="267"/>
      <c r="W1152" s="267"/>
      <c r="X1152" s="267"/>
      <c r="Y1152" s="267"/>
      <c r="Z1152" s="267"/>
      <c r="AA1152" s="267"/>
      <c r="AB1152" s="267"/>
    </row>
    <row r="1153" spans="1:28" s="268" customFormat="1" ht="40.200000000000003" customHeight="1">
      <c r="A1153" s="263" t="s">
        <v>3728</v>
      </c>
      <c r="B1153" s="271" t="s">
        <v>3729</v>
      </c>
      <c r="C1153" s="263" t="s">
        <v>3852</v>
      </c>
      <c r="D1153" s="263" t="s">
        <v>3399</v>
      </c>
      <c r="E1153" s="271" t="s">
        <v>3731</v>
      </c>
      <c r="F1153" s="263" t="s">
        <v>3853</v>
      </c>
      <c r="G1153" s="264" t="s">
        <v>3841</v>
      </c>
      <c r="H1153" s="263" t="s">
        <v>3854</v>
      </c>
      <c r="I1153" s="265" t="s">
        <v>9</v>
      </c>
      <c r="J1153" s="263"/>
      <c r="K1153" s="263"/>
      <c r="L1153" s="266"/>
      <c r="M1153" s="267"/>
      <c r="N1153" s="267"/>
      <c r="O1153" s="267"/>
      <c r="P1153" s="267"/>
      <c r="Q1153" s="267"/>
      <c r="R1153" s="267"/>
      <c r="S1153" s="267"/>
      <c r="T1153" s="267"/>
      <c r="U1153" s="267"/>
      <c r="V1153" s="267"/>
      <c r="W1153" s="267"/>
      <c r="X1153" s="267"/>
      <c r="Y1153" s="267"/>
      <c r="Z1153" s="267"/>
      <c r="AA1153" s="267"/>
      <c r="AB1153" s="267"/>
    </row>
    <row r="1154" spans="1:28" s="268" customFormat="1" ht="40.200000000000003" customHeight="1">
      <c r="A1154" s="263" t="s">
        <v>3728</v>
      </c>
      <c r="B1154" s="271" t="s">
        <v>3729</v>
      </c>
      <c r="C1154" s="263" t="s">
        <v>3855</v>
      </c>
      <c r="D1154" s="263" t="s">
        <v>3399</v>
      </c>
      <c r="E1154" s="271" t="s">
        <v>3731</v>
      </c>
      <c r="F1154" s="263" t="s">
        <v>3856</v>
      </c>
      <c r="G1154" s="264" t="s">
        <v>3841</v>
      </c>
      <c r="H1154" s="263" t="s">
        <v>3857</v>
      </c>
      <c r="I1154" s="265" t="s">
        <v>9</v>
      </c>
      <c r="J1154" s="263"/>
      <c r="K1154" s="263"/>
      <c r="L1154" s="266"/>
      <c r="M1154" s="267"/>
      <c r="N1154" s="267"/>
      <c r="O1154" s="267"/>
      <c r="P1154" s="267"/>
      <c r="Q1154" s="267"/>
      <c r="R1154" s="267"/>
      <c r="S1154" s="267"/>
      <c r="T1154" s="267"/>
      <c r="U1154" s="267"/>
      <c r="V1154" s="267"/>
      <c r="W1154" s="267"/>
      <c r="X1154" s="267"/>
      <c r="Y1154" s="267"/>
      <c r="Z1154" s="267"/>
      <c r="AA1154" s="267"/>
      <c r="AB1154" s="267"/>
    </row>
    <row r="1155" spans="1:28" s="268" customFormat="1" ht="40.200000000000003" customHeight="1">
      <c r="A1155" s="263" t="s">
        <v>3728</v>
      </c>
      <c r="B1155" s="271" t="s">
        <v>3729</v>
      </c>
      <c r="C1155" s="263" t="s">
        <v>3858</v>
      </c>
      <c r="D1155" s="263" t="s">
        <v>3399</v>
      </c>
      <c r="E1155" s="271" t="s">
        <v>3731</v>
      </c>
      <c r="F1155" s="263" t="s">
        <v>3859</v>
      </c>
      <c r="G1155" s="264" t="s">
        <v>3860</v>
      </c>
      <c r="H1155" s="263" t="s">
        <v>3861</v>
      </c>
      <c r="I1155" s="265" t="s">
        <v>9</v>
      </c>
      <c r="J1155" s="263"/>
      <c r="K1155" s="263"/>
      <c r="L1155" s="266"/>
      <c r="M1155" s="267"/>
      <c r="N1155" s="267"/>
      <c r="O1155" s="267"/>
      <c r="P1155" s="267"/>
      <c r="Q1155" s="267"/>
      <c r="R1155" s="267"/>
      <c r="S1155" s="267"/>
      <c r="T1155" s="267"/>
      <c r="U1155" s="267"/>
      <c r="V1155" s="267"/>
      <c r="W1155" s="267"/>
      <c r="X1155" s="267"/>
      <c r="Y1155" s="267"/>
      <c r="Z1155" s="267"/>
      <c r="AA1155" s="267"/>
      <c r="AB1155" s="267"/>
    </row>
    <row r="1156" spans="1:28" s="268" customFormat="1" ht="40.200000000000003" customHeight="1">
      <c r="A1156" s="263" t="s">
        <v>3728</v>
      </c>
      <c r="B1156" s="271" t="s">
        <v>3729</v>
      </c>
      <c r="C1156" s="263" t="s">
        <v>3862</v>
      </c>
      <c r="D1156" s="263" t="s">
        <v>3399</v>
      </c>
      <c r="E1156" s="271" t="s">
        <v>3731</v>
      </c>
      <c r="F1156" s="263" t="s">
        <v>3863</v>
      </c>
      <c r="G1156" s="264" t="s">
        <v>3860</v>
      </c>
      <c r="H1156" s="263" t="s">
        <v>3864</v>
      </c>
      <c r="I1156" s="265" t="s">
        <v>9</v>
      </c>
      <c r="J1156" s="263"/>
      <c r="K1156" s="263"/>
      <c r="L1156" s="266"/>
      <c r="M1156" s="267"/>
      <c r="N1156" s="267"/>
      <c r="O1156" s="267"/>
      <c r="P1156" s="267"/>
      <c r="Q1156" s="267"/>
      <c r="R1156" s="267"/>
      <c r="S1156" s="267"/>
      <c r="T1156" s="267"/>
      <c r="U1156" s="267"/>
      <c r="V1156" s="267"/>
      <c r="W1156" s="267"/>
      <c r="X1156" s="267"/>
      <c r="Y1156" s="267"/>
      <c r="Z1156" s="267"/>
      <c r="AA1156" s="267"/>
      <c r="AB1156" s="267"/>
    </row>
    <row r="1157" spans="1:28" s="268" customFormat="1" ht="40.200000000000003" customHeight="1">
      <c r="A1157" s="263" t="s">
        <v>3728</v>
      </c>
      <c r="B1157" s="271" t="s">
        <v>3729</v>
      </c>
      <c r="C1157" s="263" t="s">
        <v>3865</v>
      </c>
      <c r="D1157" s="263" t="s">
        <v>3399</v>
      </c>
      <c r="E1157" s="271" t="s">
        <v>3731</v>
      </c>
      <c r="F1157" s="263" t="s">
        <v>3866</v>
      </c>
      <c r="G1157" s="264" t="s">
        <v>3860</v>
      </c>
      <c r="H1157" s="263" t="s">
        <v>3867</v>
      </c>
      <c r="I1157" s="265" t="s">
        <v>9</v>
      </c>
      <c r="J1157" s="263"/>
      <c r="K1157" s="263"/>
      <c r="L1157" s="266"/>
      <c r="M1157" s="267"/>
      <c r="N1157" s="267"/>
      <c r="O1157" s="267"/>
      <c r="P1157" s="267"/>
      <c r="Q1157" s="267"/>
      <c r="R1157" s="267"/>
      <c r="S1157" s="267"/>
      <c r="T1157" s="267"/>
      <c r="U1157" s="267"/>
      <c r="V1157" s="267"/>
      <c r="W1157" s="267"/>
      <c r="X1157" s="267"/>
      <c r="Y1157" s="267"/>
      <c r="Z1157" s="267"/>
      <c r="AA1157" s="267"/>
      <c r="AB1157" s="267"/>
    </row>
    <row r="1158" spans="1:28" s="268" customFormat="1" ht="40.200000000000003" customHeight="1">
      <c r="A1158" s="263" t="s">
        <v>3728</v>
      </c>
      <c r="B1158" s="271" t="s">
        <v>3729</v>
      </c>
      <c r="C1158" s="263" t="s">
        <v>3868</v>
      </c>
      <c r="D1158" s="263" t="s">
        <v>3399</v>
      </c>
      <c r="E1158" s="271" t="s">
        <v>3731</v>
      </c>
      <c r="F1158" s="263" t="s">
        <v>3869</v>
      </c>
      <c r="G1158" s="264" t="s">
        <v>3860</v>
      </c>
      <c r="H1158" s="263" t="s">
        <v>17355</v>
      </c>
      <c r="I1158" s="265" t="s">
        <v>9</v>
      </c>
      <c r="J1158" s="263"/>
      <c r="K1158" s="263"/>
      <c r="L1158" s="263" t="s">
        <v>645</v>
      </c>
      <c r="M1158" s="267"/>
      <c r="N1158" s="267"/>
      <c r="O1158" s="267"/>
      <c r="P1158" s="267"/>
      <c r="Q1158" s="267"/>
      <c r="R1158" s="267"/>
      <c r="S1158" s="267"/>
      <c r="T1158" s="267"/>
      <c r="U1158" s="267"/>
      <c r="V1158" s="267"/>
      <c r="W1158" s="267"/>
      <c r="X1158" s="267"/>
      <c r="Y1158" s="267"/>
      <c r="Z1158" s="267"/>
      <c r="AA1158" s="267"/>
      <c r="AB1158" s="267"/>
    </row>
    <row r="1159" spans="1:28" s="268" customFormat="1" ht="40.200000000000003" customHeight="1">
      <c r="A1159" s="263" t="s">
        <v>3728</v>
      </c>
      <c r="B1159" s="271" t="s">
        <v>3729</v>
      </c>
      <c r="C1159" s="263" t="s">
        <v>3870</v>
      </c>
      <c r="D1159" s="263" t="s">
        <v>3399</v>
      </c>
      <c r="E1159" s="271" t="s">
        <v>3731</v>
      </c>
      <c r="F1159" s="263" t="s">
        <v>3871</v>
      </c>
      <c r="G1159" s="264" t="s">
        <v>3860</v>
      </c>
      <c r="H1159" s="263" t="s">
        <v>3872</v>
      </c>
      <c r="I1159" s="265" t="s">
        <v>9</v>
      </c>
      <c r="J1159" s="263"/>
      <c r="K1159" s="263"/>
      <c r="L1159" s="266"/>
      <c r="M1159" s="267"/>
      <c r="N1159" s="267"/>
      <c r="O1159" s="267"/>
      <c r="P1159" s="267"/>
      <c r="Q1159" s="267"/>
      <c r="R1159" s="267"/>
      <c r="S1159" s="267"/>
      <c r="T1159" s="267"/>
      <c r="U1159" s="267"/>
      <c r="V1159" s="267"/>
      <c r="W1159" s="267"/>
      <c r="X1159" s="267"/>
      <c r="Y1159" s="267"/>
      <c r="Z1159" s="267"/>
      <c r="AA1159" s="267"/>
      <c r="AB1159" s="267"/>
    </row>
    <row r="1160" spans="1:28" s="268" customFormat="1" ht="40.200000000000003" customHeight="1">
      <c r="A1160" s="263" t="s">
        <v>3728</v>
      </c>
      <c r="B1160" s="271" t="s">
        <v>3729</v>
      </c>
      <c r="C1160" s="263" t="s">
        <v>3873</v>
      </c>
      <c r="D1160" s="263" t="s">
        <v>3399</v>
      </c>
      <c r="E1160" s="271" t="s">
        <v>3731</v>
      </c>
      <c r="F1160" s="263" t="s">
        <v>3874</v>
      </c>
      <c r="G1160" s="264" t="s">
        <v>3860</v>
      </c>
      <c r="H1160" s="263" t="s">
        <v>3875</v>
      </c>
      <c r="I1160" s="265" t="s">
        <v>9</v>
      </c>
      <c r="J1160" s="263"/>
      <c r="K1160" s="263"/>
      <c r="L1160" s="266"/>
      <c r="M1160" s="267"/>
      <c r="N1160" s="267"/>
      <c r="O1160" s="267"/>
      <c r="P1160" s="267"/>
      <c r="Q1160" s="267"/>
      <c r="R1160" s="267"/>
      <c r="S1160" s="267"/>
      <c r="T1160" s="267"/>
      <c r="U1160" s="267"/>
      <c r="V1160" s="267"/>
      <c r="W1160" s="267"/>
      <c r="X1160" s="267"/>
      <c r="Y1160" s="267"/>
      <c r="Z1160" s="267"/>
      <c r="AA1160" s="267"/>
      <c r="AB1160" s="267"/>
    </row>
    <row r="1161" spans="1:28" s="268" customFormat="1" ht="40.200000000000003" customHeight="1">
      <c r="A1161" s="263" t="s">
        <v>3728</v>
      </c>
      <c r="B1161" s="271" t="s">
        <v>3729</v>
      </c>
      <c r="C1161" s="263" t="s">
        <v>3876</v>
      </c>
      <c r="D1161" s="263" t="s">
        <v>3399</v>
      </c>
      <c r="E1161" s="271" t="s">
        <v>3731</v>
      </c>
      <c r="F1161" s="291" t="s">
        <v>3877</v>
      </c>
      <c r="G1161" s="264" t="s">
        <v>3860</v>
      </c>
      <c r="H1161" s="263" t="s">
        <v>3878</v>
      </c>
      <c r="I1161" s="265" t="s">
        <v>9</v>
      </c>
      <c r="J1161" s="263"/>
      <c r="K1161" s="263"/>
      <c r="L1161" s="266"/>
      <c r="M1161" s="267"/>
      <c r="N1161" s="267"/>
      <c r="O1161" s="267"/>
      <c r="P1161" s="267"/>
      <c r="Q1161" s="267"/>
      <c r="R1161" s="267"/>
      <c r="S1161" s="267"/>
      <c r="T1161" s="267"/>
      <c r="U1161" s="267"/>
      <c r="V1161" s="267"/>
      <c r="W1161" s="267"/>
      <c r="X1161" s="267"/>
      <c r="Y1161" s="267"/>
      <c r="Z1161" s="267"/>
      <c r="AA1161" s="267"/>
      <c r="AB1161" s="267"/>
    </row>
    <row r="1162" spans="1:28" s="268" customFormat="1" ht="40.200000000000003" customHeight="1">
      <c r="A1162" s="263" t="s">
        <v>3728</v>
      </c>
      <c r="B1162" s="271" t="s">
        <v>3729</v>
      </c>
      <c r="C1162" s="263" t="s">
        <v>3879</v>
      </c>
      <c r="D1162" s="263" t="s">
        <v>3399</v>
      </c>
      <c r="E1162" s="271" t="s">
        <v>3731</v>
      </c>
      <c r="F1162" s="263" t="s">
        <v>3880</v>
      </c>
      <c r="G1162" s="264" t="s">
        <v>3860</v>
      </c>
      <c r="H1162" s="263" t="s">
        <v>3881</v>
      </c>
      <c r="I1162" s="265" t="s">
        <v>9</v>
      </c>
      <c r="J1162" s="263"/>
      <c r="K1162" s="263"/>
      <c r="L1162" s="266"/>
      <c r="M1162" s="267"/>
      <c r="N1162" s="267"/>
      <c r="O1162" s="267"/>
      <c r="P1162" s="267"/>
      <c r="Q1162" s="267"/>
      <c r="R1162" s="267"/>
      <c r="S1162" s="267"/>
      <c r="T1162" s="267"/>
      <c r="U1162" s="267"/>
      <c r="V1162" s="267"/>
      <c r="W1162" s="267"/>
      <c r="X1162" s="267"/>
      <c r="Y1162" s="267"/>
      <c r="Z1162" s="267"/>
      <c r="AA1162" s="267"/>
      <c r="AB1162" s="267"/>
    </row>
    <row r="1163" spans="1:28" s="268" customFormat="1" ht="40.200000000000003" customHeight="1">
      <c r="A1163" s="263" t="s">
        <v>3728</v>
      </c>
      <c r="B1163" s="271" t="s">
        <v>3729</v>
      </c>
      <c r="C1163" s="263" t="s">
        <v>3882</v>
      </c>
      <c r="D1163" s="263" t="s">
        <v>3399</v>
      </c>
      <c r="E1163" s="271" t="s">
        <v>3731</v>
      </c>
      <c r="F1163" s="263" t="s">
        <v>3883</v>
      </c>
      <c r="G1163" s="264" t="s">
        <v>3884</v>
      </c>
      <c r="H1163" s="263" t="s">
        <v>3881</v>
      </c>
      <c r="I1163" s="265" t="s">
        <v>9</v>
      </c>
      <c r="J1163" s="263"/>
      <c r="K1163" s="263"/>
      <c r="L1163" s="266"/>
      <c r="M1163" s="267"/>
      <c r="N1163" s="267"/>
      <c r="O1163" s="267"/>
      <c r="P1163" s="267"/>
      <c r="Q1163" s="267"/>
      <c r="R1163" s="267"/>
      <c r="S1163" s="267"/>
      <c r="T1163" s="267"/>
      <c r="U1163" s="267"/>
      <c r="V1163" s="267"/>
      <c r="W1163" s="267"/>
      <c r="X1163" s="267"/>
      <c r="Y1163" s="267"/>
      <c r="Z1163" s="267"/>
      <c r="AA1163" s="267"/>
      <c r="AB1163" s="267"/>
    </row>
    <row r="1164" spans="1:28" s="268" customFormat="1" ht="40.200000000000003" customHeight="1">
      <c r="A1164" s="263" t="s">
        <v>3728</v>
      </c>
      <c r="B1164" s="271" t="s">
        <v>3729</v>
      </c>
      <c r="C1164" s="263" t="s">
        <v>3885</v>
      </c>
      <c r="D1164" s="263" t="s">
        <v>3399</v>
      </c>
      <c r="E1164" s="271" t="s">
        <v>3731</v>
      </c>
      <c r="F1164" s="263" t="s">
        <v>3886</v>
      </c>
      <c r="G1164" s="264" t="s">
        <v>3860</v>
      </c>
      <c r="H1164" s="263" t="s">
        <v>3887</v>
      </c>
      <c r="I1164" s="265" t="s">
        <v>9</v>
      </c>
      <c r="J1164" s="263"/>
      <c r="K1164" s="263"/>
      <c r="L1164" s="266"/>
      <c r="M1164" s="267"/>
      <c r="N1164" s="267"/>
      <c r="O1164" s="267"/>
      <c r="P1164" s="267"/>
      <c r="Q1164" s="267"/>
      <c r="R1164" s="267"/>
      <c r="S1164" s="267"/>
      <c r="T1164" s="267"/>
      <c r="U1164" s="267"/>
      <c r="V1164" s="267"/>
      <c r="W1164" s="267"/>
      <c r="X1164" s="267"/>
      <c r="Y1164" s="267"/>
      <c r="Z1164" s="267"/>
      <c r="AA1164" s="267"/>
      <c r="AB1164" s="267"/>
    </row>
    <row r="1165" spans="1:28" s="268" customFormat="1" ht="40.200000000000003" customHeight="1">
      <c r="A1165" s="263" t="s">
        <v>3728</v>
      </c>
      <c r="B1165" s="271" t="s">
        <v>3729</v>
      </c>
      <c r="C1165" s="263" t="s">
        <v>3888</v>
      </c>
      <c r="D1165" s="263" t="s">
        <v>3399</v>
      </c>
      <c r="E1165" s="271" t="s">
        <v>3731</v>
      </c>
      <c r="F1165" s="263" t="s">
        <v>3889</v>
      </c>
      <c r="G1165" s="264" t="s">
        <v>3890</v>
      </c>
      <c r="H1165" s="263" t="s">
        <v>3891</v>
      </c>
      <c r="I1165" s="265" t="s">
        <v>9</v>
      </c>
      <c r="J1165" s="263"/>
      <c r="K1165" s="263"/>
      <c r="L1165" s="266"/>
      <c r="M1165" s="267"/>
      <c r="N1165" s="267"/>
      <c r="O1165" s="267"/>
      <c r="P1165" s="267"/>
      <c r="Q1165" s="267"/>
      <c r="R1165" s="267"/>
      <c r="S1165" s="267"/>
      <c r="T1165" s="267"/>
      <c r="U1165" s="267"/>
      <c r="V1165" s="267"/>
      <c r="W1165" s="267"/>
      <c r="X1165" s="267"/>
      <c r="Y1165" s="267"/>
      <c r="Z1165" s="267"/>
      <c r="AA1165" s="267"/>
      <c r="AB1165" s="267"/>
    </row>
    <row r="1166" spans="1:28" s="268" customFormat="1" ht="40.200000000000003" customHeight="1">
      <c r="A1166" s="263" t="s">
        <v>3728</v>
      </c>
      <c r="B1166" s="271" t="s">
        <v>3729</v>
      </c>
      <c r="C1166" s="263" t="s">
        <v>3892</v>
      </c>
      <c r="D1166" s="263" t="s">
        <v>3399</v>
      </c>
      <c r="E1166" s="271" t="s">
        <v>3731</v>
      </c>
      <c r="F1166" s="263" t="s">
        <v>3893</v>
      </c>
      <c r="G1166" s="264" t="s">
        <v>3890</v>
      </c>
      <c r="H1166" s="263" t="s">
        <v>3894</v>
      </c>
      <c r="I1166" s="265" t="s">
        <v>9</v>
      </c>
      <c r="J1166" s="263"/>
      <c r="K1166" s="263"/>
      <c r="L1166" s="266"/>
      <c r="M1166" s="267"/>
      <c r="N1166" s="267"/>
      <c r="O1166" s="267"/>
      <c r="P1166" s="267"/>
      <c r="Q1166" s="267"/>
      <c r="R1166" s="267"/>
      <c r="S1166" s="267"/>
      <c r="T1166" s="267"/>
      <c r="U1166" s="267"/>
      <c r="V1166" s="267"/>
      <c r="W1166" s="267"/>
      <c r="X1166" s="267"/>
      <c r="Y1166" s="267"/>
      <c r="Z1166" s="267"/>
      <c r="AA1166" s="267"/>
      <c r="AB1166" s="267"/>
    </row>
    <row r="1167" spans="1:28" s="268" customFormat="1" ht="40.200000000000003" customHeight="1">
      <c r="A1167" s="263" t="s">
        <v>3728</v>
      </c>
      <c r="B1167" s="271" t="s">
        <v>3729</v>
      </c>
      <c r="C1167" s="263" t="s">
        <v>3895</v>
      </c>
      <c r="D1167" s="263" t="s">
        <v>3399</v>
      </c>
      <c r="E1167" s="271" t="s">
        <v>3731</v>
      </c>
      <c r="F1167" s="263" t="s">
        <v>3896</v>
      </c>
      <c r="G1167" s="264" t="s">
        <v>3890</v>
      </c>
      <c r="H1167" s="263" t="s">
        <v>17356</v>
      </c>
      <c r="I1167" s="265" t="s">
        <v>9</v>
      </c>
      <c r="J1167" s="263"/>
      <c r="K1167" s="263"/>
      <c r="L1167" s="263" t="s">
        <v>645</v>
      </c>
      <c r="M1167" s="267"/>
      <c r="N1167" s="267"/>
      <c r="O1167" s="267"/>
      <c r="P1167" s="267"/>
      <c r="Q1167" s="267"/>
      <c r="R1167" s="267"/>
      <c r="S1167" s="267"/>
      <c r="T1167" s="267"/>
      <c r="U1167" s="267"/>
      <c r="V1167" s="267"/>
      <c r="W1167" s="267"/>
      <c r="X1167" s="267"/>
      <c r="Y1167" s="267"/>
      <c r="Z1167" s="267"/>
      <c r="AA1167" s="267"/>
      <c r="AB1167" s="267"/>
    </row>
    <row r="1168" spans="1:28" s="268" customFormat="1" ht="40.200000000000003" customHeight="1">
      <c r="A1168" s="263" t="s">
        <v>3728</v>
      </c>
      <c r="B1168" s="271" t="s">
        <v>3729</v>
      </c>
      <c r="C1168" s="263" t="s">
        <v>3897</v>
      </c>
      <c r="D1168" s="263" t="s">
        <v>3399</v>
      </c>
      <c r="E1168" s="271" t="s">
        <v>3731</v>
      </c>
      <c r="F1168" s="263" t="s">
        <v>3898</v>
      </c>
      <c r="G1168" s="264" t="s">
        <v>3890</v>
      </c>
      <c r="H1168" s="263" t="s">
        <v>3899</v>
      </c>
      <c r="I1168" s="265" t="s">
        <v>9</v>
      </c>
      <c r="J1168" s="263"/>
      <c r="K1168" s="263"/>
      <c r="L1168" s="266"/>
      <c r="M1168" s="267"/>
      <c r="N1168" s="267"/>
      <c r="O1168" s="267"/>
      <c r="P1168" s="267"/>
      <c r="Q1168" s="267"/>
      <c r="R1168" s="267"/>
      <c r="S1168" s="267"/>
      <c r="T1168" s="267"/>
      <c r="U1168" s="267"/>
      <c r="V1168" s="267"/>
      <c r="W1168" s="267"/>
      <c r="X1168" s="267"/>
      <c r="Y1168" s="267"/>
      <c r="Z1168" s="267"/>
      <c r="AA1168" s="267"/>
      <c r="AB1168" s="267"/>
    </row>
    <row r="1169" spans="1:28" s="268" customFormat="1" ht="40.200000000000003" customHeight="1">
      <c r="A1169" s="263" t="s">
        <v>3728</v>
      </c>
      <c r="B1169" s="271" t="s">
        <v>3729</v>
      </c>
      <c r="C1169" s="263" t="s">
        <v>3900</v>
      </c>
      <c r="D1169" s="263" t="s">
        <v>3399</v>
      </c>
      <c r="E1169" s="271" t="s">
        <v>3731</v>
      </c>
      <c r="F1169" s="263" t="s">
        <v>3901</v>
      </c>
      <c r="G1169" s="264" t="s">
        <v>3890</v>
      </c>
      <c r="H1169" s="263" t="s">
        <v>3902</v>
      </c>
      <c r="I1169" s="265" t="s">
        <v>9</v>
      </c>
      <c r="J1169" s="263"/>
      <c r="K1169" s="263"/>
      <c r="L1169" s="266"/>
      <c r="M1169" s="267"/>
      <c r="N1169" s="267"/>
      <c r="O1169" s="267"/>
      <c r="P1169" s="267"/>
      <c r="Q1169" s="267"/>
      <c r="R1169" s="267"/>
      <c r="S1169" s="267"/>
      <c r="T1169" s="267"/>
      <c r="U1169" s="267"/>
      <c r="V1169" s="267"/>
      <c r="W1169" s="267"/>
      <c r="X1169" s="267"/>
      <c r="Y1169" s="267"/>
      <c r="Z1169" s="267"/>
      <c r="AA1169" s="267"/>
      <c r="AB1169" s="267"/>
    </row>
    <row r="1170" spans="1:28" s="268" customFormat="1" ht="40.200000000000003" customHeight="1">
      <c r="A1170" s="263" t="s">
        <v>3728</v>
      </c>
      <c r="B1170" s="271" t="s">
        <v>3729</v>
      </c>
      <c r="C1170" s="263" t="s">
        <v>3903</v>
      </c>
      <c r="D1170" s="263" t="s">
        <v>3399</v>
      </c>
      <c r="E1170" s="271" t="s">
        <v>3731</v>
      </c>
      <c r="F1170" s="291" t="s">
        <v>3904</v>
      </c>
      <c r="G1170" s="264" t="s">
        <v>3890</v>
      </c>
      <c r="H1170" s="263" t="s">
        <v>3905</v>
      </c>
      <c r="I1170" s="265" t="s">
        <v>9</v>
      </c>
      <c r="J1170" s="263"/>
      <c r="K1170" s="263"/>
      <c r="L1170" s="266"/>
      <c r="M1170" s="267"/>
      <c r="N1170" s="267"/>
      <c r="O1170" s="267"/>
      <c r="P1170" s="267"/>
      <c r="Q1170" s="267"/>
      <c r="R1170" s="267"/>
      <c r="S1170" s="267"/>
      <c r="T1170" s="267"/>
      <c r="U1170" s="267"/>
      <c r="V1170" s="267"/>
      <c r="W1170" s="267"/>
      <c r="X1170" s="267"/>
      <c r="Y1170" s="267"/>
      <c r="Z1170" s="267"/>
      <c r="AA1170" s="267"/>
      <c r="AB1170" s="267"/>
    </row>
    <row r="1171" spans="1:28" s="268" customFormat="1" ht="40.200000000000003" customHeight="1">
      <c r="A1171" s="263" t="s">
        <v>3728</v>
      </c>
      <c r="B1171" s="271" t="s">
        <v>3729</v>
      </c>
      <c r="C1171" s="263" t="s">
        <v>3906</v>
      </c>
      <c r="D1171" s="263" t="s">
        <v>3399</v>
      </c>
      <c r="E1171" s="271" t="s">
        <v>3731</v>
      </c>
      <c r="F1171" s="263" t="s">
        <v>3907</v>
      </c>
      <c r="G1171" s="264" t="s">
        <v>3890</v>
      </c>
      <c r="H1171" s="263" t="s">
        <v>3881</v>
      </c>
      <c r="I1171" s="265" t="s">
        <v>9</v>
      </c>
      <c r="J1171" s="263"/>
      <c r="K1171" s="263"/>
      <c r="L1171" s="266"/>
      <c r="M1171" s="267"/>
      <c r="N1171" s="267"/>
      <c r="O1171" s="267"/>
      <c r="P1171" s="267"/>
      <c r="Q1171" s="267"/>
      <c r="R1171" s="267"/>
      <c r="S1171" s="267"/>
      <c r="T1171" s="267"/>
      <c r="U1171" s="267"/>
      <c r="V1171" s="267"/>
      <c r="W1171" s="267"/>
      <c r="X1171" s="267"/>
      <c r="Y1171" s="267"/>
      <c r="Z1171" s="267"/>
      <c r="AA1171" s="267"/>
      <c r="AB1171" s="267"/>
    </row>
    <row r="1172" spans="1:28" s="268" customFormat="1" ht="40.200000000000003" customHeight="1">
      <c r="A1172" s="263" t="s">
        <v>3728</v>
      </c>
      <c r="B1172" s="271" t="s">
        <v>3729</v>
      </c>
      <c r="C1172" s="263" t="s">
        <v>3908</v>
      </c>
      <c r="D1172" s="263" t="s">
        <v>3399</v>
      </c>
      <c r="E1172" s="271" t="s">
        <v>3731</v>
      </c>
      <c r="F1172" s="263" t="s">
        <v>3909</v>
      </c>
      <c r="G1172" s="264" t="s">
        <v>3910</v>
      </c>
      <c r="H1172" s="263" t="s">
        <v>3881</v>
      </c>
      <c r="I1172" s="265" t="s">
        <v>9</v>
      </c>
      <c r="J1172" s="263"/>
      <c r="K1172" s="263"/>
      <c r="L1172" s="266"/>
      <c r="M1172" s="267"/>
      <c r="N1172" s="267"/>
      <c r="O1172" s="267"/>
      <c r="P1172" s="267"/>
      <c r="Q1172" s="267"/>
      <c r="R1172" s="267"/>
      <c r="S1172" s="267"/>
      <c r="T1172" s="267"/>
      <c r="U1172" s="267"/>
      <c r="V1172" s="267"/>
      <c r="W1172" s="267"/>
      <c r="X1172" s="267"/>
      <c r="Y1172" s="267"/>
      <c r="Z1172" s="267"/>
      <c r="AA1172" s="267"/>
      <c r="AB1172" s="267"/>
    </row>
    <row r="1173" spans="1:28" s="268" customFormat="1" ht="40.200000000000003" customHeight="1">
      <c r="A1173" s="263" t="s">
        <v>3728</v>
      </c>
      <c r="B1173" s="271" t="s">
        <v>3729</v>
      </c>
      <c r="C1173" s="263" t="s">
        <v>3911</v>
      </c>
      <c r="D1173" s="263" t="s">
        <v>3399</v>
      </c>
      <c r="E1173" s="271" t="s">
        <v>3731</v>
      </c>
      <c r="F1173" s="263" t="s">
        <v>3912</v>
      </c>
      <c r="G1173" s="264" t="s">
        <v>3890</v>
      </c>
      <c r="H1173" s="263" t="s">
        <v>3835</v>
      </c>
      <c r="I1173" s="265" t="s">
        <v>9</v>
      </c>
      <c r="J1173" s="263"/>
      <c r="K1173" s="263"/>
      <c r="L1173" s="266"/>
      <c r="M1173" s="267"/>
      <c r="N1173" s="267"/>
      <c r="O1173" s="267"/>
      <c r="P1173" s="267"/>
      <c r="Q1173" s="267"/>
      <c r="R1173" s="267"/>
      <c r="S1173" s="267"/>
      <c r="T1173" s="267"/>
      <c r="U1173" s="267"/>
      <c r="V1173" s="267"/>
      <c r="W1173" s="267"/>
      <c r="X1173" s="267"/>
      <c r="Y1173" s="267"/>
      <c r="Z1173" s="267"/>
      <c r="AA1173" s="267"/>
      <c r="AB1173" s="267"/>
    </row>
    <row r="1174" spans="1:28" s="268" customFormat="1" ht="40.200000000000003" customHeight="1">
      <c r="A1174" s="263" t="s">
        <v>3728</v>
      </c>
      <c r="B1174" s="271" t="s">
        <v>3729</v>
      </c>
      <c r="C1174" s="263" t="s">
        <v>3913</v>
      </c>
      <c r="D1174" s="263" t="s">
        <v>3399</v>
      </c>
      <c r="E1174" s="271" t="s">
        <v>3731</v>
      </c>
      <c r="F1174" s="263" t="s">
        <v>3914</v>
      </c>
      <c r="G1174" s="264" t="s">
        <v>3915</v>
      </c>
      <c r="H1174" s="263" t="s">
        <v>3916</v>
      </c>
      <c r="I1174" s="265" t="s">
        <v>9</v>
      </c>
      <c r="J1174" s="263"/>
      <c r="K1174" s="263"/>
      <c r="L1174" s="263" t="s">
        <v>645</v>
      </c>
      <c r="M1174" s="267"/>
      <c r="N1174" s="267"/>
      <c r="O1174" s="267"/>
      <c r="P1174" s="267"/>
      <c r="Q1174" s="267"/>
      <c r="R1174" s="267"/>
      <c r="S1174" s="267"/>
      <c r="T1174" s="267"/>
      <c r="U1174" s="267"/>
      <c r="V1174" s="267"/>
      <c r="W1174" s="267"/>
      <c r="X1174" s="267"/>
      <c r="Y1174" s="267"/>
      <c r="Z1174" s="267"/>
      <c r="AA1174" s="267"/>
      <c r="AB1174" s="267"/>
    </row>
    <row r="1175" spans="1:28" s="268" customFormat="1" ht="40.200000000000003" customHeight="1">
      <c r="A1175" s="263" t="s">
        <v>3728</v>
      </c>
      <c r="B1175" s="271" t="s">
        <v>3729</v>
      </c>
      <c r="C1175" s="263" t="s">
        <v>3917</v>
      </c>
      <c r="D1175" s="263" t="s">
        <v>3399</v>
      </c>
      <c r="E1175" s="271" t="s">
        <v>3731</v>
      </c>
      <c r="F1175" s="263" t="s">
        <v>3918</v>
      </c>
      <c r="G1175" s="264" t="s">
        <v>3915</v>
      </c>
      <c r="H1175" s="263" t="s">
        <v>3919</v>
      </c>
      <c r="I1175" s="265" t="s">
        <v>9</v>
      </c>
      <c r="J1175" s="263"/>
      <c r="K1175" s="263"/>
      <c r="L1175" s="263" t="s">
        <v>645</v>
      </c>
      <c r="M1175" s="267"/>
      <c r="N1175" s="267"/>
      <c r="O1175" s="267"/>
      <c r="P1175" s="267"/>
      <c r="Q1175" s="267"/>
      <c r="R1175" s="267"/>
      <c r="S1175" s="267"/>
      <c r="T1175" s="267"/>
      <c r="U1175" s="267"/>
      <c r="V1175" s="267"/>
      <c r="W1175" s="267"/>
      <c r="X1175" s="267"/>
      <c r="Y1175" s="267"/>
      <c r="Z1175" s="267"/>
      <c r="AA1175" s="267"/>
      <c r="AB1175" s="267"/>
    </row>
    <row r="1176" spans="1:28" s="268" customFormat="1" ht="40.200000000000003" customHeight="1">
      <c r="A1176" s="263" t="s">
        <v>3728</v>
      </c>
      <c r="B1176" s="271" t="s">
        <v>3729</v>
      </c>
      <c r="C1176" s="263" t="s">
        <v>3920</v>
      </c>
      <c r="D1176" s="263" t="s">
        <v>3399</v>
      </c>
      <c r="E1176" s="271" t="s">
        <v>3731</v>
      </c>
      <c r="F1176" s="263" t="s">
        <v>3921</v>
      </c>
      <c r="G1176" s="264" t="s">
        <v>3915</v>
      </c>
      <c r="H1176" s="263" t="s">
        <v>3922</v>
      </c>
      <c r="I1176" s="265" t="s">
        <v>9</v>
      </c>
      <c r="J1176" s="263"/>
      <c r="K1176" s="263"/>
      <c r="L1176" s="263" t="s">
        <v>645</v>
      </c>
      <c r="M1176" s="267"/>
      <c r="N1176" s="267"/>
      <c r="O1176" s="267"/>
      <c r="P1176" s="267"/>
      <c r="Q1176" s="267"/>
      <c r="R1176" s="267"/>
      <c r="S1176" s="267"/>
      <c r="T1176" s="267"/>
      <c r="U1176" s="267"/>
      <c r="V1176" s="267"/>
      <c r="W1176" s="267"/>
      <c r="X1176" s="267"/>
      <c r="Y1176" s="267"/>
      <c r="Z1176" s="267"/>
      <c r="AA1176" s="267"/>
      <c r="AB1176" s="267"/>
    </row>
    <row r="1177" spans="1:28" s="268" customFormat="1" ht="40.200000000000003" customHeight="1">
      <c r="A1177" s="263" t="s">
        <v>3728</v>
      </c>
      <c r="B1177" s="271" t="s">
        <v>3729</v>
      </c>
      <c r="C1177" s="263" t="s">
        <v>3923</v>
      </c>
      <c r="D1177" s="263" t="s">
        <v>3399</v>
      </c>
      <c r="E1177" s="271" t="s">
        <v>3731</v>
      </c>
      <c r="F1177" s="263" t="s">
        <v>3924</v>
      </c>
      <c r="G1177" s="264" t="s">
        <v>3915</v>
      </c>
      <c r="H1177" s="263" t="s">
        <v>3925</v>
      </c>
      <c r="I1177" s="265" t="s">
        <v>9</v>
      </c>
      <c r="J1177" s="263"/>
      <c r="K1177" s="263"/>
      <c r="L1177" s="263" t="s">
        <v>645</v>
      </c>
      <c r="M1177" s="267"/>
      <c r="N1177" s="267"/>
      <c r="O1177" s="267"/>
      <c r="P1177" s="267"/>
      <c r="Q1177" s="267"/>
      <c r="R1177" s="267"/>
      <c r="S1177" s="267"/>
      <c r="T1177" s="267"/>
      <c r="U1177" s="267"/>
      <c r="V1177" s="267"/>
      <c r="W1177" s="267"/>
      <c r="X1177" s="267"/>
      <c r="Y1177" s="267"/>
      <c r="Z1177" s="267"/>
      <c r="AA1177" s="267"/>
      <c r="AB1177" s="267"/>
    </row>
    <row r="1178" spans="1:28" s="268" customFormat="1" ht="40.200000000000003" customHeight="1">
      <c r="A1178" s="263" t="s">
        <v>3728</v>
      </c>
      <c r="B1178" s="271" t="s">
        <v>3729</v>
      </c>
      <c r="C1178" s="263" t="s">
        <v>3926</v>
      </c>
      <c r="D1178" s="263" t="s">
        <v>3399</v>
      </c>
      <c r="E1178" s="271" t="s">
        <v>3731</v>
      </c>
      <c r="F1178" s="263" t="s">
        <v>3927</v>
      </c>
      <c r="G1178" s="264" t="s">
        <v>3915</v>
      </c>
      <c r="H1178" s="263" t="s">
        <v>3928</v>
      </c>
      <c r="I1178" s="265" t="s">
        <v>9</v>
      </c>
      <c r="J1178" s="263"/>
      <c r="K1178" s="263"/>
      <c r="L1178" s="263" t="s">
        <v>645</v>
      </c>
      <c r="M1178" s="267"/>
      <c r="N1178" s="267"/>
      <c r="O1178" s="267"/>
      <c r="P1178" s="267"/>
      <c r="Q1178" s="267"/>
      <c r="R1178" s="267"/>
      <c r="S1178" s="267"/>
      <c r="T1178" s="267"/>
      <c r="U1178" s="267"/>
      <c r="V1178" s="267"/>
      <c r="W1178" s="267"/>
      <c r="X1178" s="267"/>
      <c r="Y1178" s="267"/>
      <c r="Z1178" s="267"/>
      <c r="AA1178" s="267"/>
      <c r="AB1178" s="267"/>
    </row>
    <row r="1179" spans="1:28" s="268" customFormat="1" ht="40.200000000000003" customHeight="1">
      <c r="A1179" s="263" t="s">
        <v>3728</v>
      </c>
      <c r="B1179" s="271" t="s">
        <v>3729</v>
      </c>
      <c r="C1179" s="263" t="s">
        <v>3929</v>
      </c>
      <c r="D1179" s="263" t="s">
        <v>3399</v>
      </c>
      <c r="E1179" s="271" t="s">
        <v>3731</v>
      </c>
      <c r="F1179" s="263" t="s">
        <v>3930</v>
      </c>
      <c r="G1179" s="264" t="s">
        <v>3915</v>
      </c>
      <c r="H1179" s="263" t="s">
        <v>3931</v>
      </c>
      <c r="I1179" s="265" t="s">
        <v>9</v>
      </c>
      <c r="J1179" s="263"/>
      <c r="K1179" s="263"/>
      <c r="L1179" s="263" t="s">
        <v>645</v>
      </c>
      <c r="M1179" s="267"/>
      <c r="N1179" s="267"/>
      <c r="O1179" s="267"/>
      <c r="P1179" s="267"/>
      <c r="Q1179" s="267"/>
      <c r="R1179" s="267"/>
      <c r="S1179" s="267"/>
      <c r="T1179" s="267"/>
      <c r="U1179" s="267"/>
      <c r="V1179" s="267"/>
      <c r="W1179" s="267"/>
      <c r="X1179" s="267"/>
      <c r="Y1179" s="267"/>
      <c r="Z1179" s="267"/>
      <c r="AA1179" s="267"/>
      <c r="AB1179" s="267"/>
    </row>
    <row r="1180" spans="1:28" s="268" customFormat="1" ht="40.200000000000003" customHeight="1">
      <c r="A1180" s="263" t="s">
        <v>3728</v>
      </c>
      <c r="B1180" s="271" t="s">
        <v>3729</v>
      </c>
      <c r="C1180" s="263" t="s">
        <v>3932</v>
      </c>
      <c r="D1180" s="263" t="s">
        <v>3399</v>
      </c>
      <c r="E1180" s="271" t="s">
        <v>3731</v>
      </c>
      <c r="F1180" s="291" t="s">
        <v>3933</v>
      </c>
      <c r="G1180" s="264" t="s">
        <v>3915</v>
      </c>
      <c r="H1180" s="263" t="s">
        <v>3934</v>
      </c>
      <c r="I1180" s="265" t="s">
        <v>9</v>
      </c>
      <c r="J1180" s="263"/>
      <c r="K1180" s="263"/>
      <c r="L1180" s="263" t="s">
        <v>645</v>
      </c>
      <c r="M1180" s="267"/>
      <c r="N1180" s="267"/>
      <c r="O1180" s="267"/>
      <c r="P1180" s="267"/>
      <c r="Q1180" s="267"/>
      <c r="R1180" s="267"/>
      <c r="S1180" s="267"/>
      <c r="T1180" s="267"/>
      <c r="U1180" s="267"/>
      <c r="V1180" s="267"/>
      <c r="W1180" s="267"/>
      <c r="X1180" s="267"/>
      <c r="Y1180" s="267"/>
      <c r="Z1180" s="267"/>
      <c r="AA1180" s="267"/>
      <c r="AB1180" s="267"/>
    </row>
    <row r="1181" spans="1:28" s="268" customFormat="1" ht="40.200000000000003" customHeight="1">
      <c r="A1181" s="263" t="s">
        <v>3728</v>
      </c>
      <c r="B1181" s="271" t="s">
        <v>3729</v>
      </c>
      <c r="C1181" s="263" t="s">
        <v>3935</v>
      </c>
      <c r="D1181" s="263" t="s">
        <v>3399</v>
      </c>
      <c r="E1181" s="271" t="s">
        <v>3731</v>
      </c>
      <c r="F1181" s="263" t="s">
        <v>3936</v>
      </c>
      <c r="G1181" s="264" t="s">
        <v>3915</v>
      </c>
      <c r="H1181" s="263" t="s">
        <v>3937</v>
      </c>
      <c r="I1181" s="265" t="s">
        <v>9</v>
      </c>
      <c r="J1181" s="263"/>
      <c r="K1181" s="263"/>
      <c r="L1181" s="263" t="s">
        <v>645</v>
      </c>
      <c r="M1181" s="267"/>
      <c r="N1181" s="267"/>
      <c r="O1181" s="267"/>
      <c r="P1181" s="267"/>
      <c r="Q1181" s="267"/>
      <c r="R1181" s="267"/>
      <c r="S1181" s="267"/>
      <c r="T1181" s="267"/>
      <c r="U1181" s="267"/>
      <c r="V1181" s="267"/>
      <c r="W1181" s="267"/>
      <c r="X1181" s="267"/>
      <c r="Y1181" s="267"/>
      <c r="Z1181" s="267"/>
      <c r="AA1181" s="267"/>
      <c r="AB1181" s="267"/>
    </row>
    <row r="1182" spans="1:28" s="268" customFormat="1" ht="40.200000000000003" customHeight="1">
      <c r="A1182" s="263" t="s">
        <v>3728</v>
      </c>
      <c r="B1182" s="271" t="s">
        <v>3729</v>
      </c>
      <c r="C1182" s="263" t="s">
        <v>3938</v>
      </c>
      <c r="D1182" s="263" t="s">
        <v>3399</v>
      </c>
      <c r="E1182" s="271" t="s">
        <v>3731</v>
      </c>
      <c r="F1182" s="263" t="s">
        <v>3939</v>
      </c>
      <c r="G1182" s="264" t="s">
        <v>3940</v>
      </c>
      <c r="H1182" s="263" t="s">
        <v>3941</v>
      </c>
      <c r="I1182" s="265" t="s">
        <v>9</v>
      </c>
      <c r="J1182" s="263"/>
      <c r="K1182" s="263"/>
      <c r="L1182" s="263" t="s">
        <v>645</v>
      </c>
      <c r="M1182" s="267"/>
      <c r="N1182" s="267"/>
      <c r="O1182" s="267"/>
      <c r="P1182" s="267"/>
      <c r="Q1182" s="267"/>
      <c r="R1182" s="267"/>
      <c r="S1182" s="267"/>
      <c r="T1182" s="267"/>
      <c r="U1182" s="267"/>
      <c r="V1182" s="267"/>
      <c r="W1182" s="267"/>
      <c r="X1182" s="267"/>
      <c r="Y1182" s="267"/>
      <c r="Z1182" s="267"/>
      <c r="AA1182" s="267"/>
      <c r="AB1182" s="267"/>
    </row>
    <row r="1183" spans="1:28" s="268" customFormat="1" ht="40.200000000000003" customHeight="1">
      <c r="A1183" s="263" t="s">
        <v>3728</v>
      </c>
      <c r="B1183" s="271" t="s">
        <v>3729</v>
      </c>
      <c r="C1183" s="263" t="s">
        <v>3942</v>
      </c>
      <c r="D1183" s="263" t="s">
        <v>3399</v>
      </c>
      <c r="E1183" s="271" t="s">
        <v>3731</v>
      </c>
      <c r="F1183" s="263" t="s">
        <v>3943</v>
      </c>
      <c r="G1183" s="264" t="s">
        <v>3915</v>
      </c>
      <c r="H1183" s="263" t="s">
        <v>3944</v>
      </c>
      <c r="I1183" s="265" t="s">
        <v>9</v>
      </c>
      <c r="J1183" s="263"/>
      <c r="K1183" s="263"/>
      <c r="L1183" s="263" t="s">
        <v>645</v>
      </c>
      <c r="M1183" s="267"/>
      <c r="N1183" s="267"/>
      <c r="O1183" s="267"/>
      <c r="P1183" s="267"/>
      <c r="Q1183" s="267"/>
      <c r="R1183" s="267"/>
      <c r="S1183" s="267"/>
      <c r="T1183" s="267"/>
      <c r="U1183" s="267"/>
      <c r="V1183" s="267"/>
      <c r="W1183" s="267"/>
      <c r="X1183" s="267"/>
      <c r="Y1183" s="267"/>
      <c r="Z1183" s="267"/>
      <c r="AA1183" s="267"/>
      <c r="AB1183" s="267"/>
    </row>
    <row r="1184" spans="1:28" s="268" customFormat="1" ht="40.200000000000003" customHeight="1">
      <c r="A1184" s="263" t="s">
        <v>3728</v>
      </c>
      <c r="B1184" s="271" t="s">
        <v>3729</v>
      </c>
      <c r="C1184" s="263" t="s">
        <v>3945</v>
      </c>
      <c r="D1184" s="263" t="s">
        <v>3399</v>
      </c>
      <c r="E1184" s="271" t="s">
        <v>3731</v>
      </c>
      <c r="F1184" s="263" t="s">
        <v>3946</v>
      </c>
      <c r="G1184" s="264" t="s">
        <v>3947</v>
      </c>
      <c r="H1184" s="263" t="s">
        <v>3948</v>
      </c>
      <c r="I1184" s="265" t="s">
        <v>9</v>
      </c>
      <c r="J1184" s="263"/>
      <c r="K1184" s="263"/>
      <c r="L1184" s="263" t="s">
        <v>645</v>
      </c>
      <c r="M1184" s="267"/>
      <c r="N1184" s="267"/>
      <c r="O1184" s="267"/>
      <c r="P1184" s="267"/>
      <c r="Q1184" s="267"/>
      <c r="R1184" s="267"/>
      <c r="S1184" s="267"/>
      <c r="T1184" s="267"/>
      <c r="U1184" s="267"/>
      <c r="V1184" s="267"/>
      <c r="W1184" s="267"/>
      <c r="X1184" s="267"/>
      <c r="Y1184" s="267"/>
      <c r="Z1184" s="267"/>
      <c r="AA1184" s="267"/>
      <c r="AB1184" s="267"/>
    </row>
    <row r="1185" spans="1:28" s="268" customFormat="1" ht="40.200000000000003" customHeight="1">
      <c r="A1185" s="263" t="s">
        <v>3728</v>
      </c>
      <c r="B1185" s="271" t="s">
        <v>3729</v>
      </c>
      <c r="C1185" s="263" t="s">
        <v>3949</v>
      </c>
      <c r="D1185" s="263" t="s">
        <v>3399</v>
      </c>
      <c r="E1185" s="271" t="s">
        <v>3731</v>
      </c>
      <c r="F1185" s="263" t="s">
        <v>3950</v>
      </c>
      <c r="G1185" s="264" t="s">
        <v>3951</v>
      </c>
      <c r="H1185" s="263" t="s">
        <v>3952</v>
      </c>
      <c r="I1185" s="265" t="s">
        <v>9</v>
      </c>
      <c r="J1185" s="263"/>
      <c r="K1185" s="263"/>
      <c r="L1185" s="263" t="s">
        <v>645</v>
      </c>
      <c r="M1185" s="267"/>
      <c r="N1185" s="267"/>
      <c r="O1185" s="267"/>
      <c r="P1185" s="267"/>
      <c r="Q1185" s="267"/>
      <c r="R1185" s="267"/>
      <c r="S1185" s="267"/>
      <c r="T1185" s="267"/>
      <c r="U1185" s="267"/>
      <c r="V1185" s="267"/>
      <c r="W1185" s="267"/>
      <c r="X1185" s="267"/>
      <c r="Y1185" s="267"/>
      <c r="Z1185" s="267"/>
      <c r="AA1185" s="267"/>
      <c r="AB1185" s="267"/>
    </row>
    <row r="1186" spans="1:28" s="268" customFormat="1" ht="40.200000000000003" customHeight="1">
      <c r="A1186" s="263" t="s">
        <v>3728</v>
      </c>
      <c r="B1186" s="271" t="s">
        <v>3729</v>
      </c>
      <c r="C1186" s="263" t="s">
        <v>3953</v>
      </c>
      <c r="D1186" s="263" t="s">
        <v>3399</v>
      </c>
      <c r="E1186" s="271" t="s">
        <v>3731</v>
      </c>
      <c r="F1186" s="263" t="s">
        <v>3954</v>
      </c>
      <c r="G1186" s="264" t="s">
        <v>3955</v>
      </c>
      <c r="H1186" s="263" t="s">
        <v>3956</v>
      </c>
      <c r="I1186" s="265" t="s">
        <v>9</v>
      </c>
      <c r="J1186" s="263"/>
      <c r="K1186" s="263"/>
      <c r="L1186" s="263" t="s">
        <v>645</v>
      </c>
      <c r="M1186" s="267"/>
      <c r="N1186" s="267"/>
      <c r="O1186" s="267"/>
      <c r="P1186" s="267"/>
      <c r="Q1186" s="267"/>
      <c r="R1186" s="267"/>
      <c r="S1186" s="267"/>
      <c r="T1186" s="267"/>
      <c r="U1186" s="267"/>
      <c r="V1186" s="267"/>
      <c r="W1186" s="267"/>
      <c r="X1186" s="267"/>
      <c r="Y1186" s="267"/>
      <c r="Z1186" s="267"/>
      <c r="AA1186" s="267"/>
      <c r="AB1186" s="267"/>
    </row>
    <row r="1187" spans="1:28" s="268" customFormat="1" ht="40.200000000000003" customHeight="1">
      <c r="A1187" s="263" t="s">
        <v>3728</v>
      </c>
      <c r="B1187" s="271" t="s">
        <v>3729</v>
      </c>
      <c r="C1187" s="263" t="s">
        <v>3957</v>
      </c>
      <c r="D1187" s="263" t="s">
        <v>3399</v>
      </c>
      <c r="E1187" s="271" t="s">
        <v>3731</v>
      </c>
      <c r="F1187" s="263" t="s">
        <v>3958</v>
      </c>
      <c r="G1187" s="264" t="s">
        <v>3947</v>
      </c>
      <c r="H1187" s="263" t="s">
        <v>3959</v>
      </c>
      <c r="I1187" s="265" t="s">
        <v>9</v>
      </c>
      <c r="J1187" s="263"/>
      <c r="K1187" s="263"/>
      <c r="L1187" s="263" t="s">
        <v>645</v>
      </c>
      <c r="M1187" s="267"/>
      <c r="N1187" s="267"/>
      <c r="O1187" s="267"/>
      <c r="P1187" s="267"/>
      <c r="Q1187" s="267"/>
      <c r="R1187" s="267"/>
      <c r="S1187" s="267"/>
      <c r="T1187" s="267"/>
      <c r="U1187" s="267"/>
      <c r="V1187" s="267"/>
      <c r="W1187" s="267"/>
      <c r="X1187" s="267"/>
      <c r="Y1187" s="267"/>
      <c r="Z1187" s="267"/>
      <c r="AA1187" s="267"/>
      <c r="AB1187" s="267"/>
    </row>
    <row r="1188" spans="1:28" s="268" customFormat="1" ht="40.200000000000003" customHeight="1">
      <c r="A1188" s="263" t="s">
        <v>3728</v>
      </c>
      <c r="B1188" s="271" t="s">
        <v>3729</v>
      </c>
      <c r="C1188" s="263" t="s">
        <v>3960</v>
      </c>
      <c r="D1188" s="263" t="s">
        <v>3399</v>
      </c>
      <c r="E1188" s="271" t="s">
        <v>3731</v>
      </c>
      <c r="F1188" s="263" t="s">
        <v>3961</v>
      </c>
      <c r="G1188" s="264" t="s">
        <v>3962</v>
      </c>
      <c r="H1188" s="263" t="s">
        <v>3963</v>
      </c>
      <c r="I1188" s="265" t="s">
        <v>9</v>
      </c>
      <c r="J1188" s="263"/>
      <c r="K1188" s="263"/>
      <c r="L1188" s="263" t="s">
        <v>645</v>
      </c>
      <c r="M1188" s="267"/>
      <c r="N1188" s="267"/>
      <c r="O1188" s="267"/>
      <c r="P1188" s="267"/>
      <c r="Q1188" s="267"/>
      <c r="R1188" s="267"/>
      <c r="S1188" s="267"/>
      <c r="T1188" s="267"/>
      <c r="U1188" s="267"/>
      <c r="V1188" s="267"/>
      <c r="W1188" s="267"/>
      <c r="X1188" s="267"/>
      <c r="Y1188" s="267"/>
      <c r="Z1188" s="267"/>
      <c r="AA1188" s="267"/>
      <c r="AB1188" s="267"/>
    </row>
    <row r="1189" spans="1:28" s="268" customFormat="1" ht="40.200000000000003" customHeight="1">
      <c r="A1189" s="263" t="s">
        <v>3728</v>
      </c>
      <c r="B1189" s="271" t="s">
        <v>3729</v>
      </c>
      <c r="C1189" s="263" t="s">
        <v>3964</v>
      </c>
      <c r="D1189" s="263" t="s">
        <v>3399</v>
      </c>
      <c r="E1189" s="271" t="s">
        <v>3731</v>
      </c>
      <c r="F1189" s="263" t="s">
        <v>3965</v>
      </c>
      <c r="G1189" s="264" t="s">
        <v>3966</v>
      </c>
      <c r="H1189" s="263" t="s">
        <v>3967</v>
      </c>
      <c r="I1189" s="265" t="s">
        <v>9</v>
      </c>
      <c r="J1189" s="263"/>
      <c r="K1189" s="263"/>
      <c r="L1189" s="263" t="s">
        <v>645</v>
      </c>
      <c r="M1189" s="267"/>
      <c r="N1189" s="267"/>
      <c r="O1189" s="267"/>
      <c r="P1189" s="267"/>
      <c r="Q1189" s="267"/>
      <c r="R1189" s="267"/>
      <c r="S1189" s="267"/>
      <c r="T1189" s="267"/>
      <c r="U1189" s="267"/>
      <c r="V1189" s="267"/>
      <c r="W1189" s="267"/>
      <c r="X1189" s="267"/>
      <c r="Y1189" s="267"/>
      <c r="Z1189" s="267"/>
      <c r="AA1189" s="267"/>
      <c r="AB1189" s="267"/>
    </row>
    <row r="1190" spans="1:28" s="268" customFormat="1" ht="40.200000000000003" customHeight="1">
      <c r="A1190" s="263" t="s">
        <v>3728</v>
      </c>
      <c r="B1190" s="271" t="s">
        <v>3729</v>
      </c>
      <c r="C1190" s="263" t="s">
        <v>3968</v>
      </c>
      <c r="D1190" s="263" t="s">
        <v>3399</v>
      </c>
      <c r="E1190" s="271" t="s">
        <v>3731</v>
      </c>
      <c r="F1190" s="263" t="s">
        <v>418</v>
      </c>
      <c r="G1190" s="264" t="s">
        <v>3947</v>
      </c>
      <c r="H1190" s="263" t="s">
        <v>299</v>
      </c>
      <c r="I1190" s="265" t="s">
        <v>9</v>
      </c>
      <c r="J1190" s="263"/>
      <c r="K1190" s="263"/>
      <c r="L1190" s="266"/>
      <c r="M1190" s="267"/>
      <c r="N1190" s="267"/>
      <c r="O1190" s="267"/>
      <c r="P1190" s="267"/>
      <c r="Q1190" s="267"/>
      <c r="R1190" s="267"/>
      <c r="S1190" s="267"/>
      <c r="T1190" s="267"/>
      <c r="U1190" s="267"/>
      <c r="V1190" s="267"/>
      <c r="W1190" s="267"/>
      <c r="X1190" s="267"/>
      <c r="Y1190" s="267"/>
      <c r="Z1190" s="267"/>
      <c r="AA1190" s="267"/>
      <c r="AB1190" s="267"/>
    </row>
    <row r="1191" spans="1:28" s="268" customFormat="1" ht="40.200000000000003" customHeight="1">
      <c r="A1191" s="263" t="s">
        <v>3728</v>
      </c>
      <c r="B1191" s="271" t="s">
        <v>3729</v>
      </c>
      <c r="C1191" s="263" t="s">
        <v>3969</v>
      </c>
      <c r="D1191" s="263" t="s">
        <v>3399</v>
      </c>
      <c r="E1191" s="271" t="s">
        <v>3731</v>
      </c>
      <c r="F1191" s="263" t="s">
        <v>3970</v>
      </c>
      <c r="G1191" s="264" t="s">
        <v>3947</v>
      </c>
      <c r="H1191" s="263" t="s">
        <v>3971</v>
      </c>
      <c r="I1191" s="265" t="s">
        <v>9</v>
      </c>
      <c r="J1191" s="263"/>
      <c r="K1191" s="263"/>
      <c r="L1191" s="263" t="s">
        <v>645</v>
      </c>
      <c r="M1191" s="267"/>
      <c r="N1191" s="267"/>
      <c r="O1191" s="267"/>
      <c r="P1191" s="267"/>
      <c r="Q1191" s="267"/>
      <c r="R1191" s="267"/>
      <c r="S1191" s="267"/>
      <c r="T1191" s="267"/>
      <c r="U1191" s="267"/>
      <c r="V1191" s="267"/>
      <c r="W1191" s="267"/>
      <c r="X1191" s="267"/>
      <c r="Y1191" s="267"/>
      <c r="Z1191" s="267"/>
      <c r="AA1191" s="267"/>
      <c r="AB1191" s="267"/>
    </row>
    <row r="1192" spans="1:28" s="268" customFormat="1" ht="40.200000000000003" customHeight="1">
      <c r="A1192" s="263" t="s">
        <v>3972</v>
      </c>
      <c r="B1192" s="271" t="s">
        <v>3973</v>
      </c>
      <c r="C1192" s="263" t="s">
        <v>3974</v>
      </c>
      <c r="D1192" s="263" t="s">
        <v>3975</v>
      </c>
      <c r="E1192" s="271" t="s">
        <v>3976</v>
      </c>
      <c r="F1192" s="263" t="s">
        <v>3977</v>
      </c>
      <c r="G1192" s="264" t="s">
        <v>3978</v>
      </c>
      <c r="H1192" s="263" t="s">
        <v>3979</v>
      </c>
      <c r="I1192" s="265" t="s">
        <v>9</v>
      </c>
      <c r="J1192" s="263"/>
      <c r="K1192" s="263"/>
      <c r="L1192" s="266"/>
      <c r="M1192" s="267"/>
      <c r="N1192" s="267"/>
      <c r="O1192" s="267"/>
      <c r="P1192" s="267"/>
      <c r="Q1192" s="267"/>
      <c r="R1192" s="267"/>
      <c r="S1192" s="267"/>
      <c r="T1192" s="267"/>
      <c r="U1192" s="267"/>
      <c r="V1192" s="267"/>
      <c r="W1192" s="267"/>
      <c r="X1192" s="267"/>
      <c r="Y1192" s="267"/>
      <c r="Z1192" s="267"/>
      <c r="AA1192" s="267"/>
      <c r="AB1192" s="267"/>
    </row>
    <row r="1193" spans="1:28" s="268" customFormat="1" ht="40.200000000000003" customHeight="1">
      <c r="A1193" s="263" t="s">
        <v>3972</v>
      </c>
      <c r="B1193" s="271" t="s">
        <v>3973</v>
      </c>
      <c r="C1193" s="263" t="s">
        <v>3980</v>
      </c>
      <c r="D1193" s="263" t="s">
        <v>3975</v>
      </c>
      <c r="E1193" s="271" t="s">
        <v>3976</v>
      </c>
      <c r="F1193" s="263" t="s">
        <v>3981</v>
      </c>
      <c r="G1193" s="264" t="s">
        <v>3978</v>
      </c>
      <c r="H1193" s="263" t="s">
        <v>3982</v>
      </c>
      <c r="I1193" s="265" t="s">
        <v>9</v>
      </c>
      <c r="J1193" s="263"/>
      <c r="K1193" s="263"/>
      <c r="L1193" s="266"/>
      <c r="M1193" s="267"/>
      <c r="N1193" s="267"/>
      <c r="O1193" s="267"/>
      <c r="P1193" s="267"/>
      <c r="Q1193" s="267"/>
      <c r="R1193" s="267"/>
      <c r="S1193" s="267"/>
      <c r="T1193" s="267"/>
      <c r="U1193" s="267"/>
      <c r="V1193" s="267"/>
      <c r="W1193" s="267"/>
      <c r="X1193" s="267"/>
      <c r="Y1193" s="267"/>
      <c r="Z1193" s="267"/>
      <c r="AA1193" s="267"/>
      <c r="AB1193" s="267"/>
    </row>
    <row r="1194" spans="1:28" s="268" customFormat="1" ht="40.200000000000003" customHeight="1">
      <c r="A1194" s="263" t="s">
        <v>3972</v>
      </c>
      <c r="B1194" s="271" t="s">
        <v>3973</v>
      </c>
      <c r="C1194" s="263" t="s">
        <v>3983</v>
      </c>
      <c r="D1194" s="263" t="s">
        <v>3975</v>
      </c>
      <c r="E1194" s="271" t="s">
        <v>3976</v>
      </c>
      <c r="F1194" s="263" t="s">
        <v>3984</v>
      </c>
      <c r="G1194" s="264" t="s">
        <v>3978</v>
      </c>
      <c r="H1194" s="263" t="s">
        <v>3985</v>
      </c>
      <c r="I1194" s="265" t="s">
        <v>9</v>
      </c>
      <c r="J1194" s="263"/>
      <c r="K1194" s="263"/>
      <c r="L1194" s="266"/>
      <c r="M1194" s="267"/>
      <c r="N1194" s="267"/>
      <c r="O1194" s="267"/>
      <c r="P1194" s="267"/>
      <c r="Q1194" s="267"/>
      <c r="R1194" s="267"/>
      <c r="S1194" s="267"/>
      <c r="T1194" s="267"/>
      <c r="U1194" s="267"/>
      <c r="V1194" s="267"/>
      <c r="W1194" s="267"/>
      <c r="X1194" s="267"/>
      <c r="Y1194" s="267"/>
      <c r="Z1194" s="267"/>
      <c r="AA1194" s="267"/>
      <c r="AB1194" s="267"/>
    </row>
    <row r="1195" spans="1:28" s="268" customFormat="1" ht="40.200000000000003" customHeight="1">
      <c r="A1195" s="263" t="s">
        <v>3972</v>
      </c>
      <c r="B1195" s="271" t="s">
        <v>3973</v>
      </c>
      <c r="C1195" s="263" t="s">
        <v>3986</v>
      </c>
      <c r="D1195" s="263" t="s">
        <v>3975</v>
      </c>
      <c r="E1195" s="271" t="s">
        <v>3976</v>
      </c>
      <c r="F1195" s="263" t="s">
        <v>3987</v>
      </c>
      <c r="G1195" s="264" t="s">
        <v>3978</v>
      </c>
      <c r="H1195" s="263" t="s">
        <v>3744</v>
      </c>
      <c r="I1195" s="265" t="s">
        <v>9</v>
      </c>
      <c r="J1195" s="263"/>
      <c r="K1195" s="263"/>
      <c r="L1195" s="266"/>
      <c r="M1195" s="267"/>
      <c r="N1195" s="267"/>
      <c r="O1195" s="267"/>
      <c r="P1195" s="267"/>
      <c r="Q1195" s="267"/>
      <c r="R1195" s="267"/>
      <c r="S1195" s="267"/>
      <c r="T1195" s="267"/>
      <c r="U1195" s="267"/>
      <c r="V1195" s="267"/>
      <c r="W1195" s="267"/>
      <c r="X1195" s="267"/>
      <c r="Y1195" s="267"/>
      <c r="Z1195" s="267"/>
      <c r="AA1195" s="267"/>
      <c r="AB1195" s="267"/>
    </row>
    <row r="1196" spans="1:28" s="268" customFormat="1" ht="40.200000000000003" customHeight="1">
      <c r="A1196" s="263" t="s">
        <v>3972</v>
      </c>
      <c r="B1196" s="271" t="s">
        <v>3973</v>
      </c>
      <c r="C1196" s="263" t="s">
        <v>3988</v>
      </c>
      <c r="D1196" s="263" t="s">
        <v>3975</v>
      </c>
      <c r="E1196" s="271" t="s">
        <v>3976</v>
      </c>
      <c r="F1196" s="263" t="s">
        <v>3989</v>
      </c>
      <c r="G1196" s="264" t="s">
        <v>3978</v>
      </c>
      <c r="H1196" s="263" t="s">
        <v>3990</v>
      </c>
      <c r="I1196" s="265" t="s">
        <v>9</v>
      </c>
      <c r="J1196" s="263"/>
      <c r="K1196" s="263"/>
      <c r="L1196" s="266"/>
      <c r="M1196" s="267"/>
      <c r="N1196" s="267"/>
      <c r="O1196" s="267"/>
      <c r="P1196" s="267"/>
      <c r="Q1196" s="267"/>
      <c r="R1196" s="267"/>
      <c r="S1196" s="267"/>
      <c r="T1196" s="267"/>
      <c r="U1196" s="267"/>
      <c r="V1196" s="267"/>
      <c r="W1196" s="267"/>
      <c r="X1196" s="267"/>
      <c r="Y1196" s="267"/>
      <c r="Z1196" s="267"/>
      <c r="AA1196" s="267"/>
      <c r="AB1196" s="267"/>
    </row>
    <row r="1197" spans="1:28" s="268" customFormat="1" ht="40.200000000000003" customHeight="1">
      <c r="A1197" s="263" t="s">
        <v>3972</v>
      </c>
      <c r="B1197" s="271" t="s">
        <v>3973</v>
      </c>
      <c r="C1197" s="263" t="s">
        <v>3991</v>
      </c>
      <c r="D1197" s="263" t="s">
        <v>3975</v>
      </c>
      <c r="E1197" s="271" t="s">
        <v>3976</v>
      </c>
      <c r="F1197" s="263" t="s">
        <v>3992</v>
      </c>
      <c r="G1197" s="264" t="s">
        <v>3978</v>
      </c>
      <c r="H1197" s="263" t="s">
        <v>3993</v>
      </c>
      <c r="I1197" s="265" t="s">
        <v>9</v>
      </c>
      <c r="J1197" s="263"/>
      <c r="K1197" s="263"/>
      <c r="L1197" s="266"/>
      <c r="M1197" s="267"/>
      <c r="N1197" s="267"/>
      <c r="O1197" s="267"/>
      <c r="P1197" s="267"/>
      <c r="Q1197" s="267"/>
      <c r="R1197" s="267"/>
      <c r="S1197" s="267"/>
      <c r="T1197" s="267"/>
      <c r="U1197" s="267"/>
      <c r="V1197" s="267"/>
      <c r="W1197" s="267"/>
      <c r="X1197" s="267"/>
      <c r="Y1197" s="267"/>
      <c r="Z1197" s="267"/>
      <c r="AA1197" s="267"/>
      <c r="AB1197" s="267"/>
    </row>
    <row r="1198" spans="1:28" s="268" customFormat="1" ht="40.200000000000003" customHeight="1">
      <c r="A1198" s="263" t="s">
        <v>3972</v>
      </c>
      <c r="B1198" s="271" t="s">
        <v>3973</v>
      </c>
      <c r="C1198" s="263" t="s">
        <v>3994</v>
      </c>
      <c r="D1198" s="263" t="s">
        <v>3975</v>
      </c>
      <c r="E1198" s="271" t="s">
        <v>3976</v>
      </c>
      <c r="F1198" s="263" t="s">
        <v>3995</v>
      </c>
      <c r="G1198" s="264" t="s">
        <v>3978</v>
      </c>
      <c r="H1198" s="263" t="s">
        <v>3996</v>
      </c>
      <c r="I1198" s="265" t="s">
        <v>9</v>
      </c>
      <c r="J1198" s="263"/>
      <c r="K1198" s="263"/>
      <c r="L1198" s="266"/>
      <c r="M1198" s="267"/>
      <c r="N1198" s="267"/>
      <c r="O1198" s="267"/>
      <c r="P1198" s="267"/>
      <c r="Q1198" s="267"/>
      <c r="R1198" s="267"/>
      <c r="S1198" s="267"/>
      <c r="T1198" s="267"/>
      <c r="U1198" s="267"/>
      <c r="V1198" s="267"/>
      <c r="W1198" s="267"/>
      <c r="X1198" s="267"/>
      <c r="Y1198" s="267"/>
      <c r="Z1198" s="267"/>
      <c r="AA1198" s="267"/>
      <c r="AB1198" s="267"/>
    </row>
    <row r="1199" spans="1:28" s="268" customFormat="1" ht="40.200000000000003" customHeight="1">
      <c r="A1199" s="263" t="s">
        <v>3972</v>
      </c>
      <c r="B1199" s="271" t="s">
        <v>3973</v>
      </c>
      <c r="C1199" s="263" t="s">
        <v>3997</v>
      </c>
      <c r="D1199" s="263" t="s">
        <v>17357</v>
      </c>
      <c r="E1199" s="271" t="s">
        <v>3976</v>
      </c>
      <c r="F1199" s="263" t="s">
        <v>3998</v>
      </c>
      <c r="G1199" s="264" t="s">
        <v>3999</v>
      </c>
      <c r="H1199" s="263" t="s">
        <v>17358</v>
      </c>
      <c r="I1199" s="273" t="s">
        <v>9</v>
      </c>
      <c r="J1199" s="290"/>
      <c r="K1199" s="263"/>
      <c r="L1199" s="266"/>
      <c r="M1199" s="267"/>
      <c r="N1199" s="267"/>
      <c r="O1199" s="267"/>
      <c r="P1199" s="267"/>
      <c r="Q1199" s="267"/>
      <c r="R1199" s="267"/>
      <c r="S1199" s="267"/>
      <c r="T1199" s="267"/>
      <c r="U1199" s="267"/>
      <c r="V1199" s="267"/>
      <c r="W1199" s="267"/>
      <c r="X1199" s="267"/>
      <c r="Y1199" s="267"/>
      <c r="Z1199" s="267"/>
      <c r="AA1199" s="267"/>
      <c r="AB1199" s="267"/>
    </row>
    <row r="1200" spans="1:28" s="268" customFormat="1" ht="40.200000000000003" customHeight="1">
      <c r="A1200" s="263" t="s">
        <v>3972</v>
      </c>
      <c r="B1200" s="271" t="s">
        <v>3973</v>
      </c>
      <c r="C1200" s="263" t="s">
        <v>4000</v>
      </c>
      <c r="D1200" s="263" t="s">
        <v>4001</v>
      </c>
      <c r="E1200" s="271" t="s">
        <v>3976</v>
      </c>
      <c r="F1200" s="263" t="s">
        <v>4002</v>
      </c>
      <c r="G1200" s="264" t="s">
        <v>3999</v>
      </c>
      <c r="H1200" s="263" t="s">
        <v>4003</v>
      </c>
      <c r="I1200" s="265" t="s">
        <v>9</v>
      </c>
      <c r="J1200" s="263"/>
      <c r="K1200" s="263"/>
      <c r="L1200" s="266"/>
      <c r="M1200" s="267"/>
      <c r="N1200" s="267"/>
      <c r="O1200" s="267"/>
      <c r="P1200" s="267"/>
      <c r="Q1200" s="267"/>
      <c r="R1200" s="267"/>
      <c r="S1200" s="267"/>
      <c r="T1200" s="267"/>
      <c r="U1200" s="267"/>
      <c r="V1200" s="267"/>
      <c r="W1200" s="267"/>
      <c r="X1200" s="267"/>
      <c r="Y1200" s="267"/>
      <c r="Z1200" s="267"/>
      <c r="AA1200" s="267"/>
      <c r="AB1200" s="267"/>
    </row>
    <row r="1201" spans="1:28" s="268" customFormat="1" ht="40.200000000000003" customHeight="1">
      <c r="A1201" s="263" t="s">
        <v>3972</v>
      </c>
      <c r="B1201" s="271" t="s">
        <v>3973</v>
      </c>
      <c r="C1201" s="263" t="s">
        <v>4004</v>
      </c>
      <c r="D1201" s="263" t="s">
        <v>17357</v>
      </c>
      <c r="E1201" s="271" t="s">
        <v>3976</v>
      </c>
      <c r="F1201" s="263" t="s">
        <v>4005</v>
      </c>
      <c r="G1201" s="264" t="s">
        <v>3999</v>
      </c>
      <c r="H1201" s="263" t="s">
        <v>4006</v>
      </c>
      <c r="I1201" s="265" t="s">
        <v>9</v>
      </c>
      <c r="J1201" s="263"/>
      <c r="K1201" s="263"/>
      <c r="L1201" s="266"/>
      <c r="M1201" s="267"/>
      <c r="N1201" s="267"/>
      <c r="O1201" s="267"/>
      <c r="P1201" s="267"/>
      <c r="Q1201" s="267"/>
      <c r="R1201" s="267"/>
      <c r="S1201" s="267"/>
      <c r="T1201" s="267"/>
      <c r="U1201" s="267"/>
      <c r="V1201" s="267"/>
      <c r="W1201" s="267"/>
      <c r="X1201" s="267"/>
      <c r="Y1201" s="267"/>
      <c r="Z1201" s="267"/>
      <c r="AA1201" s="267"/>
      <c r="AB1201" s="267"/>
    </row>
    <row r="1202" spans="1:28" s="268" customFormat="1" ht="40.200000000000003" customHeight="1">
      <c r="A1202" s="263" t="s">
        <v>3972</v>
      </c>
      <c r="B1202" s="271" t="s">
        <v>3973</v>
      </c>
      <c r="C1202" s="263" t="s">
        <v>4007</v>
      </c>
      <c r="D1202" s="263" t="s">
        <v>17357</v>
      </c>
      <c r="E1202" s="271" t="s">
        <v>3976</v>
      </c>
      <c r="F1202" s="263" t="s">
        <v>4008</v>
      </c>
      <c r="G1202" s="264" t="s">
        <v>3999</v>
      </c>
      <c r="H1202" s="263" t="s">
        <v>4009</v>
      </c>
      <c r="I1202" s="265" t="s">
        <v>9</v>
      </c>
      <c r="J1202" s="263"/>
      <c r="K1202" s="263"/>
      <c r="L1202" s="266"/>
      <c r="M1202" s="267"/>
      <c r="N1202" s="267"/>
      <c r="O1202" s="267"/>
      <c r="P1202" s="267"/>
      <c r="Q1202" s="267"/>
      <c r="R1202" s="267"/>
      <c r="S1202" s="267"/>
      <c r="T1202" s="267"/>
      <c r="U1202" s="267"/>
      <c r="V1202" s="267"/>
      <c r="W1202" s="267"/>
      <c r="X1202" s="267"/>
      <c r="Y1202" s="267"/>
      <c r="Z1202" s="267"/>
      <c r="AA1202" s="267"/>
      <c r="AB1202" s="267"/>
    </row>
    <row r="1203" spans="1:28" s="268" customFormat="1" ht="40.200000000000003" customHeight="1">
      <c r="A1203" s="263" t="s">
        <v>3972</v>
      </c>
      <c r="B1203" s="271" t="s">
        <v>3973</v>
      </c>
      <c r="C1203" s="263" t="s">
        <v>4010</v>
      </c>
      <c r="D1203" s="263" t="s">
        <v>17357</v>
      </c>
      <c r="E1203" s="271" t="s">
        <v>3976</v>
      </c>
      <c r="F1203" s="263" t="s">
        <v>4011</v>
      </c>
      <c r="G1203" s="264" t="s">
        <v>4012</v>
      </c>
      <c r="H1203" s="263" t="s">
        <v>4013</v>
      </c>
      <c r="I1203" s="265" t="s">
        <v>9</v>
      </c>
      <c r="J1203" s="263"/>
      <c r="K1203" s="263"/>
      <c r="L1203" s="266"/>
      <c r="M1203" s="267"/>
      <c r="N1203" s="267"/>
      <c r="O1203" s="267"/>
      <c r="P1203" s="267"/>
      <c r="Q1203" s="267"/>
      <c r="R1203" s="267"/>
      <c r="S1203" s="267"/>
      <c r="T1203" s="267"/>
      <c r="U1203" s="267"/>
      <c r="V1203" s="267"/>
      <c r="W1203" s="267"/>
      <c r="X1203" s="267"/>
      <c r="Y1203" s="267"/>
      <c r="Z1203" s="267"/>
      <c r="AA1203" s="267"/>
      <c r="AB1203" s="267"/>
    </row>
    <row r="1204" spans="1:28" s="268" customFormat="1" ht="40.200000000000003" customHeight="1">
      <c r="A1204" s="263" t="s">
        <v>3972</v>
      </c>
      <c r="B1204" s="271" t="s">
        <v>3973</v>
      </c>
      <c r="C1204" s="263" t="s">
        <v>4014</v>
      </c>
      <c r="D1204" s="263" t="s">
        <v>17357</v>
      </c>
      <c r="E1204" s="271" t="s">
        <v>3976</v>
      </c>
      <c r="F1204" s="263" t="s">
        <v>1695</v>
      </c>
      <c r="G1204" s="264" t="s">
        <v>4015</v>
      </c>
      <c r="H1204" s="263" t="s">
        <v>4016</v>
      </c>
      <c r="I1204" s="265" t="s">
        <v>9</v>
      </c>
      <c r="J1204" s="263"/>
      <c r="K1204" s="263"/>
      <c r="L1204" s="266"/>
      <c r="M1204" s="267"/>
      <c r="N1204" s="267"/>
      <c r="O1204" s="267"/>
      <c r="P1204" s="267"/>
      <c r="Q1204" s="267"/>
      <c r="R1204" s="267"/>
      <c r="S1204" s="267"/>
      <c r="T1204" s="267"/>
      <c r="U1204" s="267"/>
      <c r="V1204" s="267"/>
      <c r="W1204" s="267"/>
      <c r="X1204" s="267"/>
      <c r="Y1204" s="267"/>
      <c r="Z1204" s="267"/>
      <c r="AA1204" s="267"/>
      <c r="AB1204" s="267"/>
    </row>
    <row r="1205" spans="1:28" s="268" customFormat="1" ht="40.200000000000003" customHeight="1">
      <c r="A1205" s="263" t="s">
        <v>3972</v>
      </c>
      <c r="B1205" s="271" t="s">
        <v>3973</v>
      </c>
      <c r="C1205" s="263" t="s">
        <v>4017</v>
      </c>
      <c r="D1205" s="263" t="s">
        <v>17357</v>
      </c>
      <c r="E1205" s="271" t="s">
        <v>3976</v>
      </c>
      <c r="F1205" s="263" t="s">
        <v>4018</v>
      </c>
      <c r="G1205" s="264" t="s">
        <v>4015</v>
      </c>
      <c r="H1205" s="263" t="s">
        <v>4019</v>
      </c>
      <c r="I1205" s="265" t="s">
        <v>9</v>
      </c>
      <c r="J1205" s="263"/>
      <c r="K1205" s="263"/>
      <c r="L1205" s="266"/>
      <c r="M1205" s="267"/>
      <c r="N1205" s="267"/>
      <c r="O1205" s="267"/>
      <c r="P1205" s="267"/>
      <c r="Q1205" s="267"/>
      <c r="R1205" s="267"/>
      <c r="S1205" s="267"/>
      <c r="T1205" s="267"/>
      <c r="U1205" s="267"/>
      <c r="V1205" s="267"/>
      <c r="W1205" s="267"/>
      <c r="X1205" s="267"/>
      <c r="Y1205" s="267"/>
      <c r="Z1205" s="267"/>
      <c r="AA1205" s="267"/>
      <c r="AB1205" s="267"/>
    </row>
    <row r="1206" spans="1:28" s="268" customFormat="1" ht="40.200000000000003" customHeight="1">
      <c r="A1206" s="263" t="s">
        <v>3972</v>
      </c>
      <c r="B1206" s="271" t="s">
        <v>3973</v>
      </c>
      <c r="C1206" s="263" t="s">
        <v>4020</v>
      </c>
      <c r="D1206" s="263" t="s">
        <v>17357</v>
      </c>
      <c r="E1206" s="271" t="s">
        <v>3976</v>
      </c>
      <c r="F1206" s="263" t="s">
        <v>1702</v>
      </c>
      <c r="G1206" s="264" t="s">
        <v>4015</v>
      </c>
      <c r="H1206" s="263" t="s">
        <v>4021</v>
      </c>
      <c r="I1206" s="265" t="s">
        <v>9</v>
      </c>
      <c r="J1206" s="263"/>
      <c r="K1206" s="263"/>
      <c r="L1206" s="266"/>
      <c r="M1206" s="267"/>
      <c r="N1206" s="267"/>
      <c r="O1206" s="267"/>
      <c r="P1206" s="267"/>
      <c r="Q1206" s="267"/>
      <c r="R1206" s="267"/>
      <c r="S1206" s="267"/>
      <c r="T1206" s="267"/>
      <c r="U1206" s="267"/>
      <c r="V1206" s="267"/>
      <c r="W1206" s="267"/>
      <c r="X1206" s="267"/>
      <c r="Y1206" s="267"/>
      <c r="Z1206" s="267"/>
      <c r="AA1206" s="267"/>
      <c r="AB1206" s="267"/>
    </row>
    <row r="1207" spans="1:28" s="268" customFormat="1" ht="40.200000000000003" customHeight="1">
      <c r="A1207" s="263" t="s">
        <v>3972</v>
      </c>
      <c r="B1207" s="271" t="s">
        <v>3973</v>
      </c>
      <c r="C1207" s="263" t="s">
        <v>4022</v>
      </c>
      <c r="D1207" s="263" t="s">
        <v>17357</v>
      </c>
      <c r="E1207" s="271" t="s">
        <v>3976</v>
      </c>
      <c r="F1207" s="263" t="s">
        <v>1705</v>
      </c>
      <c r="G1207" s="264" t="s">
        <v>4015</v>
      </c>
      <c r="H1207" s="263" t="s">
        <v>4023</v>
      </c>
      <c r="I1207" s="265" t="s">
        <v>9</v>
      </c>
      <c r="J1207" s="263"/>
      <c r="K1207" s="263"/>
      <c r="L1207" s="266"/>
      <c r="M1207" s="267"/>
      <c r="N1207" s="267"/>
      <c r="O1207" s="267"/>
      <c r="P1207" s="267"/>
      <c r="Q1207" s="267"/>
      <c r="R1207" s="267"/>
      <c r="S1207" s="267"/>
      <c r="T1207" s="267"/>
      <c r="U1207" s="267"/>
      <c r="V1207" s="267"/>
      <c r="W1207" s="267"/>
      <c r="X1207" s="267"/>
      <c r="Y1207" s="267"/>
      <c r="Z1207" s="267"/>
      <c r="AA1207" s="267"/>
      <c r="AB1207" s="267"/>
    </row>
    <row r="1208" spans="1:28" s="268" customFormat="1" ht="40.200000000000003" customHeight="1">
      <c r="A1208" s="263" t="s">
        <v>3972</v>
      </c>
      <c r="B1208" s="271" t="s">
        <v>3973</v>
      </c>
      <c r="C1208" s="263" t="s">
        <v>4024</v>
      </c>
      <c r="D1208" s="263" t="s">
        <v>17357</v>
      </c>
      <c r="E1208" s="271" t="s">
        <v>3976</v>
      </c>
      <c r="F1208" s="263" t="s">
        <v>1708</v>
      </c>
      <c r="G1208" s="264" t="s">
        <v>4015</v>
      </c>
      <c r="H1208" s="263" t="s">
        <v>4025</v>
      </c>
      <c r="I1208" s="265" t="s">
        <v>9</v>
      </c>
      <c r="J1208" s="263"/>
      <c r="K1208" s="263"/>
      <c r="L1208" s="266"/>
      <c r="M1208" s="267"/>
      <c r="N1208" s="267"/>
      <c r="O1208" s="267"/>
      <c r="P1208" s="267"/>
      <c r="Q1208" s="267"/>
      <c r="R1208" s="267"/>
      <c r="S1208" s="267"/>
      <c r="T1208" s="267"/>
      <c r="U1208" s="267"/>
      <c r="V1208" s="267"/>
      <c r="W1208" s="267"/>
      <c r="X1208" s="267"/>
      <c r="Y1208" s="267"/>
      <c r="Z1208" s="267"/>
      <c r="AA1208" s="267"/>
      <c r="AB1208" s="267"/>
    </row>
    <row r="1209" spans="1:28" s="268" customFormat="1" ht="40.200000000000003" customHeight="1">
      <c r="A1209" s="263" t="s">
        <v>3972</v>
      </c>
      <c r="B1209" s="271" t="s">
        <v>3973</v>
      </c>
      <c r="C1209" s="263" t="s">
        <v>4026</v>
      </c>
      <c r="D1209" s="263" t="s">
        <v>17357</v>
      </c>
      <c r="E1209" s="271" t="s">
        <v>3976</v>
      </c>
      <c r="F1209" s="263" t="s">
        <v>4027</v>
      </c>
      <c r="G1209" s="264" t="s">
        <v>4028</v>
      </c>
      <c r="H1209" s="263" t="s">
        <v>4029</v>
      </c>
      <c r="I1209" s="265" t="s">
        <v>9</v>
      </c>
      <c r="J1209" s="263"/>
      <c r="K1209" s="263"/>
      <c r="L1209" s="266"/>
      <c r="M1209" s="267"/>
      <c r="N1209" s="267"/>
      <c r="O1209" s="267"/>
      <c r="P1209" s="267"/>
      <c r="Q1209" s="267"/>
      <c r="R1209" s="267"/>
      <c r="S1209" s="267"/>
      <c r="T1209" s="267"/>
      <c r="U1209" s="267"/>
      <c r="V1209" s="267"/>
      <c r="W1209" s="267"/>
      <c r="X1209" s="267"/>
      <c r="Y1209" s="267"/>
      <c r="Z1209" s="267"/>
      <c r="AA1209" s="267"/>
      <c r="AB1209" s="267"/>
    </row>
    <row r="1210" spans="1:28" s="268" customFormat="1" ht="40.200000000000003" customHeight="1">
      <c r="A1210" s="263" t="s">
        <v>3972</v>
      </c>
      <c r="B1210" s="271" t="s">
        <v>3973</v>
      </c>
      <c r="C1210" s="263" t="s">
        <v>4030</v>
      </c>
      <c r="D1210" s="263" t="s">
        <v>17357</v>
      </c>
      <c r="E1210" s="271" t="s">
        <v>3976</v>
      </c>
      <c r="F1210" s="263" t="s">
        <v>4031</v>
      </c>
      <c r="G1210" s="264" t="s">
        <v>4032</v>
      </c>
      <c r="H1210" s="263" t="s">
        <v>4033</v>
      </c>
      <c r="I1210" s="265" t="s">
        <v>9</v>
      </c>
      <c r="J1210" s="263"/>
      <c r="K1210" s="263"/>
      <c r="L1210" s="263" t="s">
        <v>645</v>
      </c>
      <c r="M1210" s="267"/>
      <c r="N1210" s="267"/>
      <c r="O1210" s="267"/>
      <c r="P1210" s="267"/>
      <c r="Q1210" s="267"/>
      <c r="R1210" s="267"/>
      <c r="S1210" s="267"/>
      <c r="T1210" s="267"/>
      <c r="U1210" s="267"/>
      <c r="V1210" s="267"/>
      <c r="W1210" s="267"/>
      <c r="X1210" s="267"/>
      <c r="Y1210" s="267"/>
      <c r="Z1210" s="267"/>
      <c r="AA1210" s="267"/>
      <c r="AB1210" s="267"/>
    </row>
    <row r="1211" spans="1:28" s="268" customFormat="1" ht="40.200000000000003" customHeight="1">
      <c r="A1211" s="263" t="s">
        <v>3972</v>
      </c>
      <c r="B1211" s="271" t="s">
        <v>3973</v>
      </c>
      <c r="C1211" s="263" t="s">
        <v>4034</v>
      </c>
      <c r="D1211" s="263" t="s">
        <v>17357</v>
      </c>
      <c r="E1211" s="271" t="s">
        <v>3976</v>
      </c>
      <c r="F1211" s="263" t="s">
        <v>1717</v>
      </c>
      <c r="G1211" s="264" t="s">
        <v>4032</v>
      </c>
      <c r="H1211" s="263" t="s">
        <v>1719</v>
      </c>
      <c r="I1211" s="265" t="s">
        <v>9</v>
      </c>
      <c r="J1211" s="263"/>
      <c r="K1211" s="263"/>
      <c r="L1211" s="263" t="s">
        <v>645</v>
      </c>
      <c r="M1211" s="267"/>
      <c r="N1211" s="267"/>
      <c r="O1211" s="267"/>
      <c r="P1211" s="267"/>
      <c r="Q1211" s="267"/>
      <c r="R1211" s="267"/>
      <c r="S1211" s="267"/>
      <c r="T1211" s="267"/>
      <c r="U1211" s="267"/>
      <c r="V1211" s="267"/>
      <c r="W1211" s="267"/>
      <c r="X1211" s="267"/>
      <c r="Y1211" s="267"/>
      <c r="Z1211" s="267"/>
      <c r="AA1211" s="267"/>
      <c r="AB1211" s="267"/>
    </row>
    <row r="1212" spans="1:28" s="268" customFormat="1" ht="40.200000000000003" customHeight="1">
      <c r="A1212" s="263" t="s">
        <v>3972</v>
      </c>
      <c r="B1212" s="271" t="s">
        <v>3973</v>
      </c>
      <c r="C1212" s="263" t="s">
        <v>4035</v>
      </c>
      <c r="D1212" s="263" t="s">
        <v>17357</v>
      </c>
      <c r="E1212" s="271" t="s">
        <v>3976</v>
      </c>
      <c r="F1212" s="263" t="s">
        <v>4036</v>
      </c>
      <c r="G1212" s="264" t="s">
        <v>4037</v>
      </c>
      <c r="H1212" s="263" t="s">
        <v>4038</v>
      </c>
      <c r="I1212" s="265" t="s">
        <v>9</v>
      </c>
      <c r="J1212" s="263"/>
      <c r="K1212" s="263"/>
      <c r="L1212" s="263" t="s">
        <v>645</v>
      </c>
      <c r="M1212" s="267"/>
      <c r="N1212" s="267"/>
      <c r="O1212" s="267"/>
      <c r="P1212" s="267"/>
      <c r="Q1212" s="267"/>
      <c r="R1212" s="267"/>
      <c r="S1212" s="267"/>
      <c r="T1212" s="267"/>
      <c r="U1212" s="267"/>
      <c r="V1212" s="267"/>
      <c r="W1212" s="267"/>
      <c r="X1212" s="267"/>
      <c r="Y1212" s="267"/>
      <c r="Z1212" s="267"/>
      <c r="AA1212" s="267"/>
      <c r="AB1212" s="267"/>
    </row>
    <row r="1213" spans="1:28" s="268" customFormat="1" ht="40.200000000000003" customHeight="1">
      <c r="A1213" s="263" t="s">
        <v>3972</v>
      </c>
      <c r="B1213" s="271" t="s">
        <v>3973</v>
      </c>
      <c r="C1213" s="263" t="s">
        <v>4039</v>
      </c>
      <c r="D1213" s="263" t="s">
        <v>17357</v>
      </c>
      <c r="E1213" s="271" t="s">
        <v>3976</v>
      </c>
      <c r="F1213" s="263" t="s">
        <v>4040</v>
      </c>
      <c r="G1213" s="264" t="s">
        <v>4041</v>
      </c>
      <c r="H1213" s="263" t="s">
        <v>4042</v>
      </c>
      <c r="I1213" s="265" t="s">
        <v>9</v>
      </c>
      <c r="J1213" s="263"/>
      <c r="K1213" s="263"/>
      <c r="L1213" s="263" t="s">
        <v>645</v>
      </c>
      <c r="M1213" s="267"/>
      <c r="N1213" s="267"/>
      <c r="O1213" s="267"/>
      <c r="P1213" s="267"/>
      <c r="Q1213" s="267"/>
      <c r="R1213" s="267"/>
      <c r="S1213" s="267"/>
      <c r="T1213" s="267"/>
      <c r="U1213" s="267"/>
      <c r="V1213" s="267"/>
      <c r="W1213" s="267"/>
      <c r="X1213" s="267"/>
      <c r="Y1213" s="267"/>
      <c r="Z1213" s="267"/>
      <c r="AA1213" s="267"/>
      <c r="AB1213" s="267"/>
    </row>
    <row r="1214" spans="1:28" s="268" customFormat="1" ht="40.200000000000003" customHeight="1">
      <c r="A1214" s="263" t="s">
        <v>3972</v>
      </c>
      <c r="B1214" s="271" t="s">
        <v>3973</v>
      </c>
      <c r="C1214" s="263" t="s">
        <v>4043</v>
      </c>
      <c r="D1214" s="263" t="s">
        <v>17357</v>
      </c>
      <c r="E1214" s="271" t="s">
        <v>3976</v>
      </c>
      <c r="F1214" s="263" t="s">
        <v>1720</v>
      </c>
      <c r="G1214" s="264" t="s">
        <v>4044</v>
      </c>
      <c r="H1214" s="263" t="s">
        <v>4045</v>
      </c>
      <c r="I1214" s="265" t="s">
        <v>9</v>
      </c>
      <c r="J1214" s="263"/>
      <c r="K1214" s="263"/>
      <c r="L1214" s="263" t="s">
        <v>645</v>
      </c>
      <c r="M1214" s="267"/>
      <c r="N1214" s="267"/>
      <c r="O1214" s="267"/>
      <c r="P1214" s="267"/>
      <c r="Q1214" s="267"/>
      <c r="R1214" s="267"/>
      <c r="S1214" s="267"/>
      <c r="T1214" s="267"/>
      <c r="U1214" s="267"/>
      <c r="V1214" s="267"/>
      <c r="W1214" s="267"/>
      <c r="X1214" s="267"/>
      <c r="Y1214" s="267"/>
      <c r="Z1214" s="267"/>
      <c r="AA1214" s="267"/>
      <c r="AB1214" s="267"/>
    </row>
    <row r="1215" spans="1:28" s="268" customFormat="1" ht="40.200000000000003" customHeight="1">
      <c r="A1215" s="263" t="s">
        <v>3972</v>
      </c>
      <c r="B1215" s="271" t="s">
        <v>3973</v>
      </c>
      <c r="C1215" s="263" t="s">
        <v>4046</v>
      </c>
      <c r="D1215" s="263" t="s">
        <v>17357</v>
      </c>
      <c r="E1215" s="271" t="s">
        <v>3976</v>
      </c>
      <c r="F1215" s="263" t="s">
        <v>1723</v>
      </c>
      <c r="G1215" s="264" t="s">
        <v>4047</v>
      </c>
      <c r="H1215" s="263" t="s">
        <v>1725</v>
      </c>
      <c r="I1215" s="265" t="s">
        <v>9</v>
      </c>
      <c r="J1215" s="263"/>
      <c r="K1215" s="263"/>
      <c r="L1215" s="263" t="s">
        <v>645</v>
      </c>
      <c r="M1215" s="267"/>
      <c r="N1215" s="267"/>
      <c r="O1215" s="267"/>
      <c r="P1215" s="267"/>
      <c r="Q1215" s="267"/>
      <c r="R1215" s="267"/>
      <c r="S1215" s="267"/>
      <c r="T1215" s="267"/>
      <c r="U1215" s="267"/>
      <c r="V1215" s="267"/>
      <c r="W1215" s="267"/>
      <c r="X1215" s="267"/>
      <c r="Y1215" s="267"/>
      <c r="Z1215" s="267"/>
      <c r="AA1215" s="267"/>
      <c r="AB1215" s="267"/>
    </row>
    <row r="1216" spans="1:28" s="268" customFormat="1" ht="40.200000000000003" customHeight="1">
      <c r="A1216" s="263" t="s">
        <v>3972</v>
      </c>
      <c r="B1216" s="271" t="s">
        <v>3973</v>
      </c>
      <c r="C1216" s="263" t="s">
        <v>4048</v>
      </c>
      <c r="D1216" s="263" t="s">
        <v>17357</v>
      </c>
      <c r="E1216" s="271" t="s">
        <v>3976</v>
      </c>
      <c r="F1216" s="263" t="s">
        <v>1726</v>
      </c>
      <c r="G1216" s="264" t="s">
        <v>4044</v>
      </c>
      <c r="H1216" s="263" t="s">
        <v>1728</v>
      </c>
      <c r="I1216" s="265" t="s">
        <v>9</v>
      </c>
      <c r="J1216" s="263"/>
      <c r="K1216" s="263"/>
      <c r="L1216" s="263" t="s">
        <v>645</v>
      </c>
      <c r="M1216" s="267"/>
      <c r="N1216" s="267"/>
      <c r="O1216" s="267"/>
      <c r="P1216" s="267"/>
      <c r="Q1216" s="267"/>
      <c r="R1216" s="267"/>
      <c r="S1216" s="267"/>
      <c r="T1216" s="267"/>
      <c r="U1216" s="267"/>
      <c r="V1216" s="267"/>
      <c r="W1216" s="267"/>
      <c r="X1216" s="267"/>
      <c r="Y1216" s="267"/>
      <c r="Z1216" s="267"/>
      <c r="AA1216" s="267"/>
      <c r="AB1216" s="267"/>
    </row>
    <row r="1217" spans="1:28" s="268" customFormat="1" ht="40.200000000000003" customHeight="1">
      <c r="A1217" s="263" t="s">
        <v>3972</v>
      </c>
      <c r="B1217" s="271" t="s">
        <v>3973</v>
      </c>
      <c r="C1217" s="263" t="s">
        <v>4049</v>
      </c>
      <c r="D1217" s="263" t="s">
        <v>17357</v>
      </c>
      <c r="E1217" s="271" t="s">
        <v>3976</v>
      </c>
      <c r="F1217" s="263" t="s">
        <v>1729</v>
      </c>
      <c r="G1217" s="264" t="s">
        <v>4044</v>
      </c>
      <c r="H1217" s="263" t="s">
        <v>4050</v>
      </c>
      <c r="I1217" s="265" t="s">
        <v>9</v>
      </c>
      <c r="J1217" s="263"/>
      <c r="K1217" s="263"/>
      <c r="L1217" s="263" t="s">
        <v>645</v>
      </c>
      <c r="M1217" s="267"/>
      <c r="N1217" s="267"/>
      <c r="O1217" s="267"/>
      <c r="P1217" s="267"/>
      <c r="Q1217" s="267"/>
      <c r="R1217" s="267"/>
      <c r="S1217" s="267"/>
      <c r="T1217" s="267"/>
      <c r="U1217" s="267"/>
      <c r="V1217" s="267"/>
      <c r="W1217" s="267"/>
      <c r="X1217" s="267"/>
      <c r="Y1217" s="267"/>
      <c r="Z1217" s="267"/>
      <c r="AA1217" s="267"/>
      <c r="AB1217" s="267"/>
    </row>
    <row r="1218" spans="1:28" s="268" customFormat="1" ht="40.200000000000003" customHeight="1">
      <c r="A1218" s="263" t="s">
        <v>3972</v>
      </c>
      <c r="B1218" s="271" t="s">
        <v>3973</v>
      </c>
      <c r="C1218" s="263" t="s">
        <v>4051</v>
      </c>
      <c r="D1218" s="263" t="s">
        <v>17357</v>
      </c>
      <c r="E1218" s="271" t="s">
        <v>3976</v>
      </c>
      <c r="F1218" s="263" t="s">
        <v>1732</v>
      </c>
      <c r="G1218" s="264" t="s">
        <v>4052</v>
      </c>
      <c r="H1218" s="263" t="s">
        <v>4053</v>
      </c>
      <c r="I1218" s="265" t="s">
        <v>9</v>
      </c>
      <c r="J1218" s="263"/>
      <c r="K1218" s="263"/>
      <c r="L1218" s="263" t="s">
        <v>645</v>
      </c>
      <c r="M1218" s="267"/>
      <c r="N1218" s="267"/>
      <c r="O1218" s="267"/>
      <c r="P1218" s="267"/>
      <c r="Q1218" s="267"/>
      <c r="R1218" s="267"/>
      <c r="S1218" s="267"/>
      <c r="T1218" s="267"/>
      <c r="U1218" s="267"/>
      <c r="V1218" s="267"/>
      <c r="W1218" s="267"/>
      <c r="X1218" s="267"/>
      <c r="Y1218" s="267"/>
      <c r="Z1218" s="267"/>
      <c r="AA1218" s="267"/>
      <c r="AB1218" s="267"/>
    </row>
    <row r="1219" spans="1:28" s="268" customFormat="1" ht="40.200000000000003" customHeight="1">
      <c r="A1219" s="263" t="s">
        <v>3972</v>
      </c>
      <c r="B1219" s="271" t="s">
        <v>3973</v>
      </c>
      <c r="C1219" s="263" t="s">
        <v>4054</v>
      </c>
      <c r="D1219" s="263" t="s">
        <v>17357</v>
      </c>
      <c r="E1219" s="271" t="s">
        <v>3976</v>
      </c>
      <c r="F1219" s="263" t="s">
        <v>1735</v>
      </c>
      <c r="G1219" s="264" t="s">
        <v>4052</v>
      </c>
      <c r="H1219" s="263" t="s">
        <v>4055</v>
      </c>
      <c r="I1219" s="265" t="s">
        <v>9</v>
      </c>
      <c r="J1219" s="263"/>
      <c r="K1219" s="263"/>
      <c r="L1219" s="263" t="s">
        <v>645</v>
      </c>
      <c r="M1219" s="267"/>
      <c r="N1219" s="267"/>
      <c r="O1219" s="267"/>
      <c r="P1219" s="267"/>
      <c r="Q1219" s="267"/>
      <c r="R1219" s="267"/>
      <c r="S1219" s="267"/>
      <c r="T1219" s="267"/>
      <c r="U1219" s="267"/>
      <c r="V1219" s="267"/>
      <c r="W1219" s="267"/>
      <c r="X1219" s="267"/>
      <c r="Y1219" s="267"/>
      <c r="Z1219" s="267"/>
      <c r="AA1219" s="267"/>
      <c r="AB1219" s="267"/>
    </row>
    <row r="1220" spans="1:28" s="268" customFormat="1" ht="40.200000000000003" customHeight="1">
      <c r="A1220" s="263" t="s">
        <v>3972</v>
      </c>
      <c r="B1220" s="271" t="s">
        <v>3973</v>
      </c>
      <c r="C1220" s="263" t="s">
        <v>4056</v>
      </c>
      <c r="D1220" s="263" t="s">
        <v>17357</v>
      </c>
      <c r="E1220" s="271" t="s">
        <v>3976</v>
      </c>
      <c r="F1220" s="263" t="s">
        <v>1738</v>
      </c>
      <c r="G1220" s="264" t="s">
        <v>4041</v>
      </c>
      <c r="H1220" s="263" t="s">
        <v>4057</v>
      </c>
      <c r="I1220" s="265" t="s">
        <v>9</v>
      </c>
      <c r="J1220" s="263"/>
      <c r="K1220" s="263"/>
      <c r="L1220" s="263" t="s">
        <v>645</v>
      </c>
      <c r="M1220" s="267"/>
      <c r="N1220" s="267"/>
      <c r="O1220" s="267"/>
      <c r="P1220" s="267"/>
      <c r="Q1220" s="267"/>
      <c r="R1220" s="267"/>
      <c r="S1220" s="267"/>
      <c r="T1220" s="267"/>
      <c r="U1220" s="267"/>
      <c r="V1220" s="267"/>
      <c r="W1220" s="267"/>
      <c r="X1220" s="267"/>
      <c r="Y1220" s="267"/>
      <c r="Z1220" s="267"/>
      <c r="AA1220" s="267"/>
      <c r="AB1220" s="267"/>
    </row>
    <row r="1221" spans="1:28" s="268" customFormat="1" ht="40.200000000000003" customHeight="1">
      <c r="A1221" s="263" t="s">
        <v>3972</v>
      </c>
      <c r="B1221" s="271" t="s">
        <v>3973</v>
      </c>
      <c r="C1221" s="263" t="s">
        <v>4058</v>
      </c>
      <c r="D1221" s="263" t="s">
        <v>17357</v>
      </c>
      <c r="E1221" s="271" t="s">
        <v>3976</v>
      </c>
      <c r="F1221" s="263" t="s">
        <v>1741</v>
      </c>
      <c r="G1221" s="264" t="s">
        <v>4041</v>
      </c>
      <c r="H1221" s="263" t="s">
        <v>4059</v>
      </c>
      <c r="I1221" s="265" t="s">
        <v>9</v>
      </c>
      <c r="J1221" s="263"/>
      <c r="K1221" s="263"/>
      <c r="L1221" s="263" t="s">
        <v>645</v>
      </c>
      <c r="M1221" s="267"/>
      <c r="N1221" s="267"/>
      <c r="O1221" s="267"/>
      <c r="P1221" s="267"/>
      <c r="Q1221" s="267"/>
      <c r="R1221" s="267"/>
      <c r="S1221" s="267"/>
      <c r="T1221" s="267"/>
      <c r="U1221" s="267"/>
      <c r="V1221" s="267"/>
      <c r="W1221" s="267"/>
      <c r="X1221" s="267"/>
      <c r="Y1221" s="267"/>
      <c r="Z1221" s="267"/>
      <c r="AA1221" s="267"/>
      <c r="AB1221" s="267"/>
    </row>
    <row r="1222" spans="1:28" s="268" customFormat="1" ht="40.200000000000003" customHeight="1">
      <c r="A1222" s="263" t="s">
        <v>3972</v>
      </c>
      <c r="B1222" s="271" t="s">
        <v>3973</v>
      </c>
      <c r="C1222" s="263" t="s">
        <v>4060</v>
      </c>
      <c r="D1222" s="263" t="s">
        <v>17357</v>
      </c>
      <c r="E1222" s="271" t="s">
        <v>3976</v>
      </c>
      <c r="F1222" s="263" t="s">
        <v>4061</v>
      </c>
      <c r="G1222" s="264" t="s">
        <v>4062</v>
      </c>
      <c r="H1222" s="263" t="s">
        <v>4063</v>
      </c>
      <c r="I1222" s="265" t="s">
        <v>9</v>
      </c>
      <c r="J1222" s="263"/>
      <c r="K1222" s="263"/>
      <c r="L1222" s="263" t="s">
        <v>645</v>
      </c>
      <c r="M1222" s="267"/>
      <c r="N1222" s="267"/>
      <c r="O1222" s="267"/>
      <c r="P1222" s="267"/>
      <c r="Q1222" s="267"/>
      <c r="R1222" s="267"/>
      <c r="S1222" s="267"/>
      <c r="T1222" s="267"/>
      <c r="U1222" s="267"/>
      <c r="V1222" s="267"/>
      <c r="W1222" s="267"/>
      <c r="X1222" s="267"/>
      <c r="Y1222" s="267"/>
      <c r="Z1222" s="267"/>
      <c r="AA1222" s="267"/>
      <c r="AB1222" s="267"/>
    </row>
    <row r="1223" spans="1:28" s="268" customFormat="1" ht="40.200000000000003" customHeight="1">
      <c r="A1223" s="263" t="s">
        <v>3972</v>
      </c>
      <c r="B1223" s="271" t="s">
        <v>3973</v>
      </c>
      <c r="C1223" s="263" t="s">
        <v>4064</v>
      </c>
      <c r="D1223" s="263" t="s">
        <v>17357</v>
      </c>
      <c r="E1223" s="271" t="s">
        <v>3976</v>
      </c>
      <c r="F1223" s="263" t="s">
        <v>17359</v>
      </c>
      <c r="G1223" s="264" t="s">
        <v>4065</v>
      </c>
      <c r="H1223" s="263" t="s">
        <v>4066</v>
      </c>
      <c r="I1223" s="265" t="s">
        <v>9</v>
      </c>
      <c r="J1223" s="263"/>
      <c r="K1223" s="263"/>
      <c r="L1223" s="263" t="s">
        <v>645</v>
      </c>
      <c r="M1223" s="267"/>
      <c r="N1223" s="267"/>
      <c r="O1223" s="267"/>
      <c r="P1223" s="267"/>
      <c r="Q1223" s="267"/>
      <c r="R1223" s="267"/>
      <c r="S1223" s="267"/>
      <c r="T1223" s="267"/>
      <c r="U1223" s="267"/>
      <c r="V1223" s="267"/>
      <c r="W1223" s="267"/>
      <c r="X1223" s="267"/>
      <c r="Y1223" s="267"/>
      <c r="Z1223" s="267"/>
      <c r="AA1223" s="267"/>
      <c r="AB1223" s="267"/>
    </row>
    <row r="1224" spans="1:28" s="268" customFormat="1" ht="40.200000000000003" customHeight="1">
      <c r="A1224" s="263" t="s">
        <v>3972</v>
      </c>
      <c r="B1224" s="271" t="s">
        <v>3973</v>
      </c>
      <c r="C1224" s="263" t="s">
        <v>4067</v>
      </c>
      <c r="D1224" s="263" t="s">
        <v>17357</v>
      </c>
      <c r="E1224" s="271" t="s">
        <v>3976</v>
      </c>
      <c r="F1224" s="263" t="s">
        <v>4068</v>
      </c>
      <c r="G1224" s="264" t="s">
        <v>4069</v>
      </c>
      <c r="H1224" s="263" t="s">
        <v>4070</v>
      </c>
      <c r="I1224" s="265" t="s">
        <v>9</v>
      </c>
      <c r="J1224" s="263"/>
      <c r="K1224" s="263"/>
      <c r="L1224" s="263" t="s">
        <v>645</v>
      </c>
      <c r="M1224" s="267"/>
      <c r="N1224" s="267"/>
      <c r="O1224" s="267"/>
      <c r="P1224" s="267"/>
      <c r="Q1224" s="267"/>
      <c r="R1224" s="267"/>
      <c r="S1224" s="267"/>
      <c r="T1224" s="267"/>
      <c r="U1224" s="267"/>
      <c r="V1224" s="267"/>
      <c r="W1224" s="267"/>
      <c r="X1224" s="267"/>
      <c r="Y1224" s="267"/>
      <c r="Z1224" s="267"/>
      <c r="AA1224" s="267"/>
      <c r="AB1224" s="267"/>
    </row>
    <row r="1225" spans="1:28" s="268" customFormat="1" ht="40.200000000000003" customHeight="1">
      <c r="A1225" s="263" t="s">
        <v>3972</v>
      </c>
      <c r="B1225" s="271" t="s">
        <v>3973</v>
      </c>
      <c r="C1225" s="263" t="s">
        <v>4071</v>
      </c>
      <c r="D1225" s="263" t="s">
        <v>17357</v>
      </c>
      <c r="E1225" s="271" t="s">
        <v>3976</v>
      </c>
      <c r="F1225" s="263" t="s">
        <v>4072</v>
      </c>
      <c r="G1225" s="264" t="s">
        <v>4062</v>
      </c>
      <c r="H1225" s="263" t="s">
        <v>4073</v>
      </c>
      <c r="I1225" s="265" t="s">
        <v>9</v>
      </c>
      <c r="J1225" s="263"/>
      <c r="K1225" s="263"/>
      <c r="L1225" s="263" t="s">
        <v>645</v>
      </c>
      <c r="M1225" s="267"/>
      <c r="N1225" s="267"/>
      <c r="O1225" s="267"/>
      <c r="P1225" s="267"/>
      <c r="Q1225" s="267"/>
      <c r="R1225" s="267"/>
      <c r="S1225" s="267"/>
      <c r="T1225" s="267"/>
      <c r="U1225" s="267"/>
      <c r="V1225" s="267"/>
      <c r="W1225" s="267"/>
      <c r="X1225" s="267"/>
      <c r="Y1225" s="267"/>
      <c r="Z1225" s="267"/>
      <c r="AA1225" s="267"/>
      <c r="AB1225" s="267"/>
    </row>
    <row r="1226" spans="1:28" s="268" customFormat="1" ht="40.200000000000003" customHeight="1">
      <c r="A1226" s="263" t="s">
        <v>3972</v>
      </c>
      <c r="B1226" s="271" t="s">
        <v>3973</v>
      </c>
      <c r="C1226" s="263" t="s">
        <v>4074</v>
      </c>
      <c r="D1226" s="263" t="s">
        <v>17357</v>
      </c>
      <c r="E1226" s="271" t="s">
        <v>3976</v>
      </c>
      <c r="F1226" s="263" t="s">
        <v>4075</v>
      </c>
      <c r="G1226" s="264" t="s">
        <v>4062</v>
      </c>
      <c r="H1226" s="263" t="s">
        <v>4076</v>
      </c>
      <c r="I1226" s="265" t="s">
        <v>9</v>
      </c>
      <c r="J1226" s="263"/>
      <c r="K1226" s="263"/>
      <c r="L1226" s="263" t="s">
        <v>645</v>
      </c>
      <c r="M1226" s="267"/>
      <c r="N1226" s="267"/>
      <c r="O1226" s="267"/>
      <c r="P1226" s="267"/>
      <c r="Q1226" s="267"/>
      <c r="R1226" s="267"/>
      <c r="S1226" s="267"/>
      <c r="T1226" s="267"/>
      <c r="U1226" s="267"/>
      <c r="V1226" s="267"/>
      <c r="W1226" s="267"/>
      <c r="X1226" s="267"/>
      <c r="Y1226" s="267"/>
      <c r="Z1226" s="267"/>
      <c r="AA1226" s="267"/>
      <c r="AB1226" s="267"/>
    </row>
    <row r="1227" spans="1:28" s="268" customFormat="1" ht="40.200000000000003" customHeight="1">
      <c r="A1227" s="263" t="s">
        <v>3972</v>
      </c>
      <c r="B1227" s="271" t="s">
        <v>3973</v>
      </c>
      <c r="C1227" s="263" t="s">
        <v>4077</v>
      </c>
      <c r="D1227" s="263" t="s">
        <v>17357</v>
      </c>
      <c r="E1227" s="271" t="s">
        <v>3976</v>
      </c>
      <c r="F1227" s="263" t="s">
        <v>4078</v>
      </c>
      <c r="G1227" s="264" t="s">
        <v>4079</v>
      </c>
      <c r="H1227" s="263" t="s">
        <v>1754</v>
      </c>
      <c r="I1227" s="265" t="s">
        <v>9</v>
      </c>
      <c r="J1227" s="263"/>
      <c r="K1227" s="263"/>
      <c r="L1227" s="263" t="s">
        <v>645</v>
      </c>
      <c r="M1227" s="267"/>
      <c r="N1227" s="267"/>
      <c r="O1227" s="267"/>
      <c r="P1227" s="267"/>
      <c r="Q1227" s="267"/>
      <c r="R1227" s="267"/>
      <c r="S1227" s="267"/>
      <c r="T1227" s="267"/>
      <c r="U1227" s="267"/>
      <c r="V1227" s="267"/>
      <c r="W1227" s="267"/>
      <c r="X1227" s="267"/>
      <c r="Y1227" s="267"/>
      <c r="Z1227" s="267"/>
      <c r="AA1227" s="267"/>
      <c r="AB1227" s="267"/>
    </row>
    <row r="1228" spans="1:28" s="268" customFormat="1" ht="40.200000000000003" customHeight="1">
      <c r="A1228" s="263" t="s">
        <v>3972</v>
      </c>
      <c r="B1228" s="271" t="s">
        <v>3973</v>
      </c>
      <c r="C1228" s="263" t="s">
        <v>4080</v>
      </c>
      <c r="D1228" s="263" t="s">
        <v>17357</v>
      </c>
      <c r="E1228" s="271" t="s">
        <v>3976</v>
      </c>
      <c r="F1228" s="263" t="s">
        <v>4081</v>
      </c>
      <c r="G1228" s="264" t="s">
        <v>4079</v>
      </c>
      <c r="H1228" s="263" t="s">
        <v>4082</v>
      </c>
      <c r="I1228" s="265" t="s">
        <v>9</v>
      </c>
      <c r="J1228" s="263"/>
      <c r="K1228" s="263"/>
      <c r="L1228" s="263" t="s">
        <v>645</v>
      </c>
      <c r="M1228" s="267"/>
      <c r="N1228" s="267"/>
      <c r="O1228" s="267"/>
      <c r="P1228" s="267"/>
      <c r="Q1228" s="267"/>
      <c r="R1228" s="267"/>
      <c r="S1228" s="267"/>
      <c r="T1228" s="267"/>
      <c r="U1228" s="267"/>
      <c r="V1228" s="267"/>
      <c r="W1228" s="267"/>
      <c r="X1228" s="267"/>
      <c r="Y1228" s="267"/>
      <c r="Z1228" s="267"/>
      <c r="AA1228" s="267"/>
      <c r="AB1228" s="267"/>
    </row>
    <row r="1229" spans="1:28" s="268" customFormat="1" ht="40.200000000000003" customHeight="1">
      <c r="A1229" s="263" t="s">
        <v>3972</v>
      </c>
      <c r="B1229" s="271" t="s">
        <v>3973</v>
      </c>
      <c r="C1229" s="263" t="s">
        <v>4083</v>
      </c>
      <c r="D1229" s="263" t="s">
        <v>17357</v>
      </c>
      <c r="E1229" s="271" t="s">
        <v>3976</v>
      </c>
      <c r="F1229" s="263" t="s">
        <v>1757</v>
      </c>
      <c r="G1229" s="264" t="s">
        <v>4084</v>
      </c>
      <c r="H1229" s="263" t="s">
        <v>1759</v>
      </c>
      <c r="I1229" s="265" t="s">
        <v>9</v>
      </c>
      <c r="J1229" s="263"/>
      <c r="K1229" s="263"/>
      <c r="L1229" s="263" t="s">
        <v>645</v>
      </c>
      <c r="M1229" s="267"/>
      <c r="N1229" s="267"/>
      <c r="O1229" s="267"/>
      <c r="P1229" s="267"/>
      <c r="Q1229" s="267"/>
      <c r="R1229" s="267"/>
      <c r="S1229" s="267"/>
      <c r="T1229" s="267"/>
      <c r="U1229" s="267"/>
      <c r="V1229" s="267"/>
      <c r="W1229" s="267"/>
      <c r="X1229" s="267"/>
      <c r="Y1229" s="267"/>
      <c r="Z1229" s="267"/>
      <c r="AA1229" s="267"/>
      <c r="AB1229" s="267"/>
    </row>
    <row r="1230" spans="1:28" s="268" customFormat="1" ht="40.200000000000003" customHeight="1">
      <c r="A1230" s="263" t="s">
        <v>3972</v>
      </c>
      <c r="B1230" s="271" t="s">
        <v>3973</v>
      </c>
      <c r="C1230" s="263" t="s">
        <v>4085</v>
      </c>
      <c r="D1230" s="263" t="s">
        <v>17357</v>
      </c>
      <c r="E1230" s="271" t="s">
        <v>3976</v>
      </c>
      <c r="F1230" s="263" t="s">
        <v>1760</v>
      </c>
      <c r="G1230" s="264" t="s">
        <v>4084</v>
      </c>
      <c r="H1230" s="263" t="s">
        <v>1761</v>
      </c>
      <c r="I1230" s="265" t="s">
        <v>9</v>
      </c>
      <c r="J1230" s="263"/>
      <c r="K1230" s="263"/>
      <c r="L1230" s="263" t="s">
        <v>645</v>
      </c>
      <c r="M1230" s="267"/>
      <c r="N1230" s="267"/>
      <c r="O1230" s="267"/>
      <c r="P1230" s="267"/>
      <c r="Q1230" s="267"/>
      <c r="R1230" s="267"/>
      <c r="S1230" s="267"/>
      <c r="T1230" s="267"/>
      <c r="U1230" s="267"/>
      <c r="V1230" s="267"/>
      <c r="W1230" s="267"/>
      <c r="X1230" s="267"/>
      <c r="Y1230" s="267"/>
      <c r="Z1230" s="267"/>
      <c r="AA1230" s="267"/>
      <c r="AB1230" s="267"/>
    </row>
    <row r="1231" spans="1:28" s="268" customFormat="1" ht="40.200000000000003" customHeight="1">
      <c r="A1231" s="263" t="s">
        <v>3972</v>
      </c>
      <c r="B1231" s="271" t="s">
        <v>3973</v>
      </c>
      <c r="C1231" s="263" t="s">
        <v>4086</v>
      </c>
      <c r="D1231" s="263" t="s">
        <v>17357</v>
      </c>
      <c r="E1231" s="271" t="s">
        <v>3976</v>
      </c>
      <c r="F1231" s="263" t="s">
        <v>1762</v>
      </c>
      <c r="G1231" s="264" t="s">
        <v>4084</v>
      </c>
      <c r="H1231" s="263" t="s">
        <v>1763</v>
      </c>
      <c r="I1231" s="265" t="s">
        <v>9</v>
      </c>
      <c r="J1231" s="263"/>
      <c r="K1231" s="263"/>
      <c r="L1231" s="263" t="s">
        <v>645</v>
      </c>
      <c r="M1231" s="267"/>
      <c r="N1231" s="267"/>
      <c r="O1231" s="267"/>
      <c r="P1231" s="267"/>
      <c r="Q1231" s="267"/>
      <c r="R1231" s="267"/>
      <c r="S1231" s="267"/>
      <c r="T1231" s="267"/>
      <c r="U1231" s="267"/>
      <c r="V1231" s="267"/>
      <c r="W1231" s="267"/>
      <c r="X1231" s="267"/>
      <c r="Y1231" s="267"/>
      <c r="Z1231" s="267"/>
      <c r="AA1231" s="267"/>
      <c r="AB1231" s="267"/>
    </row>
    <row r="1232" spans="1:28" s="268" customFormat="1" ht="40.200000000000003" customHeight="1">
      <c r="A1232" s="263" t="s">
        <v>3972</v>
      </c>
      <c r="B1232" s="271" t="s">
        <v>3973</v>
      </c>
      <c r="C1232" s="263" t="s">
        <v>4087</v>
      </c>
      <c r="D1232" s="263" t="s">
        <v>17357</v>
      </c>
      <c r="E1232" s="271" t="s">
        <v>3976</v>
      </c>
      <c r="F1232" s="263" t="s">
        <v>1764</v>
      </c>
      <c r="G1232" s="264" t="s">
        <v>4088</v>
      </c>
      <c r="H1232" s="263" t="s">
        <v>1766</v>
      </c>
      <c r="I1232" s="265" t="s">
        <v>9</v>
      </c>
      <c r="J1232" s="263"/>
      <c r="K1232" s="263"/>
      <c r="L1232" s="263" t="s">
        <v>645</v>
      </c>
      <c r="M1232" s="267"/>
      <c r="N1232" s="267"/>
      <c r="O1232" s="267"/>
      <c r="P1232" s="267"/>
      <c r="Q1232" s="267"/>
      <c r="R1232" s="267"/>
      <c r="S1232" s="267"/>
      <c r="T1232" s="267"/>
      <c r="U1232" s="267"/>
      <c r="V1232" s="267"/>
      <c r="W1232" s="267"/>
      <c r="X1232" s="267"/>
      <c r="Y1232" s="267"/>
      <c r="Z1232" s="267"/>
      <c r="AA1232" s="267"/>
      <c r="AB1232" s="267"/>
    </row>
    <row r="1233" spans="1:28" s="268" customFormat="1" ht="40.200000000000003" customHeight="1">
      <c r="A1233" s="263" t="s">
        <v>3972</v>
      </c>
      <c r="B1233" s="271" t="s">
        <v>3973</v>
      </c>
      <c r="C1233" s="263" t="s">
        <v>4089</v>
      </c>
      <c r="D1233" s="263" t="s">
        <v>17357</v>
      </c>
      <c r="E1233" s="271" t="s">
        <v>3976</v>
      </c>
      <c r="F1233" s="263" t="s">
        <v>1767</v>
      </c>
      <c r="G1233" s="264" t="s">
        <v>4090</v>
      </c>
      <c r="H1233" s="263" t="s">
        <v>1769</v>
      </c>
      <c r="I1233" s="265" t="s">
        <v>9</v>
      </c>
      <c r="J1233" s="263"/>
      <c r="K1233" s="263"/>
      <c r="L1233" s="263" t="s">
        <v>645</v>
      </c>
      <c r="M1233" s="267"/>
      <c r="N1233" s="267"/>
      <c r="O1233" s="267"/>
      <c r="P1233" s="267"/>
      <c r="Q1233" s="267"/>
      <c r="R1233" s="267"/>
      <c r="S1233" s="267"/>
      <c r="T1233" s="267"/>
      <c r="U1233" s="267"/>
      <c r="V1233" s="267"/>
      <c r="W1233" s="267"/>
      <c r="X1233" s="267"/>
      <c r="Y1233" s="267"/>
      <c r="Z1233" s="267"/>
      <c r="AA1233" s="267"/>
      <c r="AB1233" s="267"/>
    </row>
    <row r="1234" spans="1:28" s="268" customFormat="1" ht="40.200000000000003" customHeight="1">
      <c r="A1234" s="263" t="s">
        <v>3972</v>
      </c>
      <c r="B1234" s="271" t="s">
        <v>3973</v>
      </c>
      <c r="C1234" s="263" t="s">
        <v>4091</v>
      </c>
      <c r="D1234" s="263" t="s">
        <v>17357</v>
      </c>
      <c r="E1234" s="271" t="s">
        <v>3976</v>
      </c>
      <c r="F1234" s="263" t="s">
        <v>1770</v>
      </c>
      <c r="G1234" s="264" t="s">
        <v>4090</v>
      </c>
      <c r="H1234" s="263" t="s">
        <v>1772</v>
      </c>
      <c r="I1234" s="265" t="s">
        <v>9</v>
      </c>
      <c r="J1234" s="263"/>
      <c r="K1234" s="263"/>
      <c r="L1234" s="263" t="s">
        <v>645</v>
      </c>
      <c r="M1234" s="267"/>
      <c r="N1234" s="267"/>
      <c r="O1234" s="267"/>
      <c r="P1234" s="267"/>
      <c r="Q1234" s="267"/>
      <c r="R1234" s="267"/>
      <c r="S1234" s="267"/>
      <c r="T1234" s="267"/>
      <c r="U1234" s="267"/>
      <c r="V1234" s="267"/>
      <c r="W1234" s="267"/>
      <c r="X1234" s="267"/>
      <c r="Y1234" s="267"/>
      <c r="Z1234" s="267"/>
      <c r="AA1234" s="267"/>
      <c r="AB1234" s="267"/>
    </row>
    <row r="1235" spans="1:28" s="268" customFormat="1" ht="40.200000000000003" customHeight="1">
      <c r="A1235" s="263" t="s">
        <v>3972</v>
      </c>
      <c r="B1235" s="271" t="s">
        <v>3973</v>
      </c>
      <c r="C1235" s="263" t="s">
        <v>4092</v>
      </c>
      <c r="D1235" s="263" t="s">
        <v>17357</v>
      </c>
      <c r="E1235" s="271" t="s">
        <v>3976</v>
      </c>
      <c r="F1235" s="263" t="s">
        <v>1773</v>
      </c>
      <c r="G1235" s="264" t="s">
        <v>4090</v>
      </c>
      <c r="H1235" s="263" t="s">
        <v>1775</v>
      </c>
      <c r="I1235" s="265" t="s">
        <v>9</v>
      </c>
      <c r="J1235" s="263"/>
      <c r="K1235" s="263"/>
      <c r="L1235" s="263" t="s">
        <v>645</v>
      </c>
      <c r="M1235" s="267"/>
      <c r="N1235" s="267"/>
      <c r="O1235" s="267"/>
      <c r="P1235" s="267"/>
      <c r="Q1235" s="267"/>
      <c r="R1235" s="267"/>
      <c r="S1235" s="267"/>
      <c r="T1235" s="267"/>
      <c r="U1235" s="267"/>
      <c r="V1235" s="267"/>
      <c r="W1235" s="267"/>
      <c r="X1235" s="267"/>
      <c r="Y1235" s="267"/>
      <c r="Z1235" s="267"/>
      <c r="AA1235" s="267"/>
      <c r="AB1235" s="267"/>
    </row>
    <row r="1236" spans="1:28" s="268" customFormat="1" ht="40.200000000000003" customHeight="1">
      <c r="A1236" s="263" t="s">
        <v>3972</v>
      </c>
      <c r="B1236" s="271" t="s">
        <v>3973</v>
      </c>
      <c r="C1236" s="263" t="s">
        <v>4093</v>
      </c>
      <c r="D1236" s="263" t="s">
        <v>17357</v>
      </c>
      <c r="E1236" s="271" t="s">
        <v>3976</v>
      </c>
      <c r="F1236" s="263" t="s">
        <v>1776</v>
      </c>
      <c r="G1236" s="264" t="s">
        <v>4094</v>
      </c>
      <c r="H1236" s="263" t="s">
        <v>1778</v>
      </c>
      <c r="I1236" s="265" t="s">
        <v>9</v>
      </c>
      <c r="J1236" s="263"/>
      <c r="K1236" s="263"/>
      <c r="L1236" s="263" t="s">
        <v>645</v>
      </c>
      <c r="M1236" s="267"/>
      <c r="N1236" s="267"/>
      <c r="O1236" s="267"/>
      <c r="P1236" s="267"/>
      <c r="Q1236" s="267"/>
      <c r="R1236" s="267"/>
      <c r="S1236" s="267"/>
      <c r="T1236" s="267"/>
      <c r="U1236" s="267"/>
      <c r="V1236" s="267"/>
      <c r="W1236" s="267"/>
      <c r="X1236" s="267"/>
      <c r="Y1236" s="267"/>
      <c r="Z1236" s="267"/>
      <c r="AA1236" s="267"/>
      <c r="AB1236" s="267"/>
    </row>
    <row r="1237" spans="1:28" s="268" customFormat="1" ht="40.200000000000003" customHeight="1">
      <c r="A1237" s="263" t="s">
        <v>3972</v>
      </c>
      <c r="B1237" s="271" t="s">
        <v>3973</v>
      </c>
      <c r="C1237" s="263" t="s">
        <v>4095</v>
      </c>
      <c r="D1237" s="263" t="s">
        <v>17357</v>
      </c>
      <c r="E1237" s="271" t="s">
        <v>3976</v>
      </c>
      <c r="F1237" s="263" t="s">
        <v>1779</v>
      </c>
      <c r="G1237" s="264" t="s">
        <v>4062</v>
      </c>
      <c r="H1237" s="263" t="s">
        <v>4096</v>
      </c>
      <c r="I1237" s="265" t="s">
        <v>9</v>
      </c>
      <c r="J1237" s="263"/>
      <c r="K1237" s="263"/>
      <c r="L1237" s="263" t="s">
        <v>645</v>
      </c>
      <c r="M1237" s="267"/>
      <c r="N1237" s="267"/>
      <c r="O1237" s="267"/>
      <c r="P1237" s="267"/>
      <c r="Q1237" s="267"/>
      <c r="R1237" s="267"/>
      <c r="S1237" s="267"/>
      <c r="T1237" s="267"/>
      <c r="U1237" s="267"/>
      <c r="V1237" s="267"/>
      <c r="W1237" s="267"/>
      <c r="X1237" s="267"/>
      <c r="Y1237" s="267"/>
      <c r="Z1237" s="267"/>
      <c r="AA1237" s="267"/>
      <c r="AB1237" s="267"/>
    </row>
    <row r="1238" spans="1:28" s="268" customFormat="1" ht="40.200000000000003" customHeight="1">
      <c r="A1238" s="263" t="s">
        <v>3972</v>
      </c>
      <c r="B1238" s="271" t="s">
        <v>3973</v>
      </c>
      <c r="C1238" s="263" t="s">
        <v>4097</v>
      </c>
      <c r="D1238" s="263" t="s">
        <v>17357</v>
      </c>
      <c r="E1238" s="271" t="s">
        <v>3976</v>
      </c>
      <c r="F1238" s="263" t="s">
        <v>4098</v>
      </c>
      <c r="G1238" s="264" t="s">
        <v>4062</v>
      </c>
      <c r="H1238" s="263" t="s">
        <v>4099</v>
      </c>
      <c r="I1238" s="265" t="s">
        <v>9</v>
      </c>
      <c r="J1238" s="263"/>
      <c r="K1238" s="263"/>
      <c r="L1238" s="263" t="s">
        <v>645</v>
      </c>
      <c r="M1238" s="267"/>
      <c r="N1238" s="267"/>
      <c r="O1238" s="267"/>
      <c r="P1238" s="267"/>
      <c r="Q1238" s="267"/>
      <c r="R1238" s="267"/>
      <c r="S1238" s="267"/>
      <c r="T1238" s="267"/>
      <c r="U1238" s="267"/>
      <c r="V1238" s="267"/>
      <c r="W1238" s="267"/>
      <c r="X1238" s="267"/>
      <c r="Y1238" s="267"/>
      <c r="Z1238" s="267"/>
      <c r="AA1238" s="267"/>
      <c r="AB1238" s="267"/>
    </row>
    <row r="1239" spans="1:28" s="268" customFormat="1" ht="40.200000000000003" customHeight="1">
      <c r="A1239" s="263" t="s">
        <v>3972</v>
      </c>
      <c r="B1239" s="271" t="s">
        <v>3973</v>
      </c>
      <c r="C1239" s="263" t="s">
        <v>4100</v>
      </c>
      <c r="D1239" s="263" t="s">
        <v>17357</v>
      </c>
      <c r="E1239" s="271" t="s">
        <v>3976</v>
      </c>
      <c r="F1239" s="263" t="s">
        <v>4101</v>
      </c>
      <c r="G1239" s="264" t="s">
        <v>4062</v>
      </c>
      <c r="H1239" s="263" t="s">
        <v>4102</v>
      </c>
      <c r="I1239" s="265" t="s">
        <v>9</v>
      </c>
      <c r="J1239" s="263"/>
      <c r="K1239" s="263"/>
      <c r="L1239" s="263" t="s">
        <v>645</v>
      </c>
      <c r="M1239" s="267"/>
      <c r="N1239" s="267"/>
      <c r="O1239" s="267"/>
      <c r="P1239" s="267"/>
      <c r="Q1239" s="267"/>
      <c r="R1239" s="267"/>
      <c r="S1239" s="267"/>
      <c r="T1239" s="267"/>
      <c r="U1239" s="267"/>
      <c r="V1239" s="267"/>
      <c r="W1239" s="267"/>
      <c r="X1239" s="267"/>
      <c r="Y1239" s="267"/>
      <c r="Z1239" s="267"/>
      <c r="AA1239" s="267"/>
      <c r="AB1239" s="267"/>
    </row>
    <row r="1240" spans="1:28" s="268" customFormat="1" ht="40.200000000000003" customHeight="1">
      <c r="A1240" s="263" t="s">
        <v>3972</v>
      </c>
      <c r="B1240" s="271" t="s">
        <v>3973</v>
      </c>
      <c r="C1240" s="263" t="s">
        <v>4103</v>
      </c>
      <c r="D1240" s="263" t="s">
        <v>17360</v>
      </c>
      <c r="E1240" s="271" t="s">
        <v>3976</v>
      </c>
      <c r="F1240" s="291" t="s">
        <v>4104</v>
      </c>
      <c r="G1240" s="264" t="s">
        <v>4105</v>
      </c>
      <c r="H1240" s="263" t="s">
        <v>4106</v>
      </c>
      <c r="I1240" s="265" t="s">
        <v>9</v>
      </c>
      <c r="J1240" s="263"/>
      <c r="K1240" s="263"/>
      <c r="L1240" s="263" t="s">
        <v>645</v>
      </c>
      <c r="M1240" s="267"/>
      <c r="N1240" s="267"/>
      <c r="O1240" s="267"/>
      <c r="P1240" s="267"/>
      <c r="Q1240" s="267"/>
      <c r="R1240" s="267"/>
      <c r="S1240" s="267"/>
      <c r="T1240" s="267"/>
      <c r="U1240" s="267"/>
      <c r="V1240" s="267"/>
      <c r="W1240" s="267"/>
      <c r="X1240" s="267"/>
      <c r="Y1240" s="267"/>
      <c r="Z1240" s="267"/>
      <c r="AA1240" s="267"/>
      <c r="AB1240" s="267"/>
    </row>
    <row r="1241" spans="1:28" s="268" customFormat="1" ht="40.200000000000003" customHeight="1">
      <c r="A1241" s="263" t="s">
        <v>3972</v>
      </c>
      <c r="B1241" s="271" t="s">
        <v>3973</v>
      </c>
      <c r="C1241" s="263" t="s">
        <v>4107</v>
      </c>
      <c r="D1241" s="263" t="s">
        <v>17361</v>
      </c>
      <c r="E1241" s="271" t="s">
        <v>3976</v>
      </c>
      <c r="F1241" s="291" t="s">
        <v>4108</v>
      </c>
      <c r="G1241" s="264" t="s">
        <v>4109</v>
      </c>
      <c r="H1241" s="263" t="s">
        <v>4110</v>
      </c>
      <c r="I1241" s="265" t="s">
        <v>9</v>
      </c>
      <c r="J1241" s="263"/>
      <c r="K1241" s="263"/>
      <c r="L1241" s="263" t="s">
        <v>645</v>
      </c>
      <c r="M1241" s="267"/>
      <c r="N1241" s="267"/>
      <c r="O1241" s="267"/>
      <c r="P1241" s="267"/>
      <c r="Q1241" s="267"/>
      <c r="R1241" s="267"/>
      <c r="S1241" s="267"/>
      <c r="T1241" s="267"/>
      <c r="U1241" s="267"/>
      <c r="V1241" s="267"/>
      <c r="W1241" s="267"/>
      <c r="X1241" s="267"/>
      <c r="Y1241" s="267"/>
      <c r="Z1241" s="267"/>
      <c r="AA1241" s="267"/>
      <c r="AB1241" s="267"/>
    </row>
    <row r="1242" spans="1:28" s="268" customFormat="1" ht="40.200000000000003" customHeight="1">
      <c r="A1242" s="263" t="s">
        <v>3972</v>
      </c>
      <c r="B1242" s="271" t="s">
        <v>3973</v>
      </c>
      <c r="C1242" s="263" t="s">
        <v>4111</v>
      </c>
      <c r="D1242" s="263" t="s">
        <v>17362</v>
      </c>
      <c r="E1242" s="271" t="s">
        <v>3976</v>
      </c>
      <c r="F1242" s="291" t="s">
        <v>4112</v>
      </c>
      <c r="G1242" s="264" t="s">
        <v>4113</v>
      </c>
      <c r="H1242" s="263" t="s">
        <v>4114</v>
      </c>
      <c r="I1242" s="265" t="s">
        <v>9</v>
      </c>
      <c r="J1242" s="263"/>
      <c r="K1242" s="263"/>
      <c r="L1242" s="263" t="s">
        <v>645</v>
      </c>
      <c r="M1242" s="267"/>
      <c r="N1242" s="267"/>
      <c r="O1242" s="267"/>
      <c r="P1242" s="267"/>
      <c r="Q1242" s="267"/>
      <c r="R1242" s="267"/>
      <c r="S1242" s="267"/>
      <c r="T1242" s="267"/>
      <c r="U1242" s="267"/>
      <c r="V1242" s="267"/>
      <c r="W1242" s="267"/>
      <c r="X1242" s="267"/>
      <c r="Y1242" s="267"/>
      <c r="Z1242" s="267"/>
      <c r="AA1242" s="267"/>
      <c r="AB1242" s="267"/>
    </row>
    <row r="1243" spans="1:28" s="268" customFormat="1" ht="40.200000000000003" customHeight="1">
      <c r="A1243" s="263" t="s">
        <v>3972</v>
      </c>
      <c r="B1243" s="271" t="s">
        <v>3973</v>
      </c>
      <c r="C1243" s="263" t="s">
        <v>4115</v>
      </c>
      <c r="D1243" s="263" t="s">
        <v>17357</v>
      </c>
      <c r="E1243" s="271" t="s">
        <v>3976</v>
      </c>
      <c r="F1243" s="291" t="s">
        <v>4116</v>
      </c>
      <c r="G1243" s="264" t="s">
        <v>4117</v>
      </c>
      <c r="H1243" s="263" t="s">
        <v>4118</v>
      </c>
      <c r="I1243" s="265" t="s">
        <v>9</v>
      </c>
      <c r="J1243" s="263"/>
      <c r="K1243" s="263"/>
      <c r="L1243" s="263" t="s">
        <v>645</v>
      </c>
      <c r="M1243" s="267"/>
      <c r="N1243" s="267"/>
      <c r="O1243" s="267"/>
      <c r="P1243" s="267"/>
      <c r="Q1243" s="267"/>
      <c r="R1243" s="267"/>
      <c r="S1243" s="267"/>
      <c r="T1243" s="267"/>
      <c r="U1243" s="267"/>
      <c r="V1243" s="267"/>
      <c r="W1243" s="267"/>
      <c r="X1243" s="267"/>
      <c r="Y1243" s="267"/>
      <c r="Z1243" s="267"/>
      <c r="AA1243" s="267"/>
      <c r="AB1243" s="267"/>
    </row>
    <row r="1244" spans="1:28" s="268" customFormat="1" ht="40.200000000000003" customHeight="1">
      <c r="A1244" s="263" t="s">
        <v>3972</v>
      </c>
      <c r="B1244" s="271" t="s">
        <v>3973</v>
      </c>
      <c r="C1244" s="263" t="s">
        <v>4119</v>
      </c>
      <c r="D1244" s="263" t="s">
        <v>17357</v>
      </c>
      <c r="E1244" s="271" t="s">
        <v>3976</v>
      </c>
      <c r="F1244" s="291" t="s">
        <v>4120</v>
      </c>
      <c r="G1244" s="264" t="s">
        <v>4117</v>
      </c>
      <c r="H1244" s="263" t="s">
        <v>4121</v>
      </c>
      <c r="I1244" s="265" t="s">
        <v>9</v>
      </c>
      <c r="J1244" s="263"/>
      <c r="K1244" s="263"/>
      <c r="L1244" s="263" t="s">
        <v>645</v>
      </c>
      <c r="M1244" s="267"/>
      <c r="N1244" s="267"/>
      <c r="O1244" s="267"/>
      <c r="P1244" s="267"/>
      <c r="Q1244" s="267"/>
      <c r="R1244" s="267"/>
      <c r="S1244" s="267"/>
      <c r="T1244" s="267"/>
      <c r="U1244" s="267"/>
      <c r="V1244" s="267"/>
      <c r="W1244" s="267"/>
      <c r="X1244" s="267"/>
      <c r="Y1244" s="267"/>
      <c r="Z1244" s="267"/>
      <c r="AA1244" s="267"/>
      <c r="AB1244" s="267"/>
    </row>
    <row r="1245" spans="1:28" s="268" customFormat="1" ht="40.200000000000003" customHeight="1">
      <c r="A1245" s="263" t="s">
        <v>3972</v>
      </c>
      <c r="B1245" s="271" t="s">
        <v>3973</v>
      </c>
      <c r="C1245" s="263" t="s">
        <v>4122</v>
      </c>
      <c r="D1245" s="263" t="s">
        <v>17357</v>
      </c>
      <c r="E1245" s="271" t="s">
        <v>3976</v>
      </c>
      <c r="F1245" s="263" t="s">
        <v>4123</v>
      </c>
      <c r="G1245" s="264" t="s">
        <v>4062</v>
      </c>
      <c r="H1245" s="263" t="s">
        <v>4124</v>
      </c>
      <c r="I1245" s="265" t="s">
        <v>9</v>
      </c>
      <c r="J1245" s="263"/>
      <c r="K1245" s="263"/>
      <c r="L1245" s="263" t="s">
        <v>645</v>
      </c>
      <c r="M1245" s="267"/>
      <c r="N1245" s="267"/>
      <c r="O1245" s="267"/>
      <c r="P1245" s="267"/>
      <c r="Q1245" s="267"/>
      <c r="R1245" s="267"/>
      <c r="S1245" s="267"/>
      <c r="T1245" s="267"/>
      <c r="U1245" s="267"/>
      <c r="V1245" s="267"/>
      <c r="W1245" s="267"/>
      <c r="X1245" s="267"/>
      <c r="Y1245" s="267"/>
      <c r="Z1245" s="267"/>
      <c r="AA1245" s="267"/>
      <c r="AB1245" s="267"/>
    </row>
    <row r="1246" spans="1:28" s="268" customFormat="1" ht="40.200000000000003" customHeight="1">
      <c r="A1246" s="263" t="s">
        <v>3972</v>
      </c>
      <c r="B1246" s="271" t="s">
        <v>3973</v>
      </c>
      <c r="C1246" s="263" t="s">
        <v>4126</v>
      </c>
      <c r="D1246" s="263" t="s">
        <v>17357</v>
      </c>
      <c r="E1246" s="271" t="s">
        <v>3976</v>
      </c>
      <c r="F1246" s="263" t="s">
        <v>1797</v>
      </c>
      <c r="G1246" s="264" t="s">
        <v>4127</v>
      </c>
      <c r="H1246" s="263" t="s">
        <v>4128</v>
      </c>
      <c r="I1246" s="265" t="s">
        <v>9</v>
      </c>
      <c r="J1246" s="263"/>
      <c r="K1246" s="263"/>
      <c r="L1246" s="263" t="s">
        <v>645</v>
      </c>
      <c r="M1246" s="267"/>
      <c r="N1246" s="267"/>
      <c r="O1246" s="267"/>
      <c r="P1246" s="267"/>
      <c r="Q1246" s="267"/>
      <c r="R1246" s="267"/>
      <c r="S1246" s="267"/>
      <c r="T1246" s="267"/>
      <c r="U1246" s="267"/>
      <c r="V1246" s="267"/>
      <c r="W1246" s="267"/>
      <c r="X1246" s="267"/>
      <c r="Y1246" s="267"/>
      <c r="Z1246" s="267"/>
      <c r="AA1246" s="267"/>
      <c r="AB1246" s="267"/>
    </row>
    <row r="1247" spans="1:28" s="268" customFormat="1" ht="40.200000000000003" customHeight="1">
      <c r="A1247" s="263" t="s">
        <v>3972</v>
      </c>
      <c r="B1247" s="271" t="s">
        <v>3973</v>
      </c>
      <c r="C1247" s="263" t="s">
        <v>4129</v>
      </c>
      <c r="D1247" s="263" t="s">
        <v>17357</v>
      </c>
      <c r="E1247" s="271" t="s">
        <v>3976</v>
      </c>
      <c r="F1247" s="263" t="s">
        <v>4130</v>
      </c>
      <c r="G1247" s="264" t="s">
        <v>4127</v>
      </c>
      <c r="H1247" s="263" t="s">
        <v>4131</v>
      </c>
      <c r="I1247" s="265" t="s">
        <v>9</v>
      </c>
      <c r="J1247" s="263"/>
      <c r="K1247" s="263"/>
      <c r="L1247" s="263" t="s">
        <v>645</v>
      </c>
      <c r="M1247" s="267"/>
      <c r="N1247" s="267"/>
      <c r="O1247" s="267"/>
      <c r="P1247" s="267"/>
      <c r="Q1247" s="267"/>
      <c r="R1247" s="267"/>
      <c r="S1247" s="267"/>
      <c r="T1247" s="267"/>
      <c r="U1247" s="267"/>
      <c r="V1247" s="267"/>
      <c r="W1247" s="267"/>
      <c r="X1247" s="267"/>
      <c r="Y1247" s="267"/>
      <c r="Z1247" s="267"/>
      <c r="AA1247" s="267"/>
      <c r="AB1247" s="267"/>
    </row>
    <row r="1248" spans="1:28" s="268" customFormat="1" ht="40.200000000000003" customHeight="1">
      <c r="A1248" s="263" t="s">
        <v>3972</v>
      </c>
      <c r="B1248" s="271" t="s">
        <v>3973</v>
      </c>
      <c r="C1248" s="263" t="s">
        <v>4132</v>
      </c>
      <c r="D1248" s="263" t="s">
        <v>17357</v>
      </c>
      <c r="E1248" s="271" t="s">
        <v>3976</v>
      </c>
      <c r="F1248" s="263" t="s">
        <v>4133</v>
      </c>
      <c r="G1248" s="264" t="s">
        <v>4134</v>
      </c>
      <c r="H1248" s="263" t="s">
        <v>4135</v>
      </c>
      <c r="I1248" s="265" t="s">
        <v>9</v>
      </c>
      <c r="J1248" s="263"/>
      <c r="K1248" s="263"/>
      <c r="L1248" s="263" t="s">
        <v>645</v>
      </c>
      <c r="M1248" s="267"/>
      <c r="N1248" s="267"/>
      <c r="O1248" s="267"/>
      <c r="P1248" s="267"/>
      <c r="Q1248" s="267"/>
      <c r="R1248" s="267"/>
      <c r="S1248" s="267"/>
      <c r="T1248" s="267"/>
      <c r="U1248" s="267"/>
      <c r="V1248" s="267"/>
      <c r="W1248" s="267"/>
      <c r="X1248" s="267"/>
      <c r="Y1248" s="267"/>
      <c r="Z1248" s="267"/>
      <c r="AA1248" s="267"/>
      <c r="AB1248" s="267"/>
    </row>
    <row r="1249" spans="1:28" s="268" customFormat="1" ht="40.200000000000003" customHeight="1">
      <c r="A1249" s="263" t="s">
        <v>3972</v>
      </c>
      <c r="B1249" s="271" t="s">
        <v>3973</v>
      </c>
      <c r="C1249" s="263" t="s">
        <v>4136</v>
      </c>
      <c r="D1249" s="263" t="s">
        <v>17357</v>
      </c>
      <c r="E1249" s="271" t="s">
        <v>3976</v>
      </c>
      <c r="F1249" s="263" t="s">
        <v>1804</v>
      </c>
      <c r="G1249" s="264" t="s">
        <v>4062</v>
      </c>
      <c r="H1249" s="263" t="s">
        <v>1625</v>
      </c>
      <c r="I1249" s="265" t="s">
        <v>9</v>
      </c>
      <c r="J1249" s="263"/>
      <c r="K1249" s="263"/>
      <c r="L1249" s="266"/>
      <c r="M1249" s="267"/>
      <c r="N1249" s="267"/>
      <c r="O1249" s="267"/>
      <c r="P1249" s="267"/>
      <c r="Q1249" s="267"/>
      <c r="R1249" s="267"/>
      <c r="S1249" s="267"/>
      <c r="T1249" s="267"/>
      <c r="U1249" s="267"/>
      <c r="V1249" s="267"/>
      <c r="W1249" s="267"/>
      <c r="X1249" s="267"/>
      <c r="Y1249" s="267"/>
      <c r="Z1249" s="267"/>
      <c r="AA1249" s="267"/>
      <c r="AB1249" s="267"/>
    </row>
    <row r="1250" spans="1:28" s="268" customFormat="1" ht="40.200000000000003" customHeight="1">
      <c r="A1250" s="263" t="s">
        <v>3972</v>
      </c>
      <c r="B1250" s="271" t="s">
        <v>3973</v>
      </c>
      <c r="C1250" s="263" t="s">
        <v>4137</v>
      </c>
      <c r="D1250" s="263" t="s">
        <v>17357</v>
      </c>
      <c r="E1250" s="271" t="s">
        <v>3976</v>
      </c>
      <c r="F1250" s="263" t="s">
        <v>4138</v>
      </c>
      <c r="G1250" s="264" t="s">
        <v>4139</v>
      </c>
      <c r="H1250" s="263" t="s">
        <v>1808</v>
      </c>
      <c r="I1250" s="265" t="s">
        <v>9</v>
      </c>
      <c r="J1250" s="263"/>
      <c r="K1250" s="263"/>
      <c r="L1250" s="263" t="s">
        <v>645</v>
      </c>
      <c r="M1250" s="267"/>
      <c r="N1250" s="267"/>
      <c r="O1250" s="267"/>
      <c r="P1250" s="267"/>
      <c r="Q1250" s="267"/>
      <c r="R1250" s="267"/>
      <c r="S1250" s="267"/>
      <c r="T1250" s="267"/>
      <c r="U1250" s="267"/>
      <c r="V1250" s="267"/>
      <c r="W1250" s="267"/>
      <c r="X1250" s="267"/>
      <c r="Y1250" s="267"/>
      <c r="Z1250" s="267"/>
      <c r="AA1250" s="267"/>
      <c r="AB1250" s="267"/>
    </row>
    <row r="1251" spans="1:28" s="268" customFormat="1" ht="40.200000000000003" customHeight="1">
      <c r="A1251" s="263" t="s">
        <v>3972</v>
      </c>
      <c r="B1251" s="271" t="s">
        <v>3973</v>
      </c>
      <c r="C1251" s="263" t="s">
        <v>4140</v>
      </c>
      <c r="D1251" s="263" t="s">
        <v>17357</v>
      </c>
      <c r="E1251" s="271" t="s">
        <v>3976</v>
      </c>
      <c r="F1251" s="263" t="s">
        <v>4141</v>
      </c>
      <c r="G1251" s="264" t="s">
        <v>4142</v>
      </c>
      <c r="H1251" s="263" t="s">
        <v>1812</v>
      </c>
      <c r="I1251" s="265" t="s">
        <v>9</v>
      </c>
      <c r="J1251" s="263"/>
      <c r="K1251" s="263"/>
      <c r="L1251" s="263" t="s">
        <v>645</v>
      </c>
      <c r="M1251" s="267"/>
      <c r="N1251" s="267"/>
      <c r="O1251" s="267"/>
      <c r="P1251" s="267"/>
      <c r="Q1251" s="267"/>
      <c r="R1251" s="267"/>
      <c r="S1251" s="267"/>
      <c r="T1251" s="267"/>
      <c r="U1251" s="267"/>
      <c r="V1251" s="267"/>
      <c r="W1251" s="267"/>
      <c r="X1251" s="267"/>
      <c r="Y1251" s="267"/>
      <c r="Z1251" s="267"/>
      <c r="AA1251" s="267"/>
      <c r="AB1251" s="267"/>
    </row>
    <row r="1252" spans="1:28" s="268" customFormat="1" ht="40.200000000000003" customHeight="1">
      <c r="A1252" s="263" t="s">
        <v>3972</v>
      </c>
      <c r="B1252" s="271" t="s">
        <v>3973</v>
      </c>
      <c r="C1252" s="263" t="s">
        <v>4143</v>
      </c>
      <c r="D1252" s="263" t="s">
        <v>17357</v>
      </c>
      <c r="E1252" s="271" t="s">
        <v>3976</v>
      </c>
      <c r="F1252" s="263" t="s">
        <v>4144</v>
      </c>
      <c r="G1252" s="264" t="s">
        <v>4062</v>
      </c>
      <c r="H1252" s="263" t="s">
        <v>4145</v>
      </c>
      <c r="I1252" s="265" t="s">
        <v>9</v>
      </c>
      <c r="J1252" s="263"/>
      <c r="K1252" s="263"/>
      <c r="L1252" s="263" t="s">
        <v>645</v>
      </c>
      <c r="M1252" s="267"/>
      <c r="N1252" s="267"/>
      <c r="O1252" s="267"/>
      <c r="P1252" s="267"/>
      <c r="Q1252" s="267"/>
      <c r="R1252" s="267"/>
      <c r="S1252" s="267"/>
      <c r="T1252" s="267"/>
      <c r="U1252" s="267"/>
      <c r="V1252" s="267"/>
      <c r="W1252" s="267"/>
      <c r="X1252" s="267"/>
      <c r="Y1252" s="267"/>
      <c r="Z1252" s="267"/>
      <c r="AA1252" s="267"/>
      <c r="AB1252" s="267"/>
    </row>
    <row r="1253" spans="1:28" s="268" customFormat="1" ht="40.200000000000003" customHeight="1">
      <c r="A1253" s="263" t="s">
        <v>3972</v>
      </c>
      <c r="B1253" s="271" t="s">
        <v>3973</v>
      </c>
      <c r="C1253" s="263" t="s">
        <v>4146</v>
      </c>
      <c r="D1253" s="263" t="s">
        <v>17357</v>
      </c>
      <c r="E1253" s="271" t="s">
        <v>3976</v>
      </c>
      <c r="F1253" s="263" t="s">
        <v>4147</v>
      </c>
      <c r="G1253" s="264" t="s">
        <v>4148</v>
      </c>
      <c r="H1253" s="263" t="s">
        <v>4149</v>
      </c>
      <c r="I1253" s="265" t="s">
        <v>9</v>
      </c>
      <c r="J1253" s="263"/>
      <c r="K1253" s="263"/>
      <c r="L1253" s="263" t="s">
        <v>645</v>
      </c>
      <c r="M1253" s="267"/>
      <c r="N1253" s="267"/>
      <c r="O1253" s="267"/>
      <c r="P1253" s="267"/>
      <c r="Q1253" s="267"/>
      <c r="R1253" s="267"/>
      <c r="S1253" s="267"/>
      <c r="T1253" s="267"/>
      <c r="U1253" s="267"/>
      <c r="V1253" s="267"/>
      <c r="W1253" s="267"/>
      <c r="X1253" s="267"/>
      <c r="Y1253" s="267"/>
      <c r="Z1253" s="267"/>
      <c r="AA1253" s="267"/>
      <c r="AB1253" s="267"/>
    </row>
    <row r="1254" spans="1:28" s="268" customFormat="1" ht="40.200000000000003" customHeight="1">
      <c r="A1254" s="263" t="s">
        <v>3972</v>
      </c>
      <c r="B1254" s="271" t="s">
        <v>3973</v>
      </c>
      <c r="C1254" s="263" t="s">
        <v>4150</v>
      </c>
      <c r="D1254" s="263" t="s">
        <v>17357</v>
      </c>
      <c r="E1254" s="271" t="s">
        <v>3976</v>
      </c>
      <c r="F1254" s="263" t="s">
        <v>4151</v>
      </c>
      <c r="G1254" s="264" t="s">
        <v>4152</v>
      </c>
      <c r="H1254" s="263" t="s">
        <v>4153</v>
      </c>
      <c r="I1254" s="265" t="s">
        <v>9</v>
      </c>
      <c r="J1254" s="263"/>
      <c r="K1254" s="263"/>
      <c r="L1254" s="263" t="s">
        <v>645</v>
      </c>
      <c r="M1254" s="267"/>
      <c r="N1254" s="267"/>
      <c r="O1254" s="267"/>
      <c r="P1254" s="267"/>
      <c r="Q1254" s="267"/>
      <c r="R1254" s="267"/>
      <c r="S1254" s="267"/>
      <c r="T1254" s="267"/>
      <c r="U1254" s="267"/>
      <c r="V1254" s="267"/>
      <c r="W1254" s="267"/>
      <c r="X1254" s="267"/>
      <c r="Y1254" s="267"/>
      <c r="Z1254" s="267"/>
      <c r="AA1254" s="267"/>
      <c r="AB1254" s="267"/>
    </row>
    <row r="1255" spans="1:28" s="268" customFormat="1" ht="40.200000000000003" customHeight="1">
      <c r="A1255" s="263" t="s">
        <v>3972</v>
      </c>
      <c r="B1255" s="271" t="s">
        <v>3973</v>
      </c>
      <c r="C1255" s="263" t="s">
        <v>4154</v>
      </c>
      <c r="D1255" s="263" t="s">
        <v>17357</v>
      </c>
      <c r="E1255" s="271" t="s">
        <v>3976</v>
      </c>
      <c r="F1255" s="263" t="s">
        <v>1830</v>
      </c>
      <c r="G1255" s="264" t="s">
        <v>4155</v>
      </c>
      <c r="H1255" s="263" t="s">
        <v>1832</v>
      </c>
      <c r="I1255" s="265" t="s">
        <v>9</v>
      </c>
      <c r="J1255" s="263"/>
      <c r="K1255" s="263"/>
      <c r="L1255" s="263" t="s">
        <v>645</v>
      </c>
      <c r="M1255" s="267"/>
      <c r="N1255" s="267"/>
      <c r="O1255" s="267"/>
      <c r="P1255" s="267"/>
      <c r="Q1255" s="267"/>
      <c r="R1255" s="267"/>
      <c r="S1255" s="267"/>
      <c r="T1255" s="267"/>
      <c r="U1255" s="267"/>
      <c r="V1255" s="267"/>
      <c r="W1255" s="267"/>
      <c r="X1255" s="267"/>
      <c r="Y1255" s="267"/>
      <c r="Z1255" s="267"/>
      <c r="AA1255" s="267"/>
      <c r="AB1255" s="267"/>
    </row>
    <row r="1256" spans="1:28" s="268" customFormat="1" ht="40.200000000000003" customHeight="1">
      <c r="A1256" s="263" t="s">
        <v>3972</v>
      </c>
      <c r="B1256" s="271" t="s">
        <v>3973</v>
      </c>
      <c r="C1256" s="263" t="s">
        <v>4156</v>
      </c>
      <c r="D1256" s="263" t="s">
        <v>17357</v>
      </c>
      <c r="E1256" s="271" t="s">
        <v>3976</v>
      </c>
      <c r="F1256" s="263" t="s">
        <v>4157</v>
      </c>
      <c r="G1256" s="264" t="s">
        <v>4158</v>
      </c>
      <c r="H1256" s="263" t="s">
        <v>4159</v>
      </c>
      <c r="I1256" s="265" t="s">
        <v>9</v>
      </c>
      <c r="J1256" s="263"/>
      <c r="K1256" s="263"/>
      <c r="L1256" s="263" t="s">
        <v>645</v>
      </c>
      <c r="M1256" s="267"/>
      <c r="N1256" s="267"/>
      <c r="O1256" s="267"/>
      <c r="P1256" s="267"/>
      <c r="Q1256" s="267"/>
      <c r="R1256" s="267"/>
      <c r="S1256" s="267"/>
      <c r="T1256" s="267"/>
      <c r="U1256" s="267"/>
      <c r="V1256" s="267"/>
      <c r="W1256" s="267"/>
      <c r="X1256" s="267"/>
      <c r="Y1256" s="267"/>
      <c r="Z1256" s="267"/>
      <c r="AA1256" s="267"/>
      <c r="AB1256" s="267"/>
    </row>
    <row r="1257" spans="1:28" s="268" customFormat="1" ht="40.200000000000003" customHeight="1">
      <c r="A1257" s="263" t="s">
        <v>3972</v>
      </c>
      <c r="B1257" s="271" t="s">
        <v>3973</v>
      </c>
      <c r="C1257" s="263" t="s">
        <v>4160</v>
      </c>
      <c r="D1257" s="263" t="s">
        <v>17357</v>
      </c>
      <c r="E1257" s="271" t="s">
        <v>3976</v>
      </c>
      <c r="F1257" s="263" t="s">
        <v>4161</v>
      </c>
      <c r="G1257" s="264" t="s">
        <v>4062</v>
      </c>
      <c r="H1257" s="263" t="s">
        <v>1841</v>
      </c>
      <c r="I1257" s="265" t="s">
        <v>9</v>
      </c>
      <c r="J1257" s="263"/>
      <c r="K1257" s="289"/>
      <c r="L1257" s="263" t="s">
        <v>645</v>
      </c>
      <c r="M1257" s="267"/>
      <c r="N1257" s="267"/>
      <c r="O1257" s="267"/>
      <c r="P1257" s="267"/>
      <c r="Q1257" s="267"/>
      <c r="R1257" s="267"/>
      <c r="S1257" s="267"/>
      <c r="T1257" s="267"/>
      <c r="U1257" s="267"/>
      <c r="V1257" s="267"/>
      <c r="W1257" s="267"/>
      <c r="X1257" s="267"/>
      <c r="Y1257" s="267"/>
      <c r="Z1257" s="267"/>
      <c r="AA1257" s="267"/>
      <c r="AB1257" s="267"/>
    </row>
    <row r="1258" spans="1:28" s="268" customFormat="1" ht="40.200000000000003" customHeight="1">
      <c r="A1258" s="263" t="s">
        <v>3972</v>
      </c>
      <c r="B1258" s="271" t="s">
        <v>3973</v>
      </c>
      <c r="C1258" s="263" t="s">
        <v>4162</v>
      </c>
      <c r="D1258" s="263" t="s">
        <v>17357</v>
      </c>
      <c r="E1258" s="271" t="s">
        <v>3976</v>
      </c>
      <c r="F1258" s="263" t="s">
        <v>4163</v>
      </c>
      <c r="G1258" s="264" t="s">
        <v>4142</v>
      </c>
      <c r="H1258" s="263" t="s">
        <v>4164</v>
      </c>
      <c r="I1258" s="265" t="s">
        <v>9</v>
      </c>
      <c r="J1258" s="263"/>
      <c r="K1258" s="263"/>
      <c r="L1258" s="263" t="s">
        <v>645</v>
      </c>
      <c r="M1258" s="267"/>
      <c r="N1258" s="267"/>
      <c r="O1258" s="267"/>
      <c r="P1258" s="267"/>
      <c r="Q1258" s="267"/>
      <c r="R1258" s="267"/>
      <c r="S1258" s="267"/>
      <c r="T1258" s="267"/>
      <c r="U1258" s="267"/>
      <c r="V1258" s="267"/>
      <c r="W1258" s="267"/>
      <c r="X1258" s="267"/>
      <c r="Y1258" s="267"/>
      <c r="Z1258" s="267"/>
      <c r="AA1258" s="267"/>
      <c r="AB1258" s="267"/>
    </row>
    <row r="1259" spans="1:28" s="268" customFormat="1" ht="40.200000000000003" customHeight="1">
      <c r="A1259" s="263" t="s">
        <v>3972</v>
      </c>
      <c r="B1259" s="271" t="s">
        <v>3973</v>
      </c>
      <c r="C1259" s="263" t="s">
        <v>4165</v>
      </c>
      <c r="D1259" s="263" t="s">
        <v>17357</v>
      </c>
      <c r="E1259" s="271" t="s">
        <v>3976</v>
      </c>
      <c r="F1259" s="263" t="s">
        <v>4166</v>
      </c>
      <c r="G1259" s="264" t="s">
        <v>4142</v>
      </c>
      <c r="H1259" s="263" t="s">
        <v>4167</v>
      </c>
      <c r="I1259" s="265" t="s">
        <v>9</v>
      </c>
      <c r="J1259" s="263"/>
      <c r="K1259" s="263"/>
      <c r="L1259" s="266"/>
      <c r="M1259" s="267"/>
      <c r="N1259" s="267"/>
      <c r="O1259" s="267"/>
      <c r="P1259" s="267"/>
      <c r="Q1259" s="267"/>
      <c r="R1259" s="267"/>
      <c r="S1259" s="267"/>
      <c r="T1259" s="267"/>
      <c r="U1259" s="267"/>
      <c r="V1259" s="267"/>
      <c r="W1259" s="267"/>
      <c r="X1259" s="267"/>
      <c r="Y1259" s="267"/>
      <c r="Z1259" s="267"/>
      <c r="AA1259" s="267"/>
      <c r="AB1259" s="267"/>
    </row>
    <row r="1260" spans="1:28" s="268" customFormat="1" ht="40.200000000000003" customHeight="1">
      <c r="A1260" s="263" t="s">
        <v>3972</v>
      </c>
      <c r="B1260" s="271" t="s">
        <v>3973</v>
      </c>
      <c r="C1260" s="263" t="s">
        <v>4168</v>
      </c>
      <c r="D1260" s="263" t="s">
        <v>17357</v>
      </c>
      <c r="E1260" s="271" t="s">
        <v>3976</v>
      </c>
      <c r="F1260" s="263" t="s">
        <v>4169</v>
      </c>
      <c r="G1260" s="264" t="s">
        <v>4142</v>
      </c>
      <c r="H1260" s="263" t="s">
        <v>4170</v>
      </c>
      <c r="I1260" s="265" t="s">
        <v>9</v>
      </c>
      <c r="J1260" s="263"/>
      <c r="K1260" s="263"/>
      <c r="L1260" s="263" t="s">
        <v>645</v>
      </c>
      <c r="M1260" s="267"/>
      <c r="N1260" s="267"/>
      <c r="O1260" s="267"/>
      <c r="P1260" s="267"/>
      <c r="Q1260" s="267"/>
      <c r="R1260" s="267"/>
      <c r="S1260" s="267"/>
      <c r="T1260" s="267"/>
      <c r="U1260" s="267"/>
      <c r="V1260" s="267"/>
      <c r="W1260" s="267"/>
      <c r="X1260" s="267"/>
      <c r="Y1260" s="267"/>
      <c r="Z1260" s="267"/>
      <c r="AA1260" s="267"/>
      <c r="AB1260" s="267"/>
    </row>
    <row r="1261" spans="1:28" s="268" customFormat="1" ht="40.200000000000003" customHeight="1">
      <c r="A1261" s="263" t="s">
        <v>3972</v>
      </c>
      <c r="B1261" s="271" t="s">
        <v>3973</v>
      </c>
      <c r="C1261" s="263" t="s">
        <v>4171</v>
      </c>
      <c r="D1261" s="263" t="s">
        <v>17357</v>
      </c>
      <c r="E1261" s="271" t="s">
        <v>3976</v>
      </c>
      <c r="F1261" s="263" t="s">
        <v>4172</v>
      </c>
      <c r="G1261" s="264" t="s">
        <v>4142</v>
      </c>
      <c r="H1261" s="263" t="s">
        <v>4173</v>
      </c>
      <c r="I1261" s="265" t="s">
        <v>9</v>
      </c>
      <c r="J1261" s="263"/>
      <c r="K1261" s="263"/>
      <c r="L1261" s="263" t="s">
        <v>645</v>
      </c>
      <c r="M1261" s="267"/>
      <c r="N1261" s="267"/>
      <c r="O1261" s="267"/>
      <c r="P1261" s="267"/>
      <c r="Q1261" s="267"/>
      <c r="R1261" s="267"/>
      <c r="S1261" s="267"/>
      <c r="T1261" s="267"/>
      <c r="U1261" s="267"/>
      <c r="V1261" s="267"/>
      <c r="W1261" s="267"/>
      <c r="X1261" s="267"/>
      <c r="Y1261" s="267"/>
      <c r="Z1261" s="267"/>
      <c r="AA1261" s="267"/>
      <c r="AB1261" s="267"/>
    </row>
    <row r="1262" spans="1:28" s="268" customFormat="1" ht="40.200000000000003" customHeight="1">
      <c r="A1262" s="263" t="s">
        <v>3972</v>
      </c>
      <c r="B1262" s="271" t="s">
        <v>3973</v>
      </c>
      <c r="C1262" s="263" t="s">
        <v>4174</v>
      </c>
      <c r="D1262" s="263" t="s">
        <v>17357</v>
      </c>
      <c r="E1262" s="271" t="s">
        <v>3976</v>
      </c>
      <c r="F1262" s="263" t="s">
        <v>4175</v>
      </c>
      <c r="G1262" s="264" t="s">
        <v>4142</v>
      </c>
      <c r="H1262" s="263" t="s">
        <v>4176</v>
      </c>
      <c r="I1262" s="265" t="s">
        <v>9</v>
      </c>
      <c r="J1262" s="263"/>
      <c r="K1262" s="263"/>
      <c r="L1262" s="263" t="s">
        <v>645</v>
      </c>
      <c r="M1262" s="267"/>
      <c r="N1262" s="267"/>
      <c r="O1262" s="267"/>
      <c r="P1262" s="267"/>
      <c r="Q1262" s="267"/>
      <c r="R1262" s="267"/>
      <c r="S1262" s="267"/>
      <c r="T1262" s="267"/>
      <c r="U1262" s="267"/>
      <c r="V1262" s="267"/>
      <c r="W1262" s="267"/>
      <c r="X1262" s="267"/>
      <c r="Y1262" s="267"/>
      <c r="Z1262" s="267"/>
      <c r="AA1262" s="267"/>
      <c r="AB1262" s="267"/>
    </row>
    <row r="1263" spans="1:28" s="268" customFormat="1" ht="40.200000000000003" customHeight="1">
      <c r="A1263" s="263" t="s">
        <v>3972</v>
      </c>
      <c r="B1263" s="271" t="s">
        <v>3973</v>
      </c>
      <c r="C1263" s="263" t="s">
        <v>4177</v>
      </c>
      <c r="D1263" s="263" t="s">
        <v>17357</v>
      </c>
      <c r="E1263" s="271" t="s">
        <v>3976</v>
      </c>
      <c r="F1263" s="263" t="s">
        <v>4178</v>
      </c>
      <c r="G1263" s="264" t="s">
        <v>4142</v>
      </c>
      <c r="H1263" s="263" t="s">
        <v>4179</v>
      </c>
      <c r="I1263" s="265" t="s">
        <v>9</v>
      </c>
      <c r="J1263" s="263"/>
      <c r="K1263" s="263"/>
      <c r="L1263" s="263" t="s">
        <v>645</v>
      </c>
      <c r="M1263" s="267"/>
      <c r="N1263" s="267"/>
      <c r="O1263" s="267"/>
      <c r="P1263" s="267"/>
      <c r="Q1263" s="267"/>
      <c r="R1263" s="267"/>
      <c r="S1263" s="267"/>
      <c r="T1263" s="267"/>
      <c r="U1263" s="267"/>
      <c r="V1263" s="267"/>
      <c r="W1263" s="267"/>
      <c r="X1263" s="267"/>
      <c r="Y1263" s="267"/>
      <c r="Z1263" s="267"/>
      <c r="AA1263" s="267"/>
      <c r="AB1263" s="267"/>
    </row>
    <row r="1264" spans="1:28" s="268" customFormat="1" ht="40.200000000000003" customHeight="1">
      <c r="A1264" s="263" t="s">
        <v>4180</v>
      </c>
      <c r="B1264" s="271" t="s">
        <v>4181</v>
      </c>
      <c r="C1264" s="263" t="s">
        <v>4182</v>
      </c>
      <c r="D1264" s="263" t="s">
        <v>4183</v>
      </c>
      <c r="E1264" s="271" t="s">
        <v>4184</v>
      </c>
      <c r="F1264" s="263" t="s">
        <v>4185</v>
      </c>
      <c r="G1264" s="264" t="s">
        <v>4186</v>
      </c>
      <c r="H1264" s="263" t="s">
        <v>4187</v>
      </c>
      <c r="I1264" s="265" t="s">
        <v>9</v>
      </c>
      <c r="J1264" s="263"/>
      <c r="K1264" s="263"/>
      <c r="L1264" s="263" t="s">
        <v>645</v>
      </c>
      <c r="M1264" s="267"/>
      <c r="N1264" s="267"/>
      <c r="O1264" s="267"/>
      <c r="P1264" s="267"/>
      <c r="Q1264" s="267"/>
      <c r="R1264" s="267"/>
      <c r="S1264" s="267"/>
      <c r="T1264" s="267"/>
      <c r="U1264" s="267"/>
      <c r="V1264" s="267"/>
      <c r="W1264" s="267"/>
      <c r="X1264" s="267"/>
      <c r="Y1264" s="267"/>
      <c r="Z1264" s="267"/>
      <c r="AA1264" s="267"/>
      <c r="AB1264" s="267"/>
    </row>
    <row r="1265" spans="1:28" s="268" customFormat="1" ht="40.200000000000003" customHeight="1">
      <c r="A1265" s="263" t="s">
        <v>4180</v>
      </c>
      <c r="B1265" s="271" t="s">
        <v>4181</v>
      </c>
      <c r="C1265" s="263" t="s">
        <v>4188</v>
      </c>
      <c r="D1265" s="263" t="s">
        <v>4183</v>
      </c>
      <c r="E1265" s="271" t="s">
        <v>4184</v>
      </c>
      <c r="F1265" s="263" t="s">
        <v>4189</v>
      </c>
      <c r="G1265" s="264" t="s">
        <v>4190</v>
      </c>
      <c r="H1265" s="263" t="s">
        <v>4191</v>
      </c>
      <c r="I1265" s="265" t="s">
        <v>9</v>
      </c>
      <c r="J1265" s="263"/>
      <c r="K1265" s="263"/>
      <c r="L1265" s="263" t="s">
        <v>645</v>
      </c>
      <c r="M1265" s="267"/>
      <c r="N1265" s="267"/>
      <c r="O1265" s="267"/>
      <c r="P1265" s="267"/>
      <c r="Q1265" s="267"/>
      <c r="R1265" s="267"/>
      <c r="S1265" s="267"/>
      <c r="T1265" s="267"/>
      <c r="U1265" s="267"/>
      <c r="V1265" s="267"/>
      <c r="W1265" s="267"/>
      <c r="X1265" s="267"/>
      <c r="Y1265" s="267"/>
      <c r="Z1265" s="267"/>
      <c r="AA1265" s="267"/>
      <c r="AB1265" s="267"/>
    </row>
    <row r="1266" spans="1:28" s="268" customFormat="1" ht="40.200000000000003" customHeight="1">
      <c r="A1266" s="263" t="s">
        <v>4180</v>
      </c>
      <c r="B1266" s="271" t="s">
        <v>4181</v>
      </c>
      <c r="C1266" s="263" t="s">
        <v>4192</v>
      </c>
      <c r="D1266" s="263" t="s">
        <v>4183</v>
      </c>
      <c r="E1266" s="271" t="s">
        <v>4184</v>
      </c>
      <c r="F1266" s="263" t="s">
        <v>4193</v>
      </c>
      <c r="G1266" s="264" t="s">
        <v>4194</v>
      </c>
      <c r="H1266" s="263" t="s">
        <v>4195</v>
      </c>
      <c r="I1266" s="265" t="s">
        <v>9</v>
      </c>
      <c r="J1266" s="263"/>
      <c r="K1266" s="263"/>
      <c r="L1266" s="263" t="s">
        <v>645</v>
      </c>
      <c r="M1266" s="267"/>
      <c r="N1266" s="267"/>
      <c r="O1266" s="267"/>
      <c r="P1266" s="267"/>
      <c r="Q1266" s="267"/>
      <c r="R1266" s="267"/>
      <c r="S1266" s="267"/>
      <c r="T1266" s="267"/>
      <c r="U1266" s="267"/>
      <c r="V1266" s="267"/>
      <c r="W1266" s="267"/>
      <c r="X1266" s="267"/>
      <c r="Y1266" s="267"/>
      <c r="Z1266" s="267"/>
      <c r="AA1266" s="267"/>
      <c r="AB1266" s="267"/>
    </row>
    <row r="1267" spans="1:28" s="268" customFormat="1" ht="40.200000000000003" customHeight="1">
      <c r="A1267" s="263" t="s">
        <v>4180</v>
      </c>
      <c r="B1267" s="271" t="s">
        <v>4181</v>
      </c>
      <c r="C1267" s="263" t="s">
        <v>4196</v>
      </c>
      <c r="D1267" s="263" t="s">
        <v>4183</v>
      </c>
      <c r="E1267" s="271" t="s">
        <v>4184</v>
      </c>
      <c r="F1267" s="263" t="s">
        <v>4197</v>
      </c>
      <c r="G1267" s="264" t="s">
        <v>4198</v>
      </c>
      <c r="H1267" s="291" t="s">
        <v>4199</v>
      </c>
      <c r="I1267" s="265" t="s">
        <v>9</v>
      </c>
      <c r="J1267" s="263"/>
      <c r="K1267" s="263"/>
      <c r="L1267" s="263" t="s">
        <v>645</v>
      </c>
      <c r="M1267" s="267"/>
      <c r="N1267" s="267"/>
      <c r="O1267" s="267"/>
      <c r="P1267" s="267"/>
      <c r="Q1267" s="267"/>
      <c r="R1267" s="267"/>
      <c r="S1267" s="267"/>
      <c r="T1267" s="267"/>
      <c r="U1267" s="267"/>
      <c r="V1267" s="267"/>
      <c r="W1267" s="267"/>
      <c r="X1267" s="267"/>
      <c r="Y1267" s="267"/>
      <c r="Z1267" s="267"/>
      <c r="AA1267" s="267"/>
      <c r="AB1267" s="267"/>
    </row>
    <row r="1268" spans="1:28" s="268" customFormat="1" ht="40.200000000000003" customHeight="1">
      <c r="A1268" s="263" t="s">
        <v>4180</v>
      </c>
      <c r="B1268" s="271" t="s">
        <v>4181</v>
      </c>
      <c r="C1268" s="263" t="s">
        <v>4200</v>
      </c>
      <c r="D1268" s="263" t="s">
        <v>4183</v>
      </c>
      <c r="E1268" s="271" t="s">
        <v>4184</v>
      </c>
      <c r="F1268" s="263" t="s">
        <v>4201</v>
      </c>
      <c r="G1268" s="264" t="s">
        <v>4190</v>
      </c>
      <c r="H1268" s="263" t="s">
        <v>4202</v>
      </c>
      <c r="I1268" s="265" t="s">
        <v>9</v>
      </c>
      <c r="J1268" s="263"/>
      <c r="K1268" s="263"/>
      <c r="L1268" s="263" t="s">
        <v>645</v>
      </c>
      <c r="M1268" s="267"/>
      <c r="N1268" s="267"/>
      <c r="O1268" s="267"/>
      <c r="P1268" s="267"/>
      <c r="Q1268" s="267"/>
      <c r="R1268" s="267"/>
      <c r="S1268" s="267"/>
      <c r="T1268" s="267"/>
      <c r="U1268" s="267"/>
      <c r="V1268" s="267"/>
      <c r="W1268" s="267"/>
      <c r="X1268" s="267"/>
      <c r="Y1268" s="267"/>
      <c r="Z1268" s="267"/>
      <c r="AA1268" s="267"/>
      <c r="AB1268" s="267"/>
    </row>
    <row r="1269" spans="1:28" s="268" customFormat="1" ht="40.200000000000003" customHeight="1">
      <c r="A1269" s="263" t="s">
        <v>4180</v>
      </c>
      <c r="B1269" s="271" t="s">
        <v>4181</v>
      </c>
      <c r="C1269" s="263" t="s">
        <v>4203</v>
      </c>
      <c r="D1269" s="263" t="s">
        <v>4183</v>
      </c>
      <c r="E1269" s="271" t="s">
        <v>4184</v>
      </c>
      <c r="F1269" s="263" t="s">
        <v>4204</v>
      </c>
      <c r="G1269" s="264" t="s">
        <v>4205</v>
      </c>
      <c r="H1269" s="263" t="s">
        <v>4206</v>
      </c>
      <c r="I1269" s="265" t="s">
        <v>9</v>
      </c>
      <c r="J1269" s="263"/>
      <c r="K1269" s="263"/>
      <c r="L1269" s="263" t="s">
        <v>645</v>
      </c>
      <c r="M1269" s="267"/>
      <c r="N1269" s="267"/>
      <c r="O1269" s="267"/>
      <c r="P1269" s="267"/>
      <c r="Q1269" s="267"/>
      <c r="R1269" s="267"/>
      <c r="S1269" s="267"/>
      <c r="T1269" s="267"/>
      <c r="U1269" s="267"/>
      <c r="V1269" s="267"/>
      <c r="W1269" s="267"/>
      <c r="X1269" s="267"/>
      <c r="Y1269" s="267"/>
      <c r="Z1269" s="267"/>
      <c r="AA1269" s="267"/>
      <c r="AB1269" s="267"/>
    </row>
    <row r="1270" spans="1:28" s="268" customFormat="1" ht="40.200000000000003" customHeight="1">
      <c r="A1270" s="263" t="s">
        <v>4180</v>
      </c>
      <c r="B1270" s="271" t="s">
        <v>4181</v>
      </c>
      <c r="C1270" s="263" t="s">
        <v>4207</v>
      </c>
      <c r="D1270" s="263" t="s">
        <v>4183</v>
      </c>
      <c r="E1270" s="271" t="s">
        <v>4184</v>
      </c>
      <c r="F1270" s="263" t="s">
        <v>1955</v>
      </c>
      <c r="G1270" s="264" t="s">
        <v>4208</v>
      </c>
      <c r="H1270" s="263" t="s">
        <v>1956</v>
      </c>
      <c r="I1270" s="265" t="s">
        <v>9</v>
      </c>
      <c r="J1270" s="263"/>
      <c r="K1270" s="263"/>
      <c r="L1270" s="263" t="s">
        <v>645</v>
      </c>
      <c r="M1270" s="267"/>
      <c r="N1270" s="267"/>
      <c r="O1270" s="267"/>
      <c r="P1270" s="267"/>
      <c r="Q1270" s="267"/>
      <c r="R1270" s="267"/>
      <c r="S1270" s="267"/>
      <c r="T1270" s="267"/>
      <c r="U1270" s="267"/>
      <c r="V1270" s="267"/>
      <c r="W1270" s="267"/>
      <c r="X1270" s="267"/>
      <c r="Y1270" s="267"/>
      <c r="Z1270" s="267"/>
      <c r="AA1270" s="267"/>
      <c r="AB1270" s="267"/>
    </row>
    <row r="1271" spans="1:28" s="268" customFormat="1" ht="40.200000000000003" customHeight="1">
      <c r="A1271" s="263" t="s">
        <v>4180</v>
      </c>
      <c r="B1271" s="271" t="s">
        <v>4181</v>
      </c>
      <c r="C1271" s="263" t="s">
        <v>4209</v>
      </c>
      <c r="D1271" s="263" t="s">
        <v>4183</v>
      </c>
      <c r="E1271" s="271" t="s">
        <v>4184</v>
      </c>
      <c r="F1271" s="263" t="s">
        <v>4210</v>
      </c>
      <c r="G1271" s="264" t="s">
        <v>4208</v>
      </c>
      <c r="H1271" s="263" t="s">
        <v>4211</v>
      </c>
      <c r="I1271" s="265" t="s">
        <v>9</v>
      </c>
      <c r="J1271" s="263"/>
      <c r="K1271" s="263"/>
      <c r="L1271" s="263" t="s">
        <v>645</v>
      </c>
      <c r="M1271" s="267"/>
      <c r="N1271" s="267"/>
      <c r="O1271" s="267"/>
      <c r="P1271" s="267"/>
      <c r="Q1271" s="267"/>
      <c r="R1271" s="267"/>
      <c r="S1271" s="267"/>
      <c r="T1271" s="267"/>
      <c r="U1271" s="267"/>
      <c r="V1271" s="267"/>
      <c r="W1271" s="267"/>
      <c r="X1271" s="267"/>
      <c r="Y1271" s="267"/>
      <c r="Z1271" s="267"/>
      <c r="AA1271" s="267"/>
      <c r="AB1271" s="267"/>
    </row>
    <row r="1272" spans="1:28" s="268" customFormat="1" ht="40.200000000000003" customHeight="1">
      <c r="A1272" s="263" t="s">
        <v>4180</v>
      </c>
      <c r="B1272" s="271" t="s">
        <v>4181</v>
      </c>
      <c r="C1272" s="263" t="s">
        <v>4212</v>
      </c>
      <c r="D1272" s="263" t="s">
        <v>4183</v>
      </c>
      <c r="E1272" s="271" t="s">
        <v>4184</v>
      </c>
      <c r="F1272" s="263" t="s">
        <v>4213</v>
      </c>
      <c r="G1272" s="264" t="s">
        <v>4208</v>
      </c>
      <c r="H1272" s="263" t="s">
        <v>4214</v>
      </c>
      <c r="I1272" s="265" t="s">
        <v>9</v>
      </c>
      <c r="J1272" s="263"/>
      <c r="K1272" s="263"/>
      <c r="L1272" s="263" t="s">
        <v>645</v>
      </c>
      <c r="M1272" s="267"/>
      <c r="N1272" s="267"/>
      <c r="O1272" s="267"/>
      <c r="P1272" s="267"/>
      <c r="Q1272" s="267"/>
      <c r="R1272" s="267"/>
      <c r="S1272" s="267"/>
      <c r="T1272" s="267"/>
      <c r="U1272" s="267"/>
      <c r="V1272" s="267"/>
      <c r="W1272" s="267"/>
      <c r="X1272" s="267"/>
      <c r="Y1272" s="267"/>
      <c r="Z1272" s="267"/>
      <c r="AA1272" s="267"/>
      <c r="AB1272" s="267"/>
    </row>
    <row r="1273" spans="1:28" s="268" customFormat="1" ht="40.200000000000003" customHeight="1">
      <c r="A1273" s="263" t="s">
        <v>4180</v>
      </c>
      <c r="B1273" s="271" t="s">
        <v>4181</v>
      </c>
      <c r="C1273" s="263" t="s">
        <v>4215</v>
      </c>
      <c r="D1273" s="263" t="s">
        <v>4183</v>
      </c>
      <c r="E1273" s="271" t="s">
        <v>4184</v>
      </c>
      <c r="F1273" s="263" t="s">
        <v>4216</v>
      </c>
      <c r="G1273" s="264" t="s">
        <v>4217</v>
      </c>
      <c r="H1273" s="263" t="s">
        <v>17363</v>
      </c>
      <c r="I1273" s="265" t="s">
        <v>9</v>
      </c>
      <c r="J1273" s="263"/>
      <c r="K1273" s="263"/>
      <c r="L1273" s="263" t="s">
        <v>645</v>
      </c>
      <c r="M1273" s="267"/>
      <c r="N1273" s="267"/>
      <c r="O1273" s="267"/>
      <c r="P1273" s="267"/>
      <c r="Q1273" s="267"/>
      <c r="R1273" s="267"/>
      <c r="S1273" s="267"/>
      <c r="T1273" s="267"/>
      <c r="U1273" s="267"/>
      <c r="V1273" s="267"/>
      <c r="W1273" s="267"/>
      <c r="X1273" s="267"/>
      <c r="Y1273" s="267"/>
      <c r="Z1273" s="267"/>
      <c r="AA1273" s="267"/>
      <c r="AB1273" s="267"/>
    </row>
    <row r="1274" spans="1:28" s="268" customFormat="1" ht="40.200000000000003" customHeight="1">
      <c r="A1274" s="263" t="s">
        <v>4180</v>
      </c>
      <c r="B1274" s="271" t="s">
        <v>4181</v>
      </c>
      <c r="C1274" s="263" t="s">
        <v>4218</v>
      </c>
      <c r="D1274" s="263" t="s">
        <v>4183</v>
      </c>
      <c r="E1274" s="271" t="s">
        <v>4184</v>
      </c>
      <c r="F1274" s="263" t="s">
        <v>1965</v>
      </c>
      <c r="G1274" s="264" t="s">
        <v>4217</v>
      </c>
      <c r="H1274" s="263" t="s">
        <v>1966</v>
      </c>
      <c r="I1274" s="265" t="s">
        <v>9</v>
      </c>
      <c r="J1274" s="263"/>
      <c r="K1274" s="263"/>
      <c r="L1274" s="263" t="s">
        <v>645</v>
      </c>
      <c r="M1274" s="267"/>
      <c r="N1274" s="267"/>
      <c r="O1274" s="267"/>
      <c r="P1274" s="267"/>
      <c r="Q1274" s="267"/>
      <c r="R1274" s="267"/>
      <c r="S1274" s="267"/>
      <c r="T1274" s="267"/>
      <c r="U1274" s="267"/>
      <c r="V1274" s="267"/>
      <c r="W1274" s="267"/>
      <c r="X1274" s="267"/>
      <c r="Y1274" s="267"/>
      <c r="Z1274" s="267"/>
      <c r="AA1274" s="267"/>
      <c r="AB1274" s="267"/>
    </row>
    <row r="1275" spans="1:28" s="268" customFormat="1" ht="40.200000000000003" customHeight="1">
      <c r="A1275" s="263" t="s">
        <v>4180</v>
      </c>
      <c r="B1275" s="271" t="s">
        <v>4181</v>
      </c>
      <c r="C1275" s="263" t="s">
        <v>4219</v>
      </c>
      <c r="D1275" s="263" t="s">
        <v>4183</v>
      </c>
      <c r="E1275" s="271" t="s">
        <v>4184</v>
      </c>
      <c r="F1275" s="263" t="s">
        <v>1967</v>
      </c>
      <c r="G1275" s="264" t="s">
        <v>4220</v>
      </c>
      <c r="H1275" s="263" t="s">
        <v>1969</v>
      </c>
      <c r="I1275" s="265" t="s">
        <v>9</v>
      </c>
      <c r="J1275" s="263"/>
      <c r="K1275" s="263"/>
      <c r="L1275" s="263" t="s">
        <v>645</v>
      </c>
      <c r="M1275" s="267"/>
      <c r="N1275" s="267"/>
      <c r="O1275" s="267"/>
      <c r="P1275" s="267"/>
      <c r="Q1275" s="267"/>
      <c r="R1275" s="267"/>
      <c r="S1275" s="267"/>
      <c r="T1275" s="267"/>
      <c r="U1275" s="267"/>
      <c r="V1275" s="267"/>
      <c r="W1275" s="267"/>
      <c r="X1275" s="267"/>
      <c r="Y1275" s="267"/>
      <c r="Z1275" s="267"/>
      <c r="AA1275" s="267"/>
      <c r="AB1275" s="267"/>
    </row>
    <row r="1276" spans="1:28" s="268" customFormat="1" ht="40.200000000000003" customHeight="1">
      <c r="A1276" s="263" t="s">
        <v>4180</v>
      </c>
      <c r="B1276" s="271" t="s">
        <v>4181</v>
      </c>
      <c r="C1276" s="263" t="s">
        <v>4221</v>
      </c>
      <c r="D1276" s="263" t="s">
        <v>4183</v>
      </c>
      <c r="E1276" s="271" t="s">
        <v>4184</v>
      </c>
      <c r="F1276" s="263" t="s">
        <v>1970</v>
      </c>
      <c r="G1276" s="264" t="s">
        <v>4220</v>
      </c>
      <c r="H1276" s="263" t="s">
        <v>4222</v>
      </c>
      <c r="I1276" s="265" t="s">
        <v>9</v>
      </c>
      <c r="J1276" s="263"/>
      <c r="K1276" s="263"/>
      <c r="L1276" s="263" t="s">
        <v>645</v>
      </c>
      <c r="M1276" s="267"/>
      <c r="N1276" s="267"/>
      <c r="O1276" s="267"/>
      <c r="P1276" s="267"/>
      <c r="Q1276" s="267"/>
      <c r="R1276" s="267"/>
      <c r="S1276" s="267"/>
      <c r="T1276" s="267"/>
      <c r="U1276" s="267"/>
      <c r="V1276" s="267"/>
      <c r="W1276" s="267"/>
      <c r="X1276" s="267"/>
      <c r="Y1276" s="267"/>
      <c r="Z1276" s="267"/>
      <c r="AA1276" s="267"/>
      <c r="AB1276" s="267"/>
    </row>
    <row r="1277" spans="1:28" s="268" customFormat="1" ht="40.200000000000003" customHeight="1">
      <c r="A1277" s="263" t="s">
        <v>4180</v>
      </c>
      <c r="B1277" s="271" t="s">
        <v>4181</v>
      </c>
      <c r="C1277" s="263" t="s">
        <v>4223</v>
      </c>
      <c r="D1277" s="263" t="s">
        <v>4183</v>
      </c>
      <c r="E1277" s="271" t="s">
        <v>4184</v>
      </c>
      <c r="F1277" s="263" t="s">
        <v>1972</v>
      </c>
      <c r="G1277" s="264" t="s">
        <v>4224</v>
      </c>
      <c r="H1277" s="263" t="s">
        <v>1974</v>
      </c>
      <c r="I1277" s="265" t="s">
        <v>9</v>
      </c>
      <c r="J1277" s="263"/>
      <c r="K1277" s="263"/>
      <c r="L1277" s="263" t="s">
        <v>645</v>
      </c>
      <c r="M1277" s="267"/>
      <c r="N1277" s="267"/>
      <c r="O1277" s="267"/>
      <c r="P1277" s="267"/>
      <c r="Q1277" s="267"/>
      <c r="R1277" s="267"/>
      <c r="S1277" s="267"/>
      <c r="T1277" s="267"/>
      <c r="U1277" s="267"/>
      <c r="V1277" s="267"/>
      <c r="W1277" s="267"/>
      <c r="X1277" s="267"/>
      <c r="Y1277" s="267"/>
      <c r="Z1277" s="267"/>
      <c r="AA1277" s="267"/>
      <c r="AB1277" s="267"/>
    </row>
    <row r="1278" spans="1:28" s="268" customFormat="1" ht="40.200000000000003" customHeight="1">
      <c r="A1278" s="263" t="s">
        <v>4180</v>
      </c>
      <c r="B1278" s="271" t="s">
        <v>4181</v>
      </c>
      <c r="C1278" s="263" t="s">
        <v>4225</v>
      </c>
      <c r="D1278" s="263" t="s">
        <v>4183</v>
      </c>
      <c r="E1278" s="271" t="s">
        <v>4184</v>
      </c>
      <c r="F1278" s="263" t="s">
        <v>1975</v>
      </c>
      <c r="G1278" s="264" t="s">
        <v>4224</v>
      </c>
      <c r="H1278" s="263" t="s">
        <v>4226</v>
      </c>
      <c r="I1278" s="265" t="s">
        <v>9</v>
      </c>
      <c r="J1278" s="263"/>
      <c r="K1278" s="263"/>
      <c r="L1278" s="263" t="s">
        <v>645</v>
      </c>
      <c r="M1278" s="267"/>
      <c r="N1278" s="267"/>
      <c r="O1278" s="267"/>
      <c r="P1278" s="267"/>
      <c r="Q1278" s="267"/>
      <c r="R1278" s="267"/>
      <c r="S1278" s="267"/>
      <c r="T1278" s="267"/>
      <c r="U1278" s="267"/>
      <c r="V1278" s="267"/>
      <c r="W1278" s="267"/>
      <c r="X1278" s="267"/>
      <c r="Y1278" s="267"/>
      <c r="Z1278" s="267"/>
      <c r="AA1278" s="267"/>
      <c r="AB1278" s="267"/>
    </row>
    <row r="1279" spans="1:28" s="268" customFormat="1" ht="40.200000000000003" customHeight="1">
      <c r="A1279" s="263" t="s">
        <v>4180</v>
      </c>
      <c r="B1279" s="271" t="s">
        <v>4181</v>
      </c>
      <c r="C1279" s="263" t="s">
        <v>4227</v>
      </c>
      <c r="D1279" s="263" t="s">
        <v>4183</v>
      </c>
      <c r="E1279" s="271" t="s">
        <v>4184</v>
      </c>
      <c r="F1279" s="263" t="s">
        <v>4228</v>
      </c>
      <c r="G1279" s="264" t="s">
        <v>4229</v>
      </c>
      <c r="H1279" s="263" t="s">
        <v>4230</v>
      </c>
      <c r="I1279" s="265" t="s">
        <v>9</v>
      </c>
      <c r="J1279" s="263"/>
      <c r="K1279" s="263"/>
      <c r="L1279" s="263" t="s">
        <v>645</v>
      </c>
      <c r="M1279" s="267"/>
      <c r="N1279" s="267"/>
      <c r="O1279" s="267"/>
      <c r="P1279" s="267"/>
      <c r="Q1279" s="267"/>
      <c r="R1279" s="267"/>
      <c r="S1279" s="267"/>
      <c r="T1279" s="267"/>
      <c r="U1279" s="267"/>
      <c r="V1279" s="267"/>
      <c r="W1279" s="267"/>
      <c r="X1279" s="267"/>
      <c r="Y1279" s="267"/>
      <c r="Z1279" s="267"/>
      <c r="AA1279" s="267"/>
      <c r="AB1279" s="267"/>
    </row>
    <row r="1280" spans="1:28" s="268" customFormat="1" ht="40.200000000000003" customHeight="1">
      <c r="A1280" s="263" t="s">
        <v>4180</v>
      </c>
      <c r="B1280" s="271" t="s">
        <v>4181</v>
      </c>
      <c r="C1280" s="263" t="s">
        <v>4231</v>
      </c>
      <c r="D1280" s="263" t="s">
        <v>4183</v>
      </c>
      <c r="E1280" s="271" t="s">
        <v>4184</v>
      </c>
      <c r="F1280" s="263" t="s">
        <v>1983</v>
      </c>
      <c r="G1280" s="264" t="s">
        <v>4232</v>
      </c>
      <c r="H1280" s="263" t="s">
        <v>4233</v>
      </c>
      <c r="I1280" s="265" t="s">
        <v>9</v>
      </c>
      <c r="J1280" s="263"/>
      <c r="K1280" s="263"/>
      <c r="L1280" s="263" t="s">
        <v>645</v>
      </c>
      <c r="M1280" s="267"/>
      <c r="N1280" s="267"/>
      <c r="O1280" s="267"/>
      <c r="P1280" s="267"/>
      <c r="Q1280" s="267"/>
      <c r="R1280" s="267"/>
      <c r="S1280" s="267"/>
      <c r="T1280" s="267"/>
      <c r="U1280" s="267"/>
      <c r="V1280" s="267"/>
      <c r="W1280" s="267"/>
      <c r="X1280" s="267"/>
      <c r="Y1280" s="267"/>
      <c r="Z1280" s="267"/>
      <c r="AA1280" s="267"/>
      <c r="AB1280" s="267"/>
    </row>
    <row r="1281" spans="1:28" s="268" customFormat="1" ht="40.200000000000003" customHeight="1">
      <c r="A1281" s="263" t="s">
        <v>4180</v>
      </c>
      <c r="B1281" s="271" t="s">
        <v>4181</v>
      </c>
      <c r="C1281" s="263" t="s">
        <v>4234</v>
      </c>
      <c r="D1281" s="263" t="s">
        <v>4235</v>
      </c>
      <c r="E1281" s="271" t="s">
        <v>4184</v>
      </c>
      <c r="F1281" s="263" t="s">
        <v>4236</v>
      </c>
      <c r="G1281" s="264" t="s">
        <v>4224</v>
      </c>
      <c r="H1281" s="263" t="s">
        <v>4237</v>
      </c>
      <c r="I1281" s="265" t="s">
        <v>9</v>
      </c>
      <c r="J1281" s="263"/>
      <c r="K1281" s="263"/>
      <c r="L1281" s="263" t="s">
        <v>645</v>
      </c>
      <c r="M1281" s="267"/>
      <c r="N1281" s="267"/>
      <c r="O1281" s="267"/>
      <c r="P1281" s="267"/>
      <c r="Q1281" s="267"/>
      <c r="R1281" s="267"/>
      <c r="S1281" s="267"/>
      <c r="T1281" s="267"/>
      <c r="U1281" s="267"/>
      <c r="V1281" s="267"/>
      <c r="W1281" s="267"/>
      <c r="X1281" s="267"/>
      <c r="Y1281" s="267"/>
      <c r="Z1281" s="267"/>
      <c r="AA1281" s="267"/>
      <c r="AB1281" s="267"/>
    </row>
    <row r="1282" spans="1:28" s="268" customFormat="1" ht="40.200000000000003" customHeight="1">
      <c r="A1282" s="263" t="s">
        <v>4180</v>
      </c>
      <c r="B1282" s="271" t="s">
        <v>4181</v>
      </c>
      <c r="C1282" s="263" t="s">
        <v>4238</v>
      </c>
      <c r="D1282" s="263" t="s">
        <v>4183</v>
      </c>
      <c r="E1282" s="271" t="s">
        <v>4184</v>
      </c>
      <c r="F1282" s="263" t="s">
        <v>4239</v>
      </c>
      <c r="G1282" s="264" t="s">
        <v>4240</v>
      </c>
      <c r="H1282" s="263" t="s">
        <v>4241</v>
      </c>
      <c r="I1282" s="265" t="s">
        <v>9</v>
      </c>
      <c r="J1282" s="263"/>
      <c r="K1282" s="263"/>
      <c r="L1282" s="263" t="s">
        <v>645</v>
      </c>
      <c r="M1282" s="267"/>
      <c r="N1282" s="267"/>
      <c r="O1282" s="267"/>
      <c r="P1282" s="267"/>
      <c r="Q1282" s="267"/>
      <c r="R1282" s="267"/>
      <c r="S1282" s="267"/>
      <c r="T1282" s="267"/>
      <c r="U1282" s="267"/>
      <c r="V1282" s="267"/>
      <c r="W1282" s="267"/>
      <c r="X1282" s="267"/>
      <c r="Y1282" s="267"/>
      <c r="Z1282" s="267"/>
      <c r="AA1282" s="267"/>
      <c r="AB1282" s="267"/>
    </row>
    <row r="1283" spans="1:28" s="268" customFormat="1" ht="40.200000000000003" customHeight="1">
      <c r="A1283" s="263" t="s">
        <v>4180</v>
      </c>
      <c r="B1283" s="271" t="s">
        <v>4181</v>
      </c>
      <c r="C1283" s="263" t="s">
        <v>4242</v>
      </c>
      <c r="D1283" s="263" t="s">
        <v>4183</v>
      </c>
      <c r="E1283" s="271" t="s">
        <v>4184</v>
      </c>
      <c r="F1283" s="263" t="s">
        <v>17364</v>
      </c>
      <c r="G1283" s="264" t="s">
        <v>4217</v>
      </c>
      <c r="H1283" s="263" t="s">
        <v>4243</v>
      </c>
      <c r="I1283" s="265" t="s">
        <v>9</v>
      </c>
      <c r="J1283" s="263"/>
      <c r="K1283" s="263"/>
      <c r="L1283" s="263" t="s">
        <v>645</v>
      </c>
      <c r="M1283" s="267"/>
      <c r="N1283" s="267"/>
      <c r="O1283" s="267"/>
      <c r="P1283" s="267"/>
      <c r="Q1283" s="267"/>
      <c r="R1283" s="267"/>
      <c r="S1283" s="267"/>
      <c r="T1283" s="267"/>
      <c r="U1283" s="267"/>
      <c r="V1283" s="267"/>
      <c r="W1283" s="267"/>
      <c r="X1283" s="267"/>
      <c r="Y1283" s="267"/>
      <c r="Z1283" s="267"/>
      <c r="AA1283" s="267"/>
      <c r="AB1283" s="267"/>
    </row>
    <row r="1284" spans="1:28" s="268" customFormat="1" ht="40.200000000000003" customHeight="1">
      <c r="A1284" s="263" t="s">
        <v>4180</v>
      </c>
      <c r="B1284" s="271" t="s">
        <v>4181</v>
      </c>
      <c r="C1284" s="263" t="s">
        <v>4244</v>
      </c>
      <c r="D1284" s="263" t="s">
        <v>4183</v>
      </c>
      <c r="E1284" s="271" t="s">
        <v>4184</v>
      </c>
      <c r="F1284" s="263" t="s">
        <v>4245</v>
      </c>
      <c r="G1284" s="264" t="s">
        <v>4246</v>
      </c>
      <c r="H1284" s="263" t="s">
        <v>4247</v>
      </c>
      <c r="I1284" s="265" t="s">
        <v>9</v>
      </c>
      <c r="J1284" s="263"/>
      <c r="K1284" s="263"/>
      <c r="L1284" s="263" t="s">
        <v>645</v>
      </c>
      <c r="M1284" s="267"/>
      <c r="N1284" s="267"/>
      <c r="O1284" s="267"/>
      <c r="P1284" s="267"/>
      <c r="Q1284" s="267"/>
      <c r="R1284" s="267"/>
      <c r="S1284" s="267"/>
      <c r="T1284" s="267"/>
      <c r="U1284" s="267"/>
      <c r="V1284" s="267"/>
      <c r="W1284" s="267"/>
      <c r="X1284" s="267"/>
      <c r="Y1284" s="267"/>
      <c r="Z1284" s="267"/>
      <c r="AA1284" s="267"/>
      <c r="AB1284" s="267"/>
    </row>
    <row r="1285" spans="1:28" s="268" customFormat="1" ht="40.200000000000003" customHeight="1">
      <c r="A1285" s="263" t="s">
        <v>4180</v>
      </c>
      <c r="B1285" s="271" t="s">
        <v>4181</v>
      </c>
      <c r="C1285" s="263" t="s">
        <v>4248</v>
      </c>
      <c r="D1285" s="263" t="s">
        <v>4183</v>
      </c>
      <c r="E1285" s="271" t="s">
        <v>4184</v>
      </c>
      <c r="F1285" s="263" t="s">
        <v>4249</v>
      </c>
      <c r="G1285" s="264" t="s">
        <v>4250</v>
      </c>
      <c r="H1285" s="263" t="s">
        <v>4251</v>
      </c>
      <c r="I1285" s="265" t="s">
        <v>9</v>
      </c>
      <c r="J1285" s="263"/>
      <c r="K1285" s="263"/>
      <c r="L1285" s="263" t="s">
        <v>645</v>
      </c>
      <c r="M1285" s="267"/>
      <c r="N1285" s="267"/>
      <c r="O1285" s="267"/>
      <c r="P1285" s="267"/>
      <c r="Q1285" s="267"/>
      <c r="R1285" s="267"/>
      <c r="S1285" s="267"/>
      <c r="T1285" s="267"/>
      <c r="U1285" s="267"/>
      <c r="V1285" s="267"/>
      <c r="W1285" s="267"/>
      <c r="X1285" s="267"/>
      <c r="Y1285" s="267"/>
      <c r="Z1285" s="267"/>
      <c r="AA1285" s="267"/>
      <c r="AB1285" s="267"/>
    </row>
    <row r="1286" spans="1:28" s="268" customFormat="1" ht="40.200000000000003" customHeight="1">
      <c r="A1286" s="263" t="s">
        <v>4180</v>
      </c>
      <c r="B1286" s="271" t="s">
        <v>4181</v>
      </c>
      <c r="C1286" s="263" t="s">
        <v>4252</v>
      </c>
      <c r="D1286" s="263" t="s">
        <v>4183</v>
      </c>
      <c r="E1286" s="271" t="s">
        <v>4184</v>
      </c>
      <c r="F1286" s="263" t="s">
        <v>1995</v>
      </c>
      <c r="G1286" s="264" t="s">
        <v>4250</v>
      </c>
      <c r="H1286" s="263" t="s">
        <v>4253</v>
      </c>
      <c r="I1286" s="265" t="s">
        <v>9</v>
      </c>
      <c r="J1286" s="263"/>
      <c r="K1286" s="263"/>
      <c r="L1286" s="263" t="s">
        <v>645</v>
      </c>
      <c r="M1286" s="267"/>
      <c r="N1286" s="267"/>
      <c r="O1286" s="267"/>
      <c r="P1286" s="267"/>
      <c r="Q1286" s="267"/>
      <c r="R1286" s="267"/>
      <c r="S1286" s="267"/>
      <c r="T1286" s="267"/>
      <c r="U1286" s="267"/>
      <c r="V1286" s="267"/>
      <c r="W1286" s="267"/>
      <c r="X1286" s="267"/>
      <c r="Y1286" s="267"/>
      <c r="Z1286" s="267"/>
      <c r="AA1286" s="267"/>
      <c r="AB1286" s="267"/>
    </row>
    <row r="1287" spans="1:28" s="268" customFormat="1" ht="40.200000000000003" customHeight="1">
      <c r="A1287" s="263" t="s">
        <v>4180</v>
      </c>
      <c r="B1287" s="271" t="s">
        <v>4181</v>
      </c>
      <c r="C1287" s="263" t="s">
        <v>4254</v>
      </c>
      <c r="D1287" s="263" t="s">
        <v>4183</v>
      </c>
      <c r="E1287" s="271" t="s">
        <v>4184</v>
      </c>
      <c r="F1287" s="263" t="s">
        <v>4255</v>
      </c>
      <c r="G1287" s="264" t="s">
        <v>4256</v>
      </c>
      <c r="H1287" s="263" t="s">
        <v>4257</v>
      </c>
      <c r="I1287" s="265" t="s">
        <v>9</v>
      </c>
      <c r="J1287" s="263"/>
      <c r="K1287" s="263"/>
      <c r="L1287" s="263" t="s">
        <v>645</v>
      </c>
      <c r="M1287" s="267"/>
      <c r="N1287" s="267"/>
      <c r="O1287" s="267"/>
      <c r="P1287" s="267"/>
      <c r="Q1287" s="267"/>
      <c r="R1287" s="267"/>
      <c r="S1287" s="267"/>
      <c r="T1287" s="267"/>
      <c r="U1287" s="267"/>
      <c r="V1287" s="267"/>
      <c r="W1287" s="267"/>
      <c r="X1287" s="267"/>
      <c r="Y1287" s="267"/>
      <c r="Z1287" s="267"/>
      <c r="AA1287" s="267"/>
      <c r="AB1287" s="267"/>
    </row>
    <row r="1288" spans="1:28" s="268" customFormat="1" ht="40.200000000000003" customHeight="1">
      <c r="A1288" s="263" t="s">
        <v>4180</v>
      </c>
      <c r="B1288" s="271" t="s">
        <v>4181</v>
      </c>
      <c r="C1288" s="263" t="s">
        <v>4258</v>
      </c>
      <c r="D1288" s="263" t="s">
        <v>4183</v>
      </c>
      <c r="E1288" s="271" t="s">
        <v>4184</v>
      </c>
      <c r="F1288" s="291" t="s">
        <v>4259</v>
      </c>
      <c r="G1288" s="264" t="s">
        <v>4260</v>
      </c>
      <c r="H1288" s="291" t="s">
        <v>1185</v>
      </c>
      <c r="I1288" s="265" t="s">
        <v>9</v>
      </c>
      <c r="J1288" s="263"/>
      <c r="K1288" s="263"/>
      <c r="L1288" s="263" t="s">
        <v>645</v>
      </c>
      <c r="M1288" s="267"/>
      <c r="N1288" s="267"/>
      <c r="O1288" s="267"/>
      <c r="P1288" s="267"/>
      <c r="Q1288" s="267"/>
      <c r="R1288" s="267"/>
      <c r="S1288" s="267"/>
      <c r="T1288" s="267"/>
      <c r="U1288" s="267"/>
      <c r="V1288" s="267"/>
      <c r="W1288" s="267"/>
      <c r="X1288" s="267"/>
      <c r="Y1288" s="267"/>
      <c r="Z1288" s="267"/>
      <c r="AA1288" s="267"/>
      <c r="AB1288" s="267"/>
    </row>
    <row r="1289" spans="1:28" s="268" customFormat="1" ht="40.200000000000003" customHeight="1">
      <c r="A1289" s="263" t="s">
        <v>4180</v>
      </c>
      <c r="B1289" s="271" t="s">
        <v>4181</v>
      </c>
      <c r="C1289" s="263" t="s">
        <v>4261</v>
      </c>
      <c r="D1289" s="263" t="s">
        <v>4183</v>
      </c>
      <c r="E1289" s="271" t="s">
        <v>4184</v>
      </c>
      <c r="F1289" s="263" t="s">
        <v>4262</v>
      </c>
      <c r="G1289" s="264" t="s">
        <v>4263</v>
      </c>
      <c r="H1289" s="263" t="s">
        <v>4264</v>
      </c>
      <c r="I1289" s="265" t="s">
        <v>9</v>
      </c>
      <c r="J1289" s="263"/>
      <c r="K1289" s="263"/>
      <c r="L1289" s="263" t="s">
        <v>645</v>
      </c>
      <c r="M1289" s="267"/>
      <c r="N1289" s="267"/>
      <c r="O1289" s="267"/>
      <c r="P1289" s="267"/>
      <c r="Q1289" s="267"/>
      <c r="R1289" s="267"/>
      <c r="S1289" s="267"/>
      <c r="T1289" s="267"/>
      <c r="U1289" s="267"/>
      <c r="V1289" s="267"/>
      <c r="W1289" s="267"/>
      <c r="X1289" s="267"/>
      <c r="Y1289" s="267"/>
      <c r="Z1289" s="267"/>
      <c r="AA1289" s="267"/>
      <c r="AB1289" s="267"/>
    </row>
    <row r="1290" spans="1:28" s="268" customFormat="1" ht="40.200000000000003" customHeight="1">
      <c r="A1290" s="263" t="s">
        <v>4180</v>
      </c>
      <c r="B1290" s="271" t="s">
        <v>4181</v>
      </c>
      <c r="C1290" s="263" t="s">
        <v>4265</v>
      </c>
      <c r="D1290" s="263" t="s">
        <v>4183</v>
      </c>
      <c r="E1290" s="271" t="s">
        <v>4184</v>
      </c>
      <c r="F1290" s="263" t="s">
        <v>2003</v>
      </c>
      <c r="G1290" s="264" t="s">
        <v>4263</v>
      </c>
      <c r="H1290" s="263" t="s">
        <v>4266</v>
      </c>
      <c r="I1290" s="265" t="s">
        <v>9</v>
      </c>
      <c r="J1290" s="263"/>
      <c r="K1290" s="263"/>
      <c r="L1290" s="263" t="s">
        <v>645</v>
      </c>
      <c r="M1290" s="267"/>
      <c r="N1290" s="267"/>
      <c r="O1290" s="267"/>
      <c r="P1290" s="267"/>
      <c r="Q1290" s="267"/>
      <c r="R1290" s="267"/>
      <c r="S1290" s="267"/>
      <c r="T1290" s="267"/>
      <c r="U1290" s="267"/>
      <c r="V1290" s="267"/>
      <c r="W1290" s="267"/>
      <c r="X1290" s="267"/>
      <c r="Y1290" s="267"/>
      <c r="Z1290" s="267"/>
      <c r="AA1290" s="267"/>
      <c r="AB1290" s="267"/>
    </row>
    <row r="1291" spans="1:28" s="268" customFormat="1" ht="40.200000000000003" customHeight="1">
      <c r="A1291" s="263" t="s">
        <v>4180</v>
      </c>
      <c r="B1291" s="271" t="s">
        <v>4181</v>
      </c>
      <c r="C1291" s="263" t="s">
        <v>4267</v>
      </c>
      <c r="D1291" s="263" t="s">
        <v>4183</v>
      </c>
      <c r="E1291" s="271" t="s">
        <v>4184</v>
      </c>
      <c r="F1291" s="263" t="s">
        <v>4268</v>
      </c>
      <c r="G1291" s="264" t="s">
        <v>4269</v>
      </c>
      <c r="H1291" s="263" t="s">
        <v>4270</v>
      </c>
      <c r="I1291" s="265" t="s">
        <v>9</v>
      </c>
      <c r="J1291" s="263"/>
      <c r="K1291" s="263"/>
      <c r="L1291" s="263" t="s">
        <v>645</v>
      </c>
      <c r="M1291" s="267"/>
      <c r="N1291" s="267"/>
      <c r="O1291" s="267"/>
      <c r="P1291" s="267"/>
      <c r="Q1291" s="267"/>
      <c r="R1291" s="267"/>
      <c r="S1291" s="267"/>
      <c r="T1291" s="267"/>
      <c r="U1291" s="267"/>
      <c r="V1291" s="267"/>
      <c r="W1291" s="267"/>
      <c r="X1291" s="267"/>
      <c r="Y1291" s="267"/>
      <c r="Z1291" s="267"/>
      <c r="AA1291" s="267"/>
      <c r="AB1291" s="267"/>
    </row>
    <row r="1292" spans="1:28" s="268" customFormat="1" ht="40.200000000000003" customHeight="1">
      <c r="A1292" s="263" t="s">
        <v>4180</v>
      </c>
      <c r="B1292" s="271" t="s">
        <v>4181</v>
      </c>
      <c r="C1292" s="263" t="s">
        <v>4271</v>
      </c>
      <c r="D1292" s="263" t="s">
        <v>4183</v>
      </c>
      <c r="E1292" s="271" t="s">
        <v>4184</v>
      </c>
      <c r="F1292" s="263" t="s">
        <v>4272</v>
      </c>
      <c r="G1292" s="264" t="s">
        <v>4273</v>
      </c>
      <c r="H1292" s="263" t="s">
        <v>17365</v>
      </c>
      <c r="I1292" s="265" t="s">
        <v>9</v>
      </c>
      <c r="J1292" s="263"/>
      <c r="K1292" s="263"/>
      <c r="L1292" s="263" t="s">
        <v>645</v>
      </c>
      <c r="M1292" s="267"/>
      <c r="N1292" s="267"/>
      <c r="O1292" s="267"/>
      <c r="P1292" s="267"/>
      <c r="Q1292" s="267"/>
      <c r="R1292" s="267"/>
      <c r="S1292" s="267"/>
      <c r="T1292" s="267"/>
      <c r="U1292" s="267"/>
      <c r="V1292" s="267"/>
      <c r="W1292" s="267"/>
      <c r="X1292" s="267"/>
      <c r="Y1292" s="267"/>
      <c r="Z1292" s="267"/>
      <c r="AA1292" s="267"/>
      <c r="AB1292" s="267"/>
    </row>
    <row r="1293" spans="1:28" s="268" customFormat="1" ht="40.200000000000003" customHeight="1">
      <c r="A1293" s="263" t="s">
        <v>4180</v>
      </c>
      <c r="B1293" s="271" t="s">
        <v>4181</v>
      </c>
      <c r="C1293" s="263" t="s">
        <v>4274</v>
      </c>
      <c r="D1293" s="263" t="s">
        <v>4183</v>
      </c>
      <c r="E1293" s="271" t="s">
        <v>4184</v>
      </c>
      <c r="F1293" s="263" t="s">
        <v>4275</v>
      </c>
      <c r="G1293" s="264" t="s">
        <v>4273</v>
      </c>
      <c r="H1293" s="263" t="s">
        <v>4276</v>
      </c>
      <c r="I1293" s="265" t="s">
        <v>9</v>
      </c>
      <c r="J1293" s="263"/>
      <c r="K1293" s="263"/>
      <c r="L1293" s="263" t="s">
        <v>645</v>
      </c>
      <c r="M1293" s="267"/>
      <c r="N1293" s="267"/>
      <c r="O1293" s="267"/>
      <c r="P1293" s="267"/>
      <c r="Q1293" s="267"/>
      <c r="R1293" s="267"/>
      <c r="S1293" s="267"/>
      <c r="T1293" s="267"/>
      <c r="U1293" s="267"/>
      <c r="V1293" s="267"/>
      <c r="W1293" s="267"/>
      <c r="X1293" s="267"/>
      <c r="Y1293" s="267"/>
      <c r="Z1293" s="267"/>
      <c r="AA1293" s="267"/>
      <c r="AB1293" s="267"/>
    </row>
    <row r="1294" spans="1:28" s="268" customFormat="1" ht="40.200000000000003" customHeight="1">
      <c r="A1294" s="263" t="s">
        <v>4180</v>
      </c>
      <c r="B1294" s="271" t="s">
        <v>4181</v>
      </c>
      <c r="C1294" s="263" t="s">
        <v>4277</v>
      </c>
      <c r="D1294" s="263" t="s">
        <v>4183</v>
      </c>
      <c r="E1294" s="271" t="s">
        <v>4184</v>
      </c>
      <c r="F1294" s="263" t="s">
        <v>1804</v>
      </c>
      <c r="G1294" s="264" t="s">
        <v>4263</v>
      </c>
      <c r="H1294" s="263" t="s">
        <v>1625</v>
      </c>
      <c r="I1294" s="265" t="s">
        <v>9</v>
      </c>
      <c r="J1294" s="263"/>
      <c r="K1294" s="263"/>
      <c r="L1294" s="266"/>
      <c r="M1294" s="267"/>
      <c r="N1294" s="267"/>
      <c r="O1294" s="267"/>
      <c r="P1294" s="267"/>
      <c r="Q1294" s="267"/>
      <c r="R1294" s="267"/>
      <c r="S1294" s="267"/>
      <c r="T1294" s="267"/>
      <c r="U1294" s="267"/>
      <c r="V1294" s="267"/>
      <c r="W1294" s="267"/>
      <c r="X1294" s="267"/>
      <c r="Y1294" s="267"/>
      <c r="Z1294" s="267"/>
      <c r="AA1294" s="267"/>
      <c r="AB1294" s="267"/>
    </row>
    <row r="1295" spans="1:28" s="268" customFormat="1" ht="40.200000000000003" customHeight="1">
      <c r="A1295" s="263" t="s">
        <v>4180</v>
      </c>
      <c r="B1295" s="271" t="s">
        <v>4181</v>
      </c>
      <c r="C1295" s="263" t="s">
        <v>4278</v>
      </c>
      <c r="D1295" s="263" t="s">
        <v>4183</v>
      </c>
      <c r="E1295" s="271" t="s">
        <v>4184</v>
      </c>
      <c r="F1295" s="263" t="s">
        <v>2011</v>
      </c>
      <c r="G1295" s="264" t="s">
        <v>4263</v>
      </c>
      <c r="H1295" s="263" t="s">
        <v>2012</v>
      </c>
      <c r="I1295" s="265" t="s">
        <v>9</v>
      </c>
      <c r="J1295" s="263"/>
      <c r="K1295" s="263"/>
      <c r="L1295" s="263" t="s">
        <v>645</v>
      </c>
      <c r="M1295" s="267"/>
      <c r="N1295" s="267"/>
      <c r="O1295" s="267"/>
      <c r="P1295" s="267"/>
      <c r="Q1295" s="267"/>
      <c r="R1295" s="267"/>
      <c r="S1295" s="267"/>
      <c r="T1295" s="267"/>
      <c r="U1295" s="267"/>
      <c r="V1295" s="267"/>
      <c r="W1295" s="267"/>
      <c r="X1295" s="267"/>
      <c r="Y1295" s="267"/>
      <c r="Z1295" s="267"/>
      <c r="AA1295" s="267"/>
      <c r="AB1295" s="267"/>
    </row>
    <row r="1296" spans="1:28" s="268" customFormat="1" ht="40.200000000000003" customHeight="1">
      <c r="A1296" s="263" t="s">
        <v>4180</v>
      </c>
      <c r="B1296" s="271" t="s">
        <v>4181</v>
      </c>
      <c r="C1296" s="263" t="s">
        <v>4279</v>
      </c>
      <c r="D1296" s="263" t="s">
        <v>4183</v>
      </c>
      <c r="E1296" s="271" t="s">
        <v>4184</v>
      </c>
      <c r="F1296" s="263" t="s">
        <v>4280</v>
      </c>
      <c r="G1296" s="264" t="s">
        <v>4263</v>
      </c>
      <c r="H1296" s="263" t="s">
        <v>2015</v>
      </c>
      <c r="I1296" s="265" t="s">
        <v>9</v>
      </c>
      <c r="J1296" s="263"/>
      <c r="K1296" s="263"/>
      <c r="L1296" s="263" t="s">
        <v>645</v>
      </c>
      <c r="M1296" s="267"/>
      <c r="N1296" s="267"/>
      <c r="O1296" s="267"/>
      <c r="P1296" s="267"/>
      <c r="Q1296" s="267"/>
      <c r="R1296" s="267"/>
      <c r="S1296" s="267"/>
      <c r="T1296" s="267"/>
      <c r="U1296" s="267"/>
      <c r="V1296" s="267"/>
      <c r="W1296" s="267"/>
      <c r="X1296" s="267"/>
      <c r="Y1296" s="267"/>
      <c r="Z1296" s="267"/>
      <c r="AA1296" s="267"/>
      <c r="AB1296" s="267"/>
    </row>
    <row r="1297" spans="1:28" s="268" customFormat="1" ht="40.200000000000003" customHeight="1">
      <c r="A1297" s="263" t="s">
        <v>4180</v>
      </c>
      <c r="B1297" s="271" t="s">
        <v>4181</v>
      </c>
      <c r="C1297" s="263" t="s">
        <v>4281</v>
      </c>
      <c r="D1297" s="263" t="s">
        <v>4183</v>
      </c>
      <c r="E1297" s="271" t="s">
        <v>4184</v>
      </c>
      <c r="F1297" s="263" t="s">
        <v>4282</v>
      </c>
      <c r="G1297" s="264" t="s">
        <v>4283</v>
      </c>
      <c r="H1297" s="263" t="s">
        <v>4284</v>
      </c>
      <c r="I1297" s="265" t="s">
        <v>9</v>
      </c>
      <c r="J1297" s="263"/>
      <c r="K1297" s="263"/>
      <c r="L1297" s="263" t="s">
        <v>645</v>
      </c>
      <c r="M1297" s="267"/>
      <c r="N1297" s="267"/>
      <c r="O1297" s="267"/>
      <c r="P1297" s="267"/>
      <c r="Q1297" s="267"/>
      <c r="R1297" s="267"/>
      <c r="S1297" s="267"/>
      <c r="T1297" s="267"/>
      <c r="U1297" s="267"/>
      <c r="V1297" s="267"/>
      <c r="W1297" s="267"/>
      <c r="X1297" s="267"/>
      <c r="Y1297" s="267"/>
      <c r="Z1297" s="267"/>
      <c r="AA1297" s="267"/>
      <c r="AB1297" s="267"/>
    </row>
    <row r="1298" spans="1:28" s="268" customFormat="1" ht="40.200000000000003" customHeight="1">
      <c r="A1298" s="263" t="s">
        <v>4180</v>
      </c>
      <c r="B1298" s="271" t="s">
        <v>4181</v>
      </c>
      <c r="C1298" s="263" t="s">
        <v>4285</v>
      </c>
      <c r="D1298" s="263" t="s">
        <v>4183</v>
      </c>
      <c r="E1298" s="271" t="s">
        <v>4184</v>
      </c>
      <c r="F1298" s="263" t="s">
        <v>4286</v>
      </c>
      <c r="G1298" s="264" t="s">
        <v>4287</v>
      </c>
      <c r="H1298" s="263" t="s">
        <v>4288</v>
      </c>
      <c r="I1298" s="265" t="s">
        <v>9</v>
      </c>
      <c r="J1298" s="263"/>
      <c r="K1298" s="263"/>
      <c r="L1298" s="263" t="s">
        <v>645</v>
      </c>
      <c r="M1298" s="267"/>
      <c r="N1298" s="267"/>
      <c r="O1298" s="267"/>
      <c r="P1298" s="267"/>
      <c r="Q1298" s="267"/>
      <c r="R1298" s="267"/>
      <c r="S1298" s="267"/>
      <c r="T1298" s="267"/>
      <c r="U1298" s="267"/>
      <c r="V1298" s="267"/>
      <c r="W1298" s="267"/>
      <c r="X1298" s="267"/>
      <c r="Y1298" s="267"/>
      <c r="Z1298" s="267"/>
      <c r="AA1298" s="267"/>
      <c r="AB1298" s="267"/>
    </row>
    <row r="1299" spans="1:28" s="268" customFormat="1" ht="40.200000000000003" customHeight="1">
      <c r="A1299" s="263" t="s">
        <v>4180</v>
      </c>
      <c r="B1299" s="271" t="s">
        <v>4181</v>
      </c>
      <c r="C1299" s="263" t="s">
        <v>4289</v>
      </c>
      <c r="D1299" s="263" t="s">
        <v>4183</v>
      </c>
      <c r="E1299" s="271" t="s">
        <v>4184</v>
      </c>
      <c r="F1299" s="263" t="s">
        <v>4290</v>
      </c>
      <c r="G1299" s="264" t="s">
        <v>4291</v>
      </c>
      <c r="H1299" s="263" t="s">
        <v>4292</v>
      </c>
      <c r="I1299" s="265" t="s">
        <v>9</v>
      </c>
      <c r="J1299" s="263"/>
      <c r="K1299" s="263"/>
      <c r="L1299" s="263" t="s">
        <v>645</v>
      </c>
      <c r="M1299" s="267"/>
      <c r="N1299" s="267"/>
      <c r="O1299" s="267"/>
      <c r="P1299" s="267"/>
      <c r="Q1299" s="267"/>
      <c r="R1299" s="267"/>
      <c r="S1299" s="267"/>
      <c r="T1299" s="267"/>
      <c r="U1299" s="267"/>
      <c r="V1299" s="267"/>
      <c r="W1299" s="267"/>
      <c r="X1299" s="267"/>
      <c r="Y1299" s="267"/>
      <c r="Z1299" s="267"/>
      <c r="AA1299" s="267"/>
      <c r="AB1299" s="267"/>
    </row>
    <row r="1300" spans="1:28" s="268" customFormat="1" ht="40.200000000000003" customHeight="1">
      <c r="A1300" s="263" t="s">
        <v>4180</v>
      </c>
      <c r="B1300" s="271" t="s">
        <v>4181</v>
      </c>
      <c r="C1300" s="263" t="s">
        <v>4293</v>
      </c>
      <c r="D1300" s="263" t="s">
        <v>4183</v>
      </c>
      <c r="E1300" s="271" t="s">
        <v>4184</v>
      </c>
      <c r="F1300" s="263" t="s">
        <v>4294</v>
      </c>
      <c r="G1300" s="264" t="s">
        <v>4291</v>
      </c>
      <c r="H1300" s="263" t="s">
        <v>4295</v>
      </c>
      <c r="I1300" s="265" t="s">
        <v>9</v>
      </c>
      <c r="J1300" s="263"/>
      <c r="K1300" s="263"/>
      <c r="L1300" s="263" t="s">
        <v>645</v>
      </c>
      <c r="M1300" s="267"/>
      <c r="N1300" s="267"/>
      <c r="O1300" s="267"/>
      <c r="P1300" s="267"/>
      <c r="Q1300" s="267"/>
      <c r="R1300" s="267"/>
      <c r="S1300" s="267"/>
      <c r="T1300" s="267"/>
      <c r="U1300" s="267"/>
      <c r="V1300" s="267"/>
      <c r="W1300" s="267"/>
      <c r="X1300" s="267"/>
      <c r="Y1300" s="267"/>
      <c r="Z1300" s="267"/>
      <c r="AA1300" s="267"/>
      <c r="AB1300" s="267"/>
    </row>
    <row r="1301" spans="1:28" s="268" customFormat="1" ht="40.200000000000003" customHeight="1">
      <c r="A1301" s="263" t="s">
        <v>4180</v>
      </c>
      <c r="B1301" s="271" t="s">
        <v>4181</v>
      </c>
      <c r="C1301" s="263" t="s">
        <v>4296</v>
      </c>
      <c r="D1301" s="263" t="s">
        <v>4183</v>
      </c>
      <c r="E1301" s="271" t="s">
        <v>4184</v>
      </c>
      <c r="F1301" s="263" t="s">
        <v>4297</v>
      </c>
      <c r="G1301" s="264" t="s">
        <v>4291</v>
      </c>
      <c r="H1301" s="263" t="s">
        <v>4298</v>
      </c>
      <c r="I1301" s="265" t="s">
        <v>9</v>
      </c>
      <c r="J1301" s="263"/>
      <c r="K1301" s="263"/>
      <c r="L1301" s="263" t="s">
        <v>645</v>
      </c>
      <c r="M1301" s="267"/>
      <c r="N1301" s="267"/>
      <c r="O1301" s="267"/>
      <c r="P1301" s="267"/>
      <c r="Q1301" s="267"/>
      <c r="R1301" s="267"/>
      <c r="S1301" s="267"/>
      <c r="T1301" s="267"/>
      <c r="U1301" s="267"/>
      <c r="V1301" s="267"/>
      <c r="W1301" s="267"/>
      <c r="X1301" s="267"/>
      <c r="Y1301" s="267"/>
      <c r="Z1301" s="267"/>
      <c r="AA1301" s="267"/>
      <c r="AB1301" s="267"/>
    </row>
    <row r="1302" spans="1:28" s="268" customFormat="1" ht="40.200000000000003" customHeight="1">
      <c r="A1302" s="263" t="s">
        <v>4180</v>
      </c>
      <c r="B1302" s="271" t="s">
        <v>4181</v>
      </c>
      <c r="C1302" s="263" t="s">
        <v>4299</v>
      </c>
      <c r="D1302" s="263" t="s">
        <v>4183</v>
      </c>
      <c r="E1302" s="271" t="s">
        <v>4184</v>
      </c>
      <c r="F1302" s="263" t="s">
        <v>4300</v>
      </c>
      <c r="G1302" s="264" t="s">
        <v>4291</v>
      </c>
      <c r="H1302" s="263" t="s">
        <v>4301</v>
      </c>
      <c r="I1302" s="265" t="s">
        <v>9</v>
      </c>
      <c r="J1302" s="263"/>
      <c r="K1302" s="263"/>
      <c r="L1302" s="263" t="s">
        <v>645</v>
      </c>
      <c r="M1302" s="267"/>
      <c r="N1302" s="267"/>
      <c r="O1302" s="267"/>
      <c r="P1302" s="267"/>
      <c r="Q1302" s="267"/>
      <c r="R1302" s="267"/>
      <c r="S1302" s="267"/>
      <c r="T1302" s="267"/>
      <c r="U1302" s="267"/>
      <c r="V1302" s="267"/>
      <c r="W1302" s="267"/>
      <c r="X1302" s="267"/>
      <c r="Y1302" s="267"/>
      <c r="Z1302" s="267"/>
      <c r="AA1302" s="267"/>
      <c r="AB1302" s="267"/>
    </row>
    <row r="1303" spans="1:28" s="268" customFormat="1" ht="40.200000000000003" customHeight="1">
      <c r="A1303" s="263" t="s">
        <v>4180</v>
      </c>
      <c r="B1303" s="271" t="s">
        <v>4181</v>
      </c>
      <c r="C1303" s="263" t="s">
        <v>4302</v>
      </c>
      <c r="D1303" s="263" t="s">
        <v>4183</v>
      </c>
      <c r="E1303" s="271" t="s">
        <v>4184</v>
      </c>
      <c r="F1303" s="263" t="s">
        <v>4303</v>
      </c>
      <c r="G1303" s="264" t="s">
        <v>4287</v>
      </c>
      <c r="H1303" s="263" t="s">
        <v>4304</v>
      </c>
      <c r="I1303" s="265" t="s">
        <v>9</v>
      </c>
      <c r="J1303" s="263"/>
      <c r="K1303" s="263"/>
      <c r="L1303" s="263" t="s">
        <v>645</v>
      </c>
      <c r="M1303" s="267"/>
      <c r="N1303" s="267"/>
      <c r="O1303" s="267"/>
      <c r="P1303" s="267"/>
      <c r="Q1303" s="267"/>
      <c r="R1303" s="267"/>
      <c r="S1303" s="267"/>
      <c r="T1303" s="267"/>
      <c r="U1303" s="267"/>
      <c r="V1303" s="267"/>
      <c r="W1303" s="267"/>
      <c r="X1303" s="267"/>
      <c r="Y1303" s="267"/>
      <c r="Z1303" s="267"/>
      <c r="AA1303" s="267"/>
      <c r="AB1303" s="267"/>
    </row>
    <row r="1304" spans="1:28" s="268" customFormat="1" ht="40.200000000000003" customHeight="1">
      <c r="A1304" s="263" t="s">
        <v>4305</v>
      </c>
      <c r="B1304" s="271" t="s">
        <v>4306</v>
      </c>
      <c r="C1304" s="263" t="s">
        <v>4307</v>
      </c>
      <c r="D1304" s="263" t="s">
        <v>4308</v>
      </c>
      <c r="E1304" s="271" t="s">
        <v>4309</v>
      </c>
      <c r="F1304" s="263" t="s">
        <v>4310</v>
      </c>
      <c r="G1304" s="264" t="s">
        <v>4311</v>
      </c>
      <c r="H1304" s="263" t="s">
        <v>4312</v>
      </c>
      <c r="I1304" s="265" t="s">
        <v>9</v>
      </c>
      <c r="J1304" s="263"/>
      <c r="K1304" s="263"/>
      <c r="L1304" s="266"/>
      <c r="M1304" s="267"/>
      <c r="N1304" s="267"/>
      <c r="O1304" s="267"/>
      <c r="P1304" s="267"/>
      <c r="Q1304" s="267"/>
      <c r="R1304" s="267"/>
      <c r="S1304" s="267"/>
      <c r="T1304" s="267"/>
      <c r="U1304" s="267"/>
      <c r="V1304" s="267"/>
      <c r="W1304" s="267"/>
      <c r="X1304" s="267"/>
      <c r="Y1304" s="267"/>
      <c r="Z1304" s="267"/>
      <c r="AA1304" s="267"/>
      <c r="AB1304" s="267"/>
    </row>
    <row r="1305" spans="1:28" s="268" customFormat="1" ht="40.200000000000003" customHeight="1">
      <c r="A1305" s="263" t="s">
        <v>4305</v>
      </c>
      <c r="B1305" s="271" t="s">
        <v>4306</v>
      </c>
      <c r="C1305" s="263" t="s">
        <v>4313</v>
      </c>
      <c r="D1305" s="263" t="s">
        <v>4308</v>
      </c>
      <c r="E1305" s="271" t="s">
        <v>4309</v>
      </c>
      <c r="F1305" s="263" t="s">
        <v>4314</v>
      </c>
      <c r="G1305" s="264" t="s">
        <v>4315</v>
      </c>
      <c r="H1305" s="263" t="s">
        <v>4316</v>
      </c>
      <c r="I1305" s="265" t="s">
        <v>9</v>
      </c>
      <c r="J1305" s="263"/>
      <c r="K1305" s="308"/>
      <c r="L1305" s="266"/>
      <c r="M1305" s="267"/>
      <c r="N1305" s="267"/>
      <c r="O1305" s="267"/>
      <c r="P1305" s="267"/>
      <c r="Q1305" s="267"/>
      <c r="R1305" s="267"/>
      <c r="S1305" s="267"/>
      <c r="T1305" s="267"/>
      <c r="U1305" s="267"/>
      <c r="V1305" s="267"/>
      <c r="W1305" s="267"/>
      <c r="X1305" s="267"/>
      <c r="Y1305" s="267"/>
      <c r="Z1305" s="267"/>
      <c r="AA1305" s="267"/>
      <c r="AB1305" s="267"/>
    </row>
    <row r="1306" spans="1:28" s="268" customFormat="1" ht="40.200000000000003" customHeight="1">
      <c r="A1306" s="263" t="s">
        <v>4305</v>
      </c>
      <c r="B1306" s="271" t="s">
        <v>4306</v>
      </c>
      <c r="C1306" s="263" t="s">
        <v>4317</v>
      </c>
      <c r="D1306" s="263" t="s">
        <v>4308</v>
      </c>
      <c r="E1306" s="271" t="s">
        <v>4309</v>
      </c>
      <c r="F1306" s="263" t="s">
        <v>4318</v>
      </c>
      <c r="G1306" s="264" t="s">
        <v>4319</v>
      </c>
      <c r="H1306" s="263" t="s">
        <v>4320</v>
      </c>
      <c r="I1306" s="265" t="s">
        <v>9</v>
      </c>
      <c r="J1306" s="263"/>
      <c r="K1306" s="308"/>
      <c r="L1306" s="266"/>
      <c r="M1306" s="267"/>
      <c r="N1306" s="267"/>
      <c r="O1306" s="267"/>
      <c r="P1306" s="267"/>
      <c r="Q1306" s="267"/>
      <c r="R1306" s="267"/>
      <c r="S1306" s="267"/>
      <c r="T1306" s="267"/>
      <c r="U1306" s="267"/>
      <c r="V1306" s="267"/>
      <c r="W1306" s="267"/>
      <c r="X1306" s="267"/>
      <c r="Y1306" s="267"/>
      <c r="Z1306" s="267"/>
      <c r="AA1306" s="267"/>
      <c r="AB1306" s="267"/>
    </row>
    <row r="1307" spans="1:28" s="268" customFormat="1" ht="40.200000000000003" customHeight="1">
      <c r="A1307" s="263" t="s">
        <v>4305</v>
      </c>
      <c r="B1307" s="271" t="s">
        <v>4306</v>
      </c>
      <c r="C1307" s="263" t="s">
        <v>4321</v>
      </c>
      <c r="D1307" s="263" t="s">
        <v>4308</v>
      </c>
      <c r="E1307" s="271" t="s">
        <v>4309</v>
      </c>
      <c r="F1307" s="263" t="s">
        <v>4322</v>
      </c>
      <c r="G1307" s="264" t="s">
        <v>4311</v>
      </c>
      <c r="H1307" s="263" t="s">
        <v>4323</v>
      </c>
      <c r="I1307" s="265" t="s">
        <v>9</v>
      </c>
      <c r="J1307" s="263"/>
      <c r="K1307" s="308"/>
      <c r="L1307" s="266"/>
      <c r="M1307" s="267"/>
      <c r="N1307" s="267"/>
      <c r="O1307" s="267"/>
      <c r="P1307" s="267"/>
      <c r="Q1307" s="267"/>
      <c r="R1307" s="267"/>
      <c r="S1307" s="267"/>
      <c r="T1307" s="267"/>
      <c r="U1307" s="267"/>
      <c r="V1307" s="267"/>
      <c r="W1307" s="267"/>
      <c r="X1307" s="267"/>
      <c r="Y1307" s="267"/>
      <c r="Z1307" s="267"/>
      <c r="AA1307" s="267"/>
      <c r="AB1307" s="267"/>
    </row>
    <row r="1308" spans="1:28" s="268" customFormat="1" ht="40.200000000000003" customHeight="1">
      <c r="A1308" s="263" t="s">
        <v>4305</v>
      </c>
      <c r="B1308" s="271" t="s">
        <v>4306</v>
      </c>
      <c r="C1308" s="263" t="s">
        <v>4324</v>
      </c>
      <c r="D1308" s="263" t="s">
        <v>4308</v>
      </c>
      <c r="E1308" s="271" t="s">
        <v>4309</v>
      </c>
      <c r="F1308" s="263" t="s">
        <v>4325</v>
      </c>
      <c r="G1308" s="264" t="s">
        <v>4326</v>
      </c>
      <c r="H1308" s="263" t="s">
        <v>4327</v>
      </c>
      <c r="I1308" s="265" t="s">
        <v>9</v>
      </c>
      <c r="J1308" s="263"/>
      <c r="K1308" s="308"/>
      <c r="L1308" s="266"/>
      <c r="M1308" s="267"/>
      <c r="N1308" s="267"/>
      <c r="O1308" s="267"/>
      <c r="P1308" s="267"/>
      <c r="Q1308" s="267"/>
      <c r="R1308" s="267"/>
      <c r="S1308" s="267"/>
      <c r="T1308" s="267"/>
      <c r="U1308" s="267"/>
      <c r="V1308" s="267"/>
      <c r="W1308" s="267"/>
      <c r="X1308" s="267"/>
      <c r="Y1308" s="267"/>
      <c r="Z1308" s="267"/>
      <c r="AA1308" s="267"/>
      <c r="AB1308" s="267"/>
    </row>
    <row r="1309" spans="1:28" s="268" customFormat="1" ht="40.200000000000003" customHeight="1">
      <c r="A1309" s="263" t="s">
        <v>4305</v>
      </c>
      <c r="B1309" s="271" t="s">
        <v>4306</v>
      </c>
      <c r="C1309" s="263" t="s">
        <v>4328</v>
      </c>
      <c r="D1309" s="263" t="s">
        <v>4308</v>
      </c>
      <c r="E1309" s="271" t="s">
        <v>4309</v>
      </c>
      <c r="F1309" s="263" t="s">
        <v>4329</v>
      </c>
      <c r="G1309" s="264" t="s">
        <v>4330</v>
      </c>
      <c r="H1309" s="263" t="s">
        <v>4331</v>
      </c>
      <c r="I1309" s="265" t="s">
        <v>9</v>
      </c>
      <c r="J1309" s="263"/>
      <c r="K1309" s="308"/>
      <c r="L1309" s="266"/>
      <c r="M1309" s="267"/>
      <c r="N1309" s="267"/>
      <c r="O1309" s="267"/>
      <c r="P1309" s="267"/>
      <c r="Q1309" s="267"/>
      <c r="R1309" s="267"/>
      <c r="S1309" s="267"/>
      <c r="T1309" s="267"/>
      <c r="U1309" s="267"/>
      <c r="V1309" s="267"/>
      <c r="W1309" s="267"/>
      <c r="X1309" s="267"/>
      <c r="Y1309" s="267"/>
      <c r="Z1309" s="267"/>
      <c r="AA1309" s="267"/>
      <c r="AB1309" s="267"/>
    </row>
    <row r="1310" spans="1:28" s="268" customFormat="1" ht="40.200000000000003" customHeight="1">
      <c r="A1310" s="263" t="s">
        <v>4305</v>
      </c>
      <c r="B1310" s="271" t="s">
        <v>4306</v>
      </c>
      <c r="C1310" s="263" t="s">
        <v>4332</v>
      </c>
      <c r="D1310" s="263" t="s">
        <v>4333</v>
      </c>
      <c r="E1310" s="271" t="s">
        <v>4309</v>
      </c>
      <c r="F1310" s="263" t="s">
        <v>4334</v>
      </c>
      <c r="G1310" s="264" t="s">
        <v>4335</v>
      </c>
      <c r="H1310" s="263" t="s">
        <v>4336</v>
      </c>
      <c r="I1310" s="265" t="s">
        <v>9</v>
      </c>
      <c r="J1310" s="263"/>
      <c r="K1310" s="263"/>
      <c r="L1310" s="266"/>
      <c r="M1310" s="267"/>
      <c r="N1310" s="267"/>
      <c r="O1310" s="267"/>
      <c r="P1310" s="267"/>
      <c r="Q1310" s="267"/>
      <c r="R1310" s="267"/>
      <c r="S1310" s="267"/>
      <c r="T1310" s="267"/>
      <c r="U1310" s="267"/>
      <c r="V1310" s="267"/>
      <c r="W1310" s="267"/>
      <c r="X1310" s="267"/>
      <c r="Y1310" s="267"/>
      <c r="Z1310" s="267"/>
      <c r="AA1310" s="267"/>
      <c r="AB1310" s="267"/>
    </row>
    <row r="1311" spans="1:28" s="268" customFormat="1" ht="40.200000000000003" customHeight="1">
      <c r="A1311" s="263" t="s">
        <v>4305</v>
      </c>
      <c r="B1311" s="271" t="s">
        <v>4306</v>
      </c>
      <c r="C1311" s="263" t="s">
        <v>4337</v>
      </c>
      <c r="D1311" s="263" t="s">
        <v>4338</v>
      </c>
      <c r="E1311" s="271" t="s">
        <v>4309</v>
      </c>
      <c r="F1311" s="263" t="s">
        <v>4339</v>
      </c>
      <c r="G1311" s="264" t="s">
        <v>4335</v>
      </c>
      <c r="H1311" s="263" t="s">
        <v>4336</v>
      </c>
      <c r="I1311" s="265" t="s">
        <v>9</v>
      </c>
      <c r="J1311" s="263"/>
      <c r="K1311" s="308"/>
      <c r="L1311" s="266"/>
      <c r="M1311" s="267"/>
      <c r="N1311" s="267"/>
      <c r="O1311" s="267"/>
      <c r="P1311" s="267"/>
      <c r="Q1311" s="267"/>
      <c r="R1311" s="267"/>
      <c r="S1311" s="267"/>
      <c r="T1311" s="267"/>
      <c r="U1311" s="267"/>
      <c r="V1311" s="267"/>
      <c r="W1311" s="267"/>
      <c r="X1311" s="267"/>
      <c r="Y1311" s="267"/>
      <c r="Z1311" s="267"/>
      <c r="AA1311" s="267"/>
      <c r="AB1311" s="267"/>
    </row>
    <row r="1312" spans="1:28" s="268" customFormat="1" ht="40.200000000000003" customHeight="1">
      <c r="A1312" s="263" t="s">
        <v>4305</v>
      </c>
      <c r="B1312" s="271" t="s">
        <v>4306</v>
      </c>
      <c r="C1312" s="263" t="s">
        <v>4340</v>
      </c>
      <c r="D1312" s="263" t="s">
        <v>4308</v>
      </c>
      <c r="E1312" s="271" t="s">
        <v>4309</v>
      </c>
      <c r="F1312" s="263" t="s">
        <v>4341</v>
      </c>
      <c r="G1312" s="264" t="s">
        <v>4335</v>
      </c>
      <c r="H1312" s="263" t="s">
        <v>4342</v>
      </c>
      <c r="I1312" s="265" t="s">
        <v>9</v>
      </c>
      <c r="J1312" s="263"/>
      <c r="K1312" s="263"/>
      <c r="L1312" s="266"/>
      <c r="M1312" s="267"/>
      <c r="N1312" s="267"/>
      <c r="O1312" s="267"/>
      <c r="P1312" s="267"/>
      <c r="Q1312" s="267"/>
      <c r="R1312" s="267"/>
      <c r="S1312" s="267"/>
      <c r="T1312" s="267"/>
      <c r="U1312" s="267"/>
      <c r="V1312" s="267"/>
      <c r="W1312" s="267"/>
      <c r="X1312" s="267"/>
      <c r="Y1312" s="267"/>
      <c r="Z1312" s="267"/>
      <c r="AA1312" s="267"/>
      <c r="AB1312" s="267"/>
    </row>
    <row r="1313" spans="1:28" s="268" customFormat="1" ht="40.200000000000003" customHeight="1">
      <c r="A1313" s="263" t="s">
        <v>4305</v>
      </c>
      <c r="B1313" s="271" t="s">
        <v>4306</v>
      </c>
      <c r="C1313" s="263" t="s">
        <v>4343</v>
      </c>
      <c r="D1313" s="263" t="s">
        <v>4308</v>
      </c>
      <c r="E1313" s="271" t="s">
        <v>4309</v>
      </c>
      <c r="F1313" s="263" t="s">
        <v>4344</v>
      </c>
      <c r="G1313" s="264" t="s">
        <v>4335</v>
      </c>
      <c r="H1313" s="263" t="s">
        <v>4345</v>
      </c>
      <c r="I1313" s="265" t="s">
        <v>9</v>
      </c>
      <c r="J1313" s="263"/>
      <c r="K1313" s="263"/>
      <c r="L1313" s="266"/>
      <c r="M1313" s="267"/>
      <c r="N1313" s="267"/>
      <c r="O1313" s="267"/>
      <c r="P1313" s="267"/>
      <c r="Q1313" s="267"/>
      <c r="R1313" s="267"/>
      <c r="S1313" s="267"/>
      <c r="T1313" s="267"/>
      <c r="U1313" s="267"/>
      <c r="V1313" s="267"/>
      <c r="W1313" s="267"/>
      <c r="X1313" s="267"/>
      <c r="Y1313" s="267"/>
      <c r="Z1313" s="267"/>
      <c r="AA1313" s="267"/>
      <c r="AB1313" s="267"/>
    </row>
    <row r="1314" spans="1:28" s="268" customFormat="1" ht="40.200000000000003" customHeight="1">
      <c r="A1314" s="263" t="s">
        <v>4305</v>
      </c>
      <c r="B1314" s="271" t="s">
        <v>4306</v>
      </c>
      <c r="C1314" s="263" t="s">
        <v>4346</v>
      </c>
      <c r="D1314" s="263" t="s">
        <v>4308</v>
      </c>
      <c r="E1314" s="271" t="s">
        <v>4309</v>
      </c>
      <c r="F1314" s="263" t="s">
        <v>4347</v>
      </c>
      <c r="G1314" s="264" t="s">
        <v>4335</v>
      </c>
      <c r="H1314" s="263" t="s">
        <v>4348</v>
      </c>
      <c r="I1314" s="265" t="s">
        <v>9</v>
      </c>
      <c r="J1314" s="263"/>
      <c r="K1314" s="308"/>
      <c r="L1314" s="266"/>
      <c r="M1314" s="267"/>
      <c r="N1314" s="267"/>
      <c r="O1314" s="267"/>
      <c r="P1314" s="267"/>
      <c r="Q1314" s="267"/>
      <c r="R1314" s="267"/>
      <c r="S1314" s="267"/>
      <c r="T1314" s="267"/>
      <c r="U1314" s="267"/>
      <c r="V1314" s="267"/>
      <c r="W1314" s="267"/>
      <c r="X1314" s="267"/>
      <c r="Y1314" s="267"/>
      <c r="Z1314" s="267"/>
      <c r="AA1314" s="267"/>
      <c r="AB1314" s="267"/>
    </row>
    <row r="1315" spans="1:28" s="268" customFormat="1" ht="40.200000000000003" customHeight="1">
      <c r="A1315" s="263" t="s">
        <v>4305</v>
      </c>
      <c r="B1315" s="271" t="s">
        <v>4306</v>
      </c>
      <c r="C1315" s="263" t="s">
        <v>4349</v>
      </c>
      <c r="D1315" s="263" t="s">
        <v>4308</v>
      </c>
      <c r="E1315" s="271" t="s">
        <v>4309</v>
      </c>
      <c r="F1315" s="263" t="s">
        <v>3435</v>
      </c>
      <c r="G1315" s="264" t="s">
        <v>4350</v>
      </c>
      <c r="H1315" s="263" t="s">
        <v>4351</v>
      </c>
      <c r="I1315" s="265" t="s">
        <v>9</v>
      </c>
      <c r="J1315" s="263"/>
      <c r="K1315" s="308"/>
      <c r="L1315" s="266"/>
      <c r="M1315" s="267"/>
      <c r="N1315" s="267"/>
      <c r="O1315" s="267"/>
      <c r="P1315" s="267"/>
      <c r="Q1315" s="267"/>
      <c r="R1315" s="267"/>
      <c r="S1315" s="267"/>
      <c r="T1315" s="267"/>
      <c r="U1315" s="267"/>
      <c r="V1315" s="267"/>
      <c r="W1315" s="267"/>
      <c r="X1315" s="267"/>
      <c r="Y1315" s="267"/>
      <c r="Z1315" s="267"/>
      <c r="AA1315" s="267"/>
      <c r="AB1315" s="267"/>
    </row>
    <row r="1316" spans="1:28" s="268" customFormat="1" ht="40.200000000000003" customHeight="1">
      <c r="A1316" s="263" t="s">
        <v>4305</v>
      </c>
      <c r="B1316" s="271" t="s">
        <v>4306</v>
      </c>
      <c r="C1316" s="263" t="s">
        <v>4352</v>
      </c>
      <c r="D1316" s="263" t="s">
        <v>4308</v>
      </c>
      <c r="E1316" s="271" t="s">
        <v>4309</v>
      </c>
      <c r="F1316" s="263" t="s">
        <v>3442</v>
      </c>
      <c r="G1316" s="264" t="s">
        <v>4353</v>
      </c>
      <c r="H1316" s="263" t="s">
        <v>4354</v>
      </c>
      <c r="I1316" s="265" t="s">
        <v>9</v>
      </c>
      <c r="J1316" s="263"/>
      <c r="K1316" s="308"/>
      <c r="L1316" s="266"/>
      <c r="M1316" s="267"/>
      <c r="N1316" s="267"/>
      <c r="O1316" s="267"/>
      <c r="P1316" s="267"/>
      <c r="Q1316" s="267"/>
      <c r="R1316" s="267"/>
      <c r="S1316" s="267"/>
      <c r="T1316" s="267"/>
      <c r="U1316" s="267"/>
      <c r="V1316" s="267"/>
      <c r="W1316" s="267"/>
      <c r="X1316" s="267"/>
      <c r="Y1316" s="267"/>
      <c r="Z1316" s="267"/>
      <c r="AA1316" s="267"/>
      <c r="AB1316" s="267"/>
    </row>
    <row r="1317" spans="1:28" s="268" customFormat="1" ht="40.200000000000003" customHeight="1">
      <c r="A1317" s="263" t="s">
        <v>4305</v>
      </c>
      <c r="B1317" s="271" t="s">
        <v>4306</v>
      </c>
      <c r="C1317" s="263" t="s">
        <v>4355</v>
      </c>
      <c r="D1317" s="263" t="s">
        <v>4308</v>
      </c>
      <c r="E1317" s="271" t="s">
        <v>4309</v>
      </c>
      <c r="F1317" s="263" t="s">
        <v>3446</v>
      </c>
      <c r="G1317" s="264" t="s">
        <v>4353</v>
      </c>
      <c r="H1317" s="263" t="s">
        <v>3447</v>
      </c>
      <c r="I1317" s="265" t="s">
        <v>9</v>
      </c>
      <c r="J1317" s="263"/>
      <c r="K1317" s="308"/>
      <c r="L1317" s="266"/>
      <c r="M1317" s="267"/>
      <c r="N1317" s="267"/>
      <c r="O1317" s="267"/>
      <c r="P1317" s="267"/>
      <c r="Q1317" s="267"/>
      <c r="R1317" s="267"/>
      <c r="S1317" s="267"/>
      <c r="T1317" s="267"/>
      <c r="U1317" s="267"/>
      <c r="V1317" s="267"/>
      <c r="W1317" s="267"/>
      <c r="X1317" s="267"/>
      <c r="Y1317" s="267"/>
      <c r="Z1317" s="267"/>
      <c r="AA1317" s="267"/>
      <c r="AB1317" s="267"/>
    </row>
    <row r="1318" spans="1:28" s="268" customFormat="1" ht="40.200000000000003" customHeight="1">
      <c r="A1318" s="263" t="s">
        <v>4305</v>
      </c>
      <c r="B1318" s="271" t="s">
        <v>4306</v>
      </c>
      <c r="C1318" s="263" t="s">
        <v>4356</v>
      </c>
      <c r="D1318" s="263" t="s">
        <v>4308</v>
      </c>
      <c r="E1318" s="271" t="s">
        <v>4309</v>
      </c>
      <c r="F1318" s="263" t="s">
        <v>4357</v>
      </c>
      <c r="G1318" s="264" t="s">
        <v>4353</v>
      </c>
      <c r="H1318" s="263" t="s">
        <v>4358</v>
      </c>
      <c r="I1318" s="265" t="s">
        <v>9</v>
      </c>
      <c r="J1318" s="263"/>
      <c r="K1318" s="308"/>
      <c r="L1318" s="266"/>
      <c r="M1318" s="267"/>
      <c r="N1318" s="267"/>
      <c r="O1318" s="267"/>
      <c r="P1318" s="267"/>
      <c r="Q1318" s="267"/>
      <c r="R1318" s="267"/>
      <c r="S1318" s="267"/>
      <c r="T1318" s="267"/>
      <c r="U1318" s="267"/>
      <c r="V1318" s="267"/>
      <c r="W1318" s="267"/>
      <c r="X1318" s="267"/>
      <c r="Y1318" s="267"/>
      <c r="Z1318" s="267"/>
      <c r="AA1318" s="267"/>
      <c r="AB1318" s="267"/>
    </row>
    <row r="1319" spans="1:28" s="268" customFormat="1" ht="40.200000000000003" customHeight="1">
      <c r="A1319" s="263" t="s">
        <v>4305</v>
      </c>
      <c r="B1319" s="271" t="s">
        <v>4306</v>
      </c>
      <c r="C1319" s="263" t="s">
        <v>4359</v>
      </c>
      <c r="D1319" s="263" t="s">
        <v>4308</v>
      </c>
      <c r="E1319" s="271" t="s">
        <v>4309</v>
      </c>
      <c r="F1319" s="263" t="s">
        <v>3450</v>
      </c>
      <c r="G1319" s="264" t="s">
        <v>4353</v>
      </c>
      <c r="H1319" s="263" t="s">
        <v>3451</v>
      </c>
      <c r="I1319" s="265" t="s">
        <v>9</v>
      </c>
      <c r="J1319" s="263"/>
      <c r="K1319" s="308"/>
      <c r="L1319" s="266"/>
      <c r="M1319" s="267"/>
      <c r="N1319" s="267"/>
      <c r="O1319" s="267"/>
      <c r="P1319" s="267"/>
      <c r="Q1319" s="267"/>
      <c r="R1319" s="267"/>
      <c r="S1319" s="267"/>
      <c r="T1319" s="267"/>
      <c r="U1319" s="267"/>
      <c r="V1319" s="267"/>
      <c r="W1319" s="267"/>
      <c r="X1319" s="267"/>
      <c r="Y1319" s="267"/>
      <c r="Z1319" s="267"/>
      <c r="AA1319" s="267"/>
      <c r="AB1319" s="267"/>
    </row>
    <row r="1320" spans="1:28" s="268" customFormat="1" ht="40.200000000000003" customHeight="1">
      <c r="A1320" s="263" t="s">
        <v>4305</v>
      </c>
      <c r="B1320" s="271" t="s">
        <v>4306</v>
      </c>
      <c r="C1320" s="263" t="s">
        <v>4360</v>
      </c>
      <c r="D1320" s="263" t="s">
        <v>4308</v>
      </c>
      <c r="E1320" s="271" t="s">
        <v>4309</v>
      </c>
      <c r="F1320" s="263" t="s">
        <v>3453</v>
      </c>
      <c r="G1320" s="264" t="s">
        <v>4353</v>
      </c>
      <c r="H1320" s="263" t="s">
        <v>4361</v>
      </c>
      <c r="I1320" s="265" t="s">
        <v>9</v>
      </c>
      <c r="J1320" s="263"/>
      <c r="K1320" s="263"/>
      <c r="L1320" s="266"/>
      <c r="M1320" s="267"/>
      <c r="N1320" s="267"/>
      <c r="O1320" s="267"/>
      <c r="P1320" s="267"/>
      <c r="Q1320" s="267"/>
      <c r="R1320" s="267"/>
      <c r="S1320" s="267"/>
      <c r="T1320" s="267"/>
      <c r="U1320" s="267"/>
      <c r="V1320" s="267"/>
      <c r="W1320" s="267"/>
      <c r="X1320" s="267"/>
      <c r="Y1320" s="267"/>
      <c r="Z1320" s="267"/>
      <c r="AA1320" s="267"/>
      <c r="AB1320" s="267"/>
    </row>
    <row r="1321" spans="1:28" s="268" customFormat="1" ht="40.200000000000003" customHeight="1">
      <c r="A1321" s="263" t="s">
        <v>4305</v>
      </c>
      <c r="B1321" s="271" t="s">
        <v>4306</v>
      </c>
      <c r="C1321" s="263" t="s">
        <v>4362</v>
      </c>
      <c r="D1321" s="263" t="s">
        <v>4308</v>
      </c>
      <c r="E1321" s="271" t="s">
        <v>4309</v>
      </c>
      <c r="F1321" s="263" t="s">
        <v>4363</v>
      </c>
      <c r="G1321" s="264" t="s">
        <v>4364</v>
      </c>
      <c r="H1321" s="263" t="s">
        <v>4365</v>
      </c>
      <c r="I1321" s="265" t="s">
        <v>9</v>
      </c>
      <c r="J1321" s="263"/>
      <c r="K1321" s="263"/>
      <c r="L1321" s="266"/>
      <c r="M1321" s="267"/>
      <c r="N1321" s="267"/>
      <c r="O1321" s="267"/>
      <c r="P1321" s="267"/>
      <c r="Q1321" s="267"/>
      <c r="R1321" s="267"/>
      <c r="S1321" s="267"/>
      <c r="T1321" s="267"/>
      <c r="U1321" s="267"/>
      <c r="V1321" s="267"/>
      <c r="W1321" s="267"/>
      <c r="X1321" s="267"/>
      <c r="Y1321" s="267"/>
      <c r="Z1321" s="267"/>
      <c r="AA1321" s="267"/>
      <c r="AB1321" s="267"/>
    </row>
    <row r="1322" spans="1:28" s="268" customFormat="1" ht="40.200000000000003" customHeight="1">
      <c r="A1322" s="263" t="s">
        <v>4305</v>
      </c>
      <c r="B1322" s="271" t="s">
        <v>4306</v>
      </c>
      <c r="C1322" s="263" t="s">
        <v>4366</v>
      </c>
      <c r="D1322" s="263" t="s">
        <v>4308</v>
      </c>
      <c r="E1322" s="271" t="s">
        <v>4309</v>
      </c>
      <c r="F1322" s="291" t="s">
        <v>4367</v>
      </c>
      <c r="G1322" s="264" t="s">
        <v>4368</v>
      </c>
      <c r="H1322" s="263" t="s">
        <v>4369</v>
      </c>
      <c r="I1322" s="265" t="s">
        <v>9</v>
      </c>
      <c r="J1322" s="263"/>
      <c r="K1322" s="308"/>
      <c r="L1322" s="266"/>
      <c r="M1322" s="267"/>
      <c r="N1322" s="267"/>
      <c r="O1322" s="267"/>
      <c r="P1322" s="267"/>
      <c r="Q1322" s="267"/>
      <c r="R1322" s="267"/>
      <c r="S1322" s="267"/>
      <c r="T1322" s="267"/>
      <c r="U1322" s="267"/>
      <c r="V1322" s="267"/>
      <c r="W1322" s="267"/>
      <c r="X1322" s="267"/>
      <c r="Y1322" s="267"/>
      <c r="Z1322" s="267"/>
      <c r="AA1322" s="267"/>
      <c r="AB1322" s="267"/>
    </row>
    <row r="1323" spans="1:28" s="268" customFormat="1" ht="40.200000000000003" customHeight="1">
      <c r="A1323" s="263" t="s">
        <v>4305</v>
      </c>
      <c r="B1323" s="271" t="s">
        <v>4306</v>
      </c>
      <c r="C1323" s="263" t="s">
        <v>4370</v>
      </c>
      <c r="D1323" s="263" t="s">
        <v>4308</v>
      </c>
      <c r="E1323" s="271" t="s">
        <v>4309</v>
      </c>
      <c r="F1323" s="291" t="s">
        <v>3460</v>
      </c>
      <c r="G1323" s="264" t="s">
        <v>4368</v>
      </c>
      <c r="H1323" s="263" t="s">
        <v>3462</v>
      </c>
      <c r="I1323" s="265" t="s">
        <v>9</v>
      </c>
      <c r="J1323" s="263"/>
      <c r="K1323" s="263"/>
      <c r="L1323" s="263" t="s">
        <v>645</v>
      </c>
      <c r="M1323" s="267"/>
      <c r="N1323" s="267"/>
      <c r="O1323" s="267"/>
      <c r="P1323" s="267"/>
      <c r="Q1323" s="267"/>
      <c r="R1323" s="267"/>
      <c r="S1323" s="267"/>
      <c r="T1323" s="267"/>
      <c r="U1323" s="267"/>
      <c r="V1323" s="267"/>
      <c r="W1323" s="267"/>
      <c r="X1323" s="267"/>
      <c r="Y1323" s="267"/>
      <c r="Z1323" s="267"/>
      <c r="AA1323" s="267"/>
      <c r="AB1323" s="267"/>
    </row>
    <row r="1324" spans="1:28" s="268" customFormat="1" ht="40.200000000000003" customHeight="1">
      <c r="A1324" s="263" t="s">
        <v>4305</v>
      </c>
      <c r="B1324" s="271" t="s">
        <v>4306</v>
      </c>
      <c r="C1324" s="263" t="s">
        <v>4371</v>
      </c>
      <c r="D1324" s="263" t="s">
        <v>4308</v>
      </c>
      <c r="E1324" s="271" t="s">
        <v>4309</v>
      </c>
      <c r="F1324" s="291" t="s">
        <v>4372</v>
      </c>
      <c r="G1324" s="264" t="s">
        <v>4373</v>
      </c>
      <c r="H1324" s="263" t="s">
        <v>4374</v>
      </c>
      <c r="I1324" s="265" t="s">
        <v>9</v>
      </c>
      <c r="J1324" s="263"/>
      <c r="K1324" s="308"/>
      <c r="L1324" s="266"/>
      <c r="M1324" s="267"/>
      <c r="N1324" s="267"/>
      <c r="O1324" s="267"/>
      <c r="P1324" s="267"/>
      <c r="Q1324" s="267"/>
      <c r="R1324" s="267"/>
      <c r="S1324" s="267"/>
      <c r="T1324" s="267"/>
      <c r="U1324" s="267"/>
      <c r="V1324" s="267"/>
      <c r="W1324" s="267"/>
      <c r="X1324" s="267"/>
      <c r="Y1324" s="267"/>
      <c r="Z1324" s="267"/>
      <c r="AA1324" s="267"/>
      <c r="AB1324" s="267"/>
    </row>
    <row r="1325" spans="1:28" s="268" customFormat="1" ht="40.200000000000003" customHeight="1">
      <c r="A1325" s="263" t="s">
        <v>4305</v>
      </c>
      <c r="B1325" s="271" t="s">
        <v>4306</v>
      </c>
      <c r="C1325" s="263" t="s">
        <v>4375</v>
      </c>
      <c r="D1325" s="263" t="s">
        <v>4308</v>
      </c>
      <c r="E1325" s="271" t="s">
        <v>4309</v>
      </c>
      <c r="F1325" s="291" t="s">
        <v>4376</v>
      </c>
      <c r="G1325" s="264" t="s">
        <v>4377</v>
      </c>
      <c r="H1325" s="263" t="s">
        <v>4378</v>
      </c>
      <c r="I1325" s="265" t="s">
        <v>9</v>
      </c>
      <c r="J1325" s="263"/>
      <c r="K1325" s="308"/>
      <c r="L1325" s="266"/>
      <c r="M1325" s="267"/>
      <c r="N1325" s="267"/>
      <c r="O1325" s="267"/>
      <c r="P1325" s="267"/>
      <c r="Q1325" s="267"/>
      <c r="R1325" s="267"/>
      <c r="S1325" s="267"/>
      <c r="T1325" s="267"/>
      <c r="U1325" s="267"/>
      <c r="V1325" s="267"/>
      <c r="W1325" s="267"/>
      <c r="X1325" s="267"/>
      <c r="Y1325" s="267"/>
      <c r="Z1325" s="267"/>
      <c r="AA1325" s="267"/>
      <c r="AB1325" s="267"/>
    </row>
    <row r="1326" spans="1:28" s="268" customFormat="1" ht="40.200000000000003" customHeight="1">
      <c r="A1326" s="263" t="s">
        <v>4305</v>
      </c>
      <c r="B1326" s="271" t="s">
        <v>4306</v>
      </c>
      <c r="C1326" s="263" t="s">
        <v>4379</v>
      </c>
      <c r="D1326" s="263" t="s">
        <v>4308</v>
      </c>
      <c r="E1326" s="271" t="s">
        <v>4309</v>
      </c>
      <c r="F1326" s="291" t="s">
        <v>4380</v>
      </c>
      <c r="G1326" s="264" t="s">
        <v>4381</v>
      </c>
      <c r="H1326" s="263" t="s">
        <v>4382</v>
      </c>
      <c r="I1326" s="265" t="s">
        <v>9</v>
      </c>
      <c r="J1326" s="263"/>
      <c r="K1326" s="308"/>
      <c r="L1326" s="266"/>
      <c r="M1326" s="267"/>
      <c r="N1326" s="267"/>
      <c r="O1326" s="267"/>
      <c r="P1326" s="267"/>
      <c r="Q1326" s="267"/>
      <c r="R1326" s="267"/>
      <c r="S1326" s="267"/>
      <c r="T1326" s="267"/>
      <c r="U1326" s="267"/>
      <c r="V1326" s="267"/>
      <c r="W1326" s="267"/>
      <c r="X1326" s="267"/>
      <c r="Y1326" s="267"/>
      <c r="Z1326" s="267"/>
      <c r="AA1326" s="267"/>
      <c r="AB1326" s="267"/>
    </row>
    <row r="1327" spans="1:28" s="268" customFormat="1" ht="40.200000000000003" customHeight="1">
      <c r="A1327" s="263" t="s">
        <v>4305</v>
      </c>
      <c r="B1327" s="271" t="s">
        <v>4306</v>
      </c>
      <c r="C1327" s="263" t="s">
        <v>4383</v>
      </c>
      <c r="D1327" s="263" t="s">
        <v>4308</v>
      </c>
      <c r="E1327" s="271" t="s">
        <v>4309</v>
      </c>
      <c r="F1327" s="291" t="s">
        <v>4384</v>
      </c>
      <c r="G1327" s="264" t="s">
        <v>4385</v>
      </c>
      <c r="H1327" s="263" t="s">
        <v>4386</v>
      </c>
      <c r="I1327" s="265" t="s">
        <v>9</v>
      </c>
      <c r="J1327" s="263"/>
      <c r="K1327" s="308"/>
      <c r="L1327" s="266"/>
      <c r="M1327" s="267"/>
      <c r="N1327" s="267"/>
      <c r="O1327" s="267"/>
      <c r="P1327" s="267"/>
      <c r="Q1327" s="267"/>
      <c r="R1327" s="267"/>
      <c r="S1327" s="267"/>
      <c r="T1327" s="267"/>
      <c r="U1327" s="267"/>
      <c r="V1327" s="267"/>
      <c r="W1327" s="267"/>
      <c r="X1327" s="267"/>
      <c r="Y1327" s="267"/>
      <c r="Z1327" s="267"/>
      <c r="AA1327" s="267"/>
      <c r="AB1327" s="267"/>
    </row>
    <row r="1328" spans="1:28" s="268" customFormat="1" ht="40.200000000000003" customHeight="1">
      <c r="A1328" s="263" t="s">
        <v>4305</v>
      </c>
      <c r="B1328" s="271" t="s">
        <v>4306</v>
      </c>
      <c r="C1328" s="263" t="s">
        <v>4387</v>
      </c>
      <c r="D1328" s="263" t="s">
        <v>4308</v>
      </c>
      <c r="E1328" s="271" t="s">
        <v>4309</v>
      </c>
      <c r="F1328" s="291" t="s">
        <v>4388</v>
      </c>
      <c r="G1328" s="264" t="s">
        <v>4389</v>
      </c>
      <c r="H1328" s="263" t="s">
        <v>4386</v>
      </c>
      <c r="I1328" s="265" t="s">
        <v>9</v>
      </c>
      <c r="J1328" s="263"/>
      <c r="K1328" s="308"/>
      <c r="L1328" s="266"/>
      <c r="M1328" s="267"/>
      <c r="N1328" s="267"/>
      <c r="O1328" s="267"/>
      <c r="P1328" s="267"/>
      <c r="Q1328" s="267"/>
      <c r="R1328" s="267"/>
      <c r="S1328" s="267"/>
      <c r="T1328" s="267"/>
      <c r="U1328" s="267"/>
      <c r="V1328" s="267"/>
      <c r="W1328" s="267"/>
      <c r="X1328" s="267"/>
      <c r="Y1328" s="267"/>
      <c r="Z1328" s="267"/>
      <c r="AA1328" s="267"/>
      <c r="AB1328" s="267"/>
    </row>
    <row r="1329" spans="1:28" s="268" customFormat="1" ht="40.200000000000003" customHeight="1">
      <c r="A1329" s="263" t="s">
        <v>4305</v>
      </c>
      <c r="B1329" s="271" t="s">
        <v>4306</v>
      </c>
      <c r="C1329" s="263" t="s">
        <v>4390</v>
      </c>
      <c r="D1329" s="263" t="s">
        <v>4308</v>
      </c>
      <c r="E1329" s="271" t="s">
        <v>4309</v>
      </c>
      <c r="F1329" s="291" t="s">
        <v>4391</v>
      </c>
      <c r="G1329" s="264" t="s">
        <v>4392</v>
      </c>
      <c r="H1329" s="263" t="s">
        <v>4393</v>
      </c>
      <c r="I1329" s="265" t="s">
        <v>9</v>
      </c>
      <c r="J1329" s="263"/>
      <c r="K1329" s="308"/>
      <c r="L1329" s="263" t="s">
        <v>645</v>
      </c>
      <c r="M1329" s="267"/>
      <c r="N1329" s="267"/>
      <c r="O1329" s="267"/>
      <c r="P1329" s="267"/>
      <c r="Q1329" s="267"/>
      <c r="R1329" s="267"/>
      <c r="S1329" s="267"/>
      <c r="T1329" s="267"/>
      <c r="U1329" s="267"/>
      <c r="V1329" s="267"/>
      <c r="W1329" s="267"/>
      <c r="X1329" s="267"/>
      <c r="Y1329" s="267"/>
      <c r="Z1329" s="267"/>
      <c r="AA1329" s="267"/>
      <c r="AB1329" s="267"/>
    </row>
    <row r="1330" spans="1:28" s="268" customFormat="1" ht="40.200000000000003" customHeight="1">
      <c r="A1330" s="263" t="s">
        <v>4305</v>
      </c>
      <c r="B1330" s="271" t="s">
        <v>4306</v>
      </c>
      <c r="C1330" s="263" t="s">
        <v>4394</v>
      </c>
      <c r="D1330" s="263" t="s">
        <v>4308</v>
      </c>
      <c r="E1330" s="271" t="s">
        <v>4309</v>
      </c>
      <c r="F1330" s="291" t="s">
        <v>4395</v>
      </c>
      <c r="G1330" s="264" t="s">
        <v>4396</v>
      </c>
      <c r="H1330" s="263" t="s">
        <v>4397</v>
      </c>
      <c r="I1330" s="265" t="s">
        <v>9</v>
      </c>
      <c r="J1330" s="263"/>
      <c r="K1330" s="308"/>
      <c r="L1330" s="266"/>
      <c r="M1330" s="267"/>
      <c r="N1330" s="267"/>
      <c r="O1330" s="267"/>
      <c r="P1330" s="267"/>
      <c r="Q1330" s="267"/>
      <c r="R1330" s="267"/>
      <c r="S1330" s="267"/>
      <c r="T1330" s="267"/>
      <c r="U1330" s="267"/>
      <c r="V1330" s="267"/>
      <c r="W1330" s="267"/>
      <c r="X1330" s="267"/>
      <c r="Y1330" s="267"/>
      <c r="Z1330" s="267"/>
      <c r="AA1330" s="267"/>
      <c r="AB1330" s="267"/>
    </row>
    <row r="1331" spans="1:28" s="268" customFormat="1" ht="40.200000000000003" customHeight="1">
      <c r="A1331" s="263" t="s">
        <v>4305</v>
      </c>
      <c r="B1331" s="271" t="s">
        <v>4306</v>
      </c>
      <c r="C1331" s="263" t="s">
        <v>4398</v>
      </c>
      <c r="D1331" s="263" t="s">
        <v>4308</v>
      </c>
      <c r="E1331" s="271" t="s">
        <v>4309</v>
      </c>
      <c r="F1331" s="291" t="s">
        <v>4399</v>
      </c>
      <c r="G1331" s="264" t="s">
        <v>4400</v>
      </c>
      <c r="H1331" s="263" t="s">
        <v>4401</v>
      </c>
      <c r="I1331" s="265" t="s">
        <v>9</v>
      </c>
      <c r="J1331" s="263"/>
      <c r="K1331" s="308"/>
      <c r="L1331" s="266"/>
      <c r="M1331" s="267"/>
      <c r="N1331" s="267"/>
      <c r="O1331" s="267"/>
      <c r="P1331" s="267"/>
      <c r="Q1331" s="267"/>
      <c r="R1331" s="267"/>
      <c r="S1331" s="267"/>
      <c r="T1331" s="267"/>
      <c r="U1331" s="267"/>
      <c r="V1331" s="267"/>
      <c r="W1331" s="267"/>
      <c r="X1331" s="267"/>
      <c r="Y1331" s="267"/>
      <c r="Z1331" s="267"/>
      <c r="AA1331" s="267"/>
      <c r="AB1331" s="267"/>
    </row>
    <row r="1332" spans="1:28" s="268" customFormat="1" ht="40.200000000000003" customHeight="1">
      <c r="A1332" s="263" t="s">
        <v>4305</v>
      </c>
      <c r="B1332" s="271" t="s">
        <v>4306</v>
      </c>
      <c r="C1332" s="263" t="s">
        <v>4402</v>
      </c>
      <c r="D1332" s="263" t="s">
        <v>4308</v>
      </c>
      <c r="E1332" s="271" t="s">
        <v>4309</v>
      </c>
      <c r="F1332" s="291" t="s">
        <v>4403</v>
      </c>
      <c r="G1332" s="264" t="s">
        <v>4404</v>
      </c>
      <c r="H1332" s="263" t="s">
        <v>4405</v>
      </c>
      <c r="I1332" s="265" t="s">
        <v>9</v>
      </c>
      <c r="J1332" s="263"/>
      <c r="K1332" s="308"/>
      <c r="L1332" s="266"/>
      <c r="M1332" s="267"/>
      <c r="N1332" s="267"/>
      <c r="O1332" s="267"/>
      <c r="P1332" s="267"/>
      <c r="Q1332" s="267"/>
      <c r="R1332" s="267"/>
      <c r="S1332" s="267"/>
      <c r="T1332" s="267"/>
      <c r="U1332" s="267"/>
      <c r="V1332" s="267"/>
      <c r="W1332" s="267"/>
      <c r="X1332" s="267"/>
      <c r="Y1332" s="267"/>
      <c r="Z1332" s="267"/>
      <c r="AA1332" s="267"/>
      <c r="AB1332" s="267"/>
    </row>
    <row r="1333" spans="1:28" s="268" customFormat="1" ht="40.200000000000003" customHeight="1">
      <c r="A1333" s="263" t="s">
        <v>4305</v>
      </c>
      <c r="B1333" s="271" t="s">
        <v>4306</v>
      </c>
      <c r="C1333" s="263" t="s">
        <v>4406</v>
      </c>
      <c r="D1333" s="263" t="s">
        <v>4308</v>
      </c>
      <c r="E1333" s="271" t="s">
        <v>4309</v>
      </c>
      <c r="F1333" s="291" t="s">
        <v>4407</v>
      </c>
      <c r="G1333" s="264" t="s">
        <v>4408</v>
      </c>
      <c r="H1333" s="263" t="s">
        <v>4409</v>
      </c>
      <c r="I1333" s="265" t="s">
        <v>9</v>
      </c>
      <c r="J1333" s="263"/>
      <c r="K1333" s="308"/>
      <c r="L1333" s="266"/>
      <c r="M1333" s="267"/>
      <c r="N1333" s="267"/>
      <c r="O1333" s="267"/>
      <c r="P1333" s="267"/>
      <c r="Q1333" s="267"/>
      <c r="R1333" s="267"/>
      <c r="S1333" s="267"/>
      <c r="T1333" s="267"/>
      <c r="U1333" s="267"/>
      <c r="V1333" s="267"/>
      <c r="W1333" s="267"/>
      <c r="X1333" s="267"/>
      <c r="Y1333" s="267"/>
      <c r="Z1333" s="267"/>
      <c r="AA1333" s="267"/>
      <c r="AB1333" s="267"/>
    </row>
    <row r="1334" spans="1:28" s="268" customFormat="1" ht="40.200000000000003" customHeight="1">
      <c r="A1334" s="263" t="s">
        <v>4305</v>
      </c>
      <c r="B1334" s="271" t="s">
        <v>4306</v>
      </c>
      <c r="C1334" s="263" t="s">
        <v>4410</v>
      </c>
      <c r="D1334" s="263" t="s">
        <v>4308</v>
      </c>
      <c r="E1334" s="271" t="s">
        <v>4309</v>
      </c>
      <c r="F1334" s="291" t="s">
        <v>4411</v>
      </c>
      <c r="G1334" s="264" t="s">
        <v>4412</v>
      </c>
      <c r="H1334" s="263" t="s">
        <v>4413</v>
      </c>
      <c r="I1334" s="265" t="s">
        <v>9</v>
      </c>
      <c r="J1334" s="263"/>
      <c r="K1334" s="308"/>
      <c r="L1334" s="266"/>
      <c r="M1334" s="267"/>
      <c r="N1334" s="267"/>
      <c r="O1334" s="267"/>
      <c r="P1334" s="267"/>
      <c r="Q1334" s="267"/>
      <c r="R1334" s="267"/>
      <c r="S1334" s="267"/>
      <c r="T1334" s="267"/>
      <c r="U1334" s="267"/>
      <c r="V1334" s="267"/>
      <c r="W1334" s="267"/>
      <c r="X1334" s="267"/>
      <c r="Y1334" s="267"/>
      <c r="Z1334" s="267"/>
      <c r="AA1334" s="267"/>
      <c r="AB1334" s="267"/>
    </row>
    <row r="1335" spans="1:28" s="268" customFormat="1" ht="40.200000000000003" customHeight="1">
      <c r="A1335" s="263" t="s">
        <v>4305</v>
      </c>
      <c r="B1335" s="271" t="s">
        <v>4306</v>
      </c>
      <c r="C1335" s="263" t="s">
        <v>4414</v>
      </c>
      <c r="D1335" s="263" t="s">
        <v>4308</v>
      </c>
      <c r="E1335" s="271" t="s">
        <v>4309</v>
      </c>
      <c r="F1335" s="291" t="s">
        <v>17366</v>
      </c>
      <c r="G1335" s="264" t="s">
        <v>4415</v>
      </c>
      <c r="H1335" s="263" t="s">
        <v>4413</v>
      </c>
      <c r="I1335" s="265" t="s">
        <v>9</v>
      </c>
      <c r="J1335" s="263"/>
      <c r="K1335" s="308"/>
      <c r="L1335" s="266"/>
      <c r="M1335" s="267"/>
      <c r="N1335" s="267"/>
      <c r="O1335" s="267"/>
      <c r="P1335" s="267"/>
      <c r="Q1335" s="267"/>
      <c r="R1335" s="267"/>
      <c r="S1335" s="267"/>
      <c r="T1335" s="267"/>
      <c r="U1335" s="267"/>
      <c r="V1335" s="267"/>
      <c r="W1335" s="267"/>
      <c r="X1335" s="267"/>
      <c r="Y1335" s="267"/>
      <c r="Z1335" s="267"/>
      <c r="AA1335" s="267"/>
      <c r="AB1335" s="267"/>
    </row>
    <row r="1336" spans="1:28" s="268" customFormat="1" ht="40.200000000000003" customHeight="1">
      <c r="A1336" s="263" t="s">
        <v>4305</v>
      </c>
      <c r="B1336" s="271" t="s">
        <v>4306</v>
      </c>
      <c r="C1336" s="263" t="s">
        <v>4416</v>
      </c>
      <c r="D1336" s="263" t="s">
        <v>4308</v>
      </c>
      <c r="E1336" s="271" t="s">
        <v>4309</v>
      </c>
      <c r="F1336" s="291" t="s">
        <v>4417</v>
      </c>
      <c r="G1336" s="264" t="s">
        <v>4418</v>
      </c>
      <c r="H1336" s="263" t="s">
        <v>4419</v>
      </c>
      <c r="I1336" s="265" t="s">
        <v>9</v>
      </c>
      <c r="J1336" s="263"/>
      <c r="K1336" s="263"/>
      <c r="L1336" s="266"/>
      <c r="M1336" s="267"/>
      <c r="N1336" s="267"/>
      <c r="O1336" s="267"/>
      <c r="P1336" s="267"/>
      <c r="Q1336" s="267"/>
      <c r="R1336" s="267"/>
      <c r="S1336" s="267"/>
      <c r="T1336" s="267"/>
      <c r="U1336" s="267"/>
      <c r="V1336" s="267"/>
      <c r="W1336" s="267"/>
      <c r="X1336" s="267"/>
      <c r="Y1336" s="267"/>
      <c r="Z1336" s="267"/>
      <c r="AA1336" s="267"/>
      <c r="AB1336" s="267"/>
    </row>
    <row r="1337" spans="1:28" s="268" customFormat="1" ht="40.200000000000003" customHeight="1">
      <c r="A1337" s="263" t="s">
        <v>4305</v>
      </c>
      <c r="B1337" s="271" t="s">
        <v>4306</v>
      </c>
      <c r="C1337" s="263" t="s">
        <v>4420</v>
      </c>
      <c r="D1337" s="263" t="s">
        <v>4308</v>
      </c>
      <c r="E1337" s="271" t="s">
        <v>4309</v>
      </c>
      <c r="F1337" s="291" t="s">
        <v>4421</v>
      </c>
      <c r="G1337" s="264" t="s">
        <v>4422</v>
      </c>
      <c r="H1337" s="263" t="s">
        <v>4423</v>
      </c>
      <c r="I1337" s="265" t="s">
        <v>9</v>
      </c>
      <c r="J1337" s="263"/>
      <c r="K1337" s="308"/>
      <c r="L1337" s="263" t="s">
        <v>645</v>
      </c>
      <c r="M1337" s="267"/>
      <c r="N1337" s="267"/>
      <c r="O1337" s="267"/>
      <c r="P1337" s="267"/>
      <c r="Q1337" s="267"/>
      <c r="R1337" s="267"/>
      <c r="S1337" s="267"/>
      <c r="T1337" s="267"/>
      <c r="U1337" s="267"/>
      <c r="V1337" s="267"/>
      <c r="W1337" s="267"/>
      <c r="X1337" s="267"/>
      <c r="Y1337" s="267"/>
      <c r="Z1337" s="267"/>
      <c r="AA1337" s="267"/>
      <c r="AB1337" s="267"/>
    </row>
    <row r="1338" spans="1:28" s="268" customFormat="1" ht="40.200000000000003" customHeight="1">
      <c r="A1338" s="263" t="s">
        <v>4305</v>
      </c>
      <c r="B1338" s="271" t="s">
        <v>4306</v>
      </c>
      <c r="C1338" s="263" t="s">
        <v>4424</v>
      </c>
      <c r="D1338" s="263" t="s">
        <v>4308</v>
      </c>
      <c r="E1338" s="271" t="s">
        <v>4309</v>
      </c>
      <c r="F1338" s="263" t="s">
        <v>3637</v>
      </c>
      <c r="G1338" s="264" t="s">
        <v>4425</v>
      </c>
      <c r="H1338" s="263" t="s">
        <v>4426</v>
      </c>
      <c r="I1338" s="265" t="s">
        <v>9</v>
      </c>
      <c r="J1338" s="263"/>
      <c r="K1338" s="308"/>
      <c r="L1338" s="266"/>
      <c r="M1338" s="267"/>
      <c r="N1338" s="267"/>
      <c r="O1338" s="267"/>
      <c r="P1338" s="267"/>
      <c r="Q1338" s="267"/>
      <c r="R1338" s="267"/>
      <c r="S1338" s="267"/>
      <c r="T1338" s="267"/>
      <c r="U1338" s="267"/>
      <c r="V1338" s="267"/>
      <c r="W1338" s="267"/>
      <c r="X1338" s="267"/>
      <c r="Y1338" s="267"/>
      <c r="Z1338" s="267"/>
      <c r="AA1338" s="267"/>
      <c r="AB1338" s="267"/>
    </row>
    <row r="1339" spans="1:28" s="268" customFormat="1" ht="40.200000000000003" customHeight="1">
      <c r="A1339" s="263" t="s">
        <v>4305</v>
      </c>
      <c r="B1339" s="271" t="s">
        <v>4306</v>
      </c>
      <c r="C1339" s="263" t="s">
        <v>4427</v>
      </c>
      <c r="D1339" s="263" t="s">
        <v>4308</v>
      </c>
      <c r="E1339" s="271" t="s">
        <v>4309</v>
      </c>
      <c r="F1339" s="263" t="s">
        <v>3641</v>
      </c>
      <c r="G1339" s="264" t="s">
        <v>4428</v>
      </c>
      <c r="H1339" s="263" t="s">
        <v>3643</v>
      </c>
      <c r="I1339" s="265" t="s">
        <v>9</v>
      </c>
      <c r="J1339" s="263"/>
      <c r="K1339" s="308"/>
      <c r="L1339" s="266"/>
      <c r="M1339" s="267"/>
      <c r="N1339" s="267"/>
      <c r="O1339" s="267"/>
      <c r="P1339" s="267"/>
      <c r="Q1339" s="267"/>
      <c r="R1339" s="267"/>
      <c r="S1339" s="267"/>
      <c r="T1339" s="267"/>
      <c r="U1339" s="267"/>
      <c r="V1339" s="267"/>
      <c r="W1339" s="267"/>
      <c r="X1339" s="267"/>
      <c r="Y1339" s="267"/>
      <c r="Z1339" s="267"/>
      <c r="AA1339" s="267"/>
      <c r="AB1339" s="267"/>
    </row>
    <row r="1340" spans="1:28" s="268" customFormat="1" ht="40.200000000000003" customHeight="1">
      <c r="A1340" s="263" t="s">
        <v>4305</v>
      </c>
      <c r="B1340" s="271" t="s">
        <v>4306</v>
      </c>
      <c r="C1340" s="263" t="s">
        <v>4429</v>
      </c>
      <c r="D1340" s="263" t="s">
        <v>4308</v>
      </c>
      <c r="E1340" s="271" t="s">
        <v>4309</v>
      </c>
      <c r="F1340" s="263" t="s">
        <v>4430</v>
      </c>
      <c r="G1340" s="264" t="s">
        <v>4431</v>
      </c>
      <c r="H1340" s="263" t="s">
        <v>4432</v>
      </c>
      <c r="I1340" s="265" t="s">
        <v>9</v>
      </c>
      <c r="J1340" s="263"/>
      <c r="K1340" s="308"/>
      <c r="L1340" s="266"/>
      <c r="M1340" s="267"/>
      <c r="N1340" s="267"/>
      <c r="O1340" s="267"/>
      <c r="P1340" s="267"/>
      <c r="Q1340" s="267"/>
      <c r="R1340" s="267"/>
      <c r="S1340" s="267"/>
      <c r="T1340" s="267"/>
      <c r="U1340" s="267"/>
      <c r="V1340" s="267"/>
      <c r="W1340" s="267"/>
      <c r="X1340" s="267"/>
      <c r="Y1340" s="267"/>
      <c r="Z1340" s="267"/>
      <c r="AA1340" s="267"/>
      <c r="AB1340" s="267"/>
    </row>
    <row r="1341" spans="1:28" s="268" customFormat="1" ht="40.200000000000003" customHeight="1">
      <c r="A1341" s="263" t="s">
        <v>4305</v>
      </c>
      <c r="B1341" s="271" t="s">
        <v>4306</v>
      </c>
      <c r="C1341" s="263" t="s">
        <v>4433</v>
      </c>
      <c r="D1341" s="263" t="s">
        <v>4308</v>
      </c>
      <c r="E1341" s="271" t="s">
        <v>4309</v>
      </c>
      <c r="F1341" s="263" t="s">
        <v>3621</v>
      </c>
      <c r="G1341" s="264" t="s">
        <v>4434</v>
      </c>
      <c r="H1341" s="263" t="s">
        <v>3623</v>
      </c>
      <c r="I1341" s="265" t="s">
        <v>9</v>
      </c>
      <c r="J1341" s="263"/>
      <c r="K1341" s="308"/>
      <c r="L1341" s="266"/>
      <c r="M1341" s="267"/>
      <c r="N1341" s="267"/>
      <c r="O1341" s="267"/>
      <c r="P1341" s="267"/>
      <c r="Q1341" s="267"/>
      <c r="R1341" s="267"/>
      <c r="S1341" s="267"/>
      <c r="T1341" s="267"/>
      <c r="U1341" s="267"/>
      <c r="V1341" s="267"/>
      <c r="W1341" s="267"/>
      <c r="X1341" s="267"/>
      <c r="Y1341" s="267"/>
      <c r="Z1341" s="267"/>
      <c r="AA1341" s="267"/>
      <c r="AB1341" s="267"/>
    </row>
    <row r="1342" spans="1:28" s="268" customFormat="1" ht="40.200000000000003" customHeight="1">
      <c r="A1342" s="263" t="s">
        <v>4305</v>
      </c>
      <c r="B1342" s="271" t="s">
        <v>4306</v>
      </c>
      <c r="C1342" s="263" t="s">
        <v>4435</v>
      </c>
      <c r="D1342" s="263" t="s">
        <v>4308</v>
      </c>
      <c r="E1342" s="271" t="s">
        <v>4309</v>
      </c>
      <c r="F1342" s="263" t="s">
        <v>3625</v>
      </c>
      <c r="G1342" s="264" t="s">
        <v>4434</v>
      </c>
      <c r="H1342" s="263" t="s">
        <v>3627</v>
      </c>
      <c r="I1342" s="265" t="s">
        <v>9</v>
      </c>
      <c r="J1342" s="263"/>
      <c r="K1342" s="308"/>
      <c r="L1342" s="266"/>
      <c r="M1342" s="267"/>
      <c r="N1342" s="267"/>
      <c r="O1342" s="267"/>
      <c r="P1342" s="267"/>
      <c r="Q1342" s="267"/>
      <c r="R1342" s="267"/>
      <c r="S1342" s="267"/>
      <c r="T1342" s="267"/>
      <c r="U1342" s="267"/>
      <c r="V1342" s="267"/>
      <c r="W1342" s="267"/>
      <c r="X1342" s="267"/>
      <c r="Y1342" s="267"/>
      <c r="Z1342" s="267"/>
      <c r="AA1342" s="267"/>
      <c r="AB1342" s="267"/>
    </row>
    <row r="1343" spans="1:28" s="268" customFormat="1" ht="40.200000000000003" customHeight="1">
      <c r="A1343" s="263" t="s">
        <v>4305</v>
      </c>
      <c r="B1343" s="271" t="s">
        <v>4306</v>
      </c>
      <c r="C1343" s="263" t="s">
        <v>4436</v>
      </c>
      <c r="D1343" s="263" t="s">
        <v>4308</v>
      </c>
      <c r="E1343" s="271" t="s">
        <v>4309</v>
      </c>
      <c r="F1343" s="263" t="s">
        <v>4437</v>
      </c>
      <c r="G1343" s="264" t="s">
        <v>4438</v>
      </c>
      <c r="H1343" s="263" t="s">
        <v>4439</v>
      </c>
      <c r="I1343" s="265" t="s">
        <v>9</v>
      </c>
      <c r="J1343" s="263"/>
      <c r="K1343" s="308"/>
      <c r="L1343" s="266"/>
      <c r="M1343" s="267"/>
      <c r="N1343" s="267"/>
      <c r="O1343" s="267"/>
      <c r="P1343" s="267"/>
      <c r="Q1343" s="267"/>
      <c r="R1343" s="267"/>
      <c r="S1343" s="267"/>
      <c r="T1343" s="267"/>
      <c r="U1343" s="267"/>
      <c r="V1343" s="267"/>
      <c r="W1343" s="267"/>
      <c r="X1343" s="267"/>
      <c r="Y1343" s="267"/>
      <c r="Z1343" s="267"/>
      <c r="AA1343" s="267"/>
      <c r="AB1343" s="267"/>
    </row>
    <row r="1344" spans="1:28" s="268" customFormat="1" ht="40.200000000000003" customHeight="1">
      <c r="A1344" s="263" t="s">
        <v>4305</v>
      </c>
      <c r="B1344" s="271" t="s">
        <v>4306</v>
      </c>
      <c r="C1344" s="263" t="s">
        <v>4440</v>
      </c>
      <c r="D1344" s="263" t="s">
        <v>4308</v>
      </c>
      <c r="E1344" s="271" t="s">
        <v>4309</v>
      </c>
      <c r="F1344" s="263" t="s">
        <v>4441</v>
      </c>
      <c r="G1344" s="264" t="s">
        <v>4442</v>
      </c>
      <c r="H1344" s="263" t="s">
        <v>4443</v>
      </c>
      <c r="I1344" s="265" t="s">
        <v>9</v>
      </c>
      <c r="J1344" s="263"/>
      <c r="K1344" s="308"/>
      <c r="L1344" s="266"/>
      <c r="M1344" s="267"/>
      <c r="N1344" s="267"/>
      <c r="O1344" s="267"/>
      <c r="P1344" s="267"/>
      <c r="Q1344" s="267"/>
      <c r="R1344" s="267"/>
      <c r="S1344" s="267"/>
      <c r="T1344" s="267"/>
      <c r="U1344" s="267"/>
      <c r="V1344" s="267"/>
      <c r="W1344" s="267"/>
      <c r="X1344" s="267"/>
      <c r="Y1344" s="267"/>
      <c r="Z1344" s="267"/>
      <c r="AA1344" s="267"/>
      <c r="AB1344" s="267"/>
    </row>
    <row r="1345" spans="1:28" s="268" customFormat="1" ht="40.200000000000003" customHeight="1">
      <c r="A1345" s="263" t="s">
        <v>4305</v>
      </c>
      <c r="B1345" s="271" t="s">
        <v>4306</v>
      </c>
      <c r="C1345" s="263" t="s">
        <v>4444</v>
      </c>
      <c r="D1345" s="263" t="s">
        <v>4308</v>
      </c>
      <c r="E1345" s="271" t="s">
        <v>4309</v>
      </c>
      <c r="F1345" s="263" t="s">
        <v>4445</v>
      </c>
      <c r="G1345" s="264" t="s">
        <v>4442</v>
      </c>
      <c r="H1345" s="263" t="s">
        <v>4446</v>
      </c>
      <c r="I1345" s="265" t="s">
        <v>9</v>
      </c>
      <c r="J1345" s="263"/>
      <c r="K1345" s="308"/>
      <c r="L1345" s="266"/>
      <c r="M1345" s="267"/>
      <c r="N1345" s="267"/>
      <c r="O1345" s="267"/>
      <c r="P1345" s="267"/>
      <c r="Q1345" s="267"/>
      <c r="R1345" s="267"/>
      <c r="S1345" s="267"/>
      <c r="T1345" s="267"/>
      <c r="U1345" s="267"/>
      <c r="V1345" s="267"/>
      <c r="W1345" s="267"/>
      <c r="X1345" s="267"/>
      <c r="Y1345" s="267"/>
      <c r="Z1345" s="267"/>
      <c r="AA1345" s="267"/>
      <c r="AB1345" s="267"/>
    </row>
    <row r="1346" spans="1:28" s="268" customFormat="1" ht="40.200000000000003" customHeight="1">
      <c r="A1346" s="263" t="s">
        <v>4305</v>
      </c>
      <c r="B1346" s="271" t="s">
        <v>4306</v>
      </c>
      <c r="C1346" s="263" t="s">
        <v>4447</v>
      </c>
      <c r="D1346" s="263" t="s">
        <v>4308</v>
      </c>
      <c r="E1346" s="271" t="s">
        <v>4309</v>
      </c>
      <c r="F1346" s="263" t="s">
        <v>4448</v>
      </c>
      <c r="G1346" s="264" t="s">
        <v>4442</v>
      </c>
      <c r="H1346" s="263" t="s">
        <v>4449</v>
      </c>
      <c r="I1346" s="265" t="s">
        <v>9</v>
      </c>
      <c r="J1346" s="263"/>
      <c r="K1346" s="308"/>
      <c r="L1346" s="266"/>
      <c r="M1346" s="267"/>
      <c r="N1346" s="267"/>
      <c r="O1346" s="267"/>
      <c r="P1346" s="267"/>
      <c r="Q1346" s="267"/>
      <c r="R1346" s="267"/>
      <c r="S1346" s="267"/>
      <c r="T1346" s="267"/>
      <c r="U1346" s="267"/>
      <c r="V1346" s="267"/>
      <c r="W1346" s="267"/>
      <c r="X1346" s="267"/>
      <c r="Y1346" s="267"/>
      <c r="Z1346" s="267"/>
      <c r="AA1346" s="267"/>
      <c r="AB1346" s="267"/>
    </row>
    <row r="1347" spans="1:28" s="268" customFormat="1" ht="40.200000000000003" customHeight="1">
      <c r="A1347" s="263" t="s">
        <v>4305</v>
      </c>
      <c r="B1347" s="271" t="s">
        <v>4306</v>
      </c>
      <c r="C1347" s="263" t="s">
        <v>4450</v>
      </c>
      <c r="D1347" s="263" t="s">
        <v>4308</v>
      </c>
      <c r="E1347" s="271" t="s">
        <v>4309</v>
      </c>
      <c r="F1347" s="263" t="s">
        <v>4451</v>
      </c>
      <c r="G1347" s="264" t="s">
        <v>4452</v>
      </c>
      <c r="H1347" s="263" t="s">
        <v>4453</v>
      </c>
      <c r="I1347" s="265" t="s">
        <v>9</v>
      </c>
      <c r="J1347" s="263"/>
      <c r="K1347" s="308"/>
      <c r="L1347" s="266"/>
      <c r="M1347" s="267"/>
      <c r="N1347" s="267"/>
      <c r="O1347" s="267"/>
      <c r="P1347" s="267"/>
      <c r="Q1347" s="267"/>
      <c r="R1347" s="267"/>
      <c r="S1347" s="267"/>
      <c r="T1347" s="267"/>
      <c r="U1347" s="267"/>
      <c r="V1347" s="267"/>
      <c r="W1347" s="267"/>
      <c r="X1347" s="267"/>
      <c r="Y1347" s="267"/>
      <c r="Z1347" s="267"/>
      <c r="AA1347" s="267"/>
      <c r="AB1347" s="267"/>
    </row>
    <row r="1348" spans="1:28" s="268" customFormat="1" ht="40.200000000000003" customHeight="1">
      <c r="A1348" s="263" t="s">
        <v>4305</v>
      </c>
      <c r="B1348" s="271" t="s">
        <v>4306</v>
      </c>
      <c r="C1348" s="263" t="s">
        <v>4454</v>
      </c>
      <c r="D1348" s="263" t="s">
        <v>4308</v>
      </c>
      <c r="E1348" s="271" t="s">
        <v>4309</v>
      </c>
      <c r="F1348" s="263" t="s">
        <v>4455</v>
      </c>
      <c r="G1348" s="264" t="s">
        <v>4456</v>
      </c>
      <c r="H1348" s="263" t="s">
        <v>4457</v>
      </c>
      <c r="I1348" s="265" t="s">
        <v>9</v>
      </c>
      <c r="J1348" s="263"/>
      <c r="K1348" s="308"/>
      <c r="L1348" s="266"/>
      <c r="M1348" s="267"/>
      <c r="N1348" s="267"/>
      <c r="O1348" s="267"/>
      <c r="P1348" s="267"/>
      <c r="Q1348" s="267"/>
      <c r="R1348" s="267"/>
      <c r="S1348" s="267"/>
      <c r="T1348" s="267"/>
      <c r="U1348" s="267"/>
      <c r="V1348" s="267"/>
      <c r="W1348" s="267"/>
      <c r="X1348" s="267"/>
      <c r="Y1348" s="267"/>
      <c r="Z1348" s="267"/>
      <c r="AA1348" s="267"/>
      <c r="AB1348" s="267"/>
    </row>
    <row r="1349" spans="1:28" s="268" customFormat="1" ht="40.200000000000003" customHeight="1">
      <c r="A1349" s="263" t="s">
        <v>4305</v>
      </c>
      <c r="B1349" s="271" t="s">
        <v>4306</v>
      </c>
      <c r="C1349" s="263" t="s">
        <v>4458</v>
      </c>
      <c r="D1349" s="263" t="s">
        <v>4308</v>
      </c>
      <c r="E1349" s="271" t="s">
        <v>4309</v>
      </c>
      <c r="F1349" s="263" t="s">
        <v>4459</v>
      </c>
      <c r="G1349" s="264" t="s">
        <v>4456</v>
      </c>
      <c r="H1349" s="263" t="s">
        <v>4460</v>
      </c>
      <c r="I1349" s="265" t="s">
        <v>9</v>
      </c>
      <c r="J1349" s="263"/>
      <c r="K1349" s="263"/>
      <c r="L1349" s="266"/>
      <c r="M1349" s="267"/>
      <c r="N1349" s="267"/>
      <c r="O1349" s="267"/>
      <c r="P1349" s="267"/>
      <c r="Q1349" s="267"/>
      <c r="R1349" s="267"/>
      <c r="S1349" s="267"/>
      <c r="T1349" s="267"/>
      <c r="U1349" s="267"/>
      <c r="V1349" s="267"/>
      <c r="W1349" s="267"/>
      <c r="X1349" s="267"/>
      <c r="Y1349" s="267"/>
      <c r="Z1349" s="267"/>
      <c r="AA1349" s="267"/>
      <c r="AB1349" s="267"/>
    </row>
    <row r="1350" spans="1:28" s="268" customFormat="1" ht="40.200000000000003" customHeight="1">
      <c r="A1350" s="263" t="s">
        <v>4305</v>
      </c>
      <c r="B1350" s="271" t="s">
        <v>4306</v>
      </c>
      <c r="C1350" s="263" t="s">
        <v>4461</v>
      </c>
      <c r="D1350" s="263" t="s">
        <v>4308</v>
      </c>
      <c r="E1350" s="271" t="s">
        <v>4309</v>
      </c>
      <c r="F1350" s="263" t="s">
        <v>4462</v>
      </c>
      <c r="G1350" s="264" t="s">
        <v>4456</v>
      </c>
      <c r="H1350" s="263" t="s">
        <v>4463</v>
      </c>
      <c r="I1350" s="265" t="s">
        <v>9</v>
      </c>
      <c r="J1350" s="263"/>
      <c r="K1350" s="263"/>
      <c r="L1350" s="266"/>
      <c r="M1350" s="267"/>
      <c r="N1350" s="267"/>
      <c r="O1350" s="267"/>
      <c r="P1350" s="267"/>
      <c r="Q1350" s="267"/>
      <c r="R1350" s="267"/>
      <c r="S1350" s="267"/>
      <c r="T1350" s="267"/>
      <c r="U1350" s="267"/>
      <c r="V1350" s="267"/>
      <c r="W1350" s="267"/>
      <c r="X1350" s="267"/>
      <c r="Y1350" s="267"/>
      <c r="Z1350" s="267"/>
      <c r="AA1350" s="267"/>
      <c r="AB1350" s="267"/>
    </row>
    <row r="1351" spans="1:28" s="268" customFormat="1" ht="40.200000000000003" customHeight="1">
      <c r="A1351" s="263" t="s">
        <v>4305</v>
      </c>
      <c r="B1351" s="271" t="s">
        <v>4306</v>
      </c>
      <c r="C1351" s="263" t="s">
        <v>4464</v>
      </c>
      <c r="D1351" s="263" t="s">
        <v>4308</v>
      </c>
      <c r="E1351" s="271" t="s">
        <v>4309</v>
      </c>
      <c r="F1351" s="263" t="s">
        <v>4465</v>
      </c>
      <c r="G1351" s="264" t="s">
        <v>4456</v>
      </c>
      <c r="H1351" s="263" t="s">
        <v>4466</v>
      </c>
      <c r="I1351" s="265" t="s">
        <v>9</v>
      </c>
      <c r="J1351" s="263"/>
      <c r="K1351" s="308"/>
      <c r="L1351" s="266"/>
      <c r="M1351" s="267"/>
      <c r="N1351" s="267"/>
      <c r="O1351" s="267"/>
      <c r="P1351" s="267"/>
      <c r="Q1351" s="267"/>
      <c r="R1351" s="267"/>
      <c r="S1351" s="267"/>
      <c r="T1351" s="267"/>
      <c r="U1351" s="267"/>
      <c r="V1351" s="267"/>
      <c r="W1351" s="267"/>
      <c r="X1351" s="267"/>
      <c r="Y1351" s="267"/>
      <c r="Z1351" s="267"/>
      <c r="AA1351" s="267"/>
      <c r="AB1351" s="267"/>
    </row>
    <row r="1352" spans="1:28" s="268" customFormat="1" ht="40.200000000000003" customHeight="1">
      <c r="A1352" s="263" t="s">
        <v>4305</v>
      </c>
      <c r="B1352" s="271" t="s">
        <v>4306</v>
      </c>
      <c r="C1352" s="263" t="s">
        <v>4467</v>
      </c>
      <c r="D1352" s="263" t="s">
        <v>4308</v>
      </c>
      <c r="E1352" s="271" t="s">
        <v>4309</v>
      </c>
      <c r="F1352" s="263" t="s">
        <v>4468</v>
      </c>
      <c r="G1352" s="264" t="s">
        <v>4456</v>
      </c>
      <c r="H1352" s="263" t="s">
        <v>4469</v>
      </c>
      <c r="I1352" s="265" t="s">
        <v>9</v>
      </c>
      <c r="J1352" s="263"/>
      <c r="K1352" s="308"/>
      <c r="L1352" s="266"/>
      <c r="M1352" s="267"/>
      <c r="N1352" s="267"/>
      <c r="O1352" s="267"/>
      <c r="P1352" s="267"/>
      <c r="Q1352" s="267"/>
      <c r="R1352" s="267"/>
      <c r="S1352" s="267"/>
      <c r="T1352" s="267"/>
      <c r="U1352" s="267"/>
      <c r="V1352" s="267"/>
      <c r="W1352" s="267"/>
      <c r="X1352" s="267"/>
      <c r="Y1352" s="267"/>
      <c r="Z1352" s="267"/>
      <c r="AA1352" s="267"/>
      <c r="AB1352" s="267"/>
    </row>
    <row r="1353" spans="1:28" s="268" customFormat="1" ht="40.200000000000003" customHeight="1">
      <c r="A1353" s="263" t="s">
        <v>4305</v>
      </c>
      <c r="B1353" s="271" t="s">
        <v>4306</v>
      </c>
      <c r="C1353" s="263" t="s">
        <v>4470</v>
      </c>
      <c r="D1353" s="263" t="s">
        <v>4308</v>
      </c>
      <c r="E1353" s="271" t="s">
        <v>4309</v>
      </c>
      <c r="F1353" s="263" t="s">
        <v>4471</v>
      </c>
      <c r="G1353" s="264" t="s">
        <v>4456</v>
      </c>
      <c r="H1353" s="263" t="s">
        <v>4472</v>
      </c>
      <c r="I1353" s="265" t="s">
        <v>9</v>
      </c>
      <c r="J1353" s="263"/>
      <c r="K1353" s="308"/>
      <c r="L1353" s="263" t="s">
        <v>645</v>
      </c>
      <c r="M1353" s="267"/>
      <c r="N1353" s="267"/>
      <c r="O1353" s="267"/>
      <c r="P1353" s="267"/>
      <c r="Q1353" s="267"/>
      <c r="R1353" s="267"/>
      <c r="S1353" s="267"/>
      <c r="T1353" s="267"/>
      <c r="U1353" s="267"/>
      <c r="V1353" s="267"/>
      <c r="W1353" s="267"/>
      <c r="X1353" s="267"/>
      <c r="Y1353" s="267"/>
      <c r="Z1353" s="267"/>
      <c r="AA1353" s="267"/>
      <c r="AB1353" s="267"/>
    </row>
    <row r="1354" spans="1:28" s="268" customFormat="1" ht="40.200000000000003" customHeight="1">
      <c r="A1354" s="263" t="s">
        <v>4305</v>
      </c>
      <c r="B1354" s="271" t="s">
        <v>4306</v>
      </c>
      <c r="C1354" s="263" t="s">
        <v>4473</v>
      </c>
      <c r="D1354" s="263" t="s">
        <v>4308</v>
      </c>
      <c r="E1354" s="271" t="s">
        <v>4309</v>
      </c>
      <c r="F1354" s="263" t="s">
        <v>4474</v>
      </c>
      <c r="G1354" s="264" t="s">
        <v>4475</v>
      </c>
      <c r="H1354" s="263" t="s">
        <v>4476</v>
      </c>
      <c r="I1354" s="265" t="s">
        <v>9</v>
      </c>
      <c r="J1354" s="263"/>
      <c r="K1354" s="308"/>
      <c r="L1354" s="263" t="s">
        <v>645</v>
      </c>
      <c r="M1354" s="267"/>
      <c r="N1354" s="267"/>
      <c r="O1354" s="267"/>
      <c r="P1354" s="267"/>
      <c r="Q1354" s="267"/>
      <c r="R1354" s="267"/>
      <c r="S1354" s="267"/>
      <c r="T1354" s="267"/>
      <c r="U1354" s="267"/>
      <c r="V1354" s="267"/>
      <c r="W1354" s="267"/>
      <c r="X1354" s="267"/>
      <c r="Y1354" s="267"/>
      <c r="Z1354" s="267"/>
      <c r="AA1354" s="267"/>
      <c r="AB1354" s="267"/>
    </row>
    <row r="1355" spans="1:28" s="268" customFormat="1" ht="40.200000000000003" customHeight="1">
      <c r="A1355" s="263" t="s">
        <v>4305</v>
      </c>
      <c r="B1355" s="271" t="s">
        <v>4306</v>
      </c>
      <c r="C1355" s="263" t="s">
        <v>4477</v>
      </c>
      <c r="D1355" s="263" t="s">
        <v>4308</v>
      </c>
      <c r="E1355" s="271" t="s">
        <v>4309</v>
      </c>
      <c r="F1355" s="263" t="s">
        <v>4478</v>
      </c>
      <c r="G1355" s="264" t="s">
        <v>4456</v>
      </c>
      <c r="H1355" s="263" t="s">
        <v>4479</v>
      </c>
      <c r="I1355" s="265" t="s">
        <v>9</v>
      </c>
      <c r="J1355" s="263"/>
      <c r="K1355" s="308"/>
      <c r="L1355" s="263" t="s">
        <v>645</v>
      </c>
      <c r="M1355" s="267"/>
      <c r="N1355" s="267"/>
      <c r="O1355" s="267"/>
      <c r="P1355" s="267"/>
      <c r="Q1355" s="267"/>
      <c r="R1355" s="267"/>
      <c r="S1355" s="267"/>
      <c r="T1355" s="267"/>
      <c r="U1355" s="267"/>
      <c r="V1355" s="267"/>
      <c r="W1355" s="267"/>
      <c r="X1355" s="267"/>
      <c r="Y1355" s="267"/>
      <c r="Z1355" s="267"/>
      <c r="AA1355" s="267"/>
      <c r="AB1355" s="267"/>
    </row>
    <row r="1356" spans="1:28" s="268" customFormat="1" ht="40.200000000000003" customHeight="1">
      <c r="A1356" s="263" t="s">
        <v>4305</v>
      </c>
      <c r="B1356" s="271" t="s">
        <v>4306</v>
      </c>
      <c r="C1356" s="263" t="s">
        <v>4480</v>
      </c>
      <c r="D1356" s="263" t="s">
        <v>4308</v>
      </c>
      <c r="E1356" s="271" t="s">
        <v>4309</v>
      </c>
      <c r="F1356" s="291" t="s">
        <v>4481</v>
      </c>
      <c r="G1356" s="264" t="s">
        <v>4482</v>
      </c>
      <c r="H1356" s="291" t="s">
        <v>4483</v>
      </c>
      <c r="I1356" s="265" t="s">
        <v>9</v>
      </c>
      <c r="J1356" s="263"/>
      <c r="K1356" s="308"/>
      <c r="L1356" s="266"/>
      <c r="M1356" s="267"/>
      <c r="N1356" s="267"/>
      <c r="O1356" s="267"/>
      <c r="P1356" s="267"/>
      <c r="Q1356" s="267"/>
      <c r="R1356" s="267"/>
      <c r="S1356" s="267"/>
      <c r="T1356" s="267"/>
      <c r="U1356" s="267"/>
      <c r="V1356" s="267"/>
      <c r="W1356" s="267"/>
      <c r="X1356" s="267"/>
      <c r="Y1356" s="267"/>
      <c r="Z1356" s="267"/>
      <c r="AA1356" s="267"/>
      <c r="AB1356" s="267"/>
    </row>
    <row r="1357" spans="1:28" s="268" customFormat="1" ht="40.200000000000003" customHeight="1">
      <c r="A1357" s="263" t="s">
        <v>4305</v>
      </c>
      <c r="B1357" s="271" t="s">
        <v>4306</v>
      </c>
      <c r="C1357" s="263" t="s">
        <v>4484</v>
      </c>
      <c r="D1357" s="263" t="s">
        <v>4308</v>
      </c>
      <c r="E1357" s="271" t="s">
        <v>4309</v>
      </c>
      <c r="F1357" s="263" t="s">
        <v>4485</v>
      </c>
      <c r="G1357" s="264" t="s">
        <v>4482</v>
      </c>
      <c r="H1357" s="263" t="s">
        <v>4486</v>
      </c>
      <c r="I1357" s="265" t="s">
        <v>9</v>
      </c>
      <c r="J1357" s="263"/>
      <c r="K1357" s="308"/>
      <c r="L1357" s="266"/>
      <c r="M1357" s="267"/>
      <c r="N1357" s="267"/>
      <c r="O1357" s="267"/>
      <c r="P1357" s="267"/>
      <c r="Q1357" s="267"/>
      <c r="R1357" s="267"/>
      <c r="S1357" s="267"/>
      <c r="T1357" s="267"/>
      <c r="U1357" s="267"/>
      <c r="V1357" s="267"/>
      <c r="W1357" s="267"/>
      <c r="X1357" s="267"/>
      <c r="Y1357" s="267"/>
      <c r="Z1357" s="267"/>
      <c r="AA1357" s="267"/>
      <c r="AB1357" s="267"/>
    </row>
    <row r="1358" spans="1:28" s="268" customFormat="1" ht="40.200000000000003" customHeight="1">
      <c r="A1358" s="263" t="s">
        <v>4305</v>
      </c>
      <c r="B1358" s="271" t="s">
        <v>4306</v>
      </c>
      <c r="C1358" s="263" t="s">
        <v>4487</v>
      </c>
      <c r="D1358" s="263" t="s">
        <v>4308</v>
      </c>
      <c r="E1358" s="271" t="s">
        <v>4309</v>
      </c>
      <c r="F1358" s="263" t="s">
        <v>4488</v>
      </c>
      <c r="G1358" s="264" t="s">
        <v>4489</v>
      </c>
      <c r="H1358" s="263" t="s">
        <v>4490</v>
      </c>
      <c r="I1358" s="265" t="s">
        <v>9</v>
      </c>
      <c r="J1358" s="263"/>
      <c r="K1358" s="308"/>
      <c r="L1358" s="266"/>
      <c r="M1358" s="267"/>
      <c r="N1358" s="267"/>
      <c r="O1358" s="267"/>
      <c r="P1358" s="267"/>
      <c r="Q1358" s="267"/>
      <c r="R1358" s="267"/>
      <c r="S1358" s="267"/>
      <c r="T1358" s="267"/>
      <c r="U1358" s="267"/>
      <c r="V1358" s="267"/>
      <c r="W1358" s="267"/>
      <c r="X1358" s="267"/>
      <c r="Y1358" s="267"/>
      <c r="Z1358" s="267"/>
      <c r="AA1358" s="267"/>
      <c r="AB1358" s="267"/>
    </row>
    <row r="1359" spans="1:28" s="268" customFormat="1" ht="40.200000000000003" customHeight="1">
      <c r="A1359" s="263" t="s">
        <v>4305</v>
      </c>
      <c r="B1359" s="271" t="s">
        <v>4306</v>
      </c>
      <c r="C1359" s="263" t="s">
        <v>4491</v>
      </c>
      <c r="D1359" s="263" t="s">
        <v>4492</v>
      </c>
      <c r="E1359" s="271" t="s">
        <v>4309</v>
      </c>
      <c r="F1359" s="263" t="s">
        <v>4493</v>
      </c>
      <c r="G1359" s="264" t="s">
        <v>4482</v>
      </c>
      <c r="H1359" s="263" t="s">
        <v>4494</v>
      </c>
      <c r="I1359" s="265" t="s">
        <v>9</v>
      </c>
      <c r="J1359" s="263"/>
      <c r="K1359" s="308"/>
      <c r="L1359" s="266"/>
      <c r="M1359" s="267"/>
      <c r="N1359" s="267"/>
      <c r="O1359" s="267"/>
      <c r="P1359" s="267"/>
      <c r="Q1359" s="267"/>
      <c r="R1359" s="267"/>
      <c r="S1359" s="267"/>
      <c r="T1359" s="267"/>
      <c r="U1359" s="267"/>
      <c r="V1359" s="267"/>
      <c r="W1359" s="267"/>
      <c r="X1359" s="267"/>
      <c r="Y1359" s="267"/>
      <c r="Z1359" s="267"/>
      <c r="AA1359" s="267"/>
      <c r="AB1359" s="267"/>
    </row>
    <row r="1360" spans="1:28" s="268" customFormat="1" ht="40.200000000000003" customHeight="1">
      <c r="A1360" s="263" t="s">
        <v>4305</v>
      </c>
      <c r="B1360" s="271" t="s">
        <v>4306</v>
      </c>
      <c r="C1360" s="263" t="s">
        <v>4495</v>
      </c>
      <c r="D1360" s="263" t="s">
        <v>4308</v>
      </c>
      <c r="E1360" s="271" t="s">
        <v>4309</v>
      </c>
      <c r="F1360" s="263" t="s">
        <v>4496</v>
      </c>
      <c r="G1360" s="264" t="s">
        <v>4497</v>
      </c>
      <c r="H1360" s="263" t="s">
        <v>4498</v>
      </c>
      <c r="I1360" s="265" t="s">
        <v>9</v>
      </c>
      <c r="J1360" s="263"/>
      <c r="K1360" s="263"/>
      <c r="L1360" s="263" t="s">
        <v>645</v>
      </c>
      <c r="M1360" s="267"/>
      <c r="N1360" s="267"/>
      <c r="O1360" s="267"/>
      <c r="P1360" s="267"/>
      <c r="Q1360" s="267"/>
      <c r="R1360" s="267"/>
      <c r="S1360" s="267"/>
      <c r="T1360" s="267"/>
      <c r="U1360" s="267"/>
      <c r="V1360" s="267"/>
      <c r="W1360" s="267"/>
      <c r="X1360" s="267"/>
      <c r="Y1360" s="267"/>
      <c r="Z1360" s="267"/>
      <c r="AA1360" s="267"/>
      <c r="AB1360" s="267"/>
    </row>
    <row r="1361" spans="1:28" s="268" customFormat="1" ht="40.200000000000003" customHeight="1">
      <c r="A1361" s="263" t="s">
        <v>4305</v>
      </c>
      <c r="B1361" s="271" t="s">
        <v>4306</v>
      </c>
      <c r="C1361" s="263" t="s">
        <v>4499</v>
      </c>
      <c r="D1361" s="263" t="s">
        <v>4308</v>
      </c>
      <c r="E1361" s="271" t="s">
        <v>4309</v>
      </c>
      <c r="F1361" s="263" t="s">
        <v>4500</v>
      </c>
      <c r="G1361" s="264" t="s">
        <v>4501</v>
      </c>
      <c r="H1361" s="263" t="s">
        <v>4502</v>
      </c>
      <c r="I1361" s="265" t="s">
        <v>9</v>
      </c>
      <c r="J1361" s="263"/>
      <c r="K1361" s="263"/>
      <c r="L1361" s="263" t="s">
        <v>645</v>
      </c>
      <c r="M1361" s="267"/>
      <c r="N1361" s="267"/>
      <c r="O1361" s="267"/>
      <c r="P1361" s="267"/>
      <c r="Q1361" s="267"/>
      <c r="R1361" s="267"/>
      <c r="S1361" s="267"/>
      <c r="T1361" s="267"/>
      <c r="U1361" s="267"/>
      <c r="V1361" s="267"/>
      <c r="W1361" s="267"/>
      <c r="X1361" s="267"/>
      <c r="Y1361" s="267"/>
      <c r="Z1361" s="267"/>
      <c r="AA1361" s="267"/>
      <c r="AB1361" s="267"/>
    </row>
    <row r="1362" spans="1:28" s="268" customFormat="1" ht="40.200000000000003" customHeight="1">
      <c r="A1362" s="263" t="s">
        <v>4305</v>
      </c>
      <c r="B1362" s="271" t="s">
        <v>4306</v>
      </c>
      <c r="C1362" s="263" t="s">
        <v>4503</v>
      </c>
      <c r="D1362" s="263" t="s">
        <v>4308</v>
      </c>
      <c r="E1362" s="271" t="s">
        <v>4309</v>
      </c>
      <c r="F1362" s="263" t="s">
        <v>4504</v>
      </c>
      <c r="G1362" s="264" t="s">
        <v>4505</v>
      </c>
      <c r="H1362" s="263" t="s">
        <v>4506</v>
      </c>
      <c r="I1362" s="265" t="s">
        <v>9</v>
      </c>
      <c r="J1362" s="263"/>
      <c r="K1362" s="308"/>
      <c r="L1362" s="266"/>
      <c r="M1362" s="267"/>
      <c r="N1362" s="267"/>
      <c r="O1362" s="267"/>
      <c r="P1362" s="267"/>
      <c r="Q1362" s="267"/>
      <c r="R1362" s="267"/>
      <c r="S1362" s="267"/>
      <c r="T1362" s="267"/>
      <c r="U1362" s="267"/>
      <c r="V1362" s="267"/>
      <c r="W1362" s="267"/>
      <c r="X1362" s="267"/>
      <c r="Y1362" s="267"/>
      <c r="Z1362" s="267"/>
      <c r="AA1362" s="267"/>
      <c r="AB1362" s="267"/>
    </row>
    <row r="1363" spans="1:28" s="268" customFormat="1" ht="40.200000000000003" customHeight="1">
      <c r="A1363" s="263" t="s">
        <v>4305</v>
      </c>
      <c r="B1363" s="271" t="s">
        <v>4306</v>
      </c>
      <c r="C1363" s="263" t="s">
        <v>4507</v>
      </c>
      <c r="D1363" s="263" t="s">
        <v>4308</v>
      </c>
      <c r="E1363" s="271" t="s">
        <v>4309</v>
      </c>
      <c r="F1363" s="263" t="s">
        <v>4508</v>
      </c>
      <c r="G1363" s="264" t="s">
        <v>4505</v>
      </c>
      <c r="H1363" s="263" t="s">
        <v>4509</v>
      </c>
      <c r="I1363" s="265" t="s">
        <v>9</v>
      </c>
      <c r="J1363" s="263"/>
      <c r="K1363" s="308"/>
      <c r="L1363" s="266"/>
      <c r="M1363" s="267"/>
      <c r="N1363" s="267"/>
      <c r="O1363" s="267"/>
      <c r="P1363" s="267"/>
      <c r="Q1363" s="267"/>
      <c r="R1363" s="267"/>
      <c r="S1363" s="267"/>
      <c r="T1363" s="267"/>
      <c r="U1363" s="267"/>
      <c r="V1363" s="267"/>
      <c r="W1363" s="267"/>
      <c r="X1363" s="267"/>
      <c r="Y1363" s="267"/>
      <c r="Z1363" s="267"/>
      <c r="AA1363" s="267"/>
      <c r="AB1363" s="267"/>
    </row>
    <row r="1364" spans="1:28" s="268" customFormat="1" ht="40.200000000000003" customHeight="1">
      <c r="A1364" s="263" t="s">
        <v>4305</v>
      </c>
      <c r="B1364" s="271" t="s">
        <v>4306</v>
      </c>
      <c r="C1364" s="263" t="s">
        <v>4510</v>
      </c>
      <c r="D1364" s="263" t="s">
        <v>4308</v>
      </c>
      <c r="E1364" s="271" t="s">
        <v>4309</v>
      </c>
      <c r="F1364" s="263" t="s">
        <v>4511</v>
      </c>
      <c r="G1364" s="264" t="s">
        <v>4505</v>
      </c>
      <c r="H1364" s="263" t="s">
        <v>4512</v>
      </c>
      <c r="I1364" s="265" t="s">
        <v>9</v>
      </c>
      <c r="J1364" s="263"/>
      <c r="K1364" s="308"/>
      <c r="L1364" s="266"/>
      <c r="M1364" s="267"/>
      <c r="N1364" s="267"/>
      <c r="O1364" s="267"/>
      <c r="P1364" s="267"/>
      <c r="Q1364" s="267"/>
      <c r="R1364" s="267"/>
      <c r="S1364" s="267"/>
      <c r="T1364" s="267"/>
      <c r="U1364" s="267"/>
      <c r="V1364" s="267"/>
      <c r="W1364" s="267"/>
      <c r="X1364" s="267"/>
      <c r="Y1364" s="267"/>
      <c r="Z1364" s="267"/>
      <c r="AA1364" s="267"/>
      <c r="AB1364" s="267"/>
    </row>
    <row r="1365" spans="1:28" s="268" customFormat="1" ht="40.200000000000003" customHeight="1">
      <c r="A1365" s="263" t="s">
        <v>4305</v>
      </c>
      <c r="B1365" s="271" t="s">
        <v>4306</v>
      </c>
      <c r="C1365" s="263" t="s">
        <v>4513</v>
      </c>
      <c r="D1365" s="263" t="s">
        <v>4308</v>
      </c>
      <c r="E1365" s="271" t="s">
        <v>4309</v>
      </c>
      <c r="F1365" s="263" t="s">
        <v>4514</v>
      </c>
      <c r="G1365" s="264" t="s">
        <v>4515</v>
      </c>
      <c r="H1365" s="263" t="s">
        <v>3695</v>
      </c>
      <c r="I1365" s="265" t="s">
        <v>9</v>
      </c>
      <c r="J1365" s="263"/>
      <c r="K1365" s="308"/>
      <c r="L1365" s="266"/>
      <c r="M1365" s="267"/>
      <c r="N1365" s="267"/>
      <c r="O1365" s="267"/>
      <c r="P1365" s="267"/>
      <c r="Q1365" s="267"/>
      <c r="R1365" s="267"/>
      <c r="S1365" s="267"/>
      <c r="T1365" s="267"/>
      <c r="U1365" s="267"/>
      <c r="V1365" s="267"/>
      <c r="W1365" s="267"/>
      <c r="X1365" s="267"/>
      <c r="Y1365" s="267"/>
      <c r="Z1365" s="267"/>
      <c r="AA1365" s="267"/>
      <c r="AB1365" s="267"/>
    </row>
    <row r="1366" spans="1:28" s="268" customFormat="1" ht="40.200000000000003" customHeight="1">
      <c r="A1366" s="263" t="s">
        <v>4305</v>
      </c>
      <c r="B1366" s="271" t="s">
        <v>4306</v>
      </c>
      <c r="C1366" s="263" t="s">
        <v>4516</v>
      </c>
      <c r="D1366" s="263" t="s">
        <v>4308</v>
      </c>
      <c r="E1366" s="271" t="s">
        <v>4309</v>
      </c>
      <c r="F1366" s="263" t="s">
        <v>4517</v>
      </c>
      <c r="G1366" s="264" t="s">
        <v>4518</v>
      </c>
      <c r="H1366" s="263" t="s">
        <v>3695</v>
      </c>
      <c r="I1366" s="265" t="s">
        <v>9</v>
      </c>
      <c r="J1366" s="263"/>
      <c r="K1366" s="308"/>
      <c r="L1366" s="266"/>
      <c r="M1366" s="267"/>
      <c r="N1366" s="267"/>
      <c r="O1366" s="267"/>
      <c r="P1366" s="267"/>
      <c r="Q1366" s="267"/>
      <c r="R1366" s="267"/>
      <c r="S1366" s="267"/>
      <c r="T1366" s="267"/>
      <c r="U1366" s="267"/>
      <c r="V1366" s="267"/>
      <c r="W1366" s="267"/>
      <c r="X1366" s="267"/>
      <c r="Y1366" s="267"/>
      <c r="Z1366" s="267"/>
      <c r="AA1366" s="267"/>
      <c r="AB1366" s="267"/>
    </row>
    <row r="1367" spans="1:28" s="268" customFormat="1" ht="40.200000000000003" customHeight="1">
      <c r="A1367" s="263" t="s">
        <v>4305</v>
      </c>
      <c r="B1367" s="271" t="s">
        <v>4306</v>
      </c>
      <c r="C1367" s="263" t="s">
        <v>4519</v>
      </c>
      <c r="D1367" s="263" t="s">
        <v>4308</v>
      </c>
      <c r="E1367" s="271" t="s">
        <v>4309</v>
      </c>
      <c r="F1367" s="263" t="s">
        <v>4520</v>
      </c>
      <c r="G1367" s="264" t="s">
        <v>4505</v>
      </c>
      <c r="H1367" s="263" t="s">
        <v>4521</v>
      </c>
      <c r="I1367" s="265" t="s">
        <v>9</v>
      </c>
      <c r="J1367" s="263"/>
      <c r="K1367" s="308"/>
      <c r="L1367" s="263" t="s">
        <v>645</v>
      </c>
      <c r="M1367" s="267"/>
      <c r="N1367" s="267"/>
      <c r="O1367" s="267"/>
      <c r="P1367" s="267"/>
      <c r="Q1367" s="267"/>
      <c r="R1367" s="267"/>
      <c r="S1367" s="267"/>
      <c r="T1367" s="267"/>
      <c r="U1367" s="267"/>
      <c r="V1367" s="267"/>
      <c r="W1367" s="267"/>
      <c r="X1367" s="267"/>
      <c r="Y1367" s="267"/>
      <c r="Z1367" s="267"/>
      <c r="AA1367" s="267"/>
      <c r="AB1367" s="267"/>
    </row>
    <row r="1368" spans="1:28" s="268" customFormat="1" ht="40.200000000000003" customHeight="1">
      <c r="A1368" s="263" t="s">
        <v>4305</v>
      </c>
      <c r="B1368" s="271" t="s">
        <v>4306</v>
      </c>
      <c r="C1368" s="263" t="s">
        <v>4522</v>
      </c>
      <c r="D1368" s="263" t="s">
        <v>4308</v>
      </c>
      <c r="E1368" s="271" t="s">
        <v>4309</v>
      </c>
      <c r="F1368" s="263" t="s">
        <v>4523</v>
      </c>
      <c r="G1368" s="264" t="s">
        <v>4524</v>
      </c>
      <c r="H1368" s="263" t="s">
        <v>4525</v>
      </c>
      <c r="I1368" s="265" t="s">
        <v>9</v>
      </c>
      <c r="J1368" s="263"/>
      <c r="K1368" s="308"/>
      <c r="L1368" s="263" t="s">
        <v>645</v>
      </c>
      <c r="M1368" s="267"/>
      <c r="N1368" s="267"/>
      <c r="O1368" s="267"/>
      <c r="P1368" s="267"/>
      <c r="Q1368" s="267"/>
      <c r="R1368" s="267"/>
      <c r="S1368" s="267"/>
      <c r="T1368" s="267"/>
      <c r="U1368" s="267"/>
      <c r="V1368" s="267"/>
      <c r="W1368" s="267"/>
      <c r="X1368" s="267"/>
      <c r="Y1368" s="267"/>
      <c r="Z1368" s="267"/>
      <c r="AA1368" s="267"/>
      <c r="AB1368" s="267"/>
    </row>
    <row r="1369" spans="1:28" s="268" customFormat="1" ht="40.200000000000003" customHeight="1">
      <c r="A1369" s="263" t="s">
        <v>4305</v>
      </c>
      <c r="B1369" s="271" t="s">
        <v>4306</v>
      </c>
      <c r="C1369" s="263" t="s">
        <v>4526</v>
      </c>
      <c r="D1369" s="263" t="s">
        <v>4308</v>
      </c>
      <c r="E1369" s="271" t="s">
        <v>4309</v>
      </c>
      <c r="F1369" s="263" t="s">
        <v>4527</v>
      </c>
      <c r="G1369" s="264" t="s">
        <v>4335</v>
      </c>
      <c r="H1369" s="263" t="s">
        <v>4528</v>
      </c>
      <c r="I1369" s="265" t="s">
        <v>9</v>
      </c>
      <c r="J1369" s="263"/>
      <c r="K1369" s="263"/>
      <c r="L1369" s="266"/>
      <c r="M1369" s="267"/>
      <c r="N1369" s="267"/>
      <c r="O1369" s="267"/>
      <c r="P1369" s="267"/>
      <c r="Q1369" s="267"/>
      <c r="R1369" s="267"/>
      <c r="S1369" s="267"/>
      <c r="T1369" s="267"/>
      <c r="U1369" s="267"/>
      <c r="V1369" s="267"/>
      <c r="W1369" s="267"/>
      <c r="X1369" s="267"/>
      <c r="Y1369" s="267"/>
      <c r="Z1369" s="267"/>
      <c r="AA1369" s="267"/>
      <c r="AB1369" s="267"/>
    </row>
    <row r="1370" spans="1:28" s="268" customFormat="1" ht="40.200000000000003" customHeight="1">
      <c r="A1370" s="263" t="s">
        <v>4305</v>
      </c>
      <c r="B1370" s="271" t="s">
        <v>4306</v>
      </c>
      <c r="C1370" s="263" t="s">
        <v>4529</v>
      </c>
      <c r="D1370" s="263" t="s">
        <v>4308</v>
      </c>
      <c r="E1370" s="271" t="s">
        <v>4309</v>
      </c>
      <c r="F1370" s="263" t="s">
        <v>418</v>
      </c>
      <c r="G1370" s="264" t="s">
        <v>4497</v>
      </c>
      <c r="H1370" s="263" t="s">
        <v>299</v>
      </c>
      <c r="I1370" s="265" t="s">
        <v>9</v>
      </c>
      <c r="J1370" s="263"/>
      <c r="K1370" s="263"/>
      <c r="L1370" s="263" t="s">
        <v>645</v>
      </c>
      <c r="M1370" s="267"/>
      <c r="N1370" s="267"/>
      <c r="O1370" s="267"/>
      <c r="P1370" s="267"/>
      <c r="Q1370" s="267"/>
      <c r="R1370" s="267"/>
      <c r="S1370" s="267"/>
      <c r="T1370" s="267"/>
      <c r="U1370" s="267"/>
      <c r="V1370" s="267"/>
      <c r="W1370" s="267"/>
      <c r="X1370" s="267"/>
      <c r="Y1370" s="267"/>
      <c r="Z1370" s="267"/>
      <c r="AA1370" s="267"/>
      <c r="AB1370" s="267"/>
    </row>
    <row r="1371" spans="1:28" s="268" customFormat="1" ht="40.200000000000003" customHeight="1">
      <c r="A1371" s="263" t="s">
        <v>4305</v>
      </c>
      <c r="B1371" s="271" t="s">
        <v>4306</v>
      </c>
      <c r="C1371" s="263" t="s">
        <v>4530</v>
      </c>
      <c r="D1371" s="263" t="s">
        <v>4308</v>
      </c>
      <c r="E1371" s="271" t="s">
        <v>4309</v>
      </c>
      <c r="F1371" s="263" t="s">
        <v>3031</v>
      </c>
      <c r="G1371" s="264" t="s">
        <v>4531</v>
      </c>
      <c r="H1371" s="263" t="s">
        <v>4532</v>
      </c>
      <c r="I1371" s="265" t="s">
        <v>9</v>
      </c>
      <c r="J1371" s="263"/>
      <c r="K1371" s="263"/>
      <c r="L1371" s="263" t="s">
        <v>645</v>
      </c>
      <c r="M1371" s="267"/>
      <c r="N1371" s="267"/>
      <c r="O1371" s="267"/>
      <c r="P1371" s="267"/>
      <c r="Q1371" s="267"/>
      <c r="R1371" s="267"/>
      <c r="S1371" s="267"/>
      <c r="T1371" s="267"/>
      <c r="U1371" s="267"/>
      <c r="V1371" s="267"/>
      <c r="W1371" s="267"/>
      <c r="X1371" s="267"/>
      <c r="Y1371" s="267"/>
      <c r="Z1371" s="267"/>
      <c r="AA1371" s="267"/>
      <c r="AB1371" s="267"/>
    </row>
    <row r="1372" spans="1:28" s="268" customFormat="1" ht="40.200000000000003" customHeight="1">
      <c r="A1372" s="263" t="s">
        <v>4305</v>
      </c>
      <c r="B1372" s="271" t="s">
        <v>4306</v>
      </c>
      <c r="C1372" s="263" t="s">
        <v>4533</v>
      </c>
      <c r="D1372" s="263" t="s">
        <v>4308</v>
      </c>
      <c r="E1372" s="271" t="s">
        <v>4309</v>
      </c>
      <c r="F1372" s="263" t="s">
        <v>3027</v>
      </c>
      <c r="G1372" s="264" t="s">
        <v>4534</v>
      </c>
      <c r="H1372" s="263" t="s">
        <v>3365</v>
      </c>
      <c r="I1372" s="265" t="s">
        <v>9</v>
      </c>
      <c r="J1372" s="263"/>
      <c r="K1372" s="263"/>
      <c r="L1372" s="263" t="s">
        <v>645</v>
      </c>
      <c r="M1372" s="267"/>
      <c r="N1372" s="267"/>
      <c r="O1372" s="267"/>
      <c r="P1372" s="267"/>
      <c r="Q1372" s="267"/>
      <c r="R1372" s="267"/>
      <c r="S1372" s="267"/>
      <c r="T1372" s="267"/>
      <c r="U1372" s="267"/>
      <c r="V1372" s="267"/>
      <c r="W1372" s="267"/>
      <c r="X1372" s="267"/>
      <c r="Y1372" s="267"/>
      <c r="Z1372" s="267"/>
      <c r="AA1372" s="267"/>
      <c r="AB1372" s="267"/>
    </row>
    <row r="1373" spans="1:28" s="268" customFormat="1" ht="40.200000000000003" customHeight="1">
      <c r="A1373" s="263" t="s">
        <v>4305</v>
      </c>
      <c r="B1373" s="271" t="s">
        <v>4306</v>
      </c>
      <c r="C1373" s="263" t="s">
        <v>4535</v>
      </c>
      <c r="D1373" s="263" t="s">
        <v>4308</v>
      </c>
      <c r="E1373" s="271" t="s">
        <v>4309</v>
      </c>
      <c r="F1373" s="263" t="s">
        <v>4536</v>
      </c>
      <c r="G1373" s="264" t="s">
        <v>4537</v>
      </c>
      <c r="H1373" s="263" t="s">
        <v>4538</v>
      </c>
      <c r="I1373" s="265" t="s">
        <v>9</v>
      </c>
      <c r="J1373" s="263"/>
      <c r="K1373" s="263"/>
      <c r="L1373" s="266"/>
      <c r="M1373" s="267"/>
      <c r="N1373" s="267"/>
      <c r="O1373" s="267"/>
      <c r="P1373" s="267"/>
      <c r="Q1373" s="267"/>
      <c r="R1373" s="267"/>
      <c r="S1373" s="267"/>
      <c r="T1373" s="267"/>
      <c r="U1373" s="267"/>
      <c r="V1373" s="267"/>
      <c r="W1373" s="267"/>
      <c r="X1373" s="267"/>
      <c r="Y1373" s="267"/>
      <c r="Z1373" s="267"/>
      <c r="AA1373" s="267"/>
      <c r="AB1373" s="267"/>
    </row>
    <row r="1374" spans="1:28" s="268" customFormat="1" ht="40.200000000000003" customHeight="1">
      <c r="A1374" s="263" t="s">
        <v>4305</v>
      </c>
      <c r="B1374" s="271" t="s">
        <v>4306</v>
      </c>
      <c r="C1374" s="263" t="s">
        <v>4539</v>
      </c>
      <c r="D1374" s="263" t="s">
        <v>4308</v>
      </c>
      <c r="E1374" s="271" t="s">
        <v>4309</v>
      </c>
      <c r="F1374" s="263" t="s">
        <v>4540</v>
      </c>
      <c r="G1374" s="264" t="s">
        <v>4541</v>
      </c>
      <c r="H1374" s="263" t="s">
        <v>4542</v>
      </c>
      <c r="I1374" s="265" t="s">
        <v>9</v>
      </c>
      <c r="J1374" s="263"/>
      <c r="K1374" s="263"/>
      <c r="L1374" s="266"/>
      <c r="M1374" s="267"/>
      <c r="N1374" s="267"/>
      <c r="O1374" s="267"/>
      <c r="P1374" s="267"/>
      <c r="Q1374" s="267"/>
      <c r="R1374" s="267"/>
      <c r="S1374" s="267"/>
      <c r="T1374" s="267"/>
      <c r="U1374" s="267"/>
      <c r="V1374" s="267"/>
      <c r="W1374" s="267"/>
      <c r="X1374" s="267"/>
      <c r="Y1374" s="267"/>
      <c r="Z1374" s="267"/>
      <c r="AA1374" s="267"/>
      <c r="AB1374" s="267"/>
    </row>
    <row r="1375" spans="1:28" s="268" customFormat="1" ht="40.200000000000003" customHeight="1">
      <c r="A1375" s="263" t="s">
        <v>4305</v>
      </c>
      <c r="B1375" s="271" t="s">
        <v>4306</v>
      </c>
      <c r="C1375" s="263" t="s">
        <v>4543</v>
      </c>
      <c r="D1375" s="263" t="s">
        <v>4308</v>
      </c>
      <c r="E1375" s="271" t="s">
        <v>4309</v>
      </c>
      <c r="F1375" s="263" t="s">
        <v>4544</v>
      </c>
      <c r="G1375" s="264" t="s">
        <v>4545</v>
      </c>
      <c r="H1375" s="263" t="s">
        <v>4546</v>
      </c>
      <c r="I1375" s="265" t="s">
        <v>9</v>
      </c>
      <c r="J1375" s="263"/>
      <c r="K1375" s="263"/>
      <c r="L1375" s="263" t="s">
        <v>645</v>
      </c>
      <c r="M1375" s="267"/>
      <c r="N1375" s="267"/>
      <c r="O1375" s="267"/>
      <c r="P1375" s="267"/>
      <c r="Q1375" s="267"/>
      <c r="R1375" s="267"/>
      <c r="S1375" s="267"/>
      <c r="T1375" s="267"/>
      <c r="U1375" s="267"/>
      <c r="V1375" s="267"/>
      <c r="W1375" s="267"/>
      <c r="X1375" s="267"/>
      <c r="Y1375" s="267"/>
      <c r="Z1375" s="267"/>
      <c r="AA1375" s="267"/>
      <c r="AB1375" s="267"/>
    </row>
    <row r="1376" spans="1:28" s="268" customFormat="1" ht="40.200000000000003" customHeight="1">
      <c r="A1376" s="263" t="s">
        <v>4305</v>
      </c>
      <c r="B1376" s="271" t="s">
        <v>4306</v>
      </c>
      <c r="C1376" s="263" t="s">
        <v>4547</v>
      </c>
      <c r="D1376" s="263" t="s">
        <v>4308</v>
      </c>
      <c r="E1376" s="271" t="s">
        <v>4309</v>
      </c>
      <c r="F1376" s="263" t="s">
        <v>4548</v>
      </c>
      <c r="G1376" s="264" t="s">
        <v>4549</v>
      </c>
      <c r="H1376" s="263" t="s">
        <v>4550</v>
      </c>
      <c r="I1376" s="265" t="s">
        <v>9</v>
      </c>
      <c r="J1376" s="263"/>
      <c r="K1376" s="263"/>
      <c r="L1376" s="263" t="s">
        <v>645</v>
      </c>
      <c r="M1376" s="267"/>
      <c r="N1376" s="267"/>
      <c r="O1376" s="267"/>
      <c r="P1376" s="267"/>
      <c r="Q1376" s="267"/>
      <c r="R1376" s="267"/>
      <c r="S1376" s="267"/>
      <c r="T1376" s="267"/>
      <c r="U1376" s="267"/>
      <c r="V1376" s="267"/>
      <c r="W1376" s="267"/>
      <c r="X1376" s="267"/>
      <c r="Y1376" s="267"/>
      <c r="Z1376" s="267"/>
      <c r="AA1376" s="267"/>
      <c r="AB1376" s="267"/>
    </row>
    <row r="1377" spans="1:28" s="268" customFormat="1" ht="40.200000000000003" customHeight="1">
      <c r="A1377" s="263" t="s">
        <v>4305</v>
      </c>
      <c r="B1377" s="271" t="s">
        <v>4306</v>
      </c>
      <c r="C1377" s="263" t="s">
        <v>4551</v>
      </c>
      <c r="D1377" s="263" t="s">
        <v>4308</v>
      </c>
      <c r="E1377" s="271" t="s">
        <v>4309</v>
      </c>
      <c r="F1377" s="263" t="s">
        <v>4552</v>
      </c>
      <c r="G1377" s="264" t="s">
        <v>4553</v>
      </c>
      <c r="H1377" s="263" t="s">
        <v>4554</v>
      </c>
      <c r="I1377" s="265" t="s">
        <v>9</v>
      </c>
      <c r="J1377" s="263"/>
      <c r="K1377" s="263"/>
      <c r="L1377" s="266"/>
      <c r="M1377" s="267"/>
      <c r="N1377" s="267"/>
      <c r="O1377" s="267"/>
      <c r="P1377" s="267"/>
      <c r="Q1377" s="267"/>
      <c r="R1377" s="267"/>
      <c r="S1377" s="267"/>
      <c r="T1377" s="267"/>
      <c r="U1377" s="267"/>
      <c r="V1377" s="267"/>
      <c r="W1377" s="267"/>
      <c r="X1377" s="267"/>
      <c r="Y1377" s="267"/>
      <c r="Z1377" s="267"/>
      <c r="AA1377" s="267"/>
      <c r="AB1377" s="267"/>
    </row>
    <row r="1378" spans="1:28" s="268" customFormat="1" ht="40.200000000000003" customHeight="1">
      <c r="A1378" s="263" t="s">
        <v>4555</v>
      </c>
      <c r="B1378" s="271" t="s">
        <v>4556</v>
      </c>
      <c r="C1378" s="263" t="s">
        <v>4557</v>
      </c>
      <c r="D1378" s="263" t="s">
        <v>4558</v>
      </c>
      <c r="E1378" s="271" t="s">
        <v>4559</v>
      </c>
      <c r="F1378" s="263" t="s">
        <v>4560</v>
      </c>
      <c r="G1378" s="264" t="s">
        <v>4561</v>
      </c>
      <c r="H1378" s="263" t="s">
        <v>4449</v>
      </c>
      <c r="I1378" s="265" t="s">
        <v>9</v>
      </c>
      <c r="J1378" s="263"/>
      <c r="K1378" s="308"/>
      <c r="L1378" s="266"/>
      <c r="M1378" s="267"/>
      <c r="N1378" s="267"/>
      <c r="O1378" s="267"/>
      <c r="P1378" s="267"/>
      <c r="Q1378" s="267"/>
      <c r="R1378" s="267"/>
      <c r="S1378" s="267"/>
      <c r="T1378" s="267"/>
      <c r="U1378" s="267"/>
      <c r="V1378" s="267"/>
      <c r="W1378" s="267"/>
      <c r="X1378" s="267"/>
      <c r="Y1378" s="267"/>
      <c r="Z1378" s="267"/>
      <c r="AA1378" s="267"/>
      <c r="AB1378" s="267"/>
    </row>
    <row r="1379" spans="1:28" s="268" customFormat="1" ht="40.200000000000003" customHeight="1">
      <c r="A1379" s="263" t="s">
        <v>4555</v>
      </c>
      <c r="B1379" s="271" t="s">
        <v>4556</v>
      </c>
      <c r="C1379" s="263" t="s">
        <v>4562</v>
      </c>
      <c r="D1379" s="263" t="s">
        <v>4558</v>
      </c>
      <c r="E1379" s="271" t="s">
        <v>4559</v>
      </c>
      <c r="F1379" s="263" t="s">
        <v>4563</v>
      </c>
      <c r="G1379" s="264" t="s">
        <v>4561</v>
      </c>
      <c r="H1379" s="263" t="s">
        <v>4564</v>
      </c>
      <c r="I1379" s="265" t="s">
        <v>9</v>
      </c>
      <c r="J1379" s="263"/>
      <c r="K1379" s="308"/>
      <c r="L1379" s="266"/>
      <c r="M1379" s="267"/>
      <c r="N1379" s="267"/>
      <c r="O1379" s="267"/>
      <c r="P1379" s="267"/>
      <c r="Q1379" s="267"/>
      <c r="R1379" s="267"/>
      <c r="S1379" s="267"/>
      <c r="T1379" s="267"/>
      <c r="U1379" s="267"/>
      <c r="V1379" s="267"/>
      <c r="W1379" s="267"/>
      <c r="X1379" s="267"/>
      <c r="Y1379" s="267"/>
      <c r="Z1379" s="267"/>
      <c r="AA1379" s="267"/>
      <c r="AB1379" s="267"/>
    </row>
    <row r="1380" spans="1:28" s="268" customFormat="1" ht="40.200000000000003" customHeight="1">
      <c r="A1380" s="263" t="s">
        <v>4555</v>
      </c>
      <c r="B1380" s="271" t="s">
        <v>4556</v>
      </c>
      <c r="C1380" s="263" t="s">
        <v>4565</v>
      </c>
      <c r="D1380" s="263" t="s">
        <v>4558</v>
      </c>
      <c r="E1380" s="271" t="s">
        <v>4559</v>
      </c>
      <c r="F1380" s="263" t="s">
        <v>4566</v>
      </c>
      <c r="G1380" s="264" t="s">
        <v>4567</v>
      </c>
      <c r="H1380" s="263" t="s">
        <v>4568</v>
      </c>
      <c r="I1380" s="265" t="s">
        <v>9</v>
      </c>
      <c r="J1380" s="263"/>
      <c r="K1380" s="308"/>
      <c r="L1380" s="266"/>
      <c r="M1380" s="267"/>
      <c r="N1380" s="267"/>
      <c r="O1380" s="267"/>
      <c r="P1380" s="267"/>
      <c r="Q1380" s="267"/>
      <c r="R1380" s="267"/>
      <c r="S1380" s="267"/>
      <c r="T1380" s="267"/>
      <c r="U1380" s="267"/>
      <c r="V1380" s="267"/>
      <c r="W1380" s="267"/>
      <c r="X1380" s="267"/>
      <c r="Y1380" s="267"/>
      <c r="Z1380" s="267"/>
      <c r="AA1380" s="267"/>
      <c r="AB1380" s="267"/>
    </row>
    <row r="1381" spans="1:28" s="268" customFormat="1" ht="40.200000000000003" customHeight="1">
      <c r="A1381" s="263" t="s">
        <v>4555</v>
      </c>
      <c r="B1381" s="271" t="s">
        <v>4556</v>
      </c>
      <c r="C1381" s="263" t="s">
        <v>4569</v>
      </c>
      <c r="D1381" s="263" t="s">
        <v>4558</v>
      </c>
      <c r="E1381" s="271" t="s">
        <v>4559</v>
      </c>
      <c r="F1381" s="263" t="s">
        <v>4570</v>
      </c>
      <c r="G1381" s="264" t="s">
        <v>4567</v>
      </c>
      <c r="H1381" s="263" t="s">
        <v>4571</v>
      </c>
      <c r="I1381" s="265" t="s">
        <v>9</v>
      </c>
      <c r="J1381" s="263"/>
      <c r="K1381" s="308"/>
      <c r="L1381" s="266"/>
      <c r="M1381" s="267"/>
      <c r="N1381" s="267"/>
      <c r="O1381" s="267"/>
      <c r="P1381" s="267"/>
      <c r="Q1381" s="267"/>
      <c r="R1381" s="267"/>
      <c r="S1381" s="267"/>
      <c r="T1381" s="267"/>
      <c r="U1381" s="267"/>
      <c r="V1381" s="267"/>
      <c r="W1381" s="267"/>
      <c r="X1381" s="267"/>
      <c r="Y1381" s="267"/>
      <c r="Z1381" s="267"/>
      <c r="AA1381" s="267"/>
      <c r="AB1381" s="267"/>
    </row>
    <row r="1382" spans="1:28" s="268" customFormat="1" ht="40.200000000000003" customHeight="1">
      <c r="A1382" s="263" t="s">
        <v>4555</v>
      </c>
      <c r="B1382" s="271" t="s">
        <v>4556</v>
      </c>
      <c r="C1382" s="263" t="s">
        <v>4572</v>
      </c>
      <c r="D1382" s="263" t="s">
        <v>4558</v>
      </c>
      <c r="E1382" s="271" t="s">
        <v>4559</v>
      </c>
      <c r="F1382" s="263" t="s">
        <v>4573</v>
      </c>
      <c r="G1382" s="264" t="s">
        <v>4567</v>
      </c>
      <c r="H1382" s="263" t="s">
        <v>4574</v>
      </c>
      <c r="I1382" s="265" t="s">
        <v>9</v>
      </c>
      <c r="J1382" s="263"/>
      <c r="K1382" s="308"/>
      <c r="L1382" s="266"/>
      <c r="M1382" s="267"/>
      <c r="N1382" s="267"/>
      <c r="O1382" s="267"/>
      <c r="P1382" s="267"/>
      <c r="Q1382" s="267"/>
      <c r="R1382" s="267"/>
      <c r="S1382" s="267"/>
      <c r="T1382" s="267"/>
      <c r="U1382" s="267"/>
      <c r="V1382" s="267"/>
      <c r="W1382" s="267"/>
      <c r="X1382" s="267"/>
      <c r="Y1382" s="267"/>
      <c r="Z1382" s="267"/>
      <c r="AA1382" s="267"/>
      <c r="AB1382" s="267"/>
    </row>
    <row r="1383" spans="1:28" s="268" customFormat="1" ht="40.200000000000003" customHeight="1">
      <c r="A1383" s="263" t="s">
        <v>4555</v>
      </c>
      <c r="B1383" s="271" t="s">
        <v>4556</v>
      </c>
      <c r="C1383" s="263" t="s">
        <v>4575</v>
      </c>
      <c r="D1383" s="263" t="s">
        <v>4558</v>
      </c>
      <c r="E1383" s="271" t="s">
        <v>4559</v>
      </c>
      <c r="F1383" s="263" t="s">
        <v>4576</v>
      </c>
      <c r="G1383" s="264" t="s">
        <v>4567</v>
      </c>
      <c r="H1383" s="263" t="s">
        <v>4577</v>
      </c>
      <c r="I1383" s="265" t="s">
        <v>9</v>
      </c>
      <c r="J1383" s="263"/>
      <c r="K1383" s="308"/>
      <c r="L1383" s="266"/>
      <c r="M1383" s="267"/>
      <c r="N1383" s="267"/>
      <c r="O1383" s="267"/>
      <c r="P1383" s="267"/>
      <c r="Q1383" s="267"/>
      <c r="R1383" s="267"/>
      <c r="S1383" s="267"/>
      <c r="T1383" s="267"/>
      <c r="U1383" s="267"/>
      <c r="V1383" s="267"/>
      <c r="W1383" s="267"/>
      <c r="X1383" s="267"/>
      <c r="Y1383" s="267"/>
      <c r="Z1383" s="267"/>
      <c r="AA1383" s="267"/>
      <c r="AB1383" s="267"/>
    </row>
    <row r="1384" spans="1:28" s="268" customFormat="1" ht="40.200000000000003" customHeight="1">
      <c r="A1384" s="263" t="s">
        <v>4555</v>
      </c>
      <c r="B1384" s="271" t="s">
        <v>4556</v>
      </c>
      <c r="C1384" s="263" t="s">
        <v>4578</v>
      </c>
      <c r="D1384" s="263" t="s">
        <v>4558</v>
      </c>
      <c r="E1384" s="271" t="s">
        <v>4559</v>
      </c>
      <c r="F1384" s="263" t="s">
        <v>4579</v>
      </c>
      <c r="G1384" s="264" t="s">
        <v>4567</v>
      </c>
      <c r="H1384" s="263" t="s">
        <v>4580</v>
      </c>
      <c r="I1384" s="265" t="s">
        <v>9</v>
      </c>
      <c r="J1384" s="263"/>
      <c r="K1384" s="308"/>
      <c r="L1384" s="266"/>
      <c r="M1384" s="267"/>
      <c r="N1384" s="267"/>
      <c r="O1384" s="267"/>
      <c r="P1384" s="267"/>
      <c r="Q1384" s="267"/>
      <c r="R1384" s="267"/>
      <c r="S1384" s="267"/>
      <c r="T1384" s="267"/>
      <c r="U1384" s="267"/>
      <c r="V1384" s="267"/>
      <c r="W1384" s="267"/>
      <c r="X1384" s="267"/>
      <c r="Y1384" s="267"/>
      <c r="Z1384" s="267"/>
      <c r="AA1384" s="267"/>
      <c r="AB1384" s="267"/>
    </row>
    <row r="1385" spans="1:28" s="268" customFormat="1" ht="40.200000000000003" customHeight="1">
      <c r="A1385" s="263" t="s">
        <v>4555</v>
      </c>
      <c r="B1385" s="271" t="s">
        <v>4556</v>
      </c>
      <c r="C1385" s="263" t="s">
        <v>4581</v>
      </c>
      <c r="D1385" s="263" t="s">
        <v>4558</v>
      </c>
      <c r="E1385" s="271" t="s">
        <v>4559</v>
      </c>
      <c r="F1385" s="263" t="s">
        <v>4582</v>
      </c>
      <c r="G1385" s="264" t="s">
        <v>4567</v>
      </c>
      <c r="H1385" s="263" t="s">
        <v>4583</v>
      </c>
      <c r="I1385" s="265" t="s">
        <v>9</v>
      </c>
      <c r="J1385" s="263"/>
      <c r="K1385" s="308"/>
      <c r="L1385" s="266"/>
      <c r="M1385" s="267"/>
      <c r="N1385" s="267"/>
      <c r="O1385" s="267"/>
      <c r="P1385" s="267"/>
      <c r="Q1385" s="267"/>
      <c r="R1385" s="267"/>
      <c r="S1385" s="267"/>
      <c r="T1385" s="267"/>
      <c r="U1385" s="267"/>
      <c r="V1385" s="267"/>
      <c r="W1385" s="267"/>
      <c r="X1385" s="267"/>
      <c r="Y1385" s="267"/>
      <c r="Z1385" s="267"/>
      <c r="AA1385" s="267"/>
      <c r="AB1385" s="267"/>
    </row>
    <row r="1386" spans="1:28" s="268" customFormat="1" ht="40.200000000000003" customHeight="1">
      <c r="A1386" s="263" t="s">
        <v>4555</v>
      </c>
      <c r="B1386" s="271" t="s">
        <v>4556</v>
      </c>
      <c r="C1386" s="263" t="s">
        <v>4584</v>
      </c>
      <c r="D1386" s="263" t="s">
        <v>4558</v>
      </c>
      <c r="E1386" s="271" t="s">
        <v>4559</v>
      </c>
      <c r="F1386" s="263" t="s">
        <v>4585</v>
      </c>
      <c r="G1386" s="264" t="s">
        <v>4567</v>
      </c>
      <c r="H1386" s="263" t="s">
        <v>4586</v>
      </c>
      <c r="I1386" s="265" t="s">
        <v>9</v>
      </c>
      <c r="J1386" s="263"/>
      <c r="K1386" s="308"/>
      <c r="L1386" s="266"/>
      <c r="M1386" s="267"/>
      <c r="N1386" s="267"/>
      <c r="O1386" s="267"/>
      <c r="P1386" s="267"/>
      <c r="Q1386" s="267"/>
      <c r="R1386" s="267"/>
      <c r="S1386" s="267"/>
      <c r="T1386" s="267"/>
      <c r="U1386" s="267"/>
      <c r="V1386" s="267"/>
      <c r="W1386" s="267"/>
      <c r="X1386" s="267"/>
      <c r="Y1386" s="267"/>
      <c r="Z1386" s="267"/>
      <c r="AA1386" s="267"/>
      <c r="AB1386" s="267"/>
    </row>
    <row r="1387" spans="1:28" s="268" customFormat="1" ht="40.200000000000003" customHeight="1">
      <c r="A1387" s="263" t="s">
        <v>4555</v>
      </c>
      <c r="B1387" s="271" t="s">
        <v>4556</v>
      </c>
      <c r="C1387" s="263" t="s">
        <v>4587</v>
      </c>
      <c r="D1387" s="263" t="s">
        <v>4558</v>
      </c>
      <c r="E1387" s="271" t="s">
        <v>4559</v>
      </c>
      <c r="F1387" s="263" t="s">
        <v>4588</v>
      </c>
      <c r="G1387" s="264" t="s">
        <v>4567</v>
      </c>
      <c r="H1387" s="263" t="s">
        <v>4589</v>
      </c>
      <c r="I1387" s="265" t="s">
        <v>9</v>
      </c>
      <c r="J1387" s="263"/>
      <c r="K1387" s="308"/>
      <c r="L1387" s="266"/>
      <c r="M1387" s="267"/>
      <c r="N1387" s="267"/>
      <c r="O1387" s="267"/>
      <c r="P1387" s="267"/>
      <c r="Q1387" s="267"/>
      <c r="R1387" s="267"/>
      <c r="S1387" s="267"/>
      <c r="T1387" s="267"/>
      <c r="U1387" s="267"/>
      <c r="V1387" s="267"/>
      <c r="W1387" s="267"/>
      <c r="X1387" s="267"/>
      <c r="Y1387" s="267"/>
      <c r="Z1387" s="267"/>
      <c r="AA1387" s="267"/>
      <c r="AB1387" s="267"/>
    </row>
    <row r="1388" spans="1:28" s="268" customFormat="1" ht="40.200000000000003" customHeight="1">
      <c r="A1388" s="263" t="s">
        <v>4555</v>
      </c>
      <c r="B1388" s="271" t="s">
        <v>4556</v>
      </c>
      <c r="C1388" s="263" t="s">
        <v>4590</v>
      </c>
      <c r="D1388" s="263" t="s">
        <v>4558</v>
      </c>
      <c r="E1388" s="271" t="s">
        <v>4559</v>
      </c>
      <c r="F1388" s="263" t="s">
        <v>4591</v>
      </c>
      <c r="G1388" s="264" t="s">
        <v>4592</v>
      </c>
      <c r="H1388" s="263" t="s">
        <v>4593</v>
      </c>
      <c r="I1388" s="265" t="s">
        <v>9</v>
      </c>
      <c r="J1388" s="263"/>
      <c r="K1388" s="308"/>
      <c r="L1388" s="266"/>
      <c r="M1388" s="267"/>
      <c r="N1388" s="267"/>
      <c r="O1388" s="267"/>
      <c r="P1388" s="267"/>
      <c r="Q1388" s="267"/>
      <c r="R1388" s="267"/>
      <c r="S1388" s="267"/>
      <c r="T1388" s="267"/>
      <c r="U1388" s="267"/>
      <c r="V1388" s="267"/>
      <c r="W1388" s="267"/>
      <c r="X1388" s="267"/>
      <c r="Y1388" s="267"/>
      <c r="Z1388" s="267"/>
      <c r="AA1388" s="267"/>
      <c r="AB1388" s="267"/>
    </row>
    <row r="1389" spans="1:28" s="268" customFormat="1" ht="40.200000000000003" customHeight="1">
      <c r="A1389" s="263" t="s">
        <v>4555</v>
      </c>
      <c r="B1389" s="271" t="s">
        <v>4556</v>
      </c>
      <c r="C1389" s="263" t="s">
        <v>4594</v>
      </c>
      <c r="D1389" s="263" t="s">
        <v>4558</v>
      </c>
      <c r="E1389" s="271" t="s">
        <v>4559</v>
      </c>
      <c r="F1389" s="263" t="s">
        <v>4595</v>
      </c>
      <c r="G1389" s="264" t="s">
        <v>4596</v>
      </c>
      <c r="H1389" s="263" t="s">
        <v>4597</v>
      </c>
      <c r="I1389" s="265" t="s">
        <v>9</v>
      </c>
      <c r="J1389" s="263"/>
      <c r="K1389" s="263"/>
      <c r="L1389" s="266"/>
      <c r="M1389" s="267"/>
      <c r="N1389" s="267"/>
      <c r="O1389" s="267"/>
      <c r="P1389" s="267"/>
      <c r="Q1389" s="267"/>
      <c r="R1389" s="267"/>
      <c r="S1389" s="267"/>
      <c r="T1389" s="267"/>
      <c r="U1389" s="267"/>
      <c r="V1389" s="267"/>
      <c r="W1389" s="267"/>
      <c r="X1389" s="267"/>
      <c r="Y1389" s="267"/>
      <c r="Z1389" s="267"/>
      <c r="AA1389" s="267"/>
      <c r="AB1389" s="267"/>
    </row>
    <row r="1390" spans="1:28" s="268" customFormat="1" ht="40.200000000000003" customHeight="1">
      <c r="A1390" s="263" t="s">
        <v>4555</v>
      </c>
      <c r="B1390" s="271" t="s">
        <v>4556</v>
      </c>
      <c r="C1390" s="263" t="s">
        <v>4598</v>
      </c>
      <c r="D1390" s="263" t="s">
        <v>4558</v>
      </c>
      <c r="E1390" s="271" t="s">
        <v>4559</v>
      </c>
      <c r="F1390" s="263" t="s">
        <v>4599</v>
      </c>
      <c r="G1390" s="264" t="s">
        <v>4596</v>
      </c>
      <c r="H1390" s="263" t="s">
        <v>4600</v>
      </c>
      <c r="I1390" s="265" t="s">
        <v>9</v>
      </c>
      <c r="J1390" s="263"/>
      <c r="K1390" s="263"/>
      <c r="L1390" s="263" t="s">
        <v>645</v>
      </c>
      <c r="M1390" s="267"/>
      <c r="N1390" s="267"/>
      <c r="O1390" s="267"/>
      <c r="P1390" s="267"/>
      <c r="Q1390" s="267"/>
      <c r="R1390" s="267"/>
      <c r="S1390" s="267"/>
      <c r="T1390" s="267"/>
      <c r="U1390" s="267"/>
      <c r="V1390" s="267"/>
      <c r="W1390" s="267"/>
      <c r="X1390" s="267"/>
      <c r="Y1390" s="267"/>
      <c r="Z1390" s="267"/>
      <c r="AA1390" s="267"/>
      <c r="AB1390" s="267"/>
    </row>
    <row r="1391" spans="1:28" s="268" customFormat="1" ht="40.200000000000003" customHeight="1">
      <c r="A1391" s="263" t="s">
        <v>4555</v>
      </c>
      <c r="B1391" s="271" t="s">
        <v>4556</v>
      </c>
      <c r="C1391" s="263" t="s">
        <v>4601</v>
      </c>
      <c r="D1391" s="263" t="s">
        <v>4558</v>
      </c>
      <c r="E1391" s="271" t="s">
        <v>4559</v>
      </c>
      <c r="F1391" s="263" t="s">
        <v>4602</v>
      </c>
      <c r="G1391" s="264" t="s">
        <v>4596</v>
      </c>
      <c r="H1391" s="263" t="s">
        <v>1030</v>
      </c>
      <c r="I1391" s="265" t="s">
        <v>9</v>
      </c>
      <c r="J1391" s="263"/>
      <c r="K1391" s="263"/>
      <c r="L1391" s="266"/>
      <c r="M1391" s="267"/>
      <c r="N1391" s="267"/>
      <c r="O1391" s="267"/>
      <c r="P1391" s="267"/>
      <c r="Q1391" s="267"/>
      <c r="R1391" s="267"/>
      <c r="S1391" s="267"/>
      <c r="T1391" s="267"/>
      <c r="U1391" s="267"/>
      <c r="V1391" s="267"/>
      <c r="W1391" s="267"/>
      <c r="X1391" s="267"/>
      <c r="Y1391" s="267"/>
      <c r="Z1391" s="267"/>
      <c r="AA1391" s="267"/>
      <c r="AB1391" s="267"/>
    </row>
    <row r="1392" spans="1:28" s="268" customFormat="1" ht="40.200000000000003" customHeight="1">
      <c r="A1392" s="263" t="s">
        <v>4555</v>
      </c>
      <c r="B1392" s="271" t="s">
        <v>4556</v>
      </c>
      <c r="C1392" s="263" t="s">
        <v>4603</v>
      </c>
      <c r="D1392" s="263" t="s">
        <v>4558</v>
      </c>
      <c r="E1392" s="271" t="s">
        <v>4559</v>
      </c>
      <c r="F1392" s="263" t="s">
        <v>4604</v>
      </c>
      <c r="G1392" s="264" t="s">
        <v>4596</v>
      </c>
      <c r="H1392" s="263" t="s">
        <v>4605</v>
      </c>
      <c r="I1392" s="265" t="s">
        <v>9</v>
      </c>
      <c r="J1392" s="263"/>
      <c r="K1392" s="308"/>
      <c r="L1392" s="266"/>
      <c r="M1392" s="267"/>
      <c r="N1392" s="267"/>
      <c r="O1392" s="267"/>
      <c r="P1392" s="267"/>
      <c r="Q1392" s="267"/>
      <c r="R1392" s="267"/>
      <c r="S1392" s="267"/>
      <c r="T1392" s="267"/>
      <c r="U1392" s="267"/>
      <c r="V1392" s="267"/>
      <c r="W1392" s="267"/>
      <c r="X1392" s="267"/>
      <c r="Y1392" s="267"/>
      <c r="Z1392" s="267"/>
      <c r="AA1392" s="267"/>
      <c r="AB1392" s="267"/>
    </row>
    <row r="1393" spans="1:28" s="268" customFormat="1" ht="40.200000000000003" customHeight="1">
      <c r="A1393" s="263" t="s">
        <v>4555</v>
      </c>
      <c r="B1393" s="271" t="s">
        <v>4556</v>
      </c>
      <c r="C1393" s="263" t="s">
        <v>4606</v>
      </c>
      <c r="D1393" s="263" t="s">
        <v>4558</v>
      </c>
      <c r="E1393" s="271" t="s">
        <v>4559</v>
      </c>
      <c r="F1393" s="263" t="s">
        <v>1031</v>
      </c>
      <c r="G1393" s="264" t="s">
        <v>4596</v>
      </c>
      <c r="H1393" s="263" t="s">
        <v>4607</v>
      </c>
      <c r="I1393" s="265" t="s">
        <v>9</v>
      </c>
      <c r="J1393" s="263"/>
      <c r="K1393" s="308"/>
      <c r="L1393" s="266"/>
      <c r="M1393" s="267"/>
      <c r="N1393" s="267"/>
      <c r="O1393" s="267"/>
      <c r="P1393" s="267"/>
      <c r="Q1393" s="267"/>
      <c r="R1393" s="267"/>
      <c r="S1393" s="267"/>
      <c r="T1393" s="267"/>
      <c r="U1393" s="267"/>
      <c r="V1393" s="267"/>
      <c r="W1393" s="267"/>
      <c r="X1393" s="267"/>
      <c r="Y1393" s="267"/>
      <c r="Z1393" s="267"/>
      <c r="AA1393" s="267"/>
      <c r="AB1393" s="267"/>
    </row>
    <row r="1394" spans="1:28" s="268" customFormat="1" ht="40.200000000000003" customHeight="1">
      <c r="A1394" s="263" t="s">
        <v>4555</v>
      </c>
      <c r="B1394" s="271" t="s">
        <v>4556</v>
      </c>
      <c r="C1394" s="263" t="s">
        <v>4608</v>
      </c>
      <c r="D1394" s="263" t="s">
        <v>4558</v>
      </c>
      <c r="E1394" s="271" t="s">
        <v>4559</v>
      </c>
      <c r="F1394" s="263" t="s">
        <v>4609</v>
      </c>
      <c r="G1394" s="264" t="s">
        <v>4596</v>
      </c>
      <c r="H1394" s="263" t="s">
        <v>4610</v>
      </c>
      <c r="I1394" s="265" t="s">
        <v>9</v>
      </c>
      <c r="J1394" s="263"/>
      <c r="K1394" s="308"/>
      <c r="L1394" s="266"/>
      <c r="M1394" s="267"/>
      <c r="N1394" s="267"/>
      <c r="O1394" s="267"/>
      <c r="P1394" s="267"/>
      <c r="Q1394" s="267"/>
      <c r="R1394" s="267"/>
      <c r="S1394" s="267"/>
      <c r="T1394" s="267"/>
      <c r="U1394" s="267"/>
      <c r="V1394" s="267"/>
      <c r="W1394" s="267"/>
      <c r="X1394" s="267"/>
      <c r="Y1394" s="267"/>
      <c r="Z1394" s="267"/>
      <c r="AA1394" s="267"/>
      <c r="AB1394" s="267"/>
    </row>
    <row r="1395" spans="1:28" s="268" customFormat="1" ht="40.200000000000003" customHeight="1">
      <c r="A1395" s="263" t="s">
        <v>4555</v>
      </c>
      <c r="B1395" s="271" t="s">
        <v>4556</v>
      </c>
      <c r="C1395" s="263" t="s">
        <v>4611</v>
      </c>
      <c r="D1395" s="263" t="s">
        <v>4558</v>
      </c>
      <c r="E1395" s="271" t="s">
        <v>4559</v>
      </c>
      <c r="F1395" s="263" t="s">
        <v>1036</v>
      </c>
      <c r="G1395" s="264" t="s">
        <v>4612</v>
      </c>
      <c r="H1395" s="263" t="s">
        <v>4613</v>
      </c>
      <c r="I1395" s="265" t="s">
        <v>9</v>
      </c>
      <c r="J1395" s="263"/>
      <c r="K1395" s="308"/>
      <c r="L1395" s="266"/>
      <c r="M1395" s="267"/>
      <c r="N1395" s="267"/>
      <c r="O1395" s="267"/>
      <c r="P1395" s="267"/>
      <c r="Q1395" s="267"/>
      <c r="R1395" s="267"/>
      <c r="S1395" s="267"/>
      <c r="T1395" s="267"/>
      <c r="U1395" s="267"/>
      <c r="V1395" s="267"/>
      <c r="W1395" s="267"/>
      <c r="X1395" s="267"/>
      <c r="Y1395" s="267"/>
      <c r="Z1395" s="267"/>
      <c r="AA1395" s="267"/>
      <c r="AB1395" s="267"/>
    </row>
    <row r="1396" spans="1:28" s="268" customFormat="1" ht="40.200000000000003" customHeight="1">
      <c r="A1396" s="263" t="s">
        <v>4555</v>
      </c>
      <c r="B1396" s="271" t="s">
        <v>4556</v>
      </c>
      <c r="C1396" s="263" t="s">
        <v>4614</v>
      </c>
      <c r="D1396" s="263" t="s">
        <v>4558</v>
      </c>
      <c r="E1396" s="271" t="s">
        <v>4559</v>
      </c>
      <c r="F1396" s="263" t="s">
        <v>4615</v>
      </c>
      <c r="G1396" s="264" t="s">
        <v>4612</v>
      </c>
      <c r="H1396" s="263" t="s">
        <v>4616</v>
      </c>
      <c r="I1396" s="265" t="s">
        <v>9</v>
      </c>
      <c r="J1396" s="263"/>
      <c r="K1396" s="263"/>
      <c r="L1396" s="266"/>
      <c r="M1396" s="267"/>
      <c r="N1396" s="267"/>
      <c r="O1396" s="267"/>
      <c r="P1396" s="267"/>
      <c r="Q1396" s="267"/>
      <c r="R1396" s="267"/>
      <c r="S1396" s="267"/>
      <c r="T1396" s="267"/>
      <c r="U1396" s="267"/>
      <c r="V1396" s="267"/>
      <c r="W1396" s="267"/>
      <c r="X1396" s="267"/>
      <c r="Y1396" s="267"/>
      <c r="Z1396" s="267"/>
      <c r="AA1396" s="267"/>
      <c r="AB1396" s="267"/>
    </row>
    <row r="1397" spans="1:28" s="268" customFormat="1" ht="40.200000000000003" customHeight="1">
      <c r="A1397" s="263" t="s">
        <v>4555</v>
      </c>
      <c r="B1397" s="271" t="s">
        <v>4556</v>
      </c>
      <c r="C1397" s="263" t="s">
        <v>4617</v>
      </c>
      <c r="D1397" s="263" t="s">
        <v>4558</v>
      </c>
      <c r="E1397" s="271" t="s">
        <v>4559</v>
      </c>
      <c r="F1397" s="263" t="s">
        <v>4618</v>
      </c>
      <c r="G1397" s="264" t="s">
        <v>4619</v>
      </c>
      <c r="H1397" s="263" t="s">
        <v>4620</v>
      </c>
      <c r="I1397" s="265" t="s">
        <v>9</v>
      </c>
      <c r="J1397" s="263"/>
      <c r="K1397" s="263"/>
      <c r="L1397" s="263" t="s">
        <v>645</v>
      </c>
      <c r="M1397" s="267"/>
      <c r="N1397" s="267"/>
      <c r="O1397" s="267"/>
      <c r="P1397" s="267"/>
      <c r="Q1397" s="267"/>
      <c r="R1397" s="267"/>
      <c r="S1397" s="267"/>
      <c r="T1397" s="267"/>
      <c r="U1397" s="267"/>
      <c r="V1397" s="267"/>
      <c r="W1397" s="267"/>
      <c r="X1397" s="267"/>
      <c r="Y1397" s="267"/>
      <c r="Z1397" s="267"/>
      <c r="AA1397" s="267"/>
      <c r="AB1397" s="267"/>
    </row>
    <row r="1398" spans="1:28" s="268" customFormat="1" ht="40.200000000000003" customHeight="1">
      <c r="A1398" s="263" t="s">
        <v>4555</v>
      </c>
      <c r="B1398" s="271" t="s">
        <v>4556</v>
      </c>
      <c r="C1398" s="263" t="s">
        <v>4621</v>
      </c>
      <c r="D1398" s="263" t="s">
        <v>4558</v>
      </c>
      <c r="E1398" s="271" t="s">
        <v>4559</v>
      </c>
      <c r="F1398" s="263" t="s">
        <v>4622</v>
      </c>
      <c r="G1398" s="264" t="s">
        <v>4623</v>
      </c>
      <c r="H1398" s="263" t="s">
        <v>4624</v>
      </c>
      <c r="I1398" s="265" t="s">
        <v>9</v>
      </c>
      <c r="J1398" s="263"/>
      <c r="K1398" s="263"/>
      <c r="L1398" s="263" t="s">
        <v>645</v>
      </c>
      <c r="M1398" s="267"/>
      <c r="N1398" s="267"/>
      <c r="O1398" s="267"/>
      <c r="P1398" s="267"/>
      <c r="Q1398" s="267"/>
      <c r="R1398" s="267"/>
      <c r="S1398" s="267"/>
      <c r="T1398" s="267"/>
      <c r="U1398" s="267"/>
      <c r="V1398" s="267"/>
      <c r="W1398" s="267"/>
      <c r="X1398" s="267"/>
      <c r="Y1398" s="267"/>
      <c r="Z1398" s="267"/>
      <c r="AA1398" s="267"/>
      <c r="AB1398" s="267"/>
    </row>
    <row r="1399" spans="1:28" s="268" customFormat="1" ht="40.200000000000003" customHeight="1">
      <c r="A1399" s="263" t="s">
        <v>4555</v>
      </c>
      <c r="B1399" s="271" t="s">
        <v>4556</v>
      </c>
      <c r="C1399" s="263" t="s">
        <v>4625</v>
      </c>
      <c r="D1399" s="263" t="s">
        <v>4558</v>
      </c>
      <c r="E1399" s="271" t="s">
        <v>4559</v>
      </c>
      <c r="F1399" s="263" t="s">
        <v>4626</v>
      </c>
      <c r="G1399" s="264" t="s">
        <v>4612</v>
      </c>
      <c r="H1399" s="263" t="s">
        <v>4627</v>
      </c>
      <c r="I1399" s="265" t="s">
        <v>9</v>
      </c>
      <c r="J1399" s="263"/>
      <c r="K1399" s="263"/>
      <c r="L1399" s="263" t="s">
        <v>645</v>
      </c>
      <c r="M1399" s="267"/>
      <c r="N1399" s="267"/>
      <c r="O1399" s="267"/>
      <c r="P1399" s="267"/>
      <c r="Q1399" s="267"/>
      <c r="R1399" s="267"/>
      <c r="S1399" s="267"/>
      <c r="T1399" s="267"/>
      <c r="U1399" s="267"/>
      <c r="V1399" s="267"/>
      <c r="W1399" s="267"/>
      <c r="X1399" s="267"/>
      <c r="Y1399" s="267"/>
      <c r="Z1399" s="267"/>
      <c r="AA1399" s="267"/>
      <c r="AB1399" s="267"/>
    </row>
    <row r="1400" spans="1:28" s="268" customFormat="1" ht="40.200000000000003" customHeight="1">
      <c r="A1400" s="263" t="s">
        <v>4555</v>
      </c>
      <c r="B1400" s="271" t="s">
        <v>4556</v>
      </c>
      <c r="C1400" s="263" t="s">
        <v>4628</v>
      </c>
      <c r="D1400" s="263" t="s">
        <v>4558</v>
      </c>
      <c r="E1400" s="271" t="s">
        <v>4559</v>
      </c>
      <c r="F1400" s="263" t="s">
        <v>4629</v>
      </c>
      <c r="G1400" s="264" t="s">
        <v>4630</v>
      </c>
      <c r="H1400" s="263" t="s">
        <v>4631</v>
      </c>
      <c r="I1400" s="265" t="s">
        <v>9</v>
      </c>
      <c r="J1400" s="263"/>
      <c r="K1400" s="263"/>
      <c r="L1400" s="263" t="s">
        <v>645</v>
      </c>
      <c r="M1400" s="267"/>
      <c r="N1400" s="267"/>
      <c r="O1400" s="267"/>
      <c r="P1400" s="267"/>
      <c r="Q1400" s="267"/>
      <c r="R1400" s="267"/>
      <c r="S1400" s="267"/>
      <c r="T1400" s="267"/>
      <c r="U1400" s="267"/>
      <c r="V1400" s="267"/>
      <c r="W1400" s="267"/>
      <c r="X1400" s="267"/>
      <c r="Y1400" s="267"/>
      <c r="Z1400" s="267"/>
      <c r="AA1400" s="267"/>
      <c r="AB1400" s="267"/>
    </row>
    <row r="1401" spans="1:28" s="268" customFormat="1" ht="40.200000000000003" customHeight="1">
      <c r="A1401" s="263" t="s">
        <v>4555</v>
      </c>
      <c r="B1401" s="271" t="s">
        <v>4556</v>
      </c>
      <c r="C1401" s="263" t="s">
        <v>4632</v>
      </c>
      <c r="D1401" s="263" t="s">
        <v>4558</v>
      </c>
      <c r="E1401" s="271" t="s">
        <v>4559</v>
      </c>
      <c r="F1401" s="263" t="s">
        <v>4633</v>
      </c>
      <c r="G1401" s="264" t="s">
        <v>4634</v>
      </c>
      <c r="H1401" s="263" t="s">
        <v>4635</v>
      </c>
      <c r="I1401" s="265" t="s">
        <v>9</v>
      </c>
      <c r="J1401" s="263"/>
      <c r="K1401" s="263"/>
      <c r="L1401" s="263" t="s">
        <v>645</v>
      </c>
      <c r="M1401" s="267"/>
      <c r="N1401" s="267"/>
      <c r="O1401" s="267"/>
      <c r="P1401" s="267"/>
      <c r="Q1401" s="267"/>
      <c r="R1401" s="267"/>
      <c r="S1401" s="267"/>
      <c r="T1401" s="267"/>
      <c r="U1401" s="267"/>
      <c r="V1401" s="267"/>
      <c r="W1401" s="267"/>
      <c r="X1401" s="267"/>
      <c r="Y1401" s="267"/>
      <c r="Z1401" s="267"/>
      <c r="AA1401" s="267"/>
      <c r="AB1401" s="267"/>
    </row>
    <row r="1402" spans="1:28" s="268" customFormat="1" ht="40.200000000000003" customHeight="1">
      <c r="A1402" s="263" t="s">
        <v>4555</v>
      </c>
      <c r="B1402" s="271" t="s">
        <v>4556</v>
      </c>
      <c r="C1402" s="263" t="s">
        <v>4636</v>
      </c>
      <c r="D1402" s="263" t="s">
        <v>4558</v>
      </c>
      <c r="E1402" s="271" t="s">
        <v>4559</v>
      </c>
      <c r="F1402" s="263" t="s">
        <v>4637</v>
      </c>
      <c r="G1402" s="264" t="s">
        <v>4634</v>
      </c>
      <c r="H1402" s="263" t="s">
        <v>4638</v>
      </c>
      <c r="I1402" s="265" t="s">
        <v>9</v>
      </c>
      <c r="J1402" s="263"/>
      <c r="K1402" s="263"/>
      <c r="L1402" s="266"/>
      <c r="M1402" s="267"/>
      <c r="N1402" s="267"/>
      <c r="O1402" s="267"/>
      <c r="P1402" s="267"/>
      <c r="Q1402" s="267"/>
      <c r="R1402" s="267"/>
      <c r="S1402" s="267"/>
      <c r="T1402" s="267"/>
      <c r="U1402" s="267"/>
      <c r="V1402" s="267"/>
      <c r="W1402" s="267"/>
      <c r="X1402" s="267"/>
      <c r="Y1402" s="267"/>
      <c r="Z1402" s="267"/>
      <c r="AA1402" s="267"/>
      <c r="AB1402" s="267"/>
    </row>
    <row r="1403" spans="1:28" s="268" customFormat="1" ht="40.200000000000003" customHeight="1">
      <c r="A1403" s="263" t="s">
        <v>4555</v>
      </c>
      <c r="B1403" s="271" t="s">
        <v>4556</v>
      </c>
      <c r="C1403" s="263" t="s">
        <v>4639</v>
      </c>
      <c r="D1403" s="263" t="s">
        <v>4558</v>
      </c>
      <c r="E1403" s="271" t="s">
        <v>4559</v>
      </c>
      <c r="F1403" s="263" t="s">
        <v>4640</v>
      </c>
      <c r="G1403" s="264" t="s">
        <v>4634</v>
      </c>
      <c r="H1403" s="263" t="s">
        <v>4641</v>
      </c>
      <c r="I1403" s="265" t="s">
        <v>9</v>
      </c>
      <c r="J1403" s="263"/>
      <c r="K1403" s="308"/>
      <c r="L1403" s="266"/>
      <c r="M1403" s="267"/>
      <c r="N1403" s="267"/>
      <c r="O1403" s="267"/>
      <c r="P1403" s="267"/>
      <c r="Q1403" s="267"/>
      <c r="R1403" s="267"/>
      <c r="S1403" s="267"/>
      <c r="T1403" s="267"/>
      <c r="U1403" s="267"/>
      <c r="V1403" s="267"/>
      <c r="W1403" s="267"/>
      <c r="X1403" s="267"/>
      <c r="Y1403" s="267"/>
      <c r="Z1403" s="267"/>
      <c r="AA1403" s="267"/>
      <c r="AB1403" s="267"/>
    </row>
    <row r="1404" spans="1:28" s="268" customFormat="1" ht="40.200000000000003" customHeight="1">
      <c r="A1404" s="263" t="s">
        <v>4555</v>
      </c>
      <c r="B1404" s="271" t="s">
        <v>4556</v>
      </c>
      <c r="C1404" s="263" t="s">
        <v>4642</v>
      </c>
      <c r="D1404" s="263" t="s">
        <v>4558</v>
      </c>
      <c r="E1404" s="271" t="s">
        <v>4559</v>
      </c>
      <c r="F1404" s="263" t="s">
        <v>4643</v>
      </c>
      <c r="G1404" s="264" t="s">
        <v>4644</v>
      </c>
      <c r="H1404" s="263" t="s">
        <v>4645</v>
      </c>
      <c r="I1404" s="265" t="s">
        <v>9</v>
      </c>
      <c r="J1404" s="263"/>
      <c r="K1404" s="263"/>
      <c r="L1404" s="263" t="s">
        <v>645</v>
      </c>
      <c r="M1404" s="267"/>
      <c r="N1404" s="267"/>
      <c r="O1404" s="267"/>
      <c r="P1404" s="267"/>
      <c r="Q1404" s="267"/>
      <c r="R1404" s="267"/>
      <c r="S1404" s="267"/>
      <c r="T1404" s="267"/>
      <c r="U1404" s="267"/>
      <c r="V1404" s="267"/>
      <c r="W1404" s="267"/>
      <c r="X1404" s="267"/>
      <c r="Y1404" s="267"/>
      <c r="Z1404" s="267"/>
      <c r="AA1404" s="267"/>
      <c r="AB1404" s="267"/>
    </row>
    <row r="1405" spans="1:28" s="268" customFormat="1" ht="40.200000000000003" customHeight="1">
      <c r="A1405" s="263" t="s">
        <v>4555</v>
      </c>
      <c r="B1405" s="271" t="s">
        <v>4556</v>
      </c>
      <c r="C1405" s="263" t="s">
        <v>4646</v>
      </c>
      <c r="D1405" s="263" t="s">
        <v>4558</v>
      </c>
      <c r="E1405" s="271" t="s">
        <v>4559</v>
      </c>
      <c r="F1405" s="263" t="s">
        <v>4647</v>
      </c>
      <c r="G1405" s="264" t="s">
        <v>4644</v>
      </c>
      <c r="H1405" s="263" t="s">
        <v>4648</v>
      </c>
      <c r="I1405" s="265" t="s">
        <v>9</v>
      </c>
      <c r="J1405" s="263"/>
      <c r="K1405" s="308"/>
      <c r="L1405" s="266"/>
      <c r="M1405" s="267"/>
      <c r="N1405" s="267"/>
      <c r="O1405" s="267"/>
      <c r="P1405" s="267"/>
      <c r="Q1405" s="267"/>
      <c r="R1405" s="267"/>
      <c r="S1405" s="267"/>
      <c r="T1405" s="267"/>
      <c r="U1405" s="267"/>
      <c r="V1405" s="267"/>
      <c r="W1405" s="267"/>
      <c r="X1405" s="267"/>
      <c r="Y1405" s="267"/>
      <c r="Z1405" s="267"/>
      <c r="AA1405" s="267"/>
      <c r="AB1405" s="267"/>
    </row>
    <row r="1406" spans="1:28" s="268" customFormat="1" ht="40.200000000000003" customHeight="1">
      <c r="A1406" s="263" t="s">
        <v>4555</v>
      </c>
      <c r="B1406" s="271" t="s">
        <v>4556</v>
      </c>
      <c r="C1406" s="263" t="s">
        <v>4649</v>
      </c>
      <c r="D1406" s="263" t="s">
        <v>4558</v>
      </c>
      <c r="E1406" s="271" t="s">
        <v>4559</v>
      </c>
      <c r="F1406" s="263" t="s">
        <v>4650</v>
      </c>
      <c r="G1406" s="264" t="s">
        <v>4644</v>
      </c>
      <c r="H1406" s="263" t="s">
        <v>4651</v>
      </c>
      <c r="I1406" s="265" t="s">
        <v>9</v>
      </c>
      <c r="J1406" s="263"/>
      <c r="K1406" s="308"/>
      <c r="L1406" s="266"/>
      <c r="M1406" s="267"/>
      <c r="N1406" s="267"/>
      <c r="O1406" s="267"/>
      <c r="P1406" s="267"/>
      <c r="Q1406" s="267"/>
      <c r="R1406" s="267"/>
      <c r="S1406" s="267"/>
      <c r="T1406" s="267"/>
      <c r="U1406" s="267"/>
      <c r="V1406" s="267"/>
      <c r="W1406" s="267"/>
      <c r="X1406" s="267"/>
      <c r="Y1406" s="267"/>
      <c r="Z1406" s="267"/>
      <c r="AA1406" s="267"/>
      <c r="AB1406" s="267"/>
    </row>
    <row r="1407" spans="1:28" s="268" customFormat="1" ht="40.200000000000003" customHeight="1">
      <c r="A1407" s="263" t="s">
        <v>4555</v>
      </c>
      <c r="B1407" s="271" t="s">
        <v>4556</v>
      </c>
      <c r="C1407" s="263" t="s">
        <v>4652</v>
      </c>
      <c r="D1407" s="263" t="s">
        <v>4558</v>
      </c>
      <c r="E1407" s="271" t="s">
        <v>4559</v>
      </c>
      <c r="F1407" s="263" t="s">
        <v>4653</v>
      </c>
      <c r="G1407" s="264" t="s">
        <v>4654</v>
      </c>
      <c r="H1407" s="263" t="s">
        <v>4655</v>
      </c>
      <c r="I1407" s="265" t="s">
        <v>9</v>
      </c>
      <c r="J1407" s="263"/>
      <c r="K1407" s="263"/>
      <c r="L1407" s="263" t="s">
        <v>645</v>
      </c>
      <c r="M1407" s="267"/>
      <c r="N1407" s="267"/>
      <c r="O1407" s="267"/>
      <c r="P1407" s="267"/>
      <c r="Q1407" s="267"/>
      <c r="R1407" s="267"/>
      <c r="S1407" s="267"/>
      <c r="T1407" s="267"/>
      <c r="U1407" s="267"/>
      <c r="V1407" s="267"/>
      <c r="W1407" s="267"/>
      <c r="X1407" s="267"/>
      <c r="Y1407" s="267"/>
      <c r="Z1407" s="267"/>
      <c r="AA1407" s="267"/>
      <c r="AB1407" s="267"/>
    </row>
    <row r="1408" spans="1:28" s="268" customFormat="1" ht="40.200000000000003" customHeight="1">
      <c r="A1408" s="263" t="s">
        <v>4555</v>
      </c>
      <c r="B1408" s="271" t="s">
        <v>4556</v>
      </c>
      <c r="C1408" s="263" t="s">
        <v>4656</v>
      </c>
      <c r="D1408" s="263" t="s">
        <v>4558</v>
      </c>
      <c r="E1408" s="271" t="s">
        <v>4559</v>
      </c>
      <c r="F1408" s="263" t="s">
        <v>4657</v>
      </c>
      <c r="G1408" s="264" t="s">
        <v>4658</v>
      </c>
      <c r="H1408" s="263" t="s">
        <v>4659</v>
      </c>
      <c r="I1408" s="265" t="s">
        <v>9</v>
      </c>
      <c r="J1408" s="263"/>
      <c r="K1408" s="308"/>
      <c r="L1408" s="266"/>
      <c r="M1408" s="267"/>
      <c r="N1408" s="267"/>
      <c r="O1408" s="267"/>
      <c r="P1408" s="267"/>
      <c r="Q1408" s="267"/>
      <c r="R1408" s="267"/>
      <c r="S1408" s="267"/>
      <c r="T1408" s="267"/>
      <c r="U1408" s="267"/>
      <c r="V1408" s="267"/>
      <c r="W1408" s="267"/>
      <c r="X1408" s="267"/>
      <c r="Y1408" s="267"/>
      <c r="Z1408" s="267"/>
      <c r="AA1408" s="267"/>
      <c r="AB1408" s="267"/>
    </row>
    <row r="1409" spans="1:28" s="268" customFormat="1" ht="40.200000000000003" customHeight="1">
      <c r="A1409" s="263" t="s">
        <v>4555</v>
      </c>
      <c r="B1409" s="271" t="s">
        <v>4556</v>
      </c>
      <c r="C1409" s="263" t="s">
        <v>4660</v>
      </c>
      <c r="D1409" s="263" t="s">
        <v>4558</v>
      </c>
      <c r="E1409" s="271" t="s">
        <v>4559</v>
      </c>
      <c r="F1409" s="263" t="s">
        <v>4661</v>
      </c>
      <c r="G1409" s="264" t="s">
        <v>4662</v>
      </c>
      <c r="H1409" s="263" t="s">
        <v>4663</v>
      </c>
      <c r="I1409" s="265" t="s">
        <v>9</v>
      </c>
      <c r="J1409" s="263"/>
      <c r="K1409" s="308"/>
      <c r="L1409" s="266"/>
      <c r="M1409" s="267"/>
      <c r="N1409" s="267"/>
      <c r="O1409" s="267"/>
      <c r="P1409" s="267"/>
      <c r="Q1409" s="267"/>
      <c r="R1409" s="267"/>
      <c r="S1409" s="267"/>
      <c r="T1409" s="267"/>
      <c r="U1409" s="267"/>
      <c r="V1409" s="267"/>
      <c r="W1409" s="267"/>
      <c r="X1409" s="267"/>
      <c r="Y1409" s="267"/>
      <c r="Z1409" s="267"/>
      <c r="AA1409" s="267"/>
      <c r="AB1409" s="267"/>
    </row>
    <row r="1410" spans="1:28" s="268" customFormat="1" ht="40.200000000000003" customHeight="1">
      <c r="A1410" s="263" t="s">
        <v>4555</v>
      </c>
      <c r="B1410" s="271" t="s">
        <v>4556</v>
      </c>
      <c r="C1410" s="263" t="s">
        <v>4664</v>
      </c>
      <c r="D1410" s="263" t="s">
        <v>4558</v>
      </c>
      <c r="E1410" s="271" t="s">
        <v>4559</v>
      </c>
      <c r="F1410" s="263" t="s">
        <v>4665</v>
      </c>
      <c r="G1410" s="264" t="s">
        <v>4666</v>
      </c>
      <c r="H1410" s="263" t="s">
        <v>4667</v>
      </c>
      <c r="I1410" s="265" t="s">
        <v>9</v>
      </c>
      <c r="J1410" s="263"/>
      <c r="K1410" s="263"/>
      <c r="L1410" s="266"/>
      <c r="M1410" s="267"/>
      <c r="N1410" s="267"/>
      <c r="O1410" s="267"/>
      <c r="P1410" s="267"/>
      <c r="Q1410" s="267"/>
      <c r="R1410" s="267"/>
      <c r="S1410" s="267"/>
      <c r="T1410" s="267"/>
      <c r="U1410" s="267"/>
      <c r="V1410" s="267"/>
      <c r="W1410" s="267"/>
      <c r="X1410" s="267"/>
      <c r="Y1410" s="267"/>
      <c r="Z1410" s="267"/>
      <c r="AA1410" s="267"/>
      <c r="AB1410" s="267"/>
    </row>
    <row r="1411" spans="1:28" s="268" customFormat="1" ht="40.200000000000003" customHeight="1">
      <c r="A1411" s="263" t="s">
        <v>4555</v>
      </c>
      <c r="B1411" s="271" t="s">
        <v>4556</v>
      </c>
      <c r="C1411" s="263" t="s">
        <v>4668</v>
      </c>
      <c r="D1411" s="263" t="s">
        <v>4558</v>
      </c>
      <c r="E1411" s="271" t="s">
        <v>4559</v>
      </c>
      <c r="F1411" s="263" t="s">
        <v>1089</v>
      </c>
      <c r="G1411" s="264" t="s">
        <v>4669</v>
      </c>
      <c r="H1411" s="263" t="s">
        <v>4670</v>
      </c>
      <c r="I1411" s="265" t="s">
        <v>9</v>
      </c>
      <c r="J1411" s="263"/>
      <c r="K1411" s="263"/>
      <c r="L1411" s="263" t="s">
        <v>645</v>
      </c>
      <c r="M1411" s="267"/>
      <c r="N1411" s="267"/>
      <c r="O1411" s="267"/>
      <c r="P1411" s="267"/>
      <c r="Q1411" s="267"/>
      <c r="R1411" s="267"/>
      <c r="S1411" s="267"/>
      <c r="T1411" s="267"/>
      <c r="U1411" s="267"/>
      <c r="V1411" s="267"/>
      <c r="W1411" s="267"/>
      <c r="X1411" s="267"/>
      <c r="Y1411" s="267"/>
      <c r="Z1411" s="267"/>
      <c r="AA1411" s="267"/>
      <c r="AB1411" s="267"/>
    </row>
    <row r="1412" spans="1:28" s="268" customFormat="1" ht="40.200000000000003" customHeight="1">
      <c r="A1412" s="263" t="s">
        <v>4555</v>
      </c>
      <c r="B1412" s="271" t="s">
        <v>4556</v>
      </c>
      <c r="C1412" s="263" t="s">
        <v>4671</v>
      </c>
      <c r="D1412" s="263" t="s">
        <v>4558</v>
      </c>
      <c r="E1412" s="271" t="s">
        <v>4559</v>
      </c>
      <c r="F1412" s="263" t="s">
        <v>4672</v>
      </c>
      <c r="G1412" s="264" t="s">
        <v>4666</v>
      </c>
      <c r="H1412" s="263" t="s">
        <v>4673</v>
      </c>
      <c r="I1412" s="265" t="s">
        <v>9</v>
      </c>
      <c r="J1412" s="263"/>
      <c r="K1412" s="263"/>
      <c r="L1412" s="263" t="s">
        <v>645</v>
      </c>
      <c r="M1412" s="267"/>
      <c r="N1412" s="267"/>
      <c r="O1412" s="267"/>
      <c r="P1412" s="267"/>
      <c r="Q1412" s="267"/>
      <c r="R1412" s="267"/>
      <c r="S1412" s="267"/>
      <c r="T1412" s="267"/>
      <c r="U1412" s="267"/>
      <c r="V1412" s="267"/>
      <c r="W1412" s="267"/>
      <c r="X1412" s="267"/>
      <c r="Y1412" s="267"/>
      <c r="Z1412" s="267"/>
      <c r="AA1412" s="267"/>
      <c r="AB1412" s="267"/>
    </row>
    <row r="1413" spans="1:28" s="268" customFormat="1" ht="40.200000000000003" customHeight="1">
      <c r="A1413" s="263" t="s">
        <v>4555</v>
      </c>
      <c r="B1413" s="271" t="s">
        <v>4556</v>
      </c>
      <c r="C1413" s="263" t="s">
        <v>4674</v>
      </c>
      <c r="D1413" s="263" t="s">
        <v>4558</v>
      </c>
      <c r="E1413" s="271" t="s">
        <v>4559</v>
      </c>
      <c r="F1413" s="263" t="s">
        <v>4675</v>
      </c>
      <c r="G1413" s="264" t="s">
        <v>4676</v>
      </c>
      <c r="H1413" s="263" t="s">
        <v>4677</v>
      </c>
      <c r="I1413" s="265" t="s">
        <v>9</v>
      </c>
      <c r="J1413" s="263"/>
      <c r="K1413" s="263"/>
      <c r="L1413" s="263" t="s">
        <v>645</v>
      </c>
      <c r="M1413" s="267"/>
      <c r="N1413" s="267"/>
      <c r="O1413" s="267"/>
      <c r="P1413" s="267"/>
      <c r="Q1413" s="267"/>
      <c r="R1413" s="267"/>
      <c r="S1413" s="267"/>
      <c r="T1413" s="267"/>
      <c r="U1413" s="267"/>
      <c r="V1413" s="267"/>
      <c r="W1413" s="267"/>
      <c r="X1413" s="267"/>
      <c r="Y1413" s="267"/>
      <c r="Z1413" s="267"/>
      <c r="AA1413" s="267"/>
      <c r="AB1413" s="267"/>
    </row>
    <row r="1414" spans="1:28" s="268" customFormat="1" ht="40.200000000000003" customHeight="1">
      <c r="A1414" s="263" t="s">
        <v>4555</v>
      </c>
      <c r="B1414" s="271" t="s">
        <v>4556</v>
      </c>
      <c r="C1414" s="263" t="s">
        <v>4678</v>
      </c>
      <c r="D1414" s="263" t="s">
        <v>4558</v>
      </c>
      <c r="E1414" s="271" t="s">
        <v>4559</v>
      </c>
      <c r="F1414" s="263" t="s">
        <v>4679</v>
      </c>
      <c r="G1414" s="264" t="s">
        <v>4680</v>
      </c>
      <c r="H1414" s="263" t="s">
        <v>4681</v>
      </c>
      <c r="I1414" s="265" t="s">
        <v>9</v>
      </c>
      <c r="J1414" s="263"/>
      <c r="K1414" s="263"/>
      <c r="L1414" s="263" t="s">
        <v>645</v>
      </c>
      <c r="M1414" s="267"/>
      <c r="N1414" s="267"/>
      <c r="O1414" s="267"/>
      <c r="P1414" s="267"/>
      <c r="Q1414" s="267"/>
      <c r="R1414" s="267"/>
      <c r="S1414" s="267"/>
      <c r="T1414" s="267"/>
      <c r="U1414" s="267"/>
      <c r="V1414" s="267"/>
      <c r="W1414" s="267"/>
      <c r="X1414" s="267"/>
      <c r="Y1414" s="267"/>
      <c r="Z1414" s="267"/>
      <c r="AA1414" s="267"/>
      <c r="AB1414" s="267"/>
    </row>
    <row r="1415" spans="1:28" s="268" customFormat="1" ht="40.200000000000003" customHeight="1">
      <c r="A1415" s="263" t="s">
        <v>4555</v>
      </c>
      <c r="B1415" s="271" t="s">
        <v>4556</v>
      </c>
      <c r="C1415" s="263" t="s">
        <v>4682</v>
      </c>
      <c r="D1415" s="263" t="s">
        <v>4558</v>
      </c>
      <c r="E1415" s="271" t="s">
        <v>4559</v>
      </c>
      <c r="F1415" s="263" t="s">
        <v>1122</v>
      </c>
      <c r="G1415" s="264" t="s">
        <v>4683</v>
      </c>
      <c r="H1415" s="263" t="s">
        <v>1123</v>
      </c>
      <c r="I1415" s="265" t="s">
        <v>9</v>
      </c>
      <c r="J1415" s="263"/>
      <c r="K1415" s="263"/>
      <c r="L1415" s="263" t="s">
        <v>645</v>
      </c>
      <c r="M1415" s="267"/>
      <c r="N1415" s="267"/>
      <c r="O1415" s="267"/>
      <c r="P1415" s="267"/>
      <c r="Q1415" s="267"/>
      <c r="R1415" s="267"/>
      <c r="S1415" s="267"/>
      <c r="T1415" s="267"/>
      <c r="U1415" s="267"/>
      <c r="V1415" s="267"/>
      <c r="W1415" s="267"/>
      <c r="X1415" s="267"/>
      <c r="Y1415" s="267"/>
      <c r="Z1415" s="267"/>
      <c r="AA1415" s="267"/>
      <c r="AB1415" s="267"/>
    </row>
    <row r="1416" spans="1:28" s="268" customFormat="1" ht="40.200000000000003" customHeight="1">
      <c r="A1416" s="263" t="s">
        <v>4555</v>
      </c>
      <c r="B1416" s="271" t="s">
        <v>4556</v>
      </c>
      <c r="C1416" s="263" t="s">
        <v>4684</v>
      </c>
      <c r="D1416" s="263" t="s">
        <v>4558</v>
      </c>
      <c r="E1416" s="271" t="s">
        <v>4559</v>
      </c>
      <c r="F1416" s="263" t="s">
        <v>4685</v>
      </c>
      <c r="G1416" s="264" t="s">
        <v>4666</v>
      </c>
      <c r="H1416" s="263" t="s">
        <v>4686</v>
      </c>
      <c r="I1416" s="265" t="s">
        <v>9</v>
      </c>
      <c r="J1416" s="263"/>
      <c r="K1416" s="263"/>
      <c r="L1416" s="263" t="s">
        <v>645</v>
      </c>
      <c r="M1416" s="267"/>
      <c r="N1416" s="267"/>
      <c r="O1416" s="267"/>
      <c r="P1416" s="267"/>
      <c r="Q1416" s="267"/>
      <c r="R1416" s="267"/>
      <c r="S1416" s="267"/>
      <c r="T1416" s="267"/>
      <c r="U1416" s="267"/>
      <c r="V1416" s="267"/>
      <c r="W1416" s="267"/>
      <c r="X1416" s="267"/>
      <c r="Y1416" s="267"/>
      <c r="Z1416" s="267"/>
      <c r="AA1416" s="267"/>
      <c r="AB1416" s="267"/>
    </row>
    <row r="1417" spans="1:28" s="268" customFormat="1" ht="40.200000000000003" customHeight="1">
      <c r="A1417" s="263" t="s">
        <v>4555</v>
      </c>
      <c r="B1417" s="271" t="s">
        <v>4556</v>
      </c>
      <c r="C1417" s="263" t="s">
        <v>4687</v>
      </c>
      <c r="D1417" s="263" t="s">
        <v>4558</v>
      </c>
      <c r="E1417" s="271" t="s">
        <v>4559</v>
      </c>
      <c r="F1417" s="263" t="s">
        <v>4688</v>
      </c>
      <c r="G1417" s="264" t="s">
        <v>4666</v>
      </c>
      <c r="H1417" s="263" t="s">
        <v>4689</v>
      </c>
      <c r="I1417" s="265" t="s">
        <v>9</v>
      </c>
      <c r="J1417" s="263"/>
      <c r="K1417" s="263"/>
      <c r="L1417" s="263" t="s">
        <v>645</v>
      </c>
      <c r="M1417" s="267"/>
      <c r="N1417" s="267"/>
      <c r="O1417" s="267"/>
      <c r="P1417" s="267"/>
      <c r="Q1417" s="267"/>
      <c r="R1417" s="267"/>
      <c r="S1417" s="267"/>
      <c r="T1417" s="267"/>
      <c r="U1417" s="267"/>
      <c r="V1417" s="267"/>
      <c r="W1417" s="267"/>
      <c r="X1417" s="267"/>
      <c r="Y1417" s="267"/>
      <c r="Z1417" s="267"/>
      <c r="AA1417" s="267"/>
      <c r="AB1417" s="267"/>
    </row>
    <row r="1418" spans="1:28" s="268" customFormat="1" ht="40.200000000000003" customHeight="1">
      <c r="A1418" s="263" t="s">
        <v>4555</v>
      </c>
      <c r="B1418" s="271" t="s">
        <v>4556</v>
      </c>
      <c r="C1418" s="263" t="s">
        <v>4690</v>
      </c>
      <c r="D1418" s="263" t="s">
        <v>4558</v>
      </c>
      <c r="E1418" s="271" t="s">
        <v>4559</v>
      </c>
      <c r="F1418" s="263" t="s">
        <v>4691</v>
      </c>
      <c r="G1418" s="264" t="s">
        <v>4692</v>
      </c>
      <c r="H1418" s="263" t="s">
        <v>4693</v>
      </c>
      <c r="I1418" s="265" t="s">
        <v>9</v>
      </c>
      <c r="J1418" s="263"/>
      <c r="K1418" s="263"/>
      <c r="L1418" s="263" t="s">
        <v>645</v>
      </c>
      <c r="M1418" s="267"/>
      <c r="N1418" s="267"/>
      <c r="O1418" s="267"/>
      <c r="P1418" s="267"/>
      <c r="Q1418" s="267"/>
      <c r="R1418" s="267"/>
      <c r="S1418" s="267"/>
      <c r="T1418" s="267"/>
      <c r="U1418" s="267"/>
      <c r="V1418" s="267"/>
      <c r="W1418" s="267"/>
      <c r="X1418" s="267"/>
      <c r="Y1418" s="267"/>
      <c r="Z1418" s="267"/>
      <c r="AA1418" s="267"/>
      <c r="AB1418" s="267"/>
    </row>
    <row r="1419" spans="1:28" s="268" customFormat="1" ht="40.200000000000003" customHeight="1">
      <c r="A1419" s="263" t="s">
        <v>4555</v>
      </c>
      <c r="B1419" s="271" t="s">
        <v>4556</v>
      </c>
      <c r="C1419" s="263" t="s">
        <v>4694</v>
      </c>
      <c r="D1419" s="263" t="s">
        <v>4558</v>
      </c>
      <c r="E1419" s="271" t="s">
        <v>4559</v>
      </c>
      <c r="F1419" s="263" t="s">
        <v>418</v>
      </c>
      <c r="G1419" s="264" t="s">
        <v>4666</v>
      </c>
      <c r="H1419" s="263" t="s">
        <v>299</v>
      </c>
      <c r="I1419" s="265" t="s">
        <v>9</v>
      </c>
      <c r="J1419" s="263"/>
      <c r="K1419" s="263"/>
      <c r="L1419" s="263" t="s">
        <v>645</v>
      </c>
      <c r="M1419" s="267"/>
      <c r="N1419" s="267"/>
      <c r="O1419" s="267"/>
      <c r="P1419" s="267"/>
      <c r="Q1419" s="267"/>
      <c r="R1419" s="267"/>
      <c r="S1419" s="267"/>
      <c r="T1419" s="267"/>
      <c r="U1419" s="267"/>
      <c r="V1419" s="267"/>
      <c r="W1419" s="267"/>
      <c r="X1419" s="267"/>
      <c r="Y1419" s="267"/>
      <c r="Z1419" s="267"/>
      <c r="AA1419" s="267"/>
      <c r="AB1419" s="267"/>
    </row>
    <row r="1420" spans="1:28" s="268" customFormat="1" ht="40.200000000000003" customHeight="1">
      <c r="A1420" s="263" t="s">
        <v>4555</v>
      </c>
      <c r="B1420" s="271" t="s">
        <v>4556</v>
      </c>
      <c r="C1420" s="263" t="s">
        <v>4695</v>
      </c>
      <c r="D1420" s="263" t="s">
        <v>4558</v>
      </c>
      <c r="E1420" s="271" t="s">
        <v>4559</v>
      </c>
      <c r="F1420" s="263" t="s">
        <v>4696</v>
      </c>
      <c r="G1420" s="264" t="s">
        <v>4697</v>
      </c>
      <c r="H1420" s="263" t="s">
        <v>4698</v>
      </c>
      <c r="I1420" s="265" t="s">
        <v>9</v>
      </c>
      <c r="J1420" s="263"/>
      <c r="K1420" s="308"/>
      <c r="L1420" s="266"/>
      <c r="M1420" s="267"/>
      <c r="N1420" s="267"/>
      <c r="O1420" s="267"/>
      <c r="P1420" s="267"/>
      <c r="Q1420" s="267"/>
      <c r="R1420" s="267"/>
      <c r="S1420" s="267"/>
      <c r="T1420" s="267"/>
      <c r="U1420" s="267"/>
      <c r="V1420" s="267"/>
      <c r="W1420" s="267"/>
      <c r="X1420" s="267"/>
      <c r="Y1420" s="267"/>
      <c r="Z1420" s="267"/>
      <c r="AA1420" s="267"/>
      <c r="AB1420" s="267"/>
    </row>
    <row r="1421" spans="1:28" s="268" customFormat="1" ht="40.200000000000003" customHeight="1">
      <c r="A1421" s="263" t="s">
        <v>4555</v>
      </c>
      <c r="B1421" s="271" t="s">
        <v>4556</v>
      </c>
      <c r="C1421" s="263" t="s">
        <v>4699</v>
      </c>
      <c r="D1421" s="263" t="s">
        <v>4558</v>
      </c>
      <c r="E1421" s="271" t="s">
        <v>4559</v>
      </c>
      <c r="F1421" s="263" t="s">
        <v>4700</v>
      </c>
      <c r="G1421" s="264" t="s">
        <v>4701</v>
      </c>
      <c r="H1421" s="263" t="s">
        <v>4702</v>
      </c>
      <c r="I1421" s="265" t="s">
        <v>9</v>
      </c>
      <c r="J1421" s="263"/>
      <c r="K1421" s="308"/>
      <c r="L1421" s="263" t="s">
        <v>645</v>
      </c>
      <c r="M1421" s="267"/>
      <c r="N1421" s="267"/>
      <c r="O1421" s="267"/>
      <c r="P1421" s="267"/>
      <c r="Q1421" s="267"/>
      <c r="R1421" s="267"/>
      <c r="S1421" s="267"/>
      <c r="T1421" s="267"/>
      <c r="U1421" s="267"/>
      <c r="V1421" s="267"/>
      <c r="W1421" s="267"/>
      <c r="X1421" s="267"/>
      <c r="Y1421" s="267"/>
      <c r="Z1421" s="267"/>
      <c r="AA1421" s="267"/>
      <c r="AB1421" s="267"/>
    </row>
    <row r="1422" spans="1:28" s="268" customFormat="1" ht="40.200000000000003" customHeight="1">
      <c r="A1422" s="263" t="s">
        <v>4555</v>
      </c>
      <c r="B1422" s="271" t="s">
        <v>4556</v>
      </c>
      <c r="C1422" s="263" t="s">
        <v>4703</v>
      </c>
      <c r="D1422" s="263" t="s">
        <v>4558</v>
      </c>
      <c r="E1422" s="271" t="s">
        <v>4559</v>
      </c>
      <c r="F1422" s="263" t="s">
        <v>4704</v>
      </c>
      <c r="G1422" s="264" t="s">
        <v>4705</v>
      </c>
      <c r="H1422" s="263" t="s">
        <v>4706</v>
      </c>
      <c r="I1422" s="265" t="s">
        <v>9</v>
      </c>
      <c r="J1422" s="263"/>
      <c r="K1422" s="308"/>
      <c r="L1422" s="266"/>
      <c r="M1422" s="267"/>
      <c r="N1422" s="267"/>
      <c r="O1422" s="267"/>
      <c r="P1422" s="267"/>
      <c r="Q1422" s="267"/>
      <c r="R1422" s="267"/>
      <c r="S1422" s="267"/>
      <c r="T1422" s="267"/>
      <c r="U1422" s="267"/>
      <c r="V1422" s="267"/>
      <c r="W1422" s="267"/>
      <c r="X1422" s="267"/>
      <c r="Y1422" s="267"/>
      <c r="Z1422" s="267"/>
      <c r="AA1422" s="267"/>
      <c r="AB1422" s="267"/>
    </row>
    <row r="1423" spans="1:28" s="268" customFormat="1" ht="40.200000000000003" customHeight="1">
      <c r="A1423" s="263" t="s">
        <v>4707</v>
      </c>
      <c r="B1423" s="271" t="s">
        <v>4708</v>
      </c>
      <c r="C1423" s="263" t="s">
        <v>4709</v>
      </c>
      <c r="D1423" s="263" t="s">
        <v>4710</v>
      </c>
      <c r="E1423" s="271" t="s">
        <v>4711</v>
      </c>
      <c r="F1423" s="263" t="s">
        <v>4712</v>
      </c>
      <c r="G1423" s="264" t="s">
        <v>4713</v>
      </c>
      <c r="H1423" s="263" t="s">
        <v>4714</v>
      </c>
      <c r="I1423" s="265" t="s">
        <v>9</v>
      </c>
      <c r="J1423" s="263"/>
      <c r="K1423" s="308"/>
      <c r="L1423" s="266"/>
      <c r="M1423" s="267"/>
      <c r="N1423" s="267"/>
      <c r="O1423" s="267"/>
      <c r="P1423" s="267"/>
      <c r="Q1423" s="267"/>
      <c r="R1423" s="267"/>
      <c r="S1423" s="267"/>
      <c r="T1423" s="267"/>
      <c r="U1423" s="267"/>
      <c r="V1423" s="267"/>
      <c r="W1423" s="267"/>
      <c r="X1423" s="267"/>
      <c r="Y1423" s="267"/>
      <c r="Z1423" s="267"/>
      <c r="AA1423" s="267"/>
      <c r="AB1423" s="267"/>
    </row>
    <row r="1424" spans="1:28" s="268" customFormat="1" ht="40.200000000000003" customHeight="1">
      <c r="A1424" s="263" t="s">
        <v>4707</v>
      </c>
      <c r="B1424" s="271" t="s">
        <v>4708</v>
      </c>
      <c r="C1424" s="263" t="s">
        <v>4715</v>
      </c>
      <c r="D1424" s="263" t="s">
        <v>4716</v>
      </c>
      <c r="E1424" s="271" t="s">
        <v>4711</v>
      </c>
      <c r="F1424" s="263" t="s">
        <v>4717</v>
      </c>
      <c r="G1424" s="264" t="s">
        <v>4718</v>
      </c>
      <c r="H1424" s="263" t="s">
        <v>4719</v>
      </c>
      <c r="I1424" s="265" t="s">
        <v>9</v>
      </c>
      <c r="J1424" s="263"/>
      <c r="K1424" s="308"/>
      <c r="L1424" s="266"/>
      <c r="M1424" s="267"/>
      <c r="N1424" s="267"/>
      <c r="O1424" s="267"/>
      <c r="P1424" s="267"/>
      <c r="Q1424" s="267"/>
      <c r="R1424" s="267"/>
      <c r="S1424" s="267"/>
      <c r="T1424" s="267"/>
      <c r="U1424" s="267"/>
      <c r="V1424" s="267"/>
      <c r="W1424" s="267"/>
      <c r="X1424" s="267"/>
      <c r="Y1424" s="267"/>
      <c r="Z1424" s="267"/>
      <c r="AA1424" s="267"/>
      <c r="AB1424" s="267"/>
    </row>
    <row r="1425" spans="1:28" s="268" customFormat="1" ht="40.200000000000003" customHeight="1">
      <c r="A1425" s="263" t="s">
        <v>4707</v>
      </c>
      <c r="B1425" s="271" t="s">
        <v>4708</v>
      </c>
      <c r="C1425" s="263" t="s">
        <v>4720</v>
      </c>
      <c r="D1425" s="263" t="s">
        <v>4716</v>
      </c>
      <c r="E1425" s="271" t="s">
        <v>4711</v>
      </c>
      <c r="F1425" s="263" t="s">
        <v>4721</v>
      </c>
      <c r="G1425" s="264" t="s">
        <v>4722</v>
      </c>
      <c r="H1425" s="263" t="s">
        <v>4723</v>
      </c>
      <c r="I1425" s="265" t="s">
        <v>9</v>
      </c>
      <c r="J1425" s="263"/>
      <c r="K1425" s="263"/>
      <c r="L1425" s="266"/>
      <c r="M1425" s="267"/>
      <c r="N1425" s="267"/>
      <c r="O1425" s="267"/>
      <c r="P1425" s="267"/>
      <c r="Q1425" s="267"/>
      <c r="R1425" s="267"/>
      <c r="S1425" s="267"/>
      <c r="T1425" s="267"/>
      <c r="U1425" s="267"/>
      <c r="V1425" s="267"/>
      <c r="W1425" s="267"/>
      <c r="X1425" s="267"/>
      <c r="Y1425" s="267"/>
      <c r="Z1425" s="267"/>
      <c r="AA1425" s="267"/>
      <c r="AB1425" s="267"/>
    </row>
    <row r="1426" spans="1:28" s="268" customFormat="1" ht="40.200000000000003" customHeight="1">
      <c r="A1426" s="263" t="s">
        <v>4707</v>
      </c>
      <c r="B1426" s="271" t="s">
        <v>4708</v>
      </c>
      <c r="C1426" s="263" t="s">
        <v>4724</v>
      </c>
      <c r="D1426" s="263" t="s">
        <v>4716</v>
      </c>
      <c r="E1426" s="271" t="s">
        <v>4711</v>
      </c>
      <c r="F1426" s="263" t="s">
        <v>4725</v>
      </c>
      <c r="G1426" s="264" t="s">
        <v>4722</v>
      </c>
      <c r="H1426" s="263" t="s">
        <v>4726</v>
      </c>
      <c r="I1426" s="265" t="s">
        <v>9</v>
      </c>
      <c r="J1426" s="263"/>
      <c r="K1426" s="263"/>
      <c r="L1426" s="266"/>
      <c r="M1426" s="267"/>
      <c r="N1426" s="267"/>
      <c r="O1426" s="267"/>
      <c r="P1426" s="267"/>
      <c r="Q1426" s="267"/>
      <c r="R1426" s="267"/>
      <c r="S1426" s="267"/>
      <c r="T1426" s="267"/>
      <c r="U1426" s="267"/>
      <c r="V1426" s="267"/>
      <c r="W1426" s="267"/>
      <c r="X1426" s="267"/>
      <c r="Y1426" s="267"/>
      <c r="Z1426" s="267"/>
      <c r="AA1426" s="267"/>
      <c r="AB1426" s="267"/>
    </row>
    <row r="1427" spans="1:28" s="268" customFormat="1" ht="40.200000000000003" customHeight="1">
      <c r="A1427" s="263" t="s">
        <v>4707</v>
      </c>
      <c r="B1427" s="271" t="s">
        <v>4708</v>
      </c>
      <c r="C1427" s="263" t="s">
        <v>4727</v>
      </c>
      <c r="D1427" s="263" t="s">
        <v>4716</v>
      </c>
      <c r="E1427" s="271" t="s">
        <v>4711</v>
      </c>
      <c r="F1427" s="263" t="s">
        <v>4728</v>
      </c>
      <c r="G1427" s="264" t="s">
        <v>4722</v>
      </c>
      <c r="H1427" s="263" t="s">
        <v>4729</v>
      </c>
      <c r="I1427" s="265" t="s">
        <v>9</v>
      </c>
      <c r="J1427" s="263"/>
      <c r="K1427" s="263"/>
      <c r="L1427" s="266"/>
      <c r="M1427" s="267"/>
      <c r="N1427" s="267"/>
      <c r="O1427" s="267"/>
      <c r="P1427" s="267"/>
      <c r="Q1427" s="267"/>
      <c r="R1427" s="267"/>
      <c r="S1427" s="267"/>
      <c r="T1427" s="267"/>
      <c r="U1427" s="267"/>
      <c r="V1427" s="267"/>
      <c r="W1427" s="267"/>
      <c r="X1427" s="267"/>
      <c r="Y1427" s="267"/>
      <c r="Z1427" s="267"/>
      <c r="AA1427" s="267"/>
      <c r="AB1427" s="267"/>
    </row>
    <row r="1428" spans="1:28" s="268" customFormat="1" ht="40.200000000000003" customHeight="1">
      <c r="A1428" s="263" t="s">
        <v>4707</v>
      </c>
      <c r="B1428" s="271" t="s">
        <v>4708</v>
      </c>
      <c r="C1428" s="263" t="s">
        <v>4730</v>
      </c>
      <c r="D1428" s="263" t="s">
        <v>4716</v>
      </c>
      <c r="E1428" s="271" t="s">
        <v>4711</v>
      </c>
      <c r="F1428" s="263" t="s">
        <v>4731</v>
      </c>
      <c r="G1428" s="264" t="s">
        <v>4722</v>
      </c>
      <c r="H1428" s="263" t="s">
        <v>4732</v>
      </c>
      <c r="I1428" s="265" t="s">
        <v>9</v>
      </c>
      <c r="J1428" s="263"/>
      <c r="K1428" s="263"/>
      <c r="L1428" s="266"/>
      <c r="M1428" s="267"/>
      <c r="N1428" s="267"/>
      <c r="O1428" s="267"/>
      <c r="P1428" s="267"/>
      <c r="Q1428" s="267"/>
      <c r="R1428" s="267"/>
      <c r="S1428" s="267"/>
      <c r="T1428" s="267"/>
      <c r="U1428" s="267"/>
      <c r="V1428" s="267"/>
      <c r="W1428" s="267"/>
      <c r="X1428" s="267"/>
      <c r="Y1428" s="267"/>
      <c r="Z1428" s="267"/>
      <c r="AA1428" s="267"/>
      <c r="AB1428" s="267"/>
    </row>
    <row r="1429" spans="1:28" s="268" customFormat="1" ht="40.200000000000003" customHeight="1">
      <c r="A1429" s="263" t="s">
        <v>4707</v>
      </c>
      <c r="B1429" s="271" t="s">
        <v>4708</v>
      </c>
      <c r="C1429" s="263" t="s">
        <v>4733</v>
      </c>
      <c r="D1429" s="263" t="s">
        <v>4716</v>
      </c>
      <c r="E1429" s="271" t="s">
        <v>4711</v>
      </c>
      <c r="F1429" s="263" t="s">
        <v>4734</v>
      </c>
      <c r="G1429" s="264" t="s">
        <v>4722</v>
      </c>
      <c r="H1429" s="263" t="s">
        <v>4735</v>
      </c>
      <c r="I1429" s="265" t="s">
        <v>9</v>
      </c>
      <c r="J1429" s="263"/>
      <c r="K1429" s="263"/>
      <c r="L1429" s="266"/>
      <c r="M1429" s="267"/>
      <c r="N1429" s="267"/>
      <c r="O1429" s="267"/>
      <c r="P1429" s="267"/>
      <c r="Q1429" s="267"/>
      <c r="R1429" s="267"/>
      <c r="S1429" s="267"/>
      <c r="T1429" s="267"/>
      <c r="U1429" s="267"/>
      <c r="V1429" s="267"/>
      <c r="W1429" s="267"/>
      <c r="X1429" s="267"/>
      <c r="Y1429" s="267"/>
      <c r="Z1429" s="267"/>
      <c r="AA1429" s="267"/>
      <c r="AB1429" s="267"/>
    </row>
    <row r="1430" spans="1:28" s="268" customFormat="1" ht="40.200000000000003" customHeight="1">
      <c r="A1430" s="263" t="s">
        <v>4707</v>
      </c>
      <c r="B1430" s="271" t="s">
        <v>4708</v>
      </c>
      <c r="C1430" s="263" t="s">
        <v>4736</v>
      </c>
      <c r="D1430" s="263" t="s">
        <v>4716</v>
      </c>
      <c r="E1430" s="271" t="s">
        <v>4711</v>
      </c>
      <c r="F1430" s="263" t="s">
        <v>4737</v>
      </c>
      <c r="G1430" s="264" t="s">
        <v>4722</v>
      </c>
      <c r="H1430" s="263" t="s">
        <v>4738</v>
      </c>
      <c r="I1430" s="265" t="s">
        <v>9</v>
      </c>
      <c r="J1430" s="263"/>
      <c r="K1430" s="263"/>
      <c r="L1430" s="266"/>
      <c r="M1430" s="267"/>
      <c r="N1430" s="267"/>
      <c r="O1430" s="267"/>
      <c r="P1430" s="267"/>
      <c r="Q1430" s="267"/>
      <c r="R1430" s="267"/>
      <c r="S1430" s="267"/>
      <c r="T1430" s="267"/>
      <c r="U1430" s="267"/>
      <c r="V1430" s="267"/>
      <c r="W1430" s="267"/>
      <c r="X1430" s="267"/>
      <c r="Y1430" s="267"/>
      <c r="Z1430" s="267"/>
      <c r="AA1430" s="267"/>
      <c r="AB1430" s="267"/>
    </row>
    <row r="1431" spans="1:28" s="268" customFormat="1" ht="40.200000000000003" customHeight="1">
      <c r="A1431" s="263" t="s">
        <v>4707</v>
      </c>
      <c r="B1431" s="271" t="s">
        <v>4708</v>
      </c>
      <c r="C1431" s="263" t="s">
        <v>4739</v>
      </c>
      <c r="D1431" s="263" t="s">
        <v>4716</v>
      </c>
      <c r="E1431" s="271" t="s">
        <v>4711</v>
      </c>
      <c r="F1431" s="263" t="s">
        <v>4740</v>
      </c>
      <c r="G1431" s="264" t="s">
        <v>4722</v>
      </c>
      <c r="H1431" s="263" t="s">
        <v>4741</v>
      </c>
      <c r="I1431" s="265" t="s">
        <v>9</v>
      </c>
      <c r="J1431" s="263"/>
      <c r="K1431" s="263"/>
      <c r="L1431" s="266"/>
      <c r="M1431" s="267"/>
      <c r="N1431" s="267"/>
      <c r="O1431" s="267"/>
      <c r="P1431" s="267"/>
      <c r="Q1431" s="267"/>
      <c r="R1431" s="267"/>
      <c r="S1431" s="267"/>
      <c r="T1431" s="267"/>
      <c r="U1431" s="267"/>
      <c r="V1431" s="267"/>
      <c r="W1431" s="267"/>
      <c r="X1431" s="267"/>
      <c r="Y1431" s="267"/>
      <c r="Z1431" s="267"/>
      <c r="AA1431" s="267"/>
      <c r="AB1431" s="267"/>
    </row>
    <row r="1432" spans="1:28" s="268" customFormat="1" ht="40.200000000000003" customHeight="1">
      <c r="A1432" s="263" t="s">
        <v>4707</v>
      </c>
      <c r="B1432" s="271" t="s">
        <v>4708</v>
      </c>
      <c r="C1432" s="263" t="s">
        <v>4742</v>
      </c>
      <c r="D1432" s="263" t="s">
        <v>4716</v>
      </c>
      <c r="E1432" s="271" t="s">
        <v>4711</v>
      </c>
      <c r="F1432" s="263" t="s">
        <v>4743</v>
      </c>
      <c r="G1432" s="264" t="s">
        <v>4722</v>
      </c>
      <c r="H1432" s="263" t="s">
        <v>4744</v>
      </c>
      <c r="I1432" s="265" t="s">
        <v>9</v>
      </c>
      <c r="J1432" s="263"/>
      <c r="K1432" s="263"/>
      <c r="L1432" s="266"/>
      <c r="M1432" s="267"/>
      <c r="N1432" s="267"/>
      <c r="O1432" s="267"/>
      <c r="P1432" s="267"/>
      <c r="Q1432" s="267"/>
      <c r="R1432" s="267"/>
      <c r="S1432" s="267"/>
      <c r="T1432" s="267"/>
      <c r="U1432" s="267"/>
      <c r="V1432" s="267"/>
      <c r="W1432" s="267"/>
      <c r="X1432" s="267"/>
      <c r="Y1432" s="267"/>
      <c r="Z1432" s="267"/>
      <c r="AA1432" s="267"/>
      <c r="AB1432" s="267"/>
    </row>
    <row r="1433" spans="1:28" s="268" customFormat="1" ht="40.200000000000003" customHeight="1">
      <c r="A1433" s="263" t="s">
        <v>4707</v>
      </c>
      <c r="B1433" s="271" t="s">
        <v>4708</v>
      </c>
      <c r="C1433" s="263" t="s">
        <v>4745</v>
      </c>
      <c r="D1433" s="263" t="s">
        <v>4716</v>
      </c>
      <c r="E1433" s="271" t="s">
        <v>4711</v>
      </c>
      <c r="F1433" s="263" t="s">
        <v>4746</v>
      </c>
      <c r="G1433" s="264" t="s">
        <v>4747</v>
      </c>
      <c r="H1433" s="263" t="s">
        <v>4748</v>
      </c>
      <c r="I1433" s="265" t="s">
        <v>9</v>
      </c>
      <c r="J1433" s="263"/>
      <c r="K1433" s="263"/>
      <c r="L1433" s="266"/>
      <c r="M1433" s="267"/>
      <c r="N1433" s="267"/>
      <c r="O1433" s="267"/>
      <c r="P1433" s="267"/>
      <c r="Q1433" s="267"/>
      <c r="R1433" s="267"/>
      <c r="S1433" s="267"/>
      <c r="T1433" s="267"/>
      <c r="U1433" s="267"/>
      <c r="V1433" s="267"/>
      <c r="W1433" s="267"/>
      <c r="X1433" s="267"/>
      <c r="Y1433" s="267"/>
      <c r="Z1433" s="267"/>
      <c r="AA1433" s="267"/>
      <c r="AB1433" s="267"/>
    </row>
    <row r="1434" spans="1:28" s="268" customFormat="1" ht="40.200000000000003" customHeight="1">
      <c r="A1434" s="263" t="s">
        <v>4707</v>
      </c>
      <c r="B1434" s="271" t="s">
        <v>4708</v>
      </c>
      <c r="C1434" s="263" t="s">
        <v>4749</v>
      </c>
      <c r="D1434" s="263" t="s">
        <v>4716</v>
      </c>
      <c r="E1434" s="271" t="s">
        <v>4711</v>
      </c>
      <c r="F1434" s="263" t="s">
        <v>4750</v>
      </c>
      <c r="G1434" s="264" t="s">
        <v>4747</v>
      </c>
      <c r="H1434" s="263" t="s">
        <v>4751</v>
      </c>
      <c r="I1434" s="265" t="s">
        <v>9</v>
      </c>
      <c r="J1434" s="263"/>
      <c r="K1434" s="263"/>
      <c r="L1434" s="266"/>
      <c r="M1434" s="267"/>
      <c r="N1434" s="267"/>
      <c r="O1434" s="267"/>
      <c r="P1434" s="267"/>
      <c r="Q1434" s="267"/>
      <c r="R1434" s="267"/>
      <c r="S1434" s="267"/>
      <c r="T1434" s="267"/>
      <c r="U1434" s="267"/>
      <c r="V1434" s="267"/>
      <c r="W1434" s="267"/>
      <c r="X1434" s="267"/>
      <c r="Y1434" s="267"/>
      <c r="Z1434" s="267"/>
      <c r="AA1434" s="267"/>
      <c r="AB1434" s="267"/>
    </row>
    <row r="1435" spans="1:28" s="268" customFormat="1" ht="40.200000000000003" customHeight="1">
      <c r="A1435" s="263" t="s">
        <v>4707</v>
      </c>
      <c r="B1435" s="271" t="s">
        <v>4708</v>
      </c>
      <c r="C1435" s="263" t="s">
        <v>4752</v>
      </c>
      <c r="D1435" s="263" t="s">
        <v>4716</v>
      </c>
      <c r="E1435" s="271" t="s">
        <v>4711</v>
      </c>
      <c r="F1435" s="263" t="s">
        <v>4753</v>
      </c>
      <c r="G1435" s="264" t="s">
        <v>4747</v>
      </c>
      <c r="H1435" s="263" t="s">
        <v>4754</v>
      </c>
      <c r="I1435" s="265" t="s">
        <v>9</v>
      </c>
      <c r="J1435" s="263"/>
      <c r="K1435" s="263"/>
      <c r="L1435" s="266"/>
      <c r="M1435" s="267"/>
      <c r="N1435" s="267"/>
      <c r="O1435" s="267"/>
      <c r="P1435" s="267"/>
      <c r="Q1435" s="267"/>
      <c r="R1435" s="267"/>
      <c r="S1435" s="267"/>
      <c r="T1435" s="267"/>
      <c r="U1435" s="267"/>
      <c r="V1435" s="267"/>
      <c r="W1435" s="267"/>
      <c r="X1435" s="267"/>
      <c r="Y1435" s="267"/>
      <c r="Z1435" s="267"/>
      <c r="AA1435" s="267"/>
      <c r="AB1435" s="267"/>
    </row>
    <row r="1436" spans="1:28" s="268" customFormat="1" ht="40.200000000000003" customHeight="1">
      <c r="A1436" s="263" t="s">
        <v>4707</v>
      </c>
      <c r="B1436" s="271" t="s">
        <v>4708</v>
      </c>
      <c r="C1436" s="263" t="s">
        <v>4755</v>
      </c>
      <c r="D1436" s="263" t="s">
        <v>4716</v>
      </c>
      <c r="E1436" s="271" t="s">
        <v>4711</v>
      </c>
      <c r="F1436" s="263" t="s">
        <v>4756</v>
      </c>
      <c r="G1436" s="264" t="s">
        <v>4747</v>
      </c>
      <c r="H1436" s="263" t="s">
        <v>4757</v>
      </c>
      <c r="I1436" s="265" t="s">
        <v>9</v>
      </c>
      <c r="J1436" s="263"/>
      <c r="K1436" s="263"/>
      <c r="L1436" s="266"/>
      <c r="M1436" s="267"/>
      <c r="N1436" s="267"/>
      <c r="O1436" s="267"/>
      <c r="P1436" s="267"/>
      <c r="Q1436" s="267"/>
      <c r="R1436" s="267"/>
      <c r="S1436" s="267"/>
      <c r="T1436" s="267"/>
      <c r="U1436" s="267"/>
      <c r="V1436" s="267"/>
      <c r="W1436" s="267"/>
      <c r="X1436" s="267"/>
      <c r="Y1436" s="267"/>
      <c r="Z1436" s="267"/>
      <c r="AA1436" s="267"/>
      <c r="AB1436" s="267"/>
    </row>
    <row r="1437" spans="1:28" s="268" customFormat="1" ht="40.200000000000003" customHeight="1">
      <c r="A1437" s="263" t="s">
        <v>4707</v>
      </c>
      <c r="B1437" s="271" t="s">
        <v>4708</v>
      </c>
      <c r="C1437" s="263" t="s">
        <v>4758</v>
      </c>
      <c r="D1437" s="263" t="s">
        <v>4716</v>
      </c>
      <c r="E1437" s="271" t="s">
        <v>4711</v>
      </c>
      <c r="F1437" s="263" t="s">
        <v>4759</v>
      </c>
      <c r="G1437" s="264" t="s">
        <v>4747</v>
      </c>
      <c r="H1437" s="263" t="s">
        <v>4760</v>
      </c>
      <c r="I1437" s="265" t="s">
        <v>9</v>
      </c>
      <c r="J1437" s="263"/>
      <c r="K1437" s="263"/>
      <c r="L1437" s="266"/>
      <c r="M1437" s="267"/>
      <c r="N1437" s="267"/>
      <c r="O1437" s="267"/>
      <c r="P1437" s="267"/>
      <c r="Q1437" s="267"/>
      <c r="R1437" s="267"/>
      <c r="S1437" s="267"/>
      <c r="T1437" s="267"/>
      <c r="U1437" s="267"/>
      <c r="V1437" s="267"/>
      <c r="W1437" s="267"/>
      <c r="X1437" s="267"/>
      <c r="Y1437" s="267"/>
      <c r="Z1437" s="267"/>
      <c r="AA1437" s="267"/>
      <c r="AB1437" s="267"/>
    </row>
    <row r="1438" spans="1:28" s="268" customFormat="1" ht="40.200000000000003" customHeight="1">
      <c r="A1438" s="263" t="s">
        <v>4707</v>
      </c>
      <c r="B1438" s="271" t="s">
        <v>4708</v>
      </c>
      <c r="C1438" s="263" t="s">
        <v>4761</v>
      </c>
      <c r="D1438" s="263" t="s">
        <v>4716</v>
      </c>
      <c r="E1438" s="271" t="s">
        <v>4711</v>
      </c>
      <c r="F1438" s="263" t="s">
        <v>4762</v>
      </c>
      <c r="G1438" s="264" t="s">
        <v>4747</v>
      </c>
      <c r="H1438" s="263" t="s">
        <v>4763</v>
      </c>
      <c r="I1438" s="265" t="s">
        <v>9</v>
      </c>
      <c r="J1438" s="263"/>
      <c r="K1438" s="263"/>
      <c r="L1438" s="266"/>
      <c r="M1438" s="267"/>
      <c r="N1438" s="267"/>
      <c r="O1438" s="267"/>
      <c r="P1438" s="267"/>
      <c r="Q1438" s="267"/>
      <c r="R1438" s="267"/>
      <c r="S1438" s="267"/>
      <c r="T1438" s="267"/>
      <c r="U1438" s="267"/>
      <c r="V1438" s="267"/>
      <c r="W1438" s="267"/>
      <c r="X1438" s="267"/>
      <c r="Y1438" s="267"/>
      <c r="Z1438" s="267"/>
      <c r="AA1438" s="267"/>
      <c r="AB1438" s="267"/>
    </row>
    <row r="1439" spans="1:28" s="268" customFormat="1" ht="40.200000000000003" customHeight="1">
      <c r="A1439" s="263" t="s">
        <v>4707</v>
      </c>
      <c r="B1439" s="271" t="s">
        <v>4708</v>
      </c>
      <c r="C1439" s="263" t="s">
        <v>4764</v>
      </c>
      <c r="D1439" s="263" t="s">
        <v>4716</v>
      </c>
      <c r="E1439" s="271" t="s">
        <v>4711</v>
      </c>
      <c r="F1439" s="263" t="s">
        <v>4765</v>
      </c>
      <c r="G1439" s="264" t="s">
        <v>4747</v>
      </c>
      <c r="H1439" s="263" t="s">
        <v>4766</v>
      </c>
      <c r="I1439" s="265" t="s">
        <v>9</v>
      </c>
      <c r="J1439" s="263"/>
      <c r="K1439" s="263"/>
      <c r="L1439" s="266"/>
      <c r="M1439" s="267"/>
      <c r="N1439" s="267"/>
      <c r="O1439" s="267"/>
      <c r="P1439" s="267"/>
      <c r="Q1439" s="267"/>
      <c r="R1439" s="267"/>
      <c r="S1439" s="267"/>
      <c r="T1439" s="267"/>
      <c r="U1439" s="267"/>
      <c r="V1439" s="267"/>
      <c r="W1439" s="267"/>
      <c r="X1439" s="267"/>
      <c r="Y1439" s="267"/>
      <c r="Z1439" s="267"/>
      <c r="AA1439" s="267"/>
      <c r="AB1439" s="267"/>
    </row>
    <row r="1440" spans="1:28" s="268" customFormat="1" ht="40.200000000000003" customHeight="1">
      <c r="A1440" s="263" t="s">
        <v>4707</v>
      </c>
      <c r="B1440" s="271" t="s">
        <v>4708</v>
      </c>
      <c r="C1440" s="263" t="s">
        <v>4767</v>
      </c>
      <c r="D1440" s="263" t="s">
        <v>4716</v>
      </c>
      <c r="E1440" s="271" t="s">
        <v>4711</v>
      </c>
      <c r="F1440" s="263" t="s">
        <v>4768</v>
      </c>
      <c r="G1440" s="264" t="s">
        <v>4747</v>
      </c>
      <c r="H1440" s="263" t="s">
        <v>4769</v>
      </c>
      <c r="I1440" s="265" t="s">
        <v>9</v>
      </c>
      <c r="J1440" s="263"/>
      <c r="K1440" s="263"/>
      <c r="L1440" s="266"/>
      <c r="M1440" s="267"/>
      <c r="N1440" s="267"/>
      <c r="O1440" s="267"/>
      <c r="P1440" s="267"/>
      <c r="Q1440" s="267"/>
      <c r="R1440" s="267"/>
      <c r="S1440" s="267"/>
      <c r="T1440" s="267"/>
      <c r="U1440" s="267"/>
      <c r="V1440" s="267"/>
      <c r="W1440" s="267"/>
      <c r="X1440" s="267"/>
      <c r="Y1440" s="267"/>
      <c r="Z1440" s="267"/>
      <c r="AA1440" s="267"/>
      <c r="AB1440" s="267"/>
    </row>
    <row r="1441" spans="1:28" s="268" customFormat="1" ht="40.200000000000003" customHeight="1">
      <c r="A1441" s="263" t="s">
        <v>4707</v>
      </c>
      <c r="B1441" s="271" t="s">
        <v>4708</v>
      </c>
      <c r="C1441" s="263" t="s">
        <v>4770</v>
      </c>
      <c r="D1441" s="263" t="s">
        <v>4716</v>
      </c>
      <c r="E1441" s="271" t="s">
        <v>4711</v>
      </c>
      <c r="F1441" s="263" t="s">
        <v>4771</v>
      </c>
      <c r="G1441" s="264" t="s">
        <v>4747</v>
      </c>
      <c r="H1441" s="263" t="s">
        <v>4772</v>
      </c>
      <c r="I1441" s="273" t="s">
        <v>9</v>
      </c>
      <c r="J1441" s="290"/>
      <c r="K1441" s="263"/>
      <c r="L1441" s="266"/>
      <c r="M1441" s="267"/>
      <c r="N1441" s="267"/>
      <c r="O1441" s="267"/>
      <c r="P1441" s="267"/>
      <c r="Q1441" s="267"/>
      <c r="R1441" s="267"/>
      <c r="S1441" s="267"/>
      <c r="T1441" s="267"/>
      <c r="U1441" s="267"/>
      <c r="V1441" s="267"/>
      <c r="W1441" s="267"/>
      <c r="X1441" s="267"/>
      <c r="Y1441" s="267"/>
      <c r="Z1441" s="267"/>
      <c r="AA1441" s="267"/>
      <c r="AB1441" s="267"/>
    </row>
    <row r="1442" spans="1:28" s="268" customFormat="1" ht="40.200000000000003" customHeight="1">
      <c r="A1442" s="263" t="s">
        <v>4707</v>
      </c>
      <c r="B1442" s="271" t="s">
        <v>4708</v>
      </c>
      <c r="C1442" s="263" t="s">
        <v>4773</v>
      </c>
      <c r="D1442" s="263" t="s">
        <v>4716</v>
      </c>
      <c r="E1442" s="271" t="s">
        <v>4711</v>
      </c>
      <c r="F1442" s="263" t="s">
        <v>4774</v>
      </c>
      <c r="G1442" s="264" t="s">
        <v>4775</v>
      </c>
      <c r="H1442" s="263" t="s">
        <v>4776</v>
      </c>
      <c r="I1442" s="265" t="s">
        <v>9</v>
      </c>
      <c r="J1442" s="263"/>
      <c r="K1442" s="263"/>
      <c r="L1442" s="266"/>
      <c r="M1442" s="267"/>
      <c r="N1442" s="267"/>
      <c r="O1442" s="267"/>
      <c r="P1442" s="267"/>
      <c r="Q1442" s="267"/>
      <c r="R1442" s="267"/>
      <c r="S1442" s="267"/>
      <c r="T1442" s="267"/>
      <c r="U1442" s="267"/>
      <c r="V1442" s="267"/>
      <c r="W1442" s="267"/>
      <c r="X1442" s="267"/>
      <c r="Y1442" s="267"/>
      <c r="Z1442" s="267"/>
      <c r="AA1442" s="267"/>
      <c r="AB1442" s="267"/>
    </row>
    <row r="1443" spans="1:28" s="268" customFormat="1" ht="40.200000000000003" customHeight="1">
      <c r="A1443" s="263" t="s">
        <v>4707</v>
      </c>
      <c r="B1443" s="271" t="s">
        <v>4708</v>
      </c>
      <c r="C1443" s="263" t="s">
        <v>4777</v>
      </c>
      <c r="D1443" s="263" t="s">
        <v>4716</v>
      </c>
      <c r="E1443" s="271" t="s">
        <v>4711</v>
      </c>
      <c r="F1443" s="263" t="s">
        <v>4778</v>
      </c>
      <c r="G1443" s="264" t="s">
        <v>4775</v>
      </c>
      <c r="H1443" s="263" t="s">
        <v>4779</v>
      </c>
      <c r="I1443" s="265" t="s">
        <v>9</v>
      </c>
      <c r="J1443" s="263"/>
      <c r="K1443" s="263"/>
      <c r="L1443" s="266"/>
      <c r="M1443" s="267"/>
      <c r="N1443" s="267"/>
      <c r="O1443" s="267"/>
      <c r="P1443" s="267"/>
      <c r="Q1443" s="267"/>
      <c r="R1443" s="267"/>
      <c r="S1443" s="267"/>
      <c r="T1443" s="267"/>
      <c r="U1443" s="267"/>
      <c r="V1443" s="267"/>
      <c r="W1443" s="267"/>
      <c r="X1443" s="267"/>
      <c r="Y1443" s="267"/>
      <c r="Z1443" s="267"/>
      <c r="AA1443" s="267"/>
      <c r="AB1443" s="267"/>
    </row>
    <row r="1444" spans="1:28" s="268" customFormat="1" ht="40.200000000000003" customHeight="1">
      <c r="A1444" s="263" t="s">
        <v>4707</v>
      </c>
      <c r="B1444" s="271" t="s">
        <v>4708</v>
      </c>
      <c r="C1444" s="263" t="s">
        <v>4780</v>
      </c>
      <c r="D1444" s="263" t="s">
        <v>4716</v>
      </c>
      <c r="E1444" s="271" t="s">
        <v>4711</v>
      </c>
      <c r="F1444" s="263" t="s">
        <v>4781</v>
      </c>
      <c r="G1444" s="264" t="s">
        <v>4782</v>
      </c>
      <c r="H1444" s="263" t="s">
        <v>4783</v>
      </c>
      <c r="I1444" s="265" t="s">
        <v>9</v>
      </c>
      <c r="J1444" s="263"/>
      <c r="K1444" s="263"/>
      <c r="L1444" s="266"/>
      <c r="M1444" s="267"/>
      <c r="N1444" s="267"/>
      <c r="O1444" s="267"/>
      <c r="P1444" s="267"/>
      <c r="Q1444" s="267"/>
      <c r="R1444" s="267"/>
      <c r="S1444" s="267"/>
      <c r="T1444" s="267"/>
      <c r="U1444" s="267"/>
      <c r="V1444" s="267"/>
      <c r="W1444" s="267"/>
      <c r="X1444" s="267"/>
      <c r="Y1444" s="267"/>
      <c r="Z1444" s="267"/>
      <c r="AA1444" s="267"/>
      <c r="AB1444" s="267"/>
    </row>
    <row r="1445" spans="1:28" s="268" customFormat="1" ht="40.200000000000003" customHeight="1">
      <c r="A1445" s="263" t="s">
        <v>4707</v>
      </c>
      <c r="B1445" s="271" t="s">
        <v>4708</v>
      </c>
      <c r="C1445" s="263" t="s">
        <v>4784</v>
      </c>
      <c r="D1445" s="263" t="s">
        <v>4710</v>
      </c>
      <c r="E1445" s="271" t="s">
        <v>4711</v>
      </c>
      <c r="F1445" s="263" t="s">
        <v>4785</v>
      </c>
      <c r="G1445" s="264" t="s">
        <v>4786</v>
      </c>
      <c r="H1445" s="263" t="s">
        <v>4787</v>
      </c>
      <c r="I1445" s="265" t="s">
        <v>9</v>
      </c>
      <c r="J1445" s="263"/>
      <c r="K1445" s="263"/>
      <c r="L1445" s="266"/>
      <c r="M1445" s="267"/>
      <c r="N1445" s="267"/>
      <c r="O1445" s="267"/>
      <c r="P1445" s="267"/>
      <c r="Q1445" s="267"/>
      <c r="R1445" s="267"/>
      <c r="S1445" s="267"/>
      <c r="T1445" s="267"/>
      <c r="U1445" s="267"/>
      <c r="V1445" s="267"/>
      <c r="W1445" s="267"/>
      <c r="X1445" s="267"/>
      <c r="Y1445" s="267"/>
      <c r="Z1445" s="267"/>
      <c r="AA1445" s="267"/>
      <c r="AB1445" s="267"/>
    </row>
    <row r="1446" spans="1:28" s="268" customFormat="1" ht="40.200000000000003" customHeight="1">
      <c r="A1446" s="263" t="s">
        <v>4707</v>
      </c>
      <c r="B1446" s="271" t="s">
        <v>4708</v>
      </c>
      <c r="C1446" s="263" t="s">
        <v>4788</v>
      </c>
      <c r="D1446" s="263" t="s">
        <v>4710</v>
      </c>
      <c r="E1446" s="271" t="s">
        <v>4711</v>
      </c>
      <c r="F1446" s="263" t="s">
        <v>4789</v>
      </c>
      <c r="G1446" s="264" t="s">
        <v>4786</v>
      </c>
      <c r="H1446" s="263" t="s">
        <v>4790</v>
      </c>
      <c r="I1446" s="265" t="s">
        <v>9</v>
      </c>
      <c r="J1446" s="263"/>
      <c r="K1446" s="263"/>
      <c r="L1446" s="266"/>
      <c r="M1446" s="267"/>
      <c r="N1446" s="267"/>
      <c r="O1446" s="267"/>
      <c r="P1446" s="267"/>
      <c r="Q1446" s="267"/>
      <c r="R1446" s="267"/>
      <c r="S1446" s="267"/>
      <c r="T1446" s="267"/>
      <c r="U1446" s="267"/>
      <c r="V1446" s="267"/>
      <c r="W1446" s="267"/>
      <c r="X1446" s="267"/>
      <c r="Y1446" s="267"/>
      <c r="Z1446" s="267"/>
      <c r="AA1446" s="267"/>
      <c r="AB1446" s="267"/>
    </row>
    <row r="1447" spans="1:28" s="268" customFormat="1" ht="40.200000000000003" customHeight="1">
      <c r="A1447" s="263" t="s">
        <v>4707</v>
      </c>
      <c r="B1447" s="271" t="s">
        <v>4708</v>
      </c>
      <c r="C1447" s="263" t="s">
        <v>4791</v>
      </c>
      <c r="D1447" s="263" t="s">
        <v>4710</v>
      </c>
      <c r="E1447" s="271" t="s">
        <v>4711</v>
      </c>
      <c r="F1447" s="263" t="s">
        <v>4792</v>
      </c>
      <c r="G1447" s="264" t="s">
        <v>4786</v>
      </c>
      <c r="H1447" s="263" t="s">
        <v>4793</v>
      </c>
      <c r="I1447" s="265" t="s">
        <v>9</v>
      </c>
      <c r="J1447" s="263"/>
      <c r="K1447" s="263"/>
      <c r="L1447" s="266"/>
      <c r="M1447" s="267"/>
      <c r="N1447" s="267"/>
      <c r="O1447" s="267"/>
      <c r="P1447" s="267"/>
      <c r="Q1447" s="267"/>
      <c r="R1447" s="267"/>
      <c r="S1447" s="267"/>
      <c r="T1447" s="267"/>
      <c r="U1447" s="267"/>
      <c r="V1447" s="267"/>
      <c r="W1447" s="267"/>
      <c r="X1447" s="267"/>
      <c r="Y1447" s="267"/>
      <c r="Z1447" s="267"/>
      <c r="AA1447" s="267"/>
      <c r="AB1447" s="267"/>
    </row>
    <row r="1448" spans="1:28" s="268" customFormat="1" ht="40.200000000000003" customHeight="1">
      <c r="A1448" s="263" t="s">
        <v>4707</v>
      </c>
      <c r="B1448" s="271" t="s">
        <v>4708</v>
      </c>
      <c r="C1448" s="263" t="s">
        <v>4794</v>
      </c>
      <c r="D1448" s="263" t="s">
        <v>4710</v>
      </c>
      <c r="E1448" s="271" t="s">
        <v>4711</v>
      </c>
      <c r="F1448" s="263" t="s">
        <v>4795</v>
      </c>
      <c r="G1448" s="264" t="s">
        <v>4786</v>
      </c>
      <c r="H1448" s="263" t="s">
        <v>4796</v>
      </c>
      <c r="I1448" s="265" t="s">
        <v>9</v>
      </c>
      <c r="J1448" s="263"/>
      <c r="K1448" s="263"/>
      <c r="L1448" s="266"/>
      <c r="M1448" s="267"/>
      <c r="N1448" s="267"/>
      <c r="O1448" s="267"/>
      <c r="P1448" s="267"/>
      <c r="Q1448" s="267"/>
      <c r="R1448" s="267"/>
      <c r="S1448" s="267"/>
      <c r="T1448" s="267"/>
      <c r="U1448" s="267"/>
      <c r="V1448" s="267"/>
      <c r="W1448" s="267"/>
      <c r="X1448" s="267"/>
      <c r="Y1448" s="267"/>
      <c r="Z1448" s="267"/>
      <c r="AA1448" s="267"/>
      <c r="AB1448" s="267"/>
    </row>
    <row r="1449" spans="1:28" s="268" customFormat="1" ht="40.200000000000003" customHeight="1">
      <c r="A1449" s="263" t="s">
        <v>4707</v>
      </c>
      <c r="B1449" s="271" t="s">
        <v>4708</v>
      </c>
      <c r="C1449" s="263" t="s">
        <v>4797</v>
      </c>
      <c r="D1449" s="263" t="s">
        <v>4710</v>
      </c>
      <c r="E1449" s="271" t="s">
        <v>4711</v>
      </c>
      <c r="F1449" s="263" t="s">
        <v>4798</v>
      </c>
      <c r="G1449" s="264" t="s">
        <v>4786</v>
      </c>
      <c r="H1449" s="263" t="s">
        <v>4799</v>
      </c>
      <c r="I1449" s="265" t="s">
        <v>9</v>
      </c>
      <c r="J1449" s="263"/>
      <c r="K1449" s="263"/>
      <c r="L1449" s="266"/>
      <c r="M1449" s="267"/>
      <c r="N1449" s="267"/>
      <c r="O1449" s="267"/>
      <c r="P1449" s="267"/>
      <c r="Q1449" s="267"/>
      <c r="R1449" s="267"/>
      <c r="S1449" s="267"/>
      <c r="T1449" s="267"/>
      <c r="U1449" s="267"/>
      <c r="V1449" s="267"/>
      <c r="W1449" s="267"/>
      <c r="X1449" s="267"/>
      <c r="Y1449" s="267"/>
      <c r="Z1449" s="267"/>
      <c r="AA1449" s="267"/>
      <c r="AB1449" s="267"/>
    </row>
    <row r="1450" spans="1:28" s="268" customFormat="1" ht="40.200000000000003" customHeight="1">
      <c r="A1450" s="263" t="s">
        <v>4707</v>
      </c>
      <c r="B1450" s="271" t="s">
        <v>4708</v>
      </c>
      <c r="C1450" s="263" t="s">
        <v>4800</v>
      </c>
      <c r="D1450" s="263" t="s">
        <v>4710</v>
      </c>
      <c r="E1450" s="271" t="s">
        <v>4711</v>
      </c>
      <c r="F1450" s="263" t="s">
        <v>4801</v>
      </c>
      <c r="G1450" s="264" t="s">
        <v>4786</v>
      </c>
      <c r="H1450" s="263" t="s">
        <v>4802</v>
      </c>
      <c r="I1450" s="265" t="s">
        <v>9</v>
      </c>
      <c r="J1450" s="263"/>
      <c r="K1450" s="263"/>
      <c r="L1450" s="266"/>
      <c r="M1450" s="267"/>
      <c r="N1450" s="267"/>
      <c r="O1450" s="267"/>
      <c r="P1450" s="267"/>
      <c r="Q1450" s="267"/>
      <c r="R1450" s="267"/>
      <c r="S1450" s="267"/>
      <c r="T1450" s="267"/>
      <c r="U1450" s="267"/>
      <c r="V1450" s="267"/>
      <c r="W1450" s="267"/>
      <c r="X1450" s="267"/>
      <c r="Y1450" s="267"/>
      <c r="Z1450" s="267"/>
      <c r="AA1450" s="267"/>
      <c r="AB1450" s="267"/>
    </row>
    <row r="1451" spans="1:28" s="268" customFormat="1" ht="40.200000000000003" customHeight="1">
      <c r="A1451" s="263" t="s">
        <v>4707</v>
      </c>
      <c r="B1451" s="271" t="s">
        <v>4708</v>
      </c>
      <c r="C1451" s="263" t="s">
        <v>4803</v>
      </c>
      <c r="D1451" s="263" t="s">
        <v>4710</v>
      </c>
      <c r="E1451" s="271" t="s">
        <v>4711</v>
      </c>
      <c r="F1451" s="263" t="s">
        <v>4804</v>
      </c>
      <c r="G1451" s="264" t="s">
        <v>4786</v>
      </c>
      <c r="H1451" s="263" t="s">
        <v>4805</v>
      </c>
      <c r="I1451" s="265" t="s">
        <v>9</v>
      </c>
      <c r="J1451" s="263"/>
      <c r="K1451" s="263"/>
      <c r="L1451" s="263" t="s">
        <v>645</v>
      </c>
      <c r="M1451" s="267"/>
      <c r="N1451" s="267"/>
      <c r="O1451" s="267"/>
      <c r="P1451" s="267"/>
      <c r="Q1451" s="267"/>
      <c r="R1451" s="267"/>
      <c r="S1451" s="267"/>
      <c r="T1451" s="267"/>
      <c r="U1451" s="267"/>
      <c r="V1451" s="267"/>
      <c r="W1451" s="267"/>
      <c r="X1451" s="267"/>
      <c r="Y1451" s="267"/>
      <c r="Z1451" s="267"/>
      <c r="AA1451" s="267"/>
      <c r="AB1451" s="267"/>
    </row>
    <row r="1452" spans="1:28" s="268" customFormat="1" ht="40.200000000000003" customHeight="1">
      <c r="A1452" s="263" t="s">
        <v>4707</v>
      </c>
      <c r="B1452" s="271" t="s">
        <v>4708</v>
      </c>
      <c r="C1452" s="263" t="s">
        <v>4806</v>
      </c>
      <c r="D1452" s="263" t="s">
        <v>4710</v>
      </c>
      <c r="E1452" s="271" t="s">
        <v>4711</v>
      </c>
      <c r="F1452" s="263" t="s">
        <v>4807</v>
      </c>
      <c r="G1452" s="264" t="s">
        <v>4786</v>
      </c>
      <c r="H1452" s="263" t="s">
        <v>4808</v>
      </c>
      <c r="I1452" s="265" t="s">
        <v>9</v>
      </c>
      <c r="J1452" s="263"/>
      <c r="K1452" s="263"/>
      <c r="L1452" s="263" t="s">
        <v>645</v>
      </c>
      <c r="M1452" s="267"/>
      <c r="N1452" s="267"/>
      <c r="O1452" s="267"/>
      <c r="P1452" s="267"/>
      <c r="Q1452" s="267"/>
      <c r="R1452" s="267"/>
      <c r="S1452" s="267"/>
      <c r="T1452" s="267"/>
      <c r="U1452" s="267"/>
      <c r="V1452" s="267"/>
      <c r="W1452" s="267"/>
      <c r="X1452" s="267"/>
      <c r="Y1452" s="267"/>
      <c r="Z1452" s="267"/>
      <c r="AA1452" s="267"/>
      <c r="AB1452" s="267"/>
    </row>
    <row r="1453" spans="1:28" s="268" customFormat="1" ht="40.200000000000003" customHeight="1">
      <c r="A1453" s="263" t="s">
        <v>4707</v>
      </c>
      <c r="B1453" s="271" t="s">
        <v>4708</v>
      </c>
      <c r="C1453" s="263" t="s">
        <v>4809</v>
      </c>
      <c r="D1453" s="263" t="s">
        <v>4710</v>
      </c>
      <c r="E1453" s="271" t="s">
        <v>4711</v>
      </c>
      <c r="F1453" s="263" t="s">
        <v>4810</v>
      </c>
      <c r="G1453" s="264" t="s">
        <v>4811</v>
      </c>
      <c r="H1453" s="263" t="s">
        <v>4812</v>
      </c>
      <c r="I1453" s="265" t="s">
        <v>9</v>
      </c>
      <c r="J1453" s="263"/>
      <c r="K1453" s="263"/>
      <c r="L1453" s="266"/>
      <c r="M1453" s="267"/>
      <c r="N1453" s="267"/>
      <c r="O1453" s="267"/>
      <c r="P1453" s="267"/>
      <c r="Q1453" s="267"/>
      <c r="R1453" s="267"/>
      <c r="S1453" s="267"/>
      <c r="T1453" s="267"/>
      <c r="U1453" s="267"/>
      <c r="V1453" s="267"/>
      <c r="W1453" s="267"/>
      <c r="X1453" s="267"/>
      <c r="Y1453" s="267"/>
      <c r="Z1453" s="267"/>
      <c r="AA1453" s="267"/>
      <c r="AB1453" s="267"/>
    </row>
    <row r="1454" spans="1:28" s="268" customFormat="1" ht="40.200000000000003" customHeight="1">
      <c r="A1454" s="263" t="s">
        <v>4707</v>
      </c>
      <c r="B1454" s="271" t="s">
        <v>4708</v>
      </c>
      <c r="C1454" s="263" t="s">
        <v>4813</v>
      </c>
      <c r="D1454" s="263" t="s">
        <v>4716</v>
      </c>
      <c r="E1454" s="271" t="s">
        <v>4711</v>
      </c>
      <c r="F1454" s="263" t="s">
        <v>4814</v>
      </c>
      <c r="G1454" s="264" t="s">
        <v>4815</v>
      </c>
      <c r="H1454" s="263" t="s">
        <v>4816</v>
      </c>
      <c r="I1454" s="265" t="s">
        <v>9</v>
      </c>
      <c r="J1454" s="263"/>
      <c r="K1454" s="263"/>
      <c r="L1454" s="266"/>
      <c r="M1454" s="267"/>
      <c r="N1454" s="267"/>
      <c r="O1454" s="267"/>
      <c r="P1454" s="267"/>
      <c r="Q1454" s="267"/>
      <c r="R1454" s="267"/>
      <c r="S1454" s="267"/>
      <c r="T1454" s="267"/>
      <c r="U1454" s="267"/>
      <c r="V1454" s="267"/>
      <c r="W1454" s="267"/>
      <c r="X1454" s="267"/>
      <c r="Y1454" s="267"/>
      <c r="Z1454" s="267"/>
      <c r="AA1454" s="267"/>
      <c r="AB1454" s="267"/>
    </row>
    <row r="1455" spans="1:28" s="268" customFormat="1" ht="40.200000000000003" customHeight="1">
      <c r="A1455" s="263" t="s">
        <v>4707</v>
      </c>
      <c r="B1455" s="271" t="s">
        <v>4708</v>
      </c>
      <c r="C1455" s="263" t="s">
        <v>4817</v>
      </c>
      <c r="D1455" s="263" t="s">
        <v>4716</v>
      </c>
      <c r="E1455" s="271" t="s">
        <v>4711</v>
      </c>
      <c r="F1455" s="263" t="s">
        <v>4818</v>
      </c>
      <c r="G1455" s="264" t="s">
        <v>4819</v>
      </c>
      <c r="H1455" s="263" t="s">
        <v>4816</v>
      </c>
      <c r="I1455" s="265" t="s">
        <v>9</v>
      </c>
      <c r="J1455" s="263"/>
      <c r="K1455" s="263"/>
      <c r="L1455" s="266"/>
      <c r="M1455" s="267"/>
      <c r="N1455" s="267"/>
      <c r="O1455" s="267"/>
      <c r="P1455" s="267"/>
      <c r="Q1455" s="267"/>
      <c r="R1455" s="267"/>
      <c r="S1455" s="267"/>
      <c r="T1455" s="267"/>
      <c r="U1455" s="267"/>
      <c r="V1455" s="267"/>
      <c r="W1455" s="267"/>
      <c r="X1455" s="267"/>
      <c r="Y1455" s="267"/>
      <c r="Z1455" s="267"/>
      <c r="AA1455" s="267"/>
      <c r="AB1455" s="267"/>
    </row>
    <row r="1456" spans="1:28" s="268" customFormat="1" ht="40.200000000000003" customHeight="1">
      <c r="A1456" s="263" t="s">
        <v>4707</v>
      </c>
      <c r="B1456" s="271" t="s">
        <v>4708</v>
      </c>
      <c r="C1456" s="263" t="s">
        <v>4820</v>
      </c>
      <c r="D1456" s="263" t="s">
        <v>4716</v>
      </c>
      <c r="E1456" s="271" t="s">
        <v>4711</v>
      </c>
      <c r="F1456" s="263" t="s">
        <v>4821</v>
      </c>
      <c r="G1456" s="264" t="s">
        <v>4822</v>
      </c>
      <c r="H1456" s="263" t="s">
        <v>4816</v>
      </c>
      <c r="I1456" s="265" t="s">
        <v>9</v>
      </c>
      <c r="J1456" s="263"/>
      <c r="K1456" s="263"/>
      <c r="L1456" s="266"/>
      <c r="M1456" s="267"/>
      <c r="N1456" s="267"/>
      <c r="O1456" s="267"/>
      <c r="P1456" s="267"/>
      <c r="Q1456" s="267"/>
      <c r="R1456" s="267"/>
      <c r="S1456" s="267"/>
      <c r="T1456" s="267"/>
      <c r="U1456" s="267"/>
      <c r="V1456" s="267"/>
      <c r="W1456" s="267"/>
      <c r="X1456" s="267"/>
      <c r="Y1456" s="267"/>
      <c r="Z1456" s="267"/>
      <c r="AA1456" s="267"/>
      <c r="AB1456" s="267"/>
    </row>
    <row r="1457" spans="1:28" s="268" customFormat="1" ht="40.200000000000003" customHeight="1">
      <c r="A1457" s="263" t="s">
        <v>4707</v>
      </c>
      <c r="B1457" s="271" t="s">
        <v>4708</v>
      </c>
      <c r="C1457" s="263" t="s">
        <v>4823</v>
      </c>
      <c r="D1457" s="263" t="s">
        <v>4710</v>
      </c>
      <c r="E1457" s="271" t="s">
        <v>4711</v>
      </c>
      <c r="F1457" s="263" t="s">
        <v>4824</v>
      </c>
      <c r="G1457" s="264" t="s">
        <v>4786</v>
      </c>
      <c r="H1457" s="263" t="s">
        <v>4825</v>
      </c>
      <c r="I1457" s="265" t="s">
        <v>9</v>
      </c>
      <c r="J1457" s="263"/>
      <c r="K1457" s="263"/>
      <c r="L1457" s="266"/>
      <c r="M1457" s="267"/>
      <c r="N1457" s="267"/>
      <c r="O1457" s="267"/>
      <c r="P1457" s="267"/>
      <c r="Q1457" s="267"/>
      <c r="R1457" s="267"/>
      <c r="S1457" s="267"/>
      <c r="T1457" s="267"/>
      <c r="U1457" s="267"/>
      <c r="V1457" s="267"/>
      <c r="W1457" s="267"/>
      <c r="X1457" s="267"/>
      <c r="Y1457" s="267"/>
      <c r="Z1457" s="267"/>
      <c r="AA1457" s="267"/>
      <c r="AB1457" s="267"/>
    </row>
    <row r="1458" spans="1:28" s="268" customFormat="1" ht="40.200000000000003" customHeight="1">
      <c r="A1458" s="263" t="s">
        <v>4707</v>
      </c>
      <c r="B1458" s="271" t="s">
        <v>4708</v>
      </c>
      <c r="C1458" s="263" t="s">
        <v>4826</v>
      </c>
      <c r="D1458" s="263" t="s">
        <v>4716</v>
      </c>
      <c r="E1458" s="271" t="s">
        <v>4711</v>
      </c>
      <c r="F1458" s="263" t="s">
        <v>4827</v>
      </c>
      <c r="G1458" s="264" t="s">
        <v>4828</v>
      </c>
      <c r="H1458" s="263" t="s">
        <v>4829</v>
      </c>
      <c r="I1458" s="265" t="s">
        <v>9</v>
      </c>
      <c r="J1458" s="263"/>
      <c r="K1458" s="263"/>
      <c r="L1458" s="266"/>
      <c r="M1458" s="267"/>
      <c r="N1458" s="267"/>
      <c r="O1458" s="267"/>
      <c r="P1458" s="267"/>
      <c r="Q1458" s="267"/>
      <c r="R1458" s="267"/>
      <c r="S1458" s="267"/>
      <c r="T1458" s="267"/>
      <c r="U1458" s="267"/>
      <c r="V1458" s="267"/>
      <c r="W1458" s="267"/>
      <c r="X1458" s="267"/>
      <c r="Y1458" s="267"/>
      <c r="Z1458" s="267"/>
      <c r="AA1458" s="267"/>
      <c r="AB1458" s="267"/>
    </row>
    <row r="1459" spans="1:28" s="268" customFormat="1" ht="40.200000000000003" customHeight="1">
      <c r="A1459" s="263" t="s">
        <v>4707</v>
      </c>
      <c r="B1459" s="271" t="s">
        <v>4708</v>
      </c>
      <c r="C1459" s="263" t="s">
        <v>4830</v>
      </c>
      <c r="D1459" s="263" t="s">
        <v>4716</v>
      </c>
      <c r="E1459" s="271" t="s">
        <v>4711</v>
      </c>
      <c r="F1459" s="263" t="s">
        <v>4831</v>
      </c>
      <c r="G1459" s="264" t="s">
        <v>4832</v>
      </c>
      <c r="H1459" s="263" t="s">
        <v>4833</v>
      </c>
      <c r="I1459" s="265" t="s">
        <v>9</v>
      </c>
      <c r="J1459" s="263"/>
      <c r="K1459" s="263"/>
      <c r="L1459" s="263" t="s">
        <v>645</v>
      </c>
      <c r="M1459" s="267"/>
      <c r="N1459" s="267"/>
      <c r="O1459" s="267"/>
      <c r="P1459" s="267"/>
      <c r="Q1459" s="267"/>
      <c r="R1459" s="267"/>
      <c r="S1459" s="267"/>
      <c r="T1459" s="267"/>
      <c r="U1459" s="267"/>
      <c r="V1459" s="267"/>
      <c r="W1459" s="267"/>
      <c r="X1459" s="267"/>
      <c r="Y1459" s="267"/>
      <c r="Z1459" s="267"/>
      <c r="AA1459" s="267"/>
      <c r="AB1459" s="267"/>
    </row>
    <row r="1460" spans="1:28" s="268" customFormat="1" ht="40.200000000000003" customHeight="1">
      <c r="A1460" s="263" t="s">
        <v>4707</v>
      </c>
      <c r="B1460" s="271" t="s">
        <v>4708</v>
      </c>
      <c r="C1460" s="263" t="s">
        <v>4834</v>
      </c>
      <c r="D1460" s="263" t="s">
        <v>4710</v>
      </c>
      <c r="E1460" s="271" t="s">
        <v>4711</v>
      </c>
      <c r="F1460" s="263" t="s">
        <v>4835</v>
      </c>
      <c r="G1460" s="264" t="s">
        <v>4836</v>
      </c>
      <c r="H1460" s="263" t="s">
        <v>4837</v>
      </c>
      <c r="I1460" s="265" t="s">
        <v>9</v>
      </c>
      <c r="J1460" s="263"/>
      <c r="K1460" s="263"/>
      <c r="L1460" s="263" t="s">
        <v>645</v>
      </c>
      <c r="M1460" s="267"/>
      <c r="N1460" s="267"/>
      <c r="O1460" s="267"/>
      <c r="P1460" s="267"/>
      <c r="Q1460" s="267"/>
      <c r="R1460" s="267"/>
      <c r="S1460" s="267"/>
      <c r="T1460" s="267"/>
      <c r="U1460" s="267"/>
      <c r="V1460" s="267"/>
      <c r="W1460" s="267"/>
      <c r="X1460" s="267"/>
      <c r="Y1460" s="267"/>
      <c r="Z1460" s="267"/>
      <c r="AA1460" s="267"/>
      <c r="AB1460" s="267"/>
    </row>
    <row r="1461" spans="1:28" s="268" customFormat="1" ht="40.200000000000003" customHeight="1">
      <c r="A1461" s="263" t="s">
        <v>4707</v>
      </c>
      <c r="B1461" s="271" t="s">
        <v>4708</v>
      </c>
      <c r="C1461" s="263" t="s">
        <v>4838</v>
      </c>
      <c r="D1461" s="263" t="s">
        <v>4716</v>
      </c>
      <c r="E1461" s="271" t="s">
        <v>4711</v>
      </c>
      <c r="F1461" s="263" t="s">
        <v>4839</v>
      </c>
      <c r="G1461" s="264" t="s">
        <v>4840</v>
      </c>
      <c r="H1461" s="263" t="s">
        <v>4841</v>
      </c>
      <c r="I1461" s="265" t="s">
        <v>9</v>
      </c>
      <c r="J1461" s="263"/>
      <c r="K1461" s="263"/>
      <c r="L1461" s="263" t="s">
        <v>645</v>
      </c>
      <c r="M1461" s="267"/>
      <c r="N1461" s="267"/>
      <c r="O1461" s="267"/>
      <c r="P1461" s="267"/>
      <c r="Q1461" s="267"/>
      <c r="R1461" s="267"/>
      <c r="S1461" s="267"/>
      <c r="T1461" s="267"/>
      <c r="U1461" s="267"/>
      <c r="V1461" s="267"/>
      <c r="W1461" s="267"/>
      <c r="X1461" s="267"/>
      <c r="Y1461" s="267"/>
      <c r="Z1461" s="267"/>
      <c r="AA1461" s="267"/>
      <c r="AB1461" s="267"/>
    </row>
    <row r="1462" spans="1:28" s="268" customFormat="1" ht="40.200000000000003" customHeight="1">
      <c r="A1462" s="263" t="s">
        <v>4707</v>
      </c>
      <c r="B1462" s="271" t="s">
        <v>4708</v>
      </c>
      <c r="C1462" s="263" t="s">
        <v>4842</v>
      </c>
      <c r="D1462" s="263" t="s">
        <v>4716</v>
      </c>
      <c r="E1462" s="271" t="s">
        <v>4711</v>
      </c>
      <c r="F1462" s="263" t="s">
        <v>4843</v>
      </c>
      <c r="G1462" s="264" t="s">
        <v>4844</v>
      </c>
      <c r="H1462" s="263" t="s">
        <v>4845</v>
      </c>
      <c r="I1462" s="273" t="s">
        <v>9</v>
      </c>
      <c r="J1462" s="290"/>
      <c r="K1462" s="263"/>
      <c r="L1462" s="263"/>
      <c r="M1462" s="267"/>
      <c r="N1462" s="267"/>
      <c r="O1462" s="267"/>
      <c r="P1462" s="267"/>
      <c r="Q1462" s="267"/>
      <c r="R1462" s="267"/>
      <c r="S1462" s="267"/>
      <c r="T1462" s="267"/>
      <c r="U1462" s="267"/>
      <c r="V1462" s="267"/>
      <c r="W1462" s="267"/>
      <c r="X1462" s="267"/>
      <c r="Y1462" s="267"/>
      <c r="Z1462" s="267"/>
      <c r="AA1462" s="267"/>
      <c r="AB1462" s="267"/>
    </row>
    <row r="1463" spans="1:28" s="268" customFormat="1" ht="40.200000000000003" customHeight="1">
      <c r="A1463" s="263" t="s">
        <v>4707</v>
      </c>
      <c r="B1463" s="271" t="s">
        <v>4708</v>
      </c>
      <c r="C1463" s="263" t="s">
        <v>4846</v>
      </c>
      <c r="D1463" s="263" t="s">
        <v>4716</v>
      </c>
      <c r="E1463" s="271" t="s">
        <v>4711</v>
      </c>
      <c r="F1463" s="263" t="s">
        <v>4847</v>
      </c>
      <c r="G1463" s="264" t="s">
        <v>4848</v>
      </c>
      <c r="H1463" s="263" t="s">
        <v>4849</v>
      </c>
      <c r="I1463" s="265" t="s">
        <v>9</v>
      </c>
      <c r="J1463" s="263"/>
      <c r="K1463" s="263"/>
      <c r="L1463" s="263" t="s">
        <v>645</v>
      </c>
      <c r="M1463" s="267"/>
      <c r="N1463" s="267"/>
      <c r="O1463" s="267"/>
      <c r="P1463" s="267"/>
      <c r="Q1463" s="267"/>
      <c r="R1463" s="267"/>
      <c r="S1463" s="267"/>
      <c r="T1463" s="267"/>
      <c r="U1463" s="267"/>
      <c r="V1463" s="267"/>
      <c r="W1463" s="267"/>
      <c r="X1463" s="267"/>
      <c r="Y1463" s="267"/>
      <c r="Z1463" s="267"/>
      <c r="AA1463" s="267"/>
      <c r="AB1463" s="267"/>
    </row>
    <row r="1464" spans="1:28" s="268" customFormat="1" ht="40.200000000000003" customHeight="1">
      <c r="A1464" s="263" t="s">
        <v>4707</v>
      </c>
      <c r="B1464" s="271" t="s">
        <v>4708</v>
      </c>
      <c r="C1464" s="263" t="s">
        <v>4850</v>
      </c>
      <c r="D1464" s="263" t="s">
        <v>4716</v>
      </c>
      <c r="E1464" s="271" t="s">
        <v>4711</v>
      </c>
      <c r="F1464" s="263" t="s">
        <v>4851</v>
      </c>
      <c r="G1464" s="264" t="s">
        <v>4722</v>
      </c>
      <c r="H1464" s="263" t="s">
        <v>4852</v>
      </c>
      <c r="I1464" s="265" t="s">
        <v>9</v>
      </c>
      <c r="J1464" s="263"/>
      <c r="K1464" s="263"/>
      <c r="L1464" s="266"/>
      <c r="M1464" s="267"/>
      <c r="N1464" s="267"/>
      <c r="O1464" s="267"/>
      <c r="P1464" s="267"/>
      <c r="Q1464" s="267"/>
      <c r="R1464" s="267"/>
      <c r="S1464" s="267"/>
      <c r="T1464" s="267"/>
      <c r="U1464" s="267"/>
      <c r="V1464" s="267"/>
      <c r="W1464" s="267"/>
      <c r="X1464" s="267"/>
      <c r="Y1464" s="267"/>
      <c r="Z1464" s="267"/>
      <c r="AA1464" s="267"/>
      <c r="AB1464" s="267"/>
    </row>
    <row r="1465" spans="1:28" s="268" customFormat="1" ht="40.200000000000003" customHeight="1">
      <c r="A1465" s="263" t="s">
        <v>4707</v>
      </c>
      <c r="B1465" s="271" t="s">
        <v>4708</v>
      </c>
      <c r="C1465" s="263" t="s">
        <v>4853</v>
      </c>
      <c r="D1465" s="263" t="s">
        <v>4716</v>
      </c>
      <c r="E1465" s="271" t="s">
        <v>4711</v>
      </c>
      <c r="F1465" s="263" t="s">
        <v>4854</v>
      </c>
      <c r="G1465" s="264" t="s">
        <v>4722</v>
      </c>
      <c r="H1465" s="263" t="s">
        <v>4855</v>
      </c>
      <c r="I1465" s="265" t="s">
        <v>9</v>
      </c>
      <c r="J1465" s="263"/>
      <c r="K1465" s="263"/>
      <c r="L1465" s="266"/>
      <c r="M1465" s="267"/>
      <c r="N1465" s="267"/>
      <c r="O1465" s="267"/>
      <c r="P1465" s="267"/>
      <c r="Q1465" s="267"/>
      <c r="R1465" s="267"/>
      <c r="S1465" s="267"/>
      <c r="T1465" s="267"/>
      <c r="U1465" s="267"/>
      <c r="V1465" s="267"/>
      <c r="W1465" s="267"/>
      <c r="X1465" s="267"/>
      <c r="Y1465" s="267"/>
      <c r="Z1465" s="267"/>
      <c r="AA1465" s="267"/>
      <c r="AB1465" s="267"/>
    </row>
    <row r="1466" spans="1:28" s="268" customFormat="1" ht="40.200000000000003" customHeight="1">
      <c r="A1466" s="263" t="s">
        <v>4707</v>
      </c>
      <c r="B1466" s="271" t="s">
        <v>4708</v>
      </c>
      <c r="C1466" s="263" t="s">
        <v>4856</v>
      </c>
      <c r="D1466" s="263" t="s">
        <v>4716</v>
      </c>
      <c r="E1466" s="271" t="s">
        <v>4711</v>
      </c>
      <c r="F1466" s="263" t="s">
        <v>4857</v>
      </c>
      <c r="G1466" s="264" t="s">
        <v>4722</v>
      </c>
      <c r="H1466" s="263" t="s">
        <v>4858</v>
      </c>
      <c r="I1466" s="265" t="s">
        <v>9</v>
      </c>
      <c r="J1466" s="263"/>
      <c r="K1466" s="263"/>
      <c r="L1466" s="263" t="s">
        <v>645</v>
      </c>
      <c r="M1466" s="267"/>
      <c r="N1466" s="267"/>
      <c r="O1466" s="267"/>
      <c r="P1466" s="267"/>
      <c r="Q1466" s="267"/>
      <c r="R1466" s="267"/>
      <c r="S1466" s="267"/>
      <c r="T1466" s="267"/>
      <c r="U1466" s="267"/>
      <c r="V1466" s="267"/>
      <c r="W1466" s="267"/>
      <c r="X1466" s="267"/>
      <c r="Y1466" s="267"/>
      <c r="Z1466" s="267"/>
      <c r="AA1466" s="267"/>
      <c r="AB1466" s="267"/>
    </row>
    <row r="1467" spans="1:28" s="268" customFormat="1" ht="40.200000000000003" customHeight="1">
      <c r="A1467" s="263" t="s">
        <v>4707</v>
      </c>
      <c r="B1467" s="271" t="s">
        <v>4708</v>
      </c>
      <c r="C1467" s="263" t="s">
        <v>4859</v>
      </c>
      <c r="D1467" s="263" t="s">
        <v>4716</v>
      </c>
      <c r="E1467" s="271" t="s">
        <v>4711</v>
      </c>
      <c r="F1467" s="263" t="s">
        <v>4860</v>
      </c>
      <c r="G1467" s="264" t="s">
        <v>4722</v>
      </c>
      <c r="H1467" s="263" t="s">
        <v>4861</v>
      </c>
      <c r="I1467" s="265" t="s">
        <v>9</v>
      </c>
      <c r="J1467" s="263"/>
      <c r="K1467" s="263"/>
      <c r="L1467" s="263" t="s">
        <v>645</v>
      </c>
      <c r="M1467" s="267"/>
      <c r="N1467" s="267"/>
      <c r="O1467" s="267"/>
      <c r="P1467" s="267"/>
      <c r="Q1467" s="267"/>
      <c r="R1467" s="267"/>
      <c r="S1467" s="267"/>
      <c r="T1467" s="267"/>
      <c r="U1467" s="267"/>
      <c r="V1467" s="267"/>
      <c r="W1467" s="267"/>
      <c r="X1467" s="267"/>
      <c r="Y1467" s="267"/>
      <c r="Z1467" s="267"/>
      <c r="AA1467" s="267"/>
      <c r="AB1467" s="267"/>
    </row>
    <row r="1468" spans="1:28" s="268" customFormat="1" ht="40.200000000000003" customHeight="1">
      <c r="A1468" s="263" t="s">
        <v>4707</v>
      </c>
      <c r="B1468" s="271" t="s">
        <v>4708</v>
      </c>
      <c r="C1468" s="263" t="s">
        <v>4862</v>
      </c>
      <c r="D1468" s="263" t="s">
        <v>4716</v>
      </c>
      <c r="E1468" s="271" t="s">
        <v>4711</v>
      </c>
      <c r="F1468" s="263" t="s">
        <v>418</v>
      </c>
      <c r="G1468" s="264" t="s">
        <v>4722</v>
      </c>
      <c r="H1468" s="263" t="s">
        <v>299</v>
      </c>
      <c r="I1468" s="265" t="s">
        <v>9</v>
      </c>
      <c r="J1468" s="263"/>
      <c r="K1468" s="263"/>
      <c r="L1468" s="263" t="s">
        <v>645</v>
      </c>
      <c r="M1468" s="267"/>
      <c r="N1468" s="267"/>
      <c r="O1468" s="267"/>
      <c r="P1468" s="267"/>
      <c r="Q1468" s="267"/>
      <c r="R1468" s="267"/>
      <c r="S1468" s="267"/>
      <c r="T1468" s="267"/>
      <c r="U1468" s="267"/>
      <c r="V1468" s="267"/>
      <c r="W1468" s="267"/>
      <c r="X1468" s="267"/>
      <c r="Y1468" s="267"/>
      <c r="Z1468" s="267"/>
      <c r="AA1468" s="267"/>
      <c r="AB1468" s="267"/>
    </row>
    <row r="1469" spans="1:28" s="268" customFormat="1" ht="40.200000000000003" customHeight="1">
      <c r="A1469" s="263" t="s">
        <v>4707</v>
      </c>
      <c r="B1469" s="271" t="s">
        <v>4708</v>
      </c>
      <c r="C1469" s="263" t="s">
        <v>4863</v>
      </c>
      <c r="D1469" s="263" t="s">
        <v>4716</v>
      </c>
      <c r="E1469" s="271" t="s">
        <v>4711</v>
      </c>
      <c r="F1469" s="263" t="s">
        <v>4864</v>
      </c>
      <c r="G1469" s="264" t="s">
        <v>4865</v>
      </c>
      <c r="H1469" s="263" t="s">
        <v>4866</v>
      </c>
      <c r="I1469" s="265" t="s">
        <v>9</v>
      </c>
      <c r="J1469" s="263"/>
      <c r="K1469" s="263"/>
      <c r="L1469" s="263" t="s">
        <v>645</v>
      </c>
      <c r="M1469" s="267"/>
      <c r="N1469" s="267"/>
      <c r="O1469" s="267"/>
      <c r="P1469" s="267"/>
      <c r="Q1469" s="267"/>
      <c r="R1469" s="267"/>
      <c r="S1469" s="267"/>
      <c r="T1469" s="267"/>
      <c r="U1469" s="267"/>
      <c r="V1469" s="267"/>
      <c r="W1469" s="267"/>
      <c r="X1469" s="267"/>
      <c r="Y1469" s="267"/>
      <c r="Z1469" s="267"/>
      <c r="AA1469" s="267"/>
      <c r="AB1469" s="267"/>
    </row>
    <row r="1470" spans="1:28" s="268" customFormat="1" ht="40.200000000000003" customHeight="1">
      <c r="A1470" s="263" t="s">
        <v>4707</v>
      </c>
      <c r="B1470" s="271" t="s">
        <v>4708</v>
      </c>
      <c r="C1470" s="263" t="s">
        <v>4867</v>
      </c>
      <c r="D1470" s="263" t="s">
        <v>4716</v>
      </c>
      <c r="E1470" s="271" t="s">
        <v>4711</v>
      </c>
      <c r="F1470" s="263" t="s">
        <v>3031</v>
      </c>
      <c r="G1470" s="264" t="s">
        <v>4865</v>
      </c>
      <c r="H1470" s="263" t="s">
        <v>4532</v>
      </c>
      <c r="I1470" s="265" t="s">
        <v>9</v>
      </c>
      <c r="J1470" s="263"/>
      <c r="K1470" s="263"/>
      <c r="L1470" s="263" t="s">
        <v>645</v>
      </c>
      <c r="M1470" s="267"/>
      <c r="N1470" s="267"/>
      <c r="O1470" s="267"/>
      <c r="P1470" s="267"/>
      <c r="Q1470" s="267"/>
      <c r="R1470" s="267"/>
      <c r="S1470" s="267"/>
      <c r="T1470" s="267"/>
      <c r="U1470" s="267"/>
      <c r="V1470" s="267"/>
      <c r="W1470" s="267"/>
      <c r="X1470" s="267"/>
      <c r="Y1470" s="267"/>
      <c r="Z1470" s="267"/>
      <c r="AA1470" s="267"/>
      <c r="AB1470" s="267"/>
    </row>
    <row r="1471" spans="1:28" s="268" customFormat="1" ht="40.200000000000003" customHeight="1">
      <c r="A1471" s="263" t="s">
        <v>4707</v>
      </c>
      <c r="B1471" s="271" t="s">
        <v>4708</v>
      </c>
      <c r="C1471" s="263" t="s">
        <v>4868</v>
      </c>
      <c r="D1471" s="263" t="s">
        <v>4716</v>
      </c>
      <c r="E1471" s="271" t="s">
        <v>4711</v>
      </c>
      <c r="F1471" s="263" t="s">
        <v>3027</v>
      </c>
      <c r="G1471" s="264" t="s">
        <v>4865</v>
      </c>
      <c r="H1471" s="263" t="s">
        <v>3365</v>
      </c>
      <c r="I1471" s="265" t="s">
        <v>9</v>
      </c>
      <c r="J1471" s="263"/>
      <c r="K1471" s="263"/>
      <c r="L1471" s="263" t="s">
        <v>645</v>
      </c>
      <c r="M1471" s="267"/>
      <c r="N1471" s="267"/>
      <c r="O1471" s="267"/>
      <c r="P1471" s="267"/>
      <c r="Q1471" s="267"/>
      <c r="R1471" s="267"/>
      <c r="S1471" s="267"/>
      <c r="T1471" s="267"/>
      <c r="U1471" s="267"/>
      <c r="V1471" s="267"/>
      <c r="W1471" s="267"/>
      <c r="X1471" s="267"/>
      <c r="Y1471" s="267"/>
      <c r="Z1471" s="267"/>
      <c r="AA1471" s="267"/>
      <c r="AB1471" s="267"/>
    </row>
    <row r="1472" spans="1:28" s="268" customFormat="1" ht="40.200000000000003" customHeight="1">
      <c r="A1472" s="263" t="s">
        <v>4869</v>
      </c>
      <c r="B1472" s="271" t="s">
        <v>4870</v>
      </c>
      <c r="C1472" s="263" t="s">
        <v>4871</v>
      </c>
      <c r="D1472" s="263" t="s">
        <v>17367</v>
      </c>
      <c r="E1472" s="271" t="s">
        <v>4872</v>
      </c>
      <c r="F1472" s="263" t="s">
        <v>4873</v>
      </c>
      <c r="G1472" s="264" t="s">
        <v>4874</v>
      </c>
      <c r="H1472" s="263" t="s">
        <v>4875</v>
      </c>
      <c r="I1472" s="265" t="s">
        <v>9</v>
      </c>
      <c r="J1472" s="263"/>
      <c r="K1472" s="263"/>
      <c r="L1472" s="266"/>
      <c r="M1472" s="267"/>
      <c r="N1472" s="267"/>
      <c r="O1472" s="267"/>
      <c r="P1472" s="267"/>
      <c r="Q1472" s="267"/>
      <c r="R1472" s="267"/>
      <c r="S1472" s="267"/>
      <c r="T1472" s="267"/>
      <c r="U1472" s="267"/>
      <c r="V1472" s="267"/>
      <c r="W1472" s="267"/>
      <c r="X1472" s="267"/>
      <c r="Y1472" s="267"/>
      <c r="Z1472" s="267"/>
      <c r="AA1472" s="267"/>
      <c r="AB1472" s="267"/>
    </row>
    <row r="1473" spans="1:28" s="268" customFormat="1" ht="40.200000000000003" customHeight="1">
      <c r="A1473" s="263" t="s">
        <v>4869</v>
      </c>
      <c r="B1473" s="271" t="s">
        <v>4870</v>
      </c>
      <c r="C1473" s="263" t="s">
        <v>4876</v>
      </c>
      <c r="D1473" s="263" t="s">
        <v>17367</v>
      </c>
      <c r="E1473" s="271" t="s">
        <v>4872</v>
      </c>
      <c r="F1473" s="263" t="s">
        <v>4877</v>
      </c>
      <c r="G1473" s="264" t="s">
        <v>4878</v>
      </c>
      <c r="H1473" s="263" t="s">
        <v>4879</v>
      </c>
      <c r="I1473" s="265" t="s">
        <v>9</v>
      </c>
      <c r="J1473" s="263"/>
      <c r="K1473" s="263"/>
      <c r="L1473" s="266"/>
      <c r="M1473" s="267"/>
      <c r="N1473" s="267"/>
      <c r="O1473" s="267"/>
      <c r="P1473" s="267"/>
      <c r="Q1473" s="267"/>
      <c r="R1473" s="267"/>
      <c r="S1473" s="267"/>
      <c r="T1473" s="267"/>
      <c r="U1473" s="267"/>
      <c r="V1473" s="267"/>
      <c r="W1473" s="267"/>
      <c r="X1473" s="267"/>
      <c r="Y1473" s="267"/>
      <c r="Z1473" s="267"/>
      <c r="AA1473" s="267"/>
      <c r="AB1473" s="267"/>
    </row>
    <row r="1474" spans="1:28" s="268" customFormat="1" ht="40.200000000000003" customHeight="1">
      <c r="A1474" s="263" t="s">
        <v>4869</v>
      </c>
      <c r="B1474" s="271" t="s">
        <v>4870</v>
      </c>
      <c r="C1474" s="263" t="s">
        <v>4880</v>
      </c>
      <c r="D1474" s="263" t="s">
        <v>17367</v>
      </c>
      <c r="E1474" s="271" t="s">
        <v>4872</v>
      </c>
      <c r="F1474" s="263" t="s">
        <v>4881</v>
      </c>
      <c r="G1474" s="264" t="s">
        <v>4882</v>
      </c>
      <c r="H1474" s="263" t="s">
        <v>4883</v>
      </c>
      <c r="I1474" s="265" t="s">
        <v>9</v>
      </c>
      <c r="J1474" s="263"/>
      <c r="K1474" s="263"/>
      <c r="L1474" s="266"/>
      <c r="M1474" s="267"/>
      <c r="N1474" s="267"/>
      <c r="O1474" s="267"/>
      <c r="P1474" s="267"/>
      <c r="Q1474" s="267"/>
      <c r="R1474" s="267"/>
      <c r="S1474" s="267"/>
      <c r="T1474" s="267"/>
      <c r="U1474" s="267"/>
      <c r="V1474" s="267"/>
      <c r="W1474" s="267"/>
      <c r="X1474" s="267"/>
      <c r="Y1474" s="267"/>
      <c r="Z1474" s="267"/>
      <c r="AA1474" s="267"/>
      <c r="AB1474" s="267"/>
    </row>
    <row r="1475" spans="1:28" s="268" customFormat="1" ht="40.200000000000003" customHeight="1">
      <c r="A1475" s="263" t="s">
        <v>4869</v>
      </c>
      <c r="B1475" s="271" t="s">
        <v>4870</v>
      </c>
      <c r="C1475" s="263" t="s">
        <v>4884</v>
      </c>
      <c r="D1475" s="263" t="s">
        <v>17367</v>
      </c>
      <c r="E1475" s="271" t="s">
        <v>4872</v>
      </c>
      <c r="F1475" s="263" t="s">
        <v>4885</v>
      </c>
      <c r="G1475" s="264" t="s">
        <v>4886</v>
      </c>
      <c r="H1475" s="263" t="s">
        <v>4887</v>
      </c>
      <c r="I1475" s="265" t="s">
        <v>9</v>
      </c>
      <c r="J1475" s="263"/>
      <c r="K1475" s="263"/>
      <c r="L1475" s="266"/>
      <c r="M1475" s="267"/>
      <c r="N1475" s="267"/>
      <c r="O1475" s="267"/>
      <c r="P1475" s="267"/>
      <c r="Q1475" s="267"/>
      <c r="R1475" s="267"/>
      <c r="S1475" s="267"/>
      <c r="T1475" s="267"/>
      <c r="U1475" s="267"/>
      <c r="V1475" s="267"/>
      <c r="W1475" s="267"/>
      <c r="X1475" s="267"/>
      <c r="Y1475" s="267"/>
      <c r="Z1475" s="267"/>
      <c r="AA1475" s="267"/>
      <c r="AB1475" s="267"/>
    </row>
    <row r="1476" spans="1:28" s="268" customFormat="1" ht="40.200000000000003" customHeight="1">
      <c r="A1476" s="263" t="s">
        <v>4869</v>
      </c>
      <c r="B1476" s="271" t="s">
        <v>4870</v>
      </c>
      <c r="C1476" s="263" t="s">
        <v>4888</v>
      </c>
      <c r="D1476" s="263" t="s">
        <v>17367</v>
      </c>
      <c r="E1476" s="271" t="s">
        <v>4872</v>
      </c>
      <c r="F1476" s="263" t="s">
        <v>4889</v>
      </c>
      <c r="G1476" s="264" t="s">
        <v>4890</v>
      </c>
      <c r="H1476" s="263" t="s">
        <v>4891</v>
      </c>
      <c r="I1476" s="265" t="s">
        <v>9</v>
      </c>
      <c r="J1476" s="263"/>
      <c r="K1476" s="263"/>
      <c r="L1476" s="266"/>
      <c r="M1476" s="267"/>
      <c r="N1476" s="267"/>
      <c r="O1476" s="267"/>
      <c r="P1476" s="267"/>
      <c r="Q1476" s="267"/>
      <c r="R1476" s="267"/>
      <c r="S1476" s="267"/>
      <c r="T1476" s="267"/>
      <c r="U1476" s="267"/>
      <c r="V1476" s="267"/>
      <c r="W1476" s="267"/>
      <c r="X1476" s="267"/>
      <c r="Y1476" s="267"/>
      <c r="Z1476" s="267"/>
      <c r="AA1476" s="267"/>
      <c r="AB1476" s="267"/>
    </row>
    <row r="1477" spans="1:28" s="268" customFormat="1" ht="40.200000000000003" customHeight="1">
      <c r="A1477" s="263" t="s">
        <v>4869</v>
      </c>
      <c r="B1477" s="271" t="s">
        <v>4870</v>
      </c>
      <c r="C1477" s="263" t="s">
        <v>4892</v>
      </c>
      <c r="D1477" s="263" t="s">
        <v>17367</v>
      </c>
      <c r="E1477" s="271" t="s">
        <v>4872</v>
      </c>
      <c r="F1477" s="263" t="s">
        <v>4893</v>
      </c>
      <c r="G1477" s="264" t="s">
        <v>4886</v>
      </c>
      <c r="H1477" s="263" t="s">
        <v>4894</v>
      </c>
      <c r="I1477" s="265" t="s">
        <v>9</v>
      </c>
      <c r="J1477" s="263"/>
      <c r="K1477" s="263"/>
      <c r="L1477" s="266"/>
      <c r="M1477" s="267"/>
      <c r="N1477" s="267"/>
      <c r="O1477" s="267"/>
      <c r="P1477" s="267"/>
      <c r="Q1477" s="267"/>
      <c r="R1477" s="267"/>
      <c r="S1477" s="267"/>
      <c r="T1477" s="267"/>
      <c r="U1477" s="267"/>
      <c r="V1477" s="267"/>
      <c r="W1477" s="267"/>
      <c r="X1477" s="267"/>
      <c r="Y1477" s="267"/>
      <c r="Z1477" s="267"/>
      <c r="AA1477" s="267"/>
      <c r="AB1477" s="267"/>
    </row>
    <row r="1478" spans="1:28" s="268" customFormat="1" ht="40.200000000000003" customHeight="1">
      <c r="A1478" s="263" t="s">
        <v>4869</v>
      </c>
      <c r="B1478" s="271" t="s">
        <v>4870</v>
      </c>
      <c r="C1478" s="263" t="s">
        <v>4895</v>
      </c>
      <c r="D1478" s="263" t="s">
        <v>17367</v>
      </c>
      <c r="E1478" s="271" t="s">
        <v>4872</v>
      </c>
      <c r="F1478" s="263" t="s">
        <v>1955</v>
      </c>
      <c r="G1478" s="264" t="s">
        <v>4874</v>
      </c>
      <c r="H1478" s="263" t="s">
        <v>4896</v>
      </c>
      <c r="I1478" s="265" t="s">
        <v>9</v>
      </c>
      <c r="J1478" s="263"/>
      <c r="K1478" s="263"/>
      <c r="L1478" s="266"/>
      <c r="M1478" s="267"/>
      <c r="N1478" s="267"/>
      <c r="O1478" s="267"/>
      <c r="P1478" s="267"/>
      <c r="Q1478" s="267"/>
      <c r="R1478" s="267"/>
      <c r="S1478" s="267"/>
      <c r="T1478" s="267"/>
      <c r="U1478" s="267"/>
      <c r="V1478" s="267"/>
      <c r="W1478" s="267"/>
      <c r="X1478" s="267"/>
      <c r="Y1478" s="267"/>
      <c r="Z1478" s="267"/>
      <c r="AA1478" s="267"/>
      <c r="AB1478" s="267"/>
    </row>
    <row r="1479" spans="1:28" s="268" customFormat="1" ht="40.200000000000003" customHeight="1">
      <c r="A1479" s="263" t="s">
        <v>4869</v>
      </c>
      <c r="B1479" s="271" t="s">
        <v>4870</v>
      </c>
      <c r="C1479" s="263" t="s">
        <v>4897</v>
      </c>
      <c r="D1479" s="263" t="s">
        <v>17367</v>
      </c>
      <c r="E1479" s="271" t="s">
        <v>4872</v>
      </c>
      <c r="F1479" s="263" t="s">
        <v>4898</v>
      </c>
      <c r="G1479" s="264" t="s">
        <v>4899</v>
      </c>
      <c r="H1479" s="263" t="s">
        <v>4900</v>
      </c>
      <c r="I1479" s="265" t="s">
        <v>9</v>
      </c>
      <c r="J1479" s="263"/>
      <c r="K1479" s="263"/>
      <c r="L1479" s="266"/>
      <c r="M1479" s="267"/>
      <c r="N1479" s="267"/>
      <c r="O1479" s="267"/>
      <c r="P1479" s="267"/>
      <c r="Q1479" s="267"/>
      <c r="R1479" s="267"/>
      <c r="S1479" s="267"/>
      <c r="T1479" s="267"/>
      <c r="U1479" s="267"/>
      <c r="V1479" s="267"/>
      <c r="W1479" s="267"/>
      <c r="X1479" s="267"/>
      <c r="Y1479" s="267"/>
      <c r="Z1479" s="267"/>
      <c r="AA1479" s="267"/>
      <c r="AB1479" s="267"/>
    </row>
    <row r="1480" spans="1:28" s="268" customFormat="1" ht="40.200000000000003" customHeight="1">
      <c r="A1480" s="263" t="s">
        <v>4869</v>
      </c>
      <c r="B1480" s="271" t="s">
        <v>4870</v>
      </c>
      <c r="C1480" s="263" t="s">
        <v>4901</v>
      </c>
      <c r="D1480" s="263" t="s">
        <v>17367</v>
      </c>
      <c r="E1480" s="271" t="s">
        <v>4872</v>
      </c>
      <c r="F1480" s="263" t="s">
        <v>4902</v>
      </c>
      <c r="G1480" s="264" t="s">
        <v>4899</v>
      </c>
      <c r="H1480" s="263" t="s">
        <v>4903</v>
      </c>
      <c r="I1480" s="265" t="s">
        <v>9</v>
      </c>
      <c r="J1480" s="263"/>
      <c r="K1480" s="263"/>
      <c r="L1480" s="266"/>
      <c r="M1480" s="267"/>
      <c r="N1480" s="267"/>
      <c r="O1480" s="267"/>
      <c r="P1480" s="267"/>
      <c r="Q1480" s="267"/>
      <c r="R1480" s="267"/>
      <c r="S1480" s="267"/>
      <c r="T1480" s="267"/>
      <c r="U1480" s="267"/>
      <c r="V1480" s="267"/>
      <c r="W1480" s="267"/>
      <c r="X1480" s="267"/>
      <c r="Y1480" s="267"/>
      <c r="Z1480" s="267"/>
      <c r="AA1480" s="267"/>
      <c r="AB1480" s="267"/>
    </row>
    <row r="1481" spans="1:28" s="268" customFormat="1" ht="40.200000000000003" customHeight="1">
      <c r="A1481" s="263" t="s">
        <v>4869</v>
      </c>
      <c r="B1481" s="271" t="s">
        <v>4870</v>
      </c>
      <c r="C1481" s="263" t="s">
        <v>4904</v>
      </c>
      <c r="D1481" s="263" t="s">
        <v>17367</v>
      </c>
      <c r="E1481" s="271" t="s">
        <v>4872</v>
      </c>
      <c r="F1481" s="263" t="s">
        <v>4905</v>
      </c>
      <c r="G1481" s="264" t="s">
        <v>4899</v>
      </c>
      <c r="H1481" s="263" t="s">
        <v>17368</v>
      </c>
      <c r="I1481" s="265" t="s">
        <v>9</v>
      </c>
      <c r="J1481" s="263"/>
      <c r="K1481" s="263"/>
      <c r="L1481" s="263" t="s">
        <v>645</v>
      </c>
      <c r="M1481" s="267"/>
      <c r="N1481" s="267"/>
      <c r="O1481" s="267"/>
      <c r="P1481" s="267"/>
      <c r="Q1481" s="267"/>
      <c r="R1481" s="267"/>
      <c r="S1481" s="267"/>
      <c r="T1481" s="267"/>
      <c r="U1481" s="267"/>
      <c r="V1481" s="267"/>
      <c r="W1481" s="267"/>
      <c r="X1481" s="267"/>
      <c r="Y1481" s="267"/>
      <c r="Z1481" s="267"/>
      <c r="AA1481" s="267"/>
      <c r="AB1481" s="267"/>
    </row>
    <row r="1482" spans="1:28" s="268" customFormat="1" ht="40.200000000000003" customHeight="1">
      <c r="A1482" s="263" t="s">
        <v>4869</v>
      </c>
      <c r="B1482" s="271" t="s">
        <v>4870</v>
      </c>
      <c r="C1482" s="263" t="s">
        <v>4906</v>
      </c>
      <c r="D1482" s="263" t="s">
        <v>17367</v>
      </c>
      <c r="E1482" s="271" t="s">
        <v>4872</v>
      </c>
      <c r="F1482" s="263" t="s">
        <v>1965</v>
      </c>
      <c r="G1482" s="264" t="s">
        <v>4899</v>
      </c>
      <c r="H1482" s="263" t="s">
        <v>1966</v>
      </c>
      <c r="I1482" s="265" t="s">
        <v>9</v>
      </c>
      <c r="J1482" s="263"/>
      <c r="K1482" s="263"/>
      <c r="L1482" s="266"/>
      <c r="M1482" s="267"/>
      <c r="N1482" s="267"/>
      <c r="O1482" s="267"/>
      <c r="P1482" s="267"/>
      <c r="Q1482" s="267"/>
      <c r="R1482" s="267"/>
      <c r="S1482" s="267"/>
      <c r="T1482" s="267"/>
      <c r="U1482" s="267"/>
      <c r="V1482" s="267"/>
      <c r="W1482" s="267"/>
      <c r="X1482" s="267"/>
      <c r="Y1482" s="267"/>
      <c r="Z1482" s="267"/>
      <c r="AA1482" s="267"/>
      <c r="AB1482" s="267"/>
    </row>
    <row r="1483" spans="1:28" s="268" customFormat="1" ht="40.200000000000003" customHeight="1">
      <c r="A1483" s="263" t="s">
        <v>4869</v>
      </c>
      <c r="B1483" s="271" t="s">
        <v>4870</v>
      </c>
      <c r="C1483" s="263" t="s">
        <v>4907</v>
      </c>
      <c r="D1483" s="263" t="s">
        <v>17367</v>
      </c>
      <c r="E1483" s="271" t="s">
        <v>4872</v>
      </c>
      <c r="F1483" s="263" t="s">
        <v>1967</v>
      </c>
      <c r="G1483" s="264" t="s">
        <v>4908</v>
      </c>
      <c r="H1483" s="263" t="s">
        <v>1969</v>
      </c>
      <c r="I1483" s="265" t="s">
        <v>9</v>
      </c>
      <c r="J1483" s="263"/>
      <c r="K1483" s="263"/>
      <c r="L1483" s="266"/>
      <c r="M1483" s="267"/>
      <c r="N1483" s="267"/>
      <c r="O1483" s="267"/>
      <c r="P1483" s="267"/>
      <c r="Q1483" s="267"/>
      <c r="R1483" s="267"/>
      <c r="S1483" s="267"/>
      <c r="T1483" s="267"/>
      <c r="U1483" s="267"/>
      <c r="V1483" s="267"/>
      <c r="W1483" s="267"/>
      <c r="X1483" s="267"/>
      <c r="Y1483" s="267"/>
      <c r="Z1483" s="267"/>
      <c r="AA1483" s="267"/>
      <c r="AB1483" s="267"/>
    </row>
    <row r="1484" spans="1:28" s="268" customFormat="1" ht="40.200000000000003" customHeight="1">
      <c r="A1484" s="263" t="s">
        <v>4869</v>
      </c>
      <c r="B1484" s="271" t="s">
        <v>4870</v>
      </c>
      <c r="C1484" s="263" t="s">
        <v>4909</v>
      </c>
      <c r="D1484" s="263" t="s">
        <v>17367</v>
      </c>
      <c r="E1484" s="271" t="s">
        <v>4872</v>
      </c>
      <c r="F1484" s="263" t="s">
        <v>1970</v>
      </c>
      <c r="G1484" s="264" t="s">
        <v>4908</v>
      </c>
      <c r="H1484" s="263" t="s">
        <v>4910</v>
      </c>
      <c r="I1484" s="265" t="s">
        <v>9</v>
      </c>
      <c r="J1484" s="263"/>
      <c r="K1484" s="263"/>
      <c r="L1484" s="266"/>
      <c r="M1484" s="267"/>
      <c r="N1484" s="267"/>
      <c r="O1484" s="267"/>
      <c r="P1484" s="267"/>
      <c r="Q1484" s="267"/>
      <c r="R1484" s="267"/>
      <c r="S1484" s="267"/>
      <c r="T1484" s="267"/>
      <c r="U1484" s="267"/>
      <c r="V1484" s="267"/>
      <c r="W1484" s="267"/>
      <c r="X1484" s="267"/>
      <c r="Y1484" s="267"/>
      <c r="Z1484" s="267"/>
      <c r="AA1484" s="267"/>
      <c r="AB1484" s="267"/>
    </row>
    <row r="1485" spans="1:28" s="268" customFormat="1" ht="40.200000000000003" customHeight="1">
      <c r="A1485" s="263" t="s">
        <v>4869</v>
      </c>
      <c r="B1485" s="271" t="s">
        <v>4870</v>
      </c>
      <c r="C1485" s="263" t="s">
        <v>4911</v>
      </c>
      <c r="D1485" s="263" t="s">
        <v>17367</v>
      </c>
      <c r="E1485" s="271" t="s">
        <v>4872</v>
      </c>
      <c r="F1485" s="263" t="s">
        <v>1972</v>
      </c>
      <c r="G1485" s="264" t="s">
        <v>4912</v>
      </c>
      <c r="H1485" s="263" t="s">
        <v>1974</v>
      </c>
      <c r="I1485" s="265" t="s">
        <v>9</v>
      </c>
      <c r="J1485" s="263"/>
      <c r="K1485" s="263"/>
      <c r="L1485" s="266"/>
      <c r="M1485" s="267"/>
      <c r="N1485" s="267"/>
      <c r="O1485" s="267"/>
      <c r="P1485" s="267"/>
      <c r="Q1485" s="267"/>
      <c r="R1485" s="267"/>
      <c r="S1485" s="267"/>
      <c r="T1485" s="267"/>
      <c r="U1485" s="267"/>
      <c r="V1485" s="267"/>
      <c r="W1485" s="267"/>
      <c r="X1485" s="267"/>
      <c r="Y1485" s="267"/>
      <c r="Z1485" s="267"/>
      <c r="AA1485" s="267"/>
      <c r="AB1485" s="267"/>
    </row>
    <row r="1486" spans="1:28" s="268" customFormat="1" ht="40.200000000000003" customHeight="1">
      <c r="A1486" s="263" t="s">
        <v>4869</v>
      </c>
      <c r="B1486" s="271" t="s">
        <v>4870</v>
      </c>
      <c r="C1486" s="263" t="s">
        <v>4913</v>
      </c>
      <c r="D1486" s="263" t="s">
        <v>17367</v>
      </c>
      <c r="E1486" s="271" t="s">
        <v>4872</v>
      </c>
      <c r="F1486" s="263" t="s">
        <v>1975</v>
      </c>
      <c r="G1486" s="264" t="s">
        <v>4912</v>
      </c>
      <c r="H1486" s="263" t="s">
        <v>4914</v>
      </c>
      <c r="I1486" s="265" t="s">
        <v>9</v>
      </c>
      <c r="J1486" s="263"/>
      <c r="K1486" s="263"/>
      <c r="L1486" s="266"/>
      <c r="M1486" s="267"/>
      <c r="N1486" s="267"/>
      <c r="O1486" s="267"/>
      <c r="P1486" s="267"/>
      <c r="Q1486" s="267"/>
      <c r="R1486" s="267"/>
      <c r="S1486" s="267"/>
      <c r="T1486" s="267"/>
      <c r="U1486" s="267"/>
      <c r="V1486" s="267"/>
      <c r="W1486" s="267"/>
      <c r="X1486" s="267"/>
      <c r="Y1486" s="267"/>
      <c r="Z1486" s="267"/>
      <c r="AA1486" s="267"/>
      <c r="AB1486" s="267"/>
    </row>
    <row r="1487" spans="1:28" s="268" customFormat="1" ht="40.200000000000003" customHeight="1">
      <c r="A1487" s="263" t="s">
        <v>4869</v>
      </c>
      <c r="B1487" s="271" t="s">
        <v>4870</v>
      </c>
      <c r="C1487" s="263" t="s">
        <v>4915</v>
      </c>
      <c r="D1487" s="263" t="s">
        <v>17367</v>
      </c>
      <c r="E1487" s="271" t="s">
        <v>4872</v>
      </c>
      <c r="F1487" s="263" t="s">
        <v>4916</v>
      </c>
      <c r="G1487" s="264" t="s">
        <v>4917</v>
      </c>
      <c r="H1487" s="263" t="s">
        <v>4918</v>
      </c>
      <c r="I1487" s="265" t="s">
        <v>9</v>
      </c>
      <c r="J1487" s="263"/>
      <c r="K1487" s="263"/>
      <c r="L1487" s="266"/>
      <c r="M1487" s="267"/>
      <c r="N1487" s="267"/>
      <c r="O1487" s="267"/>
      <c r="P1487" s="267"/>
      <c r="Q1487" s="267"/>
      <c r="R1487" s="267"/>
      <c r="S1487" s="267"/>
      <c r="T1487" s="267"/>
      <c r="U1487" s="267"/>
      <c r="V1487" s="267"/>
      <c r="W1487" s="267"/>
      <c r="X1487" s="267"/>
      <c r="Y1487" s="267"/>
      <c r="Z1487" s="267"/>
      <c r="AA1487" s="267"/>
      <c r="AB1487" s="267"/>
    </row>
    <row r="1488" spans="1:28" s="268" customFormat="1" ht="40.200000000000003" customHeight="1">
      <c r="A1488" s="263" t="s">
        <v>4869</v>
      </c>
      <c r="B1488" s="271" t="s">
        <v>4870</v>
      </c>
      <c r="C1488" s="263" t="s">
        <v>4919</v>
      </c>
      <c r="D1488" s="263" t="s">
        <v>17367</v>
      </c>
      <c r="E1488" s="271" t="s">
        <v>4872</v>
      </c>
      <c r="F1488" s="263" t="s">
        <v>4239</v>
      </c>
      <c r="G1488" s="264" t="s">
        <v>4917</v>
      </c>
      <c r="H1488" s="263" t="s">
        <v>4241</v>
      </c>
      <c r="I1488" s="265" t="s">
        <v>9</v>
      </c>
      <c r="J1488" s="263"/>
      <c r="K1488" s="263"/>
      <c r="L1488" s="266"/>
      <c r="M1488" s="267"/>
      <c r="N1488" s="267"/>
      <c r="O1488" s="267"/>
      <c r="P1488" s="267"/>
      <c r="Q1488" s="267"/>
      <c r="R1488" s="267"/>
      <c r="S1488" s="267"/>
      <c r="T1488" s="267"/>
      <c r="U1488" s="267"/>
      <c r="V1488" s="267"/>
      <c r="W1488" s="267"/>
      <c r="X1488" s="267"/>
      <c r="Y1488" s="267"/>
      <c r="Z1488" s="267"/>
      <c r="AA1488" s="267"/>
      <c r="AB1488" s="267"/>
    </row>
    <row r="1489" spans="1:28" s="268" customFormat="1" ht="40.200000000000003" customHeight="1">
      <c r="A1489" s="263" t="s">
        <v>4869</v>
      </c>
      <c r="B1489" s="271" t="s">
        <v>4870</v>
      </c>
      <c r="C1489" s="263" t="s">
        <v>4920</v>
      </c>
      <c r="D1489" s="263" t="s">
        <v>17367</v>
      </c>
      <c r="E1489" s="271" t="s">
        <v>4872</v>
      </c>
      <c r="F1489" s="263" t="s">
        <v>4921</v>
      </c>
      <c r="G1489" s="264" t="s">
        <v>4922</v>
      </c>
      <c r="H1489" s="263" t="s">
        <v>4923</v>
      </c>
      <c r="I1489" s="265" t="s">
        <v>9</v>
      </c>
      <c r="J1489" s="263"/>
      <c r="K1489" s="263"/>
      <c r="L1489" s="266"/>
      <c r="M1489" s="267"/>
      <c r="N1489" s="267"/>
      <c r="O1489" s="267"/>
      <c r="P1489" s="267"/>
      <c r="Q1489" s="267"/>
      <c r="R1489" s="267"/>
      <c r="S1489" s="267"/>
      <c r="T1489" s="267"/>
      <c r="U1489" s="267"/>
      <c r="V1489" s="267"/>
      <c r="W1489" s="267"/>
      <c r="X1489" s="267"/>
      <c r="Y1489" s="267"/>
      <c r="Z1489" s="267"/>
      <c r="AA1489" s="267"/>
      <c r="AB1489" s="267"/>
    </row>
    <row r="1490" spans="1:28" s="268" customFormat="1" ht="40.200000000000003" customHeight="1">
      <c r="A1490" s="263" t="s">
        <v>4869</v>
      </c>
      <c r="B1490" s="271" t="s">
        <v>4870</v>
      </c>
      <c r="C1490" s="263" t="s">
        <v>4924</v>
      </c>
      <c r="D1490" s="263" t="s">
        <v>17367</v>
      </c>
      <c r="E1490" s="271" t="s">
        <v>4872</v>
      </c>
      <c r="F1490" s="263" t="s">
        <v>4925</v>
      </c>
      <c r="G1490" s="264" t="s">
        <v>4926</v>
      </c>
      <c r="H1490" s="263" t="s">
        <v>4927</v>
      </c>
      <c r="I1490" s="265" t="s">
        <v>9</v>
      </c>
      <c r="J1490" s="263"/>
      <c r="K1490" s="263"/>
      <c r="L1490" s="266"/>
      <c r="M1490" s="267"/>
      <c r="N1490" s="267"/>
      <c r="O1490" s="267"/>
      <c r="P1490" s="267"/>
      <c r="Q1490" s="267"/>
      <c r="R1490" s="267"/>
      <c r="S1490" s="267"/>
      <c r="T1490" s="267"/>
      <c r="U1490" s="267"/>
      <c r="V1490" s="267"/>
      <c r="W1490" s="267"/>
      <c r="X1490" s="267"/>
      <c r="Y1490" s="267"/>
      <c r="Z1490" s="267"/>
      <c r="AA1490" s="267"/>
      <c r="AB1490" s="267"/>
    </row>
    <row r="1491" spans="1:28" s="268" customFormat="1" ht="40.200000000000003" customHeight="1">
      <c r="A1491" s="263" t="s">
        <v>4869</v>
      </c>
      <c r="B1491" s="271" t="s">
        <v>4870</v>
      </c>
      <c r="C1491" s="263" t="s">
        <v>4928</v>
      </c>
      <c r="D1491" s="263" t="s">
        <v>17367</v>
      </c>
      <c r="E1491" s="271" t="s">
        <v>4872</v>
      </c>
      <c r="F1491" s="263" t="s">
        <v>4929</v>
      </c>
      <c r="G1491" s="264" t="s">
        <v>4926</v>
      </c>
      <c r="H1491" s="263" t="s">
        <v>4930</v>
      </c>
      <c r="I1491" s="265" t="s">
        <v>9</v>
      </c>
      <c r="J1491" s="263"/>
      <c r="K1491" s="263"/>
      <c r="L1491" s="266"/>
      <c r="M1491" s="267"/>
      <c r="N1491" s="267"/>
      <c r="O1491" s="267"/>
      <c r="P1491" s="267"/>
      <c r="Q1491" s="267"/>
      <c r="R1491" s="267"/>
      <c r="S1491" s="267"/>
      <c r="T1491" s="267"/>
      <c r="U1491" s="267"/>
      <c r="V1491" s="267"/>
      <c r="W1491" s="267"/>
      <c r="X1491" s="267"/>
      <c r="Y1491" s="267"/>
      <c r="Z1491" s="267"/>
      <c r="AA1491" s="267"/>
      <c r="AB1491" s="267"/>
    </row>
    <row r="1492" spans="1:28" s="268" customFormat="1" ht="40.200000000000003" customHeight="1">
      <c r="A1492" s="263" t="s">
        <v>4869</v>
      </c>
      <c r="B1492" s="271" t="s">
        <v>4870</v>
      </c>
      <c r="C1492" s="263" t="s">
        <v>4931</v>
      </c>
      <c r="D1492" s="263" t="s">
        <v>17367</v>
      </c>
      <c r="E1492" s="271" t="s">
        <v>4872</v>
      </c>
      <c r="F1492" s="263" t="s">
        <v>4932</v>
      </c>
      <c r="G1492" s="264" t="s">
        <v>4933</v>
      </c>
      <c r="H1492" s="263" t="s">
        <v>4934</v>
      </c>
      <c r="I1492" s="265" t="s">
        <v>9</v>
      </c>
      <c r="J1492" s="263"/>
      <c r="K1492" s="263"/>
      <c r="L1492" s="263" t="s">
        <v>645</v>
      </c>
      <c r="M1492" s="267"/>
      <c r="N1492" s="267"/>
      <c r="O1492" s="267"/>
      <c r="P1492" s="267"/>
      <c r="Q1492" s="267"/>
      <c r="R1492" s="267"/>
      <c r="S1492" s="267"/>
      <c r="T1492" s="267"/>
      <c r="U1492" s="267"/>
      <c r="V1492" s="267"/>
      <c r="W1492" s="267"/>
      <c r="X1492" s="267"/>
      <c r="Y1492" s="267"/>
      <c r="Z1492" s="267"/>
      <c r="AA1492" s="267"/>
      <c r="AB1492" s="267"/>
    </row>
    <row r="1493" spans="1:28" s="268" customFormat="1" ht="40.200000000000003" customHeight="1">
      <c r="A1493" s="263" t="s">
        <v>4869</v>
      </c>
      <c r="B1493" s="271" t="s">
        <v>4870</v>
      </c>
      <c r="C1493" s="263" t="s">
        <v>4935</v>
      </c>
      <c r="D1493" s="263" t="s">
        <v>17367</v>
      </c>
      <c r="E1493" s="271" t="s">
        <v>4872</v>
      </c>
      <c r="F1493" s="263" t="s">
        <v>4936</v>
      </c>
      <c r="G1493" s="264" t="s">
        <v>4937</v>
      </c>
      <c r="H1493" s="263" t="s">
        <v>4938</v>
      </c>
      <c r="I1493" s="265" t="s">
        <v>9</v>
      </c>
      <c r="J1493" s="263"/>
      <c r="K1493" s="263"/>
      <c r="L1493" s="263" t="s">
        <v>645</v>
      </c>
      <c r="M1493" s="267"/>
      <c r="N1493" s="267"/>
      <c r="O1493" s="267"/>
      <c r="P1493" s="267"/>
      <c r="Q1493" s="267"/>
      <c r="R1493" s="267"/>
      <c r="S1493" s="267"/>
      <c r="T1493" s="267"/>
      <c r="U1493" s="267"/>
      <c r="V1493" s="267"/>
      <c r="W1493" s="267"/>
      <c r="X1493" s="267"/>
      <c r="Y1493" s="267"/>
      <c r="Z1493" s="267"/>
      <c r="AA1493" s="267"/>
      <c r="AB1493" s="267"/>
    </row>
    <row r="1494" spans="1:28" s="268" customFormat="1" ht="40.200000000000003" customHeight="1">
      <c r="A1494" s="263" t="s">
        <v>4869</v>
      </c>
      <c r="B1494" s="271" t="s">
        <v>4870</v>
      </c>
      <c r="C1494" s="263" t="s">
        <v>4939</v>
      </c>
      <c r="D1494" s="263" t="s">
        <v>17367</v>
      </c>
      <c r="E1494" s="271" t="s">
        <v>4872</v>
      </c>
      <c r="F1494" s="263" t="s">
        <v>1995</v>
      </c>
      <c r="G1494" s="264" t="s">
        <v>4940</v>
      </c>
      <c r="H1494" s="263" t="s">
        <v>4941</v>
      </c>
      <c r="I1494" s="265" t="s">
        <v>9</v>
      </c>
      <c r="J1494" s="263"/>
      <c r="K1494" s="263"/>
      <c r="L1494" s="266"/>
      <c r="M1494" s="267"/>
      <c r="N1494" s="267"/>
      <c r="O1494" s="267"/>
      <c r="P1494" s="267"/>
      <c r="Q1494" s="267"/>
      <c r="R1494" s="267"/>
      <c r="S1494" s="267"/>
      <c r="T1494" s="267"/>
      <c r="U1494" s="267"/>
      <c r="V1494" s="267"/>
      <c r="W1494" s="267"/>
      <c r="X1494" s="267"/>
      <c r="Y1494" s="267"/>
      <c r="Z1494" s="267"/>
      <c r="AA1494" s="267"/>
      <c r="AB1494" s="267"/>
    </row>
    <row r="1495" spans="1:28" s="268" customFormat="1" ht="40.200000000000003" customHeight="1">
      <c r="A1495" s="263" t="s">
        <v>4869</v>
      </c>
      <c r="B1495" s="271" t="s">
        <v>4870</v>
      </c>
      <c r="C1495" s="263" t="s">
        <v>4942</v>
      </c>
      <c r="D1495" s="263" t="s">
        <v>17367</v>
      </c>
      <c r="E1495" s="271" t="s">
        <v>4872</v>
      </c>
      <c r="F1495" s="263" t="s">
        <v>4943</v>
      </c>
      <c r="G1495" s="264" t="s">
        <v>4944</v>
      </c>
      <c r="H1495" s="263" t="s">
        <v>4257</v>
      </c>
      <c r="I1495" s="265" t="s">
        <v>9</v>
      </c>
      <c r="J1495" s="263"/>
      <c r="K1495" s="263"/>
      <c r="L1495" s="263" t="s">
        <v>645</v>
      </c>
      <c r="M1495" s="267"/>
      <c r="N1495" s="267"/>
      <c r="O1495" s="267"/>
      <c r="P1495" s="267"/>
      <c r="Q1495" s="267"/>
      <c r="R1495" s="267"/>
      <c r="S1495" s="267"/>
      <c r="T1495" s="267"/>
      <c r="U1495" s="267"/>
      <c r="V1495" s="267"/>
      <c r="W1495" s="267"/>
      <c r="X1495" s="267"/>
      <c r="Y1495" s="267"/>
      <c r="Z1495" s="267"/>
      <c r="AA1495" s="267"/>
      <c r="AB1495" s="267"/>
    </row>
    <row r="1496" spans="1:28" s="268" customFormat="1" ht="40.200000000000003" customHeight="1">
      <c r="A1496" s="263" t="s">
        <v>4869</v>
      </c>
      <c r="B1496" s="271" t="s">
        <v>4870</v>
      </c>
      <c r="C1496" s="263" t="s">
        <v>4945</v>
      </c>
      <c r="D1496" s="263" t="s">
        <v>17367</v>
      </c>
      <c r="E1496" s="271" t="s">
        <v>4872</v>
      </c>
      <c r="F1496" s="291" t="s">
        <v>4946</v>
      </c>
      <c r="G1496" s="264" t="s">
        <v>4947</v>
      </c>
      <c r="H1496" s="291" t="s">
        <v>1185</v>
      </c>
      <c r="I1496" s="265" t="s">
        <v>9</v>
      </c>
      <c r="J1496" s="263"/>
      <c r="K1496" s="263"/>
      <c r="L1496" s="263" t="s">
        <v>645</v>
      </c>
      <c r="M1496" s="267"/>
      <c r="N1496" s="267"/>
      <c r="O1496" s="267"/>
      <c r="P1496" s="267"/>
      <c r="Q1496" s="267"/>
      <c r="R1496" s="267"/>
      <c r="S1496" s="267"/>
      <c r="T1496" s="267"/>
      <c r="U1496" s="267"/>
      <c r="V1496" s="267"/>
      <c r="W1496" s="267"/>
      <c r="X1496" s="267"/>
      <c r="Y1496" s="267"/>
      <c r="Z1496" s="267"/>
      <c r="AA1496" s="267"/>
      <c r="AB1496" s="267"/>
    </row>
    <row r="1497" spans="1:28" s="268" customFormat="1" ht="40.200000000000003" customHeight="1">
      <c r="A1497" s="263" t="s">
        <v>4869</v>
      </c>
      <c r="B1497" s="271" t="s">
        <v>4870</v>
      </c>
      <c r="C1497" s="263" t="s">
        <v>4948</v>
      </c>
      <c r="D1497" s="263" t="s">
        <v>17367</v>
      </c>
      <c r="E1497" s="271" t="s">
        <v>4872</v>
      </c>
      <c r="F1497" s="263" t="s">
        <v>4949</v>
      </c>
      <c r="G1497" s="264" t="s">
        <v>4950</v>
      </c>
      <c r="H1497" s="263" t="s">
        <v>4951</v>
      </c>
      <c r="I1497" s="265" t="s">
        <v>9</v>
      </c>
      <c r="J1497" s="263"/>
      <c r="K1497" s="263"/>
      <c r="L1497" s="266"/>
      <c r="M1497" s="267"/>
      <c r="N1497" s="267"/>
      <c r="O1497" s="267"/>
      <c r="P1497" s="267"/>
      <c r="Q1497" s="267"/>
      <c r="R1497" s="267"/>
      <c r="S1497" s="267"/>
      <c r="T1497" s="267"/>
      <c r="U1497" s="267"/>
      <c r="V1497" s="267"/>
      <c r="W1497" s="267"/>
      <c r="X1497" s="267"/>
      <c r="Y1497" s="267"/>
      <c r="Z1497" s="267"/>
      <c r="AA1497" s="267"/>
      <c r="AB1497" s="267"/>
    </row>
    <row r="1498" spans="1:28" s="268" customFormat="1" ht="40.200000000000003" customHeight="1">
      <c r="A1498" s="263" t="s">
        <v>4869</v>
      </c>
      <c r="B1498" s="271" t="s">
        <v>4870</v>
      </c>
      <c r="C1498" s="263" t="s">
        <v>4952</v>
      </c>
      <c r="D1498" s="263" t="s">
        <v>17367</v>
      </c>
      <c r="E1498" s="271" t="s">
        <v>4872</v>
      </c>
      <c r="F1498" s="263" t="s">
        <v>4262</v>
      </c>
      <c r="G1498" s="264" t="s">
        <v>4899</v>
      </c>
      <c r="H1498" s="263" t="s">
        <v>4953</v>
      </c>
      <c r="I1498" s="265" t="s">
        <v>9</v>
      </c>
      <c r="J1498" s="263"/>
      <c r="K1498" s="263"/>
      <c r="L1498" s="263" t="s">
        <v>645</v>
      </c>
      <c r="M1498" s="267"/>
      <c r="N1498" s="267"/>
      <c r="O1498" s="267"/>
      <c r="P1498" s="267"/>
      <c r="Q1498" s="267"/>
      <c r="R1498" s="267"/>
      <c r="S1498" s="267"/>
      <c r="T1498" s="267"/>
      <c r="U1498" s="267"/>
      <c r="V1498" s="267"/>
      <c r="W1498" s="267"/>
      <c r="X1498" s="267"/>
      <c r="Y1498" s="267"/>
      <c r="Z1498" s="267"/>
      <c r="AA1498" s="267"/>
      <c r="AB1498" s="267"/>
    </row>
    <row r="1499" spans="1:28" s="268" customFormat="1" ht="40.200000000000003" customHeight="1">
      <c r="A1499" s="263" t="s">
        <v>4869</v>
      </c>
      <c r="B1499" s="271" t="s">
        <v>4870</v>
      </c>
      <c r="C1499" s="263" t="s">
        <v>4954</v>
      </c>
      <c r="D1499" s="263" t="s">
        <v>17367</v>
      </c>
      <c r="E1499" s="271" t="s">
        <v>4872</v>
      </c>
      <c r="F1499" s="263" t="s">
        <v>2003</v>
      </c>
      <c r="G1499" s="264" t="s">
        <v>4899</v>
      </c>
      <c r="H1499" s="263" t="s">
        <v>4955</v>
      </c>
      <c r="I1499" s="265" t="s">
        <v>9</v>
      </c>
      <c r="J1499" s="263"/>
      <c r="K1499" s="263"/>
      <c r="L1499" s="263" t="s">
        <v>645</v>
      </c>
      <c r="M1499" s="267"/>
      <c r="N1499" s="267"/>
      <c r="O1499" s="267"/>
      <c r="P1499" s="267"/>
      <c r="Q1499" s="267"/>
      <c r="R1499" s="267"/>
      <c r="S1499" s="267"/>
      <c r="T1499" s="267"/>
      <c r="U1499" s="267"/>
      <c r="V1499" s="267"/>
      <c r="W1499" s="267"/>
      <c r="X1499" s="267"/>
      <c r="Y1499" s="267"/>
      <c r="Z1499" s="267"/>
      <c r="AA1499" s="267"/>
      <c r="AB1499" s="267"/>
    </row>
    <row r="1500" spans="1:28" s="268" customFormat="1" ht="40.200000000000003" customHeight="1">
      <c r="A1500" s="263" t="s">
        <v>4869</v>
      </c>
      <c r="B1500" s="271" t="s">
        <v>4870</v>
      </c>
      <c r="C1500" s="263" t="s">
        <v>4956</v>
      </c>
      <c r="D1500" s="263" t="s">
        <v>17367</v>
      </c>
      <c r="E1500" s="271" t="s">
        <v>4872</v>
      </c>
      <c r="F1500" s="263" t="s">
        <v>4957</v>
      </c>
      <c r="G1500" s="264" t="s">
        <v>4958</v>
      </c>
      <c r="H1500" s="263" t="s">
        <v>17369</v>
      </c>
      <c r="I1500" s="265" t="s">
        <v>9</v>
      </c>
      <c r="J1500" s="263"/>
      <c r="K1500" s="263"/>
      <c r="L1500" s="263" t="s">
        <v>645</v>
      </c>
      <c r="M1500" s="267"/>
      <c r="N1500" s="267"/>
      <c r="O1500" s="267"/>
      <c r="P1500" s="267"/>
      <c r="Q1500" s="267"/>
      <c r="R1500" s="267"/>
      <c r="S1500" s="267"/>
      <c r="T1500" s="267"/>
      <c r="U1500" s="267"/>
      <c r="V1500" s="267"/>
      <c r="W1500" s="267"/>
      <c r="X1500" s="267"/>
      <c r="Y1500" s="267"/>
      <c r="Z1500" s="267"/>
      <c r="AA1500" s="267"/>
      <c r="AB1500" s="267"/>
    </row>
    <row r="1501" spans="1:28" s="268" customFormat="1" ht="40.200000000000003" customHeight="1">
      <c r="A1501" s="263" t="s">
        <v>4869</v>
      </c>
      <c r="B1501" s="271" t="s">
        <v>4870</v>
      </c>
      <c r="C1501" s="263" t="s">
        <v>4959</v>
      </c>
      <c r="D1501" s="263" t="s">
        <v>17367</v>
      </c>
      <c r="E1501" s="271" t="s">
        <v>4872</v>
      </c>
      <c r="F1501" s="263" t="s">
        <v>4960</v>
      </c>
      <c r="G1501" s="264" t="s">
        <v>4961</v>
      </c>
      <c r="H1501" s="263" t="s">
        <v>4962</v>
      </c>
      <c r="I1501" s="265" t="s">
        <v>9</v>
      </c>
      <c r="J1501" s="263"/>
      <c r="K1501" s="263"/>
      <c r="L1501" s="263" t="s">
        <v>645</v>
      </c>
      <c r="M1501" s="267"/>
      <c r="N1501" s="267"/>
      <c r="O1501" s="267"/>
      <c r="P1501" s="267"/>
      <c r="Q1501" s="267"/>
      <c r="R1501" s="267"/>
      <c r="S1501" s="267"/>
      <c r="T1501" s="267"/>
      <c r="U1501" s="267"/>
      <c r="V1501" s="267"/>
      <c r="W1501" s="267"/>
      <c r="X1501" s="267"/>
      <c r="Y1501" s="267"/>
      <c r="Z1501" s="267"/>
      <c r="AA1501" s="267"/>
      <c r="AB1501" s="267"/>
    </row>
    <row r="1502" spans="1:28" s="268" customFormat="1" ht="40.200000000000003" customHeight="1">
      <c r="A1502" s="263" t="s">
        <v>4869</v>
      </c>
      <c r="B1502" s="271" t="s">
        <v>4870</v>
      </c>
      <c r="C1502" s="263" t="s">
        <v>4963</v>
      </c>
      <c r="D1502" s="263" t="s">
        <v>17367</v>
      </c>
      <c r="E1502" s="271" t="s">
        <v>4872</v>
      </c>
      <c r="F1502" s="263" t="s">
        <v>1804</v>
      </c>
      <c r="G1502" s="264" t="s">
        <v>4899</v>
      </c>
      <c r="H1502" s="263" t="s">
        <v>1625</v>
      </c>
      <c r="I1502" s="265" t="s">
        <v>9</v>
      </c>
      <c r="J1502" s="263"/>
      <c r="K1502" s="263"/>
      <c r="L1502" s="263" t="s">
        <v>645</v>
      </c>
      <c r="M1502" s="267"/>
      <c r="N1502" s="267"/>
      <c r="O1502" s="267"/>
      <c r="P1502" s="267"/>
      <c r="Q1502" s="267"/>
      <c r="R1502" s="267"/>
      <c r="S1502" s="267"/>
      <c r="T1502" s="267"/>
      <c r="U1502" s="267"/>
      <c r="V1502" s="267"/>
      <c r="W1502" s="267"/>
      <c r="X1502" s="267"/>
      <c r="Y1502" s="267"/>
      <c r="Z1502" s="267"/>
      <c r="AA1502" s="267"/>
      <c r="AB1502" s="267"/>
    </row>
    <row r="1503" spans="1:28" s="268" customFormat="1" ht="40.200000000000003" customHeight="1">
      <c r="A1503" s="263" t="s">
        <v>4869</v>
      </c>
      <c r="B1503" s="271" t="s">
        <v>4870</v>
      </c>
      <c r="C1503" s="263" t="s">
        <v>4964</v>
      </c>
      <c r="D1503" s="263" t="s">
        <v>17367</v>
      </c>
      <c r="E1503" s="271" t="s">
        <v>4872</v>
      </c>
      <c r="F1503" s="263" t="s">
        <v>2011</v>
      </c>
      <c r="G1503" s="264" t="s">
        <v>4965</v>
      </c>
      <c r="H1503" s="263" t="s">
        <v>2012</v>
      </c>
      <c r="I1503" s="265" t="s">
        <v>9</v>
      </c>
      <c r="J1503" s="263"/>
      <c r="K1503" s="263"/>
      <c r="L1503" s="266"/>
      <c r="M1503" s="267"/>
      <c r="N1503" s="267"/>
      <c r="O1503" s="267"/>
      <c r="P1503" s="267"/>
      <c r="Q1503" s="267"/>
      <c r="R1503" s="267"/>
      <c r="S1503" s="267"/>
      <c r="T1503" s="267"/>
      <c r="U1503" s="267"/>
      <c r="V1503" s="267"/>
      <c r="W1503" s="267"/>
      <c r="X1503" s="267"/>
      <c r="Y1503" s="267"/>
      <c r="Z1503" s="267"/>
      <c r="AA1503" s="267"/>
      <c r="AB1503" s="267"/>
    </row>
    <row r="1504" spans="1:28" s="268" customFormat="1" ht="40.200000000000003" customHeight="1">
      <c r="A1504" s="263" t="s">
        <v>4869</v>
      </c>
      <c r="B1504" s="271" t="s">
        <v>4870</v>
      </c>
      <c r="C1504" s="263" t="s">
        <v>4966</v>
      </c>
      <c r="D1504" s="263" t="s">
        <v>17367</v>
      </c>
      <c r="E1504" s="271" t="s">
        <v>4872</v>
      </c>
      <c r="F1504" s="263" t="s">
        <v>4967</v>
      </c>
      <c r="G1504" s="264" t="s">
        <v>4965</v>
      </c>
      <c r="H1504" s="263" t="s">
        <v>4968</v>
      </c>
      <c r="I1504" s="265" t="s">
        <v>9</v>
      </c>
      <c r="J1504" s="263"/>
      <c r="K1504" s="263"/>
      <c r="L1504" s="266"/>
      <c r="M1504" s="267"/>
      <c r="N1504" s="267"/>
      <c r="O1504" s="267"/>
      <c r="P1504" s="267"/>
      <c r="Q1504" s="267"/>
      <c r="R1504" s="267"/>
      <c r="S1504" s="267"/>
      <c r="T1504" s="267"/>
      <c r="U1504" s="267"/>
      <c r="V1504" s="267"/>
      <c r="W1504" s="267"/>
      <c r="X1504" s="267"/>
      <c r="Y1504" s="267"/>
      <c r="Z1504" s="267"/>
      <c r="AA1504" s="267"/>
      <c r="AB1504" s="267"/>
    </row>
    <row r="1505" spans="1:28" s="268" customFormat="1" ht="40.200000000000003" customHeight="1">
      <c r="A1505" s="263" t="s">
        <v>4869</v>
      </c>
      <c r="B1505" s="271" t="s">
        <v>4870</v>
      </c>
      <c r="C1505" s="263" t="s">
        <v>4969</v>
      </c>
      <c r="D1505" s="263" t="s">
        <v>17367</v>
      </c>
      <c r="E1505" s="271" t="s">
        <v>4872</v>
      </c>
      <c r="F1505" s="263" t="s">
        <v>4970</v>
      </c>
      <c r="G1505" s="264" t="s">
        <v>4971</v>
      </c>
      <c r="H1505" s="263" t="s">
        <v>4972</v>
      </c>
      <c r="I1505" s="265" t="s">
        <v>9</v>
      </c>
      <c r="J1505" s="263"/>
      <c r="K1505" s="263"/>
      <c r="L1505" s="263" t="s">
        <v>645</v>
      </c>
      <c r="M1505" s="267"/>
      <c r="N1505" s="267"/>
      <c r="O1505" s="267"/>
      <c r="P1505" s="267"/>
      <c r="Q1505" s="267"/>
      <c r="R1505" s="267"/>
      <c r="S1505" s="267"/>
      <c r="T1505" s="267"/>
      <c r="U1505" s="267"/>
      <c r="V1505" s="267"/>
      <c r="W1505" s="267"/>
      <c r="X1505" s="267"/>
      <c r="Y1505" s="267"/>
      <c r="Z1505" s="267"/>
      <c r="AA1505" s="267"/>
      <c r="AB1505" s="267"/>
    </row>
    <row r="1506" spans="1:28" s="268" customFormat="1" ht="40.200000000000003" customHeight="1">
      <c r="A1506" s="263" t="s">
        <v>4973</v>
      </c>
      <c r="B1506" s="271" t="s">
        <v>4974</v>
      </c>
      <c r="C1506" s="263" t="s">
        <v>209</v>
      </c>
      <c r="D1506" s="263" t="s">
        <v>4975</v>
      </c>
      <c r="E1506" s="263" t="s">
        <v>4976</v>
      </c>
      <c r="F1506" s="263" t="s">
        <v>4977</v>
      </c>
      <c r="G1506" s="264" t="s">
        <v>4978</v>
      </c>
      <c r="H1506" s="263" t="s">
        <v>4979</v>
      </c>
      <c r="I1506" s="265" t="s">
        <v>9</v>
      </c>
      <c r="J1506" s="263"/>
      <c r="K1506" s="263"/>
      <c r="L1506" s="266"/>
      <c r="M1506" s="267"/>
      <c r="N1506" s="267"/>
      <c r="O1506" s="267"/>
      <c r="P1506" s="267"/>
      <c r="Q1506" s="267"/>
      <c r="R1506" s="267"/>
      <c r="S1506" s="267"/>
      <c r="T1506" s="267"/>
      <c r="U1506" s="267"/>
      <c r="V1506" s="267"/>
      <c r="W1506" s="267"/>
      <c r="X1506" s="267"/>
      <c r="Y1506" s="267"/>
      <c r="Z1506" s="267"/>
      <c r="AA1506" s="267"/>
      <c r="AB1506" s="267"/>
    </row>
    <row r="1507" spans="1:28" s="268" customFormat="1" ht="40.200000000000003" customHeight="1">
      <c r="A1507" s="263" t="s">
        <v>4973</v>
      </c>
      <c r="B1507" s="271" t="s">
        <v>4974</v>
      </c>
      <c r="C1507" s="263" t="s">
        <v>215</v>
      </c>
      <c r="D1507" s="263" t="s">
        <v>4975</v>
      </c>
      <c r="E1507" s="263" t="s">
        <v>4976</v>
      </c>
      <c r="F1507" s="263" t="s">
        <v>4980</v>
      </c>
      <c r="G1507" s="264" t="s">
        <v>4978</v>
      </c>
      <c r="H1507" s="263" t="s">
        <v>4981</v>
      </c>
      <c r="I1507" s="265" t="s">
        <v>9</v>
      </c>
      <c r="J1507" s="263"/>
      <c r="K1507" s="263"/>
      <c r="L1507" s="266"/>
      <c r="M1507" s="267"/>
      <c r="N1507" s="267"/>
      <c r="O1507" s="267"/>
      <c r="P1507" s="267"/>
      <c r="Q1507" s="267"/>
      <c r="R1507" s="267"/>
      <c r="S1507" s="267"/>
      <c r="T1507" s="267"/>
      <c r="U1507" s="267"/>
      <c r="V1507" s="267"/>
      <c r="W1507" s="267"/>
      <c r="X1507" s="267"/>
      <c r="Y1507" s="267"/>
      <c r="Z1507" s="267"/>
      <c r="AA1507" s="267"/>
      <c r="AB1507" s="267"/>
    </row>
    <row r="1508" spans="1:28" s="268" customFormat="1" ht="40.200000000000003" customHeight="1">
      <c r="A1508" s="263" t="s">
        <v>4973</v>
      </c>
      <c r="B1508" s="271" t="s">
        <v>4974</v>
      </c>
      <c r="C1508" s="263" t="s">
        <v>220</v>
      </c>
      <c r="D1508" s="263" t="s">
        <v>4975</v>
      </c>
      <c r="E1508" s="263" t="s">
        <v>4976</v>
      </c>
      <c r="F1508" s="263" t="s">
        <v>4982</v>
      </c>
      <c r="G1508" s="264" t="s">
        <v>4978</v>
      </c>
      <c r="H1508" s="263" t="s">
        <v>4983</v>
      </c>
      <c r="I1508" s="265" t="s">
        <v>9</v>
      </c>
      <c r="J1508" s="263"/>
      <c r="K1508" s="263"/>
      <c r="L1508" s="266"/>
      <c r="M1508" s="267"/>
      <c r="N1508" s="267"/>
      <c r="O1508" s="267"/>
      <c r="P1508" s="267"/>
      <c r="Q1508" s="267"/>
      <c r="R1508" s="267"/>
      <c r="S1508" s="267"/>
      <c r="T1508" s="267"/>
      <c r="U1508" s="267"/>
      <c r="V1508" s="267"/>
      <c r="W1508" s="267"/>
      <c r="X1508" s="267"/>
      <c r="Y1508" s="267"/>
      <c r="Z1508" s="267"/>
      <c r="AA1508" s="267"/>
      <c r="AB1508" s="267"/>
    </row>
    <row r="1509" spans="1:28" s="268" customFormat="1" ht="40.200000000000003" customHeight="1">
      <c r="A1509" s="263" t="s">
        <v>4973</v>
      </c>
      <c r="B1509" s="271" t="s">
        <v>4974</v>
      </c>
      <c r="C1509" s="263" t="s">
        <v>226</v>
      </c>
      <c r="D1509" s="263" t="s">
        <v>4975</v>
      </c>
      <c r="E1509" s="263" t="s">
        <v>4976</v>
      </c>
      <c r="F1509" s="263" t="s">
        <v>4984</v>
      </c>
      <c r="G1509" s="264" t="s">
        <v>4978</v>
      </c>
      <c r="H1509" s="263" t="s">
        <v>4985</v>
      </c>
      <c r="I1509" s="265" t="s">
        <v>9</v>
      </c>
      <c r="J1509" s="263"/>
      <c r="K1509" s="263"/>
      <c r="L1509" s="266"/>
      <c r="M1509" s="267"/>
      <c r="N1509" s="267"/>
      <c r="O1509" s="267"/>
      <c r="P1509" s="267"/>
      <c r="Q1509" s="267"/>
      <c r="R1509" s="267"/>
      <c r="S1509" s="267"/>
      <c r="T1509" s="267"/>
      <c r="U1509" s="267"/>
      <c r="V1509" s="267"/>
      <c r="W1509" s="267"/>
      <c r="X1509" s="267"/>
      <c r="Y1509" s="267"/>
      <c r="Z1509" s="267"/>
      <c r="AA1509" s="267"/>
      <c r="AB1509" s="267"/>
    </row>
    <row r="1510" spans="1:28" s="268" customFormat="1" ht="40.200000000000003" customHeight="1">
      <c r="A1510" s="263" t="s">
        <v>4973</v>
      </c>
      <c r="B1510" s="271" t="s">
        <v>4974</v>
      </c>
      <c r="C1510" s="263" t="s">
        <v>230</v>
      </c>
      <c r="D1510" s="263" t="s">
        <v>4975</v>
      </c>
      <c r="E1510" s="263" t="s">
        <v>4976</v>
      </c>
      <c r="F1510" s="263" t="s">
        <v>4986</v>
      </c>
      <c r="G1510" s="264" t="s">
        <v>4978</v>
      </c>
      <c r="H1510" s="263" t="s">
        <v>4987</v>
      </c>
      <c r="I1510" s="265" t="s">
        <v>9</v>
      </c>
      <c r="J1510" s="263"/>
      <c r="K1510" s="263"/>
      <c r="L1510" s="266"/>
      <c r="M1510" s="267"/>
      <c r="N1510" s="267"/>
      <c r="O1510" s="267"/>
      <c r="P1510" s="267"/>
      <c r="Q1510" s="267"/>
      <c r="R1510" s="267"/>
      <c r="S1510" s="267"/>
      <c r="T1510" s="267"/>
      <c r="U1510" s="267"/>
      <c r="V1510" s="267"/>
      <c r="W1510" s="267"/>
      <c r="X1510" s="267"/>
      <c r="Y1510" s="267"/>
      <c r="Z1510" s="267"/>
      <c r="AA1510" s="267"/>
      <c r="AB1510" s="267"/>
    </row>
    <row r="1511" spans="1:28" s="268" customFormat="1" ht="40.200000000000003" customHeight="1">
      <c r="A1511" s="263" t="s">
        <v>4973</v>
      </c>
      <c r="B1511" s="271" t="s">
        <v>4974</v>
      </c>
      <c r="C1511" s="263" t="s">
        <v>234</v>
      </c>
      <c r="D1511" s="263" t="s">
        <v>4975</v>
      </c>
      <c r="E1511" s="263" t="s">
        <v>4976</v>
      </c>
      <c r="F1511" s="263" t="s">
        <v>4988</v>
      </c>
      <c r="G1511" s="264" t="s">
        <v>4989</v>
      </c>
      <c r="H1511" s="263" t="s">
        <v>4990</v>
      </c>
      <c r="I1511" s="265" t="s">
        <v>9</v>
      </c>
      <c r="J1511" s="263"/>
      <c r="K1511" s="263"/>
      <c r="L1511" s="266"/>
      <c r="M1511" s="267"/>
      <c r="N1511" s="267"/>
      <c r="O1511" s="267"/>
      <c r="P1511" s="267"/>
      <c r="Q1511" s="267"/>
      <c r="R1511" s="267"/>
      <c r="S1511" s="267"/>
      <c r="T1511" s="267"/>
      <c r="U1511" s="267"/>
      <c r="V1511" s="267"/>
      <c r="W1511" s="267"/>
      <c r="X1511" s="267"/>
      <c r="Y1511" s="267"/>
      <c r="Z1511" s="267"/>
      <c r="AA1511" s="267"/>
      <c r="AB1511" s="267"/>
    </row>
    <row r="1512" spans="1:28" s="268" customFormat="1" ht="40.200000000000003" customHeight="1">
      <c r="A1512" s="263" t="s">
        <v>4973</v>
      </c>
      <c r="B1512" s="271" t="s">
        <v>4974</v>
      </c>
      <c r="C1512" s="263" t="s">
        <v>238</v>
      </c>
      <c r="D1512" s="263" t="s">
        <v>4975</v>
      </c>
      <c r="E1512" s="263" t="s">
        <v>4976</v>
      </c>
      <c r="F1512" s="263" t="s">
        <v>4991</v>
      </c>
      <c r="G1512" s="264" t="s">
        <v>4989</v>
      </c>
      <c r="H1512" s="263" t="s">
        <v>4992</v>
      </c>
      <c r="I1512" s="265" t="s">
        <v>9</v>
      </c>
      <c r="J1512" s="263"/>
      <c r="K1512" s="263"/>
      <c r="L1512" s="266"/>
      <c r="M1512" s="267"/>
      <c r="N1512" s="267"/>
      <c r="O1512" s="267"/>
      <c r="P1512" s="267"/>
      <c r="Q1512" s="267"/>
      <c r="R1512" s="267"/>
      <c r="S1512" s="267"/>
      <c r="T1512" s="267"/>
      <c r="U1512" s="267"/>
      <c r="V1512" s="267"/>
      <c r="W1512" s="267"/>
      <c r="X1512" s="267"/>
      <c r="Y1512" s="267"/>
      <c r="Z1512" s="267"/>
      <c r="AA1512" s="267"/>
      <c r="AB1512" s="267"/>
    </row>
    <row r="1513" spans="1:28" s="268" customFormat="1" ht="40.200000000000003" customHeight="1">
      <c r="A1513" s="263" t="s">
        <v>4973</v>
      </c>
      <c r="B1513" s="271" t="s">
        <v>4974</v>
      </c>
      <c r="C1513" s="263" t="s">
        <v>243</v>
      </c>
      <c r="D1513" s="263" t="s">
        <v>4975</v>
      </c>
      <c r="E1513" s="263" t="s">
        <v>4976</v>
      </c>
      <c r="F1513" s="263" t="s">
        <v>4993</v>
      </c>
      <c r="G1513" s="264" t="s">
        <v>4989</v>
      </c>
      <c r="H1513" s="263" t="s">
        <v>4994</v>
      </c>
      <c r="I1513" s="265" t="s">
        <v>9</v>
      </c>
      <c r="J1513" s="263"/>
      <c r="K1513" s="263"/>
      <c r="L1513" s="266"/>
      <c r="M1513" s="267"/>
      <c r="N1513" s="267"/>
      <c r="O1513" s="267"/>
      <c r="P1513" s="267"/>
      <c r="Q1513" s="267"/>
      <c r="R1513" s="267"/>
      <c r="S1513" s="267"/>
      <c r="T1513" s="267"/>
      <c r="U1513" s="267"/>
      <c r="V1513" s="267"/>
      <c r="W1513" s="267"/>
      <c r="X1513" s="267"/>
      <c r="Y1513" s="267"/>
      <c r="Z1513" s="267"/>
      <c r="AA1513" s="267"/>
      <c r="AB1513" s="267"/>
    </row>
    <row r="1514" spans="1:28" s="268" customFormat="1" ht="40.200000000000003" customHeight="1">
      <c r="A1514" s="263" t="s">
        <v>4973</v>
      </c>
      <c r="B1514" s="271" t="s">
        <v>4974</v>
      </c>
      <c r="C1514" s="263" t="s">
        <v>248</v>
      </c>
      <c r="D1514" s="263" t="s">
        <v>4975</v>
      </c>
      <c r="E1514" s="263" t="s">
        <v>4976</v>
      </c>
      <c r="F1514" s="263" t="s">
        <v>4995</v>
      </c>
      <c r="G1514" s="264" t="s">
        <v>4996</v>
      </c>
      <c r="H1514" s="263" t="s">
        <v>4997</v>
      </c>
      <c r="I1514" s="265" t="s">
        <v>9</v>
      </c>
      <c r="J1514" s="263"/>
      <c r="K1514" s="263"/>
      <c r="L1514" s="266"/>
      <c r="M1514" s="267"/>
      <c r="N1514" s="267"/>
      <c r="O1514" s="267"/>
      <c r="P1514" s="267"/>
      <c r="Q1514" s="267"/>
      <c r="R1514" s="267"/>
      <c r="S1514" s="267"/>
      <c r="T1514" s="267"/>
      <c r="U1514" s="267"/>
      <c r="V1514" s="267"/>
      <c r="W1514" s="267"/>
      <c r="X1514" s="267"/>
      <c r="Y1514" s="267"/>
      <c r="Z1514" s="267"/>
      <c r="AA1514" s="267"/>
      <c r="AB1514" s="267"/>
    </row>
    <row r="1515" spans="1:28" s="268" customFormat="1" ht="40.200000000000003" customHeight="1">
      <c r="A1515" s="263" t="s">
        <v>4973</v>
      </c>
      <c r="B1515" s="271" t="s">
        <v>4974</v>
      </c>
      <c r="C1515" s="263" t="s">
        <v>252</v>
      </c>
      <c r="D1515" s="263" t="s">
        <v>4975</v>
      </c>
      <c r="E1515" s="263" t="s">
        <v>4976</v>
      </c>
      <c r="F1515" s="263" t="s">
        <v>4998</v>
      </c>
      <c r="G1515" s="264" t="s">
        <v>4996</v>
      </c>
      <c r="H1515" s="263" t="s">
        <v>4999</v>
      </c>
      <c r="I1515" s="265" t="s">
        <v>9</v>
      </c>
      <c r="J1515" s="263"/>
      <c r="K1515" s="263"/>
      <c r="L1515" s="266"/>
      <c r="M1515" s="267"/>
      <c r="N1515" s="267"/>
      <c r="O1515" s="267"/>
      <c r="P1515" s="267"/>
      <c r="Q1515" s="267"/>
      <c r="R1515" s="267"/>
      <c r="S1515" s="267"/>
      <c r="T1515" s="267"/>
      <c r="U1515" s="267"/>
      <c r="V1515" s="267"/>
      <c r="W1515" s="267"/>
      <c r="X1515" s="267"/>
      <c r="Y1515" s="267"/>
      <c r="Z1515" s="267"/>
      <c r="AA1515" s="267"/>
      <c r="AB1515" s="267"/>
    </row>
    <row r="1516" spans="1:28" s="268" customFormat="1" ht="40.200000000000003" customHeight="1">
      <c r="A1516" s="263" t="s">
        <v>4973</v>
      </c>
      <c r="B1516" s="271" t="s">
        <v>4974</v>
      </c>
      <c r="C1516" s="263" t="s">
        <v>257</v>
      </c>
      <c r="D1516" s="263" t="s">
        <v>4975</v>
      </c>
      <c r="E1516" s="263" t="s">
        <v>4976</v>
      </c>
      <c r="F1516" s="263" t="s">
        <v>5000</v>
      </c>
      <c r="G1516" s="264" t="s">
        <v>4996</v>
      </c>
      <c r="H1516" s="263" t="s">
        <v>4994</v>
      </c>
      <c r="I1516" s="265" t="s">
        <v>9</v>
      </c>
      <c r="J1516" s="263"/>
      <c r="K1516" s="263"/>
      <c r="L1516" s="266"/>
      <c r="M1516" s="267"/>
      <c r="N1516" s="267"/>
      <c r="O1516" s="267"/>
      <c r="P1516" s="267"/>
      <c r="Q1516" s="267"/>
      <c r="R1516" s="267"/>
      <c r="S1516" s="267"/>
      <c r="T1516" s="267"/>
      <c r="U1516" s="267"/>
      <c r="V1516" s="267"/>
      <c r="W1516" s="267"/>
      <c r="X1516" s="267"/>
      <c r="Y1516" s="267"/>
      <c r="Z1516" s="267"/>
      <c r="AA1516" s="267"/>
      <c r="AB1516" s="267"/>
    </row>
    <row r="1517" spans="1:28" s="268" customFormat="1" ht="40.200000000000003" customHeight="1">
      <c r="A1517" s="263" t="s">
        <v>4973</v>
      </c>
      <c r="B1517" s="271" t="s">
        <v>4974</v>
      </c>
      <c r="C1517" s="263" t="s">
        <v>260</v>
      </c>
      <c r="D1517" s="263" t="s">
        <v>4975</v>
      </c>
      <c r="E1517" s="263" t="s">
        <v>4976</v>
      </c>
      <c r="F1517" s="263" t="s">
        <v>5001</v>
      </c>
      <c r="G1517" s="264" t="s">
        <v>5002</v>
      </c>
      <c r="H1517" s="263" t="s">
        <v>5003</v>
      </c>
      <c r="I1517" s="265" t="s">
        <v>9</v>
      </c>
      <c r="J1517" s="263"/>
      <c r="K1517" s="263"/>
      <c r="L1517" s="266"/>
      <c r="M1517" s="267"/>
      <c r="N1517" s="267"/>
      <c r="O1517" s="267"/>
      <c r="P1517" s="267"/>
      <c r="Q1517" s="267"/>
      <c r="R1517" s="267"/>
      <c r="S1517" s="267"/>
      <c r="T1517" s="267"/>
      <c r="U1517" s="267"/>
      <c r="V1517" s="267"/>
      <c r="W1517" s="267"/>
      <c r="X1517" s="267"/>
      <c r="Y1517" s="267"/>
      <c r="Z1517" s="267"/>
      <c r="AA1517" s="267"/>
      <c r="AB1517" s="267"/>
    </row>
    <row r="1518" spans="1:28" s="268" customFormat="1" ht="40.200000000000003" customHeight="1">
      <c r="A1518" s="263" t="s">
        <v>4973</v>
      </c>
      <c r="B1518" s="271" t="s">
        <v>4974</v>
      </c>
      <c r="C1518" s="263" t="s">
        <v>264</v>
      </c>
      <c r="D1518" s="263" t="s">
        <v>4975</v>
      </c>
      <c r="E1518" s="263" t="s">
        <v>4976</v>
      </c>
      <c r="F1518" s="263" t="s">
        <v>5004</v>
      </c>
      <c r="G1518" s="264" t="s">
        <v>5002</v>
      </c>
      <c r="H1518" s="263" t="s">
        <v>5005</v>
      </c>
      <c r="I1518" s="265" t="s">
        <v>9</v>
      </c>
      <c r="J1518" s="263"/>
      <c r="K1518" s="263"/>
      <c r="L1518" s="266"/>
      <c r="M1518" s="267"/>
      <c r="N1518" s="267"/>
      <c r="O1518" s="267"/>
      <c r="P1518" s="267"/>
      <c r="Q1518" s="267"/>
      <c r="R1518" s="267"/>
      <c r="S1518" s="267"/>
      <c r="T1518" s="267"/>
      <c r="U1518" s="267"/>
      <c r="V1518" s="267"/>
      <c r="W1518" s="267"/>
      <c r="X1518" s="267"/>
      <c r="Y1518" s="267"/>
      <c r="Z1518" s="267"/>
      <c r="AA1518" s="267"/>
      <c r="AB1518" s="267"/>
    </row>
    <row r="1519" spans="1:28" s="284" customFormat="1" ht="40.200000000000003" customHeight="1">
      <c r="A1519" s="287" t="s">
        <v>4973</v>
      </c>
      <c r="B1519" s="271" t="s">
        <v>4974</v>
      </c>
      <c r="C1519" s="287" t="s">
        <v>268</v>
      </c>
      <c r="D1519" s="263" t="s">
        <v>4975</v>
      </c>
      <c r="E1519" s="263" t="s">
        <v>4976</v>
      </c>
      <c r="F1519" s="287" t="s">
        <v>5006</v>
      </c>
      <c r="G1519" s="309" t="s">
        <v>5007</v>
      </c>
      <c r="H1519" s="287" t="s">
        <v>5008</v>
      </c>
      <c r="I1519" s="310" t="s">
        <v>9</v>
      </c>
      <c r="J1519" s="263"/>
      <c r="K1519" s="287"/>
      <c r="L1519" s="287"/>
    </row>
    <row r="1520" spans="1:28" s="262" customFormat="1" ht="40.200000000000003" customHeight="1">
      <c r="A1520" s="256" t="s">
        <v>4973</v>
      </c>
      <c r="B1520" s="271" t="s">
        <v>4974</v>
      </c>
      <c r="C1520" s="256" t="s">
        <v>272</v>
      </c>
      <c r="D1520" s="263" t="s">
        <v>4975</v>
      </c>
      <c r="E1520" s="263" t="s">
        <v>4976</v>
      </c>
      <c r="F1520" s="256" t="s">
        <v>5010</v>
      </c>
      <c r="G1520" s="258" t="s">
        <v>5011</v>
      </c>
      <c r="H1520" s="256" t="s">
        <v>5012</v>
      </c>
      <c r="I1520" s="259" t="s">
        <v>9</v>
      </c>
      <c r="J1520" s="263"/>
      <c r="K1520" s="256"/>
      <c r="L1520" s="260"/>
      <c r="M1520" s="261"/>
      <c r="N1520" s="261"/>
      <c r="O1520" s="261"/>
      <c r="P1520" s="261"/>
      <c r="Q1520" s="261"/>
      <c r="R1520" s="261"/>
      <c r="S1520" s="261"/>
      <c r="T1520" s="261"/>
      <c r="U1520" s="261"/>
      <c r="V1520" s="261"/>
      <c r="W1520" s="261"/>
      <c r="X1520" s="261"/>
      <c r="Y1520" s="261"/>
      <c r="Z1520" s="261"/>
      <c r="AA1520" s="261"/>
      <c r="AB1520" s="261"/>
    </row>
    <row r="1521" spans="1:28" s="268" customFormat="1" ht="40.200000000000003" customHeight="1">
      <c r="A1521" s="263" t="s">
        <v>4973</v>
      </c>
      <c r="B1521" s="271" t="s">
        <v>4974</v>
      </c>
      <c r="C1521" s="263" t="s">
        <v>275</v>
      </c>
      <c r="D1521" s="263" t="s">
        <v>4975</v>
      </c>
      <c r="E1521" s="263" t="s">
        <v>4976</v>
      </c>
      <c r="F1521" s="263" t="s">
        <v>5013</v>
      </c>
      <c r="G1521" s="264" t="s">
        <v>5014</v>
      </c>
      <c r="H1521" s="263" t="s">
        <v>5015</v>
      </c>
      <c r="I1521" s="265" t="s">
        <v>9</v>
      </c>
      <c r="J1521" s="263"/>
      <c r="K1521" s="263"/>
      <c r="L1521" s="266"/>
      <c r="M1521" s="267"/>
      <c r="N1521" s="267"/>
      <c r="O1521" s="267"/>
      <c r="P1521" s="267"/>
      <c r="Q1521" s="267"/>
      <c r="R1521" s="267"/>
      <c r="S1521" s="267"/>
      <c r="T1521" s="267"/>
      <c r="U1521" s="267"/>
      <c r="V1521" s="267"/>
      <c r="W1521" s="267"/>
      <c r="X1521" s="267"/>
      <c r="Y1521" s="267"/>
      <c r="Z1521" s="267"/>
      <c r="AA1521" s="267"/>
      <c r="AB1521" s="267"/>
    </row>
    <row r="1522" spans="1:28" s="268" customFormat="1" ht="40.200000000000003" customHeight="1">
      <c r="A1522" s="263" t="s">
        <v>4973</v>
      </c>
      <c r="B1522" s="271" t="s">
        <v>4974</v>
      </c>
      <c r="C1522" s="263" t="s">
        <v>279</v>
      </c>
      <c r="D1522" s="263" t="s">
        <v>4975</v>
      </c>
      <c r="E1522" s="263" t="s">
        <v>4976</v>
      </c>
      <c r="F1522" s="263" t="s">
        <v>5016</v>
      </c>
      <c r="G1522" s="264" t="s">
        <v>5017</v>
      </c>
      <c r="H1522" s="263" t="s">
        <v>5018</v>
      </c>
      <c r="I1522" s="265" t="s">
        <v>9</v>
      </c>
      <c r="J1522" s="263"/>
      <c r="K1522" s="263"/>
      <c r="L1522" s="263" t="s">
        <v>645</v>
      </c>
      <c r="M1522" s="267"/>
      <c r="N1522" s="267"/>
      <c r="O1522" s="267"/>
      <c r="P1522" s="267"/>
      <c r="Q1522" s="267"/>
      <c r="R1522" s="267"/>
      <c r="S1522" s="267"/>
      <c r="T1522" s="267"/>
      <c r="U1522" s="267"/>
      <c r="V1522" s="267"/>
      <c r="W1522" s="267"/>
      <c r="X1522" s="267"/>
      <c r="Y1522" s="267"/>
      <c r="Z1522" s="267"/>
      <c r="AA1522" s="267"/>
      <c r="AB1522" s="267"/>
    </row>
    <row r="1523" spans="1:28" s="268" customFormat="1" ht="40.200000000000003" customHeight="1">
      <c r="A1523" s="263" t="s">
        <v>4973</v>
      </c>
      <c r="B1523" s="271" t="s">
        <v>4974</v>
      </c>
      <c r="C1523" s="263" t="s">
        <v>283</v>
      </c>
      <c r="D1523" s="263" t="s">
        <v>4975</v>
      </c>
      <c r="E1523" s="263" t="s">
        <v>4976</v>
      </c>
      <c r="F1523" s="263" t="s">
        <v>5019</v>
      </c>
      <c r="G1523" s="264" t="s">
        <v>5020</v>
      </c>
      <c r="H1523" s="263" t="s">
        <v>299</v>
      </c>
      <c r="I1523" s="265" t="s">
        <v>9</v>
      </c>
      <c r="J1523" s="263"/>
      <c r="K1523" s="263"/>
      <c r="L1523" s="263" t="s">
        <v>645</v>
      </c>
      <c r="M1523" s="267"/>
      <c r="N1523" s="267"/>
      <c r="O1523" s="267"/>
      <c r="P1523" s="267"/>
      <c r="Q1523" s="267"/>
      <c r="R1523" s="267"/>
      <c r="S1523" s="267"/>
      <c r="T1523" s="267"/>
      <c r="U1523" s="267"/>
      <c r="V1523" s="267"/>
      <c r="W1523" s="267"/>
      <c r="X1523" s="267"/>
      <c r="Y1523" s="267"/>
      <c r="Z1523" s="267"/>
      <c r="AA1523" s="267"/>
      <c r="AB1523" s="267"/>
    </row>
    <row r="1524" spans="1:28" s="268" customFormat="1" ht="40.200000000000003" customHeight="1">
      <c r="A1524" s="263" t="s">
        <v>4973</v>
      </c>
      <c r="B1524" s="271" t="s">
        <v>4974</v>
      </c>
      <c r="C1524" s="263" t="s">
        <v>286</v>
      </c>
      <c r="D1524" s="263" t="s">
        <v>4975</v>
      </c>
      <c r="E1524" s="263" t="s">
        <v>4976</v>
      </c>
      <c r="F1524" s="263" t="s">
        <v>5021</v>
      </c>
      <c r="G1524" s="264" t="s">
        <v>5020</v>
      </c>
      <c r="H1524" s="263" t="s">
        <v>5022</v>
      </c>
      <c r="I1524" s="265" t="s">
        <v>9</v>
      </c>
      <c r="J1524" s="263"/>
      <c r="K1524" s="263"/>
      <c r="L1524" s="263" t="s">
        <v>645</v>
      </c>
      <c r="M1524" s="267"/>
      <c r="N1524" s="267"/>
      <c r="O1524" s="267"/>
      <c r="P1524" s="267"/>
      <c r="Q1524" s="267"/>
      <c r="R1524" s="267"/>
      <c r="S1524" s="267"/>
      <c r="T1524" s="267"/>
      <c r="U1524" s="267"/>
      <c r="V1524" s="267"/>
      <c r="W1524" s="267"/>
      <c r="X1524" s="267"/>
      <c r="Y1524" s="267"/>
      <c r="Z1524" s="267"/>
      <c r="AA1524" s="267"/>
      <c r="AB1524" s="267"/>
    </row>
    <row r="1525" spans="1:28" s="268" customFormat="1" ht="40.200000000000003" customHeight="1">
      <c r="A1525" s="263" t="s">
        <v>4973</v>
      </c>
      <c r="B1525" s="271" t="s">
        <v>4974</v>
      </c>
      <c r="C1525" s="263" t="s">
        <v>290</v>
      </c>
      <c r="D1525" s="263" t="s">
        <v>4975</v>
      </c>
      <c r="E1525" s="263" t="s">
        <v>4976</v>
      </c>
      <c r="F1525" s="263" t="s">
        <v>3036</v>
      </c>
      <c r="G1525" s="264" t="s">
        <v>5023</v>
      </c>
      <c r="H1525" s="263" t="s">
        <v>3359</v>
      </c>
      <c r="I1525" s="265" t="s">
        <v>9</v>
      </c>
      <c r="J1525" s="263"/>
      <c r="K1525" s="263"/>
      <c r="L1525" s="263" t="s">
        <v>645</v>
      </c>
      <c r="M1525" s="267"/>
      <c r="N1525" s="267"/>
      <c r="O1525" s="267"/>
      <c r="P1525" s="267"/>
      <c r="Q1525" s="267"/>
      <c r="R1525" s="267"/>
      <c r="S1525" s="267"/>
      <c r="T1525" s="267"/>
      <c r="U1525" s="267"/>
      <c r="V1525" s="267"/>
      <c r="W1525" s="267"/>
      <c r="X1525" s="267"/>
      <c r="Y1525" s="267"/>
      <c r="Z1525" s="267"/>
      <c r="AA1525" s="267"/>
      <c r="AB1525" s="267"/>
    </row>
    <row r="1526" spans="1:28" s="268" customFormat="1" ht="40.200000000000003" customHeight="1">
      <c r="A1526" s="263" t="s">
        <v>4973</v>
      </c>
      <c r="B1526" s="271" t="s">
        <v>4974</v>
      </c>
      <c r="C1526" s="263" t="s">
        <v>295</v>
      </c>
      <c r="D1526" s="263" t="s">
        <v>4975</v>
      </c>
      <c r="E1526" s="263" t="s">
        <v>4976</v>
      </c>
      <c r="F1526" s="263" t="s">
        <v>3031</v>
      </c>
      <c r="G1526" s="264" t="s">
        <v>5024</v>
      </c>
      <c r="H1526" s="263" t="s">
        <v>3362</v>
      </c>
      <c r="I1526" s="265" t="s">
        <v>9</v>
      </c>
      <c r="J1526" s="263"/>
      <c r="K1526" s="263"/>
      <c r="L1526" s="263" t="s">
        <v>645</v>
      </c>
      <c r="M1526" s="267"/>
      <c r="N1526" s="267"/>
      <c r="O1526" s="267"/>
      <c r="P1526" s="267"/>
      <c r="Q1526" s="267"/>
      <c r="R1526" s="267"/>
      <c r="S1526" s="267"/>
      <c r="T1526" s="267"/>
      <c r="U1526" s="267"/>
      <c r="V1526" s="267"/>
      <c r="W1526" s="267"/>
      <c r="X1526" s="267"/>
      <c r="Y1526" s="267"/>
      <c r="Z1526" s="267"/>
      <c r="AA1526" s="267"/>
      <c r="AB1526" s="267"/>
    </row>
    <row r="1527" spans="1:28" s="268" customFormat="1" ht="40.200000000000003" customHeight="1">
      <c r="A1527" s="263" t="s">
        <v>4973</v>
      </c>
      <c r="B1527" s="271" t="s">
        <v>4974</v>
      </c>
      <c r="C1527" s="263" t="s">
        <v>300</v>
      </c>
      <c r="D1527" s="263" t="s">
        <v>4975</v>
      </c>
      <c r="E1527" s="263" t="s">
        <v>4976</v>
      </c>
      <c r="F1527" s="263" t="s">
        <v>5025</v>
      </c>
      <c r="G1527" s="264" t="s">
        <v>3364</v>
      </c>
      <c r="H1527" s="263" t="s">
        <v>3365</v>
      </c>
      <c r="I1527" s="265" t="s">
        <v>9</v>
      </c>
      <c r="J1527" s="263"/>
      <c r="K1527" s="263"/>
      <c r="L1527" s="263" t="s">
        <v>645</v>
      </c>
      <c r="M1527" s="267"/>
      <c r="N1527" s="267"/>
      <c r="O1527" s="267"/>
      <c r="P1527" s="267"/>
      <c r="Q1527" s="267"/>
      <c r="R1527" s="267"/>
      <c r="S1527" s="267"/>
      <c r="T1527" s="267"/>
      <c r="U1527" s="267"/>
      <c r="V1527" s="267"/>
      <c r="W1527" s="267"/>
      <c r="X1527" s="267"/>
      <c r="Y1527" s="267"/>
      <c r="Z1527" s="267"/>
      <c r="AA1527" s="267"/>
      <c r="AB1527" s="267"/>
    </row>
    <row r="1528" spans="1:28" s="284" customFormat="1" ht="40.200000000000003" customHeight="1">
      <c r="A1528" s="287" t="s">
        <v>4973</v>
      </c>
      <c r="B1528" s="271" t="s">
        <v>4974</v>
      </c>
      <c r="C1528" s="287" t="s">
        <v>304</v>
      </c>
      <c r="D1528" s="263" t="s">
        <v>4975</v>
      </c>
      <c r="E1528" s="263" t="s">
        <v>4976</v>
      </c>
      <c r="F1528" s="287" t="s">
        <v>5026</v>
      </c>
      <c r="G1528" s="309" t="s">
        <v>5027</v>
      </c>
      <c r="H1528" s="287" t="s">
        <v>5028</v>
      </c>
      <c r="I1528" s="310" t="s">
        <v>9</v>
      </c>
      <c r="J1528" s="263"/>
      <c r="K1528" s="287"/>
      <c r="L1528" s="287"/>
    </row>
    <row r="1529" spans="1:28" s="262" customFormat="1" ht="40.200000000000003" customHeight="1">
      <c r="A1529" s="256" t="s">
        <v>5029</v>
      </c>
      <c r="B1529" s="271" t="s">
        <v>5030</v>
      </c>
      <c r="C1529" s="256" t="s">
        <v>209</v>
      </c>
      <c r="D1529" s="261"/>
      <c r="E1529" s="256" t="s">
        <v>5030</v>
      </c>
      <c r="F1529" s="256" t="s">
        <v>5031</v>
      </c>
      <c r="G1529" s="258" t="s">
        <v>5032</v>
      </c>
      <c r="H1529" s="256" t="s">
        <v>5033</v>
      </c>
      <c r="I1529" s="259" t="s">
        <v>9</v>
      </c>
      <c r="J1529" s="263"/>
      <c r="K1529" s="261"/>
      <c r="L1529" s="260"/>
      <c r="M1529" s="261"/>
      <c r="N1529" s="261"/>
      <c r="O1529" s="261"/>
      <c r="P1529" s="261"/>
      <c r="Q1529" s="261"/>
      <c r="R1529" s="261"/>
      <c r="S1529" s="261"/>
      <c r="T1529" s="261"/>
      <c r="U1529" s="261"/>
      <c r="V1529" s="261"/>
      <c r="W1529" s="261"/>
      <c r="X1529" s="261"/>
      <c r="Y1529" s="261"/>
      <c r="Z1529" s="261"/>
      <c r="AA1529" s="261"/>
      <c r="AB1529" s="261"/>
    </row>
    <row r="1530" spans="1:28" s="268" customFormat="1" ht="40.200000000000003" customHeight="1">
      <c r="A1530" s="263" t="s">
        <v>5029</v>
      </c>
      <c r="B1530" s="271" t="s">
        <v>5030</v>
      </c>
      <c r="C1530" s="263" t="s">
        <v>215</v>
      </c>
      <c r="D1530" s="267"/>
      <c r="E1530" s="256" t="s">
        <v>5030</v>
      </c>
      <c r="F1530" s="263" t="s">
        <v>5034</v>
      </c>
      <c r="G1530" s="264" t="s">
        <v>5032</v>
      </c>
      <c r="H1530" s="263" t="s">
        <v>5035</v>
      </c>
      <c r="I1530" s="265" t="s">
        <v>9</v>
      </c>
      <c r="J1530" s="263"/>
      <c r="K1530" s="267"/>
      <c r="L1530" s="266"/>
      <c r="M1530" s="267"/>
      <c r="N1530" s="267"/>
      <c r="O1530" s="267"/>
      <c r="P1530" s="267"/>
      <c r="Q1530" s="267"/>
      <c r="R1530" s="267"/>
      <c r="S1530" s="267"/>
      <c r="T1530" s="267"/>
      <c r="U1530" s="267"/>
      <c r="V1530" s="267"/>
      <c r="W1530" s="267"/>
      <c r="X1530" s="267"/>
      <c r="Y1530" s="267"/>
      <c r="Z1530" s="267"/>
      <c r="AA1530" s="267"/>
      <c r="AB1530" s="267"/>
    </row>
    <row r="1531" spans="1:28" s="268" customFormat="1" ht="40.200000000000003" customHeight="1">
      <c r="A1531" s="263" t="s">
        <v>5029</v>
      </c>
      <c r="B1531" s="271" t="s">
        <v>5030</v>
      </c>
      <c r="C1531" s="263" t="s">
        <v>220</v>
      </c>
      <c r="D1531" s="267"/>
      <c r="E1531" s="256" t="s">
        <v>5030</v>
      </c>
      <c r="F1531" s="263" t="s">
        <v>5036</v>
      </c>
      <c r="G1531" s="264" t="s">
        <v>5032</v>
      </c>
      <c r="H1531" s="263" t="s">
        <v>5037</v>
      </c>
      <c r="I1531" s="265" t="s">
        <v>9</v>
      </c>
      <c r="J1531" s="263"/>
      <c r="K1531" s="267"/>
      <c r="L1531" s="266"/>
      <c r="M1531" s="267"/>
      <c r="N1531" s="267"/>
      <c r="O1531" s="267"/>
      <c r="P1531" s="267"/>
      <c r="Q1531" s="267"/>
      <c r="R1531" s="267"/>
      <c r="S1531" s="267"/>
      <c r="T1531" s="267"/>
      <c r="U1531" s="267"/>
      <c r="V1531" s="267"/>
      <c r="W1531" s="267"/>
      <c r="X1531" s="267"/>
      <c r="Y1531" s="267"/>
      <c r="Z1531" s="267"/>
      <c r="AA1531" s="267"/>
      <c r="AB1531" s="267"/>
    </row>
    <row r="1532" spans="1:28" s="268" customFormat="1" ht="40.200000000000003" customHeight="1">
      <c r="A1532" s="263" t="s">
        <v>5029</v>
      </c>
      <c r="B1532" s="271" t="s">
        <v>5030</v>
      </c>
      <c r="C1532" s="263" t="s">
        <v>226</v>
      </c>
      <c r="D1532" s="267"/>
      <c r="E1532" s="256" t="s">
        <v>5030</v>
      </c>
      <c r="F1532" s="263" t="s">
        <v>5038</v>
      </c>
      <c r="G1532" s="264" t="s">
        <v>5032</v>
      </c>
      <c r="H1532" s="263" t="s">
        <v>5039</v>
      </c>
      <c r="I1532" s="265" t="s">
        <v>9</v>
      </c>
      <c r="J1532" s="263"/>
      <c r="K1532" s="267"/>
      <c r="L1532" s="266"/>
      <c r="M1532" s="267"/>
      <c r="N1532" s="267"/>
      <c r="O1532" s="267"/>
      <c r="P1532" s="267"/>
      <c r="Q1532" s="267"/>
      <c r="R1532" s="267"/>
      <c r="S1532" s="267"/>
      <c r="T1532" s="267"/>
      <c r="U1532" s="267"/>
      <c r="V1532" s="267"/>
      <c r="W1532" s="267"/>
      <c r="X1532" s="267"/>
      <c r="Y1532" s="267"/>
      <c r="Z1532" s="267"/>
      <c r="AA1532" s="267"/>
      <c r="AB1532" s="267"/>
    </row>
    <row r="1533" spans="1:28" s="268" customFormat="1" ht="40.200000000000003" customHeight="1">
      <c r="A1533" s="263" t="s">
        <v>5029</v>
      </c>
      <c r="B1533" s="271" t="s">
        <v>5030</v>
      </c>
      <c r="C1533" s="263" t="s">
        <v>230</v>
      </c>
      <c r="D1533" s="267"/>
      <c r="E1533" s="256" t="s">
        <v>5030</v>
      </c>
      <c r="F1533" s="263" t="s">
        <v>5040</v>
      </c>
      <c r="G1533" s="264" t="s">
        <v>5032</v>
      </c>
      <c r="H1533" s="263" t="s">
        <v>5041</v>
      </c>
      <c r="I1533" s="265" t="s">
        <v>9</v>
      </c>
      <c r="J1533" s="263"/>
      <c r="K1533" s="267"/>
      <c r="L1533" s="267"/>
      <c r="M1533" s="267"/>
      <c r="N1533" s="267"/>
      <c r="O1533" s="267"/>
      <c r="P1533" s="267"/>
      <c r="Q1533" s="267"/>
      <c r="R1533" s="267"/>
      <c r="S1533" s="267"/>
      <c r="T1533" s="267"/>
      <c r="U1533" s="267"/>
      <c r="V1533" s="267"/>
      <c r="W1533" s="267"/>
      <c r="X1533" s="267"/>
      <c r="Y1533" s="267"/>
      <c r="Z1533" s="267"/>
      <c r="AA1533" s="267"/>
      <c r="AB1533" s="267"/>
    </row>
    <row r="1534" spans="1:28" s="268" customFormat="1" ht="40.200000000000003" customHeight="1">
      <c r="A1534" s="263" t="s">
        <v>5029</v>
      </c>
      <c r="B1534" s="271" t="s">
        <v>5030</v>
      </c>
      <c r="C1534" s="263" t="s">
        <v>234</v>
      </c>
      <c r="D1534" s="267"/>
      <c r="E1534" s="256" t="s">
        <v>5030</v>
      </c>
      <c r="F1534" s="263" t="s">
        <v>5042</v>
      </c>
      <c r="G1534" s="264" t="s">
        <v>5032</v>
      </c>
      <c r="H1534" s="263" t="s">
        <v>5043</v>
      </c>
      <c r="I1534" s="265" t="s">
        <v>9</v>
      </c>
      <c r="J1534" s="263"/>
      <c r="K1534" s="267"/>
      <c r="L1534" s="266"/>
      <c r="M1534" s="267"/>
      <c r="N1534" s="267"/>
      <c r="O1534" s="267"/>
      <c r="P1534" s="267"/>
      <c r="Q1534" s="267"/>
      <c r="R1534" s="267"/>
      <c r="S1534" s="267"/>
      <c r="T1534" s="267"/>
      <c r="U1534" s="267"/>
      <c r="V1534" s="267"/>
      <c r="W1534" s="267"/>
      <c r="X1534" s="267"/>
      <c r="Y1534" s="267"/>
      <c r="Z1534" s="267"/>
      <c r="AA1534" s="267"/>
      <c r="AB1534" s="267"/>
    </row>
    <row r="1535" spans="1:28" s="268" customFormat="1" ht="40.200000000000003" customHeight="1">
      <c r="A1535" s="263" t="s">
        <v>5029</v>
      </c>
      <c r="B1535" s="271" t="s">
        <v>5030</v>
      </c>
      <c r="C1535" s="263" t="s">
        <v>238</v>
      </c>
      <c r="D1535" s="267"/>
      <c r="E1535" s="256" t="s">
        <v>5030</v>
      </c>
      <c r="F1535" s="263" t="s">
        <v>5044</v>
      </c>
      <c r="G1535" s="264" t="s">
        <v>5032</v>
      </c>
      <c r="H1535" s="263" t="s">
        <v>5045</v>
      </c>
      <c r="I1535" s="265" t="s">
        <v>9</v>
      </c>
      <c r="J1535" s="263"/>
      <c r="K1535" s="267"/>
      <c r="L1535" s="266"/>
      <c r="M1535" s="267"/>
      <c r="N1535" s="267"/>
      <c r="O1535" s="267"/>
      <c r="P1535" s="267"/>
      <c r="Q1535" s="267"/>
      <c r="R1535" s="267"/>
      <c r="S1535" s="267"/>
      <c r="T1535" s="267"/>
      <c r="U1535" s="267"/>
      <c r="V1535" s="267"/>
      <c r="W1535" s="267"/>
      <c r="X1535" s="267"/>
      <c r="Y1535" s="267"/>
      <c r="Z1535" s="267"/>
      <c r="AA1535" s="267"/>
      <c r="AB1535" s="267"/>
    </row>
    <row r="1536" spans="1:28" s="268" customFormat="1" ht="40.200000000000003" customHeight="1">
      <c r="A1536" s="263" t="s">
        <v>5029</v>
      </c>
      <c r="B1536" s="271" t="s">
        <v>5030</v>
      </c>
      <c r="C1536" s="263" t="s">
        <v>243</v>
      </c>
      <c r="D1536" s="267"/>
      <c r="E1536" s="256" t="s">
        <v>5030</v>
      </c>
      <c r="F1536" s="263" t="s">
        <v>5046</v>
      </c>
      <c r="G1536" s="264" t="s">
        <v>5047</v>
      </c>
      <c r="H1536" s="263" t="s">
        <v>5048</v>
      </c>
      <c r="I1536" s="265" t="s">
        <v>9</v>
      </c>
      <c r="J1536" s="263"/>
      <c r="K1536" s="267"/>
      <c r="L1536" s="266"/>
      <c r="M1536" s="267"/>
      <c r="N1536" s="267"/>
      <c r="O1536" s="267"/>
      <c r="P1536" s="267"/>
      <c r="Q1536" s="267"/>
      <c r="R1536" s="267"/>
      <c r="S1536" s="267"/>
      <c r="T1536" s="267"/>
      <c r="U1536" s="267"/>
      <c r="V1536" s="267"/>
      <c r="W1536" s="267"/>
      <c r="X1536" s="267"/>
      <c r="Y1536" s="267"/>
      <c r="Z1536" s="267"/>
      <c r="AA1536" s="267"/>
      <c r="AB1536" s="267"/>
    </row>
    <row r="1537" spans="1:28" s="268" customFormat="1" ht="40.200000000000003" customHeight="1">
      <c r="A1537" s="263" t="s">
        <v>5029</v>
      </c>
      <c r="B1537" s="271" t="s">
        <v>5030</v>
      </c>
      <c r="C1537" s="263" t="s">
        <v>248</v>
      </c>
      <c r="D1537" s="267"/>
      <c r="E1537" s="256" t="s">
        <v>5030</v>
      </c>
      <c r="F1537" s="263" t="s">
        <v>5049</v>
      </c>
      <c r="G1537" s="264" t="s">
        <v>5050</v>
      </c>
      <c r="H1537" s="263" t="s">
        <v>5051</v>
      </c>
      <c r="I1537" s="265" t="s">
        <v>9</v>
      </c>
      <c r="J1537" s="263"/>
      <c r="K1537" s="267"/>
      <c r="L1537" s="266"/>
      <c r="M1537" s="267"/>
      <c r="N1537" s="267"/>
      <c r="O1537" s="267"/>
      <c r="P1537" s="267"/>
      <c r="Q1537" s="267"/>
      <c r="R1537" s="267"/>
      <c r="S1537" s="267"/>
      <c r="T1537" s="267"/>
      <c r="U1537" s="267"/>
      <c r="V1537" s="267"/>
      <c r="W1537" s="267"/>
      <c r="X1537" s="267"/>
      <c r="Y1537" s="267"/>
      <c r="Z1537" s="267"/>
      <c r="AA1537" s="267"/>
      <c r="AB1537" s="267"/>
    </row>
    <row r="1538" spans="1:28" s="268" customFormat="1" ht="40.200000000000003" customHeight="1">
      <c r="A1538" s="263" t="s">
        <v>5029</v>
      </c>
      <c r="B1538" s="271" t="s">
        <v>5030</v>
      </c>
      <c r="C1538" s="263" t="s">
        <v>252</v>
      </c>
      <c r="D1538" s="267"/>
      <c r="E1538" s="256" t="s">
        <v>5030</v>
      </c>
      <c r="F1538" s="263" t="s">
        <v>5052</v>
      </c>
      <c r="G1538" s="264" t="s">
        <v>5050</v>
      </c>
      <c r="H1538" s="263" t="s">
        <v>5053</v>
      </c>
      <c r="I1538" s="265" t="s">
        <v>9</v>
      </c>
      <c r="J1538" s="263"/>
      <c r="K1538" s="267"/>
      <c r="L1538" s="267"/>
      <c r="M1538" s="267"/>
      <c r="N1538" s="267"/>
      <c r="O1538" s="267"/>
      <c r="P1538" s="267"/>
      <c r="Q1538" s="267"/>
      <c r="R1538" s="267"/>
      <c r="S1538" s="267"/>
      <c r="T1538" s="267"/>
      <c r="U1538" s="267"/>
      <c r="V1538" s="267"/>
      <c r="W1538" s="267"/>
      <c r="X1538" s="267"/>
      <c r="Y1538" s="267"/>
      <c r="Z1538" s="267"/>
      <c r="AA1538" s="267"/>
      <c r="AB1538" s="267"/>
    </row>
    <row r="1539" spans="1:28" s="268" customFormat="1" ht="40.200000000000003" customHeight="1">
      <c r="A1539" s="263" t="s">
        <v>5029</v>
      </c>
      <c r="B1539" s="271" t="s">
        <v>5030</v>
      </c>
      <c r="C1539" s="263" t="s">
        <v>257</v>
      </c>
      <c r="D1539" s="267"/>
      <c r="E1539" s="256" t="s">
        <v>5030</v>
      </c>
      <c r="F1539" s="263" t="s">
        <v>5054</v>
      </c>
      <c r="G1539" s="264" t="s">
        <v>5050</v>
      </c>
      <c r="H1539" s="263" t="s">
        <v>5055</v>
      </c>
      <c r="I1539" s="265" t="s">
        <v>9</v>
      </c>
      <c r="J1539" s="263"/>
      <c r="K1539" s="267"/>
      <c r="L1539" s="266"/>
      <c r="M1539" s="267"/>
      <c r="N1539" s="267"/>
      <c r="O1539" s="267"/>
      <c r="P1539" s="267"/>
      <c r="Q1539" s="267"/>
      <c r="R1539" s="267"/>
      <c r="S1539" s="267"/>
      <c r="T1539" s="267"/>
      <c r="U1539" s="267"/>
      <c r="V1539" s="267"/>
      <c r="W1539" s="267"/>
      <c r="X1539" s="267"/>
      <c r="Y1539" s="267"/>
      <c r="Z1539" s="267"/>
      <c r="AA1539" s="267"/>
      <c r="AB1539" s="267"/>
    </row>
    <row r="1540" spans="1:28" s="268" customFormat="1" ht="40.200000000000003" customHeight="1">
      <c r="A1540" s="263" t="s">
        <v>5029</v>
      </c>
      <c r="B1540" s="271" t="s">
        <v>5030</v>
      </c>
      <c r="C1540" s="263" t="s">
        <v>260</v>
      </c>
      <c r="D1540" s="267"/>
      <c r="E1540" s="256" t="s">
        <v>5030</v>
      </c>
      <c r="F1540" s="263" t="s">
        <v>5056</v>
      </c>
      <c r="G1540" s="264" t="s">
        <v>5050</v>
      </c>
      <c r="H1540" s="263" t="s">
        <v>5057</v>
      </c>
      <c r="I1540" s="265" t="s">
        <v>9</v>
      </c>
      <c r="J1540" s="263"/>
      <c r="K1540" s="267"/>
      <c r="L1540" s="266"/>
      <c r="M1540" s="267"/>
      <c r="N1540" s="267"/>
      <c r="O1540" s="267"/>
      <c r="P1540" s="267"/>
      <c r="Q1540" s="267"/>
      <c r="R1540" s="267"/>
      <c r="S1540" s="267"/>
      <c r="T1540" s="267"/>
      <c r="U1540" s="267"/>
      <c r="V1540" s="267"/>
      <c r="W1540" s="267"/>
      <c r="X1540" s="267"/>
      <c r="Y1540" s="267"/>
      <c r="Z1540" s="267"/>
      <c r="AA1540" s="267"/>
      <c r="AB1540" s="267"/>
    </row>
    <row r="1541" spans="1:28" s="268" customFormat="1" ht="40.200000000000003" customHeight="1">
      <c r="A1541" s="263" t="s">
        <v>5029</v>
      </c>
      <c r="B1541" s="271" t="s">
        <v>5030</v>
      </c>
      <c r="C1541" s="263" t="s">
        <v>264</v>
      </c>
      <c r="D1541" s="267"/>
      <c r="E1541" s="256" t="s">
        <v>5030</v>
      </c>
      <c r="F1541" s="263" t="s">
        <v>5058</v>
      </c>
      <c r="G1541" s="264" t="s">
        <v>5059</v>
      </c>
      <c r="H1541" s="263" t="s">
        <v>5060</v>
      </c>
      <c r="I1541" s="265" t="s">
        <v>9</v>
      </c>
      <c r="J1541" s="263"/>
      <c r="K1541" s="267"/>
      <c r="L1541" s="266"/>
      <c r="M1541" s="267"/>
      <c r="N1541" s="267"/>
      <c r="O1541" s="267"/>
      <c r="P1541" s="267"/>
      <c r="Q1541" s="267"/>
      <c r="R1541" s="267"/>
      <c r="S1541" s="267"/>
      <c r="T1541" s="267"/>
      <c r="U1541" s="267"/>
      <c r="V1541" s="267"/>
      <c r="W1541" s="267"/>
      <c r="X1541" s="267"/>
      <c r="Y1541" s="267"/>
      <c r="Z1541" s="267"/>
      <c r="AA1541" s="267"/>
      <c r="AB1541" s="267"/>
    </row>
    <row r="1542" spans="1:28" s="268" customFormat="1" ht="40.200000000000003" customHeight="1">
      <c r="A1542" s="263" t="s">
        <v>5029</v>
      </c>
      <c r="B1542" s="271" t="s">
        <v>5030</v>
      </c>
      <c r="C1542" s="263" t="s">
        <v>268</v>
      </c>
      <c r="D1542" s="267"/>
      <c r="E1542" s="256" t="s">
        <v>5030</v>
      </c>
      <c r="F1542" s="263" t="s">
        <v>5061</v>
      </c>
      <c r="G1542" s="264" t="s">
        <v>5062</v>
      </c>
      <c r="H1542" s="263" t="s">
        <v>5063</v>
      </c>
      <c r="I1542" s="265" t="s">
        <v>9</v>
      </c>
      <c r="J1542" s="263"/>
      <c r="K1542" s="267"/>
      <c r="L1542" s="266"/>
      <c r="M1542" s="267"/>
      <c r="N1542" s="267"/>
      <c r="O1542" s="267"/>
      <c r="P1542" s="267"/>
      <c r="Q1542" s="267"/>
      <c r="R1542" s="267"/>
      <c r="S1542" s="267"/>
      <c r="T1542" s="267"/>
      <c r="U1542" s="267"/>
      <c r="V1542" s="267"/>
      <c r="W1542" s="267"/>
      <c r="X1542" s="267"/>
      <c r="Y1542" s="267"/>
      <c r="Z1542" s="267"/>
      <c r="AA1542" s="267"/>
      <c r="AB1542" s="267"/>
    </row>
    <row r="1543" spans="1:28" s="268" customFormat="1" ht="40.200000000000003" customHeight="1">
      <c r="A1543" s="263" t="s">
        <v>5029</v>
      </c>
      <c r="B1543" s="271" t="s">
        <v>5030</v>
      </c>
      <c r="C1543" s="263" t="s">
        <v>272</v>
      </c>
      <c r="D1543" s="267"/>
      <c r="E1543" s="256" t="s">
        <v>5030</v>
      </c>
      <c r="F1543" s="263" t="s">
        <v>5064</v>
      </c>
      <c r="G1543" s="264" t="s">
        <v>5062</v>
      </c>
      <c r="H1543" s="263" t="s">
        <v>5065</v>
      </c>
      <c r="I1543" s="265" t="s">
        <v>9</v>
      </c>
      <c r="J1543" s="263"/>
      <c r="K1543" s="267"/>
      <c r="L1543" s="266"/>
      <c r="M1543" s="267"/>
      <c r="N1543" s="267"/>
      <c r="O1543" s="267"/>
      <c r="P1543" s="267"/>
      <c r="Q1543" s="267"/>
      <c r="R1543" s="267"/>
      <c r="S1543" s="267"/>
      <c r="T1543" s="267"/>
      <c r="U1543" s="267"/>
      <c r="V1543" s="267"/>
      <c r="W1543" s="267"/>
      <c r="X1543" s="267"/>
      <c r="Y1543" s="267"/>
      <c r="Z1543" s="267"/>
      <c r="AA1543" s="267"/>
      <c r="AB1543" s="267"/>
    </row>
    <row r="1544" spans="1:28" s="268" customFormat="1" ht="40.200000000000003" customHeight="1">
      <c r="A1544" s="263" t="s">
        <v>5029</v>
      </c>
      <c r="B1544" s="271" t="s">
        <v>5030</v>
      </c>
      <c r="C1544" s="263" t="s">
        <v>275</v>
      </c>
      <c r="D1544" s="267"/>
      <c r="E1544" s="256" t="s">
        <v>5030</v>
      </c>
      <c r="F1544" s="263" t="s">
        <v>5066</v>
      </c>
      <c r="G1544" s="264" t="s">
        <v>5067</v>
      </c>
      <c r="H1544" s="263" t="s">
        <v>5068</v>
      </c>
      <c r="I1544" s="265" t="s">
        <v>9</v>
      </c>
      <c r="J1544" s="263"/>
      <c r="K1544" s="267"/>
      <c r="L1544" s="266"/>
      <c r="M1544" s="267"/>
      <c r="N1544" s="267"/>
      <c r="O1544" s="267"/>
      <c r="P1544" s="267"/>
      <c r="Q1544" s="267"/>
      <c r="R1544" s="267"/>
      <c r="S1544" s="267"/>
      <c r="T1544" s="267"/>
      <c r="U1544" s="267"/>
      <c r="V1544" s="267"/>
      <c r="W1544" s="267"/>
      <c r="X1544" s="267"/>
      <c r="Y1544" s="267"/>
      <c r="Z1544" s="267"/>
      <c r="AA1544" s="267"/>
      <c r="AB1544" s="267"/>
    </row>
    <row r="1545" spans="1:28" s="268" customFormat="1" ht="40.200000000000003" customHeight="1">
      <c r="A1545" s="263" t="s">
        <v>5029</v>
      </c>
      <c r="B1545" s="271" t="s">
        <v>5030</v>
      </c>
      <c r="C1545" s="263" t="s">
        <v>279</v>
      </c>
      <c r="D1545" s="267"/>
      <c r="E1545" s="256" t="s">
        <v>5030</v>
      </c>
      <c r="F1545" s="263" t="s">
        <v>5069</v>
      </c>
      <c r="G1545" s="264" t="s">
        <v>5062</v>
      </c>
      <c r="H1545" s="263" t="s">
        <v>5070</v>
      </c>
      <c r="I1545" s="265" t="s">
        <v>9</v>
      </c>
      <c r="J1545" s="263"/>
      <c r="K1545" s="267"/>
      <c r="L1545" s="266"/>
      <c r="M1545" s="267"/>
      <c r="N1545" s="267"/>
      <c r="O1545" s="267"/>
      <c r="P1545" s="267"/>
      <c r="Q1545" s="267"/>
      <c r="R1545" s="267"/>
      <c r="S1545" s="267"/>
      <c r="T1545" s="267"/>
      <c r="U1545" s="267"/>
      <c r="V1545" s="267"/>
      <c r="W1545" s="267"/>
      <c r="X1545" s="267"/>
      <c r="Y1545" s="267"/>
      <c r="Z1545" s="267"/>
      <c r="AA1545" s="267"/>
      <c r="AB1545" s="267"/>
    </row>
    <row r="1546" spans="1:28" s="268" customFormat="1" ht="40.200000000000003" customHeight="1">
      <c r="A1546" s="263" t="s">
        <v>5029</v>
      </c>
      <c r="B1546" s="271" t="s">
        <v>5030</v>
      </c>
      <c r="C1546" s="263" t="s">
        <v>283</v>
      </c>
      <c r="D1546" s="267"/>
      <c r="E1546" s="256" t="s">
        <v>5030</v>
      </c>
      <c r="F1546" s="263" t="s">
        <v>5071</v>
      </c>
      <c r="G1546" s="264" t="s">
        <v>5062</v>
      </c>
      <c r="H1546" s="263" t="s">
        <v>5072</v>
      </c>
      <c r="I1546" s="265" t="s">
        <v>9</v>
      </c>
      <c r="J1546" s="263"/>
      <c r="K1546" s="267"/>
      <c r="L1546" s="266"/>
      <c r="M1546" s="267"/>
      <c r="N1546" s="267"/>
      <c r="O1546" s="267"/>
      <c r="P1546" s="267"/>
      <c r="Q1546" s="267"/>
      <c r="R1546" s="267"/>
      <c r="S1546" s="267"/>
      <c r="T1546" s="267"/>
      <c r="U1546" s="267"/>
      <c r="V1546" s="267"/>
      <c r="W1546" s="267"/>
      <c r="X1546" s="267"/>
      <c r="Y1546" s="267"/>
      <c r="Z1546" s="267"/>
      <c r="AA1546" s="267"/>
      <c r="AB1546" s="267"/>
    </row>
    <row r="1547" spans="1:28" s="268" customFormat="1" ht="40.200000000000003" customHeight="1">
      <c r="A1547" s="263" t="s">
        <v>5029</v>
      </c>
      <c r="B1547" s="271" t="s">
        <v>5030</v>
      </c>
      <c r="C1547" s="263" t="s">
        <v>286</v>
      </c>
      <c r="D1547" s="267"/>
      <c r="E1547" s="256" t="s">
        <v>5030</v>
      </c>
      <c r="F1547" s="263" t="s">
        <v>5073</v>
      </c>
      <c r="G1547" s="264" t="s">
        <v>5074</v>
      </c>
      <c r="H1547" s="263" t="s">
        <v>5075</v>
      </c>
      <c r="I1547" s="265" t="s">
        <v>9</v>
      </c>
      <c r="J1547" s="263"/>
      <c r="K1547" s="267"/>
      <c r="L1547" s="266"/>
      <c r="M1547" s="267"/>
      <c r="N1547" s="267"/>
      <c r="O1547" s="267"/>
      <c r="P1547" s="267"/>
      <c r="Q1547" s="267"/>
      <c r="R1547" s="267"/>
      <c r="S1547" s="267"/>
      <c r="T1547" s="267"/>
      <c r="U1547" s="267"/>
      <c r="V1547" s="267"/>
      <c r="W1547" s="267"/>
      <c r="X1547" s="267"/>
      <c r="Y1547" s="267"/>
      <c r="Z1547" s="267"/>
      <c r="AA1547" s="267"/>
      <c r="AB1547" s="267"/>
    </row>
    <row r="1548" spans="1:28" s="268" customFormat="1" ht="40.200000000000003" customHeight="1">
      <c r="A1548" s="263" t="s">
        <v>5029</v>
      </c>
      <c r="B1548" s="271" t="s">
        <v>5030</v>
      </c>
      <c r="C1548" s="263" t="s">
        <v>290</v>
      </c>
      <c r="D1548" s="267"/>
      <c r="E1548" s="256" t="s">
        <v>5030</v>
      </c>
      <c r="F1548" s="263" t="s">
        <v>5076</v>
      </c>
      <c r="G1548" s="264" t="s">
        <v>5077</v>
      </c>
      <c r="H1548" s="263" t="s">
        <v>5078</v>
      </c>
      <c r="I1548" s="265" t="s">
        <v>9</v>
      </c>
      <c r="J1548" s="263"/>
      <c r="K1548" s="267"/>
      <c r="L1548" s="266"/>
      <c r="M1548" s="267"/>
      <c r="N1548" s="267"/>
      <c r="O1548" s="267"/>
      <c r="P1548" s="267"/>
      <c r="Q1548" s="267"/>
      <c r="R1548" s="267"/>
      <c r="S1548" s="267"/>
      <c r="T1548" s="267"/>
      <c r="U1548" s="267"/>
      <c r="V1548" s="267"/>
      <c r="W1548" s="267"/>
      <c r="X1548" s="267"/>
      <c r="Y1548" s="267"/>
      <c r="Z1548" s="267"/>
      <c r="AA1548" s="267"/>
      <c r="AB1548" s="267"/>
    </row>
    <row r="1549" spans="1:28" s="268" customFormat="1" ht="40.200000000000003" customHeight="1">
      <c r="A1549" s="263" t="s">
        <v>5029</v>
      </c>
      <c r="B1549" s="271" t="s">
        <v>5030</v>
      </c>
      <c r="C1549" s="263" t="s">
        <v>295</v>
      </c>
      <c r="D1549" s="267"/>
      <c r="E1549" s="256" t="s">
        <v>5030</v>
      </c>
      <c r="F1549" s="263" t="s">
        <v>5079</v>
      </c>
      <c r="G1549" s="264" t="s">
        <v>5074</v>
      </c>
      <c r="H1549" s="263" t="s">
        <v>5080</v>
      </c>
      <c r="I1549" s="265" t="s">
        <v>9</v>
      </c>
      <c r="J1549" s="263"/>
      <c r="K1549" s="267"/>
      <c r="L1549" s="266"/>
      <c r="M1549" s="267"/>
      <c r="N1549" s="267"/>
      <c r="O1549" s="267"/>
      <c r="P1549" s="267"/>
      <c r="Q1549" s="267"/>
      <c r="R1549" s="267"/>
      <c r="S1549" s="267"/>
      <c r="T1549" s="267"/>
      <c r="U1549" s="267"/>
      <c r="V1549" s="267"/>
      <c r="W1549" s="267"/>
      <c r="X1549" s="267"/>
      <c r="Y1549" s="267"/>
      <c r="Z1549" s="267"/>
      <c r="AA1549" s="267"/>
      <c r="AB1549" s="267"/>
    </row>
    <row r="1550" spans="1:28" s="268" customFormat="1" ht="40.200000000000003" customHeight="1">
      <c r="A1550" s="263" t="s">
        <v>5029</v>
      </c>
      <c r="B1550" s="271" t="s">
        <v>5030</v>
      </c>
      <c r="C1550" s="263" t="s">
        <v>300</v>
      </c>
      <c r="D1550" s="267"/>
      <c r="E1550" s="256" t="s">
        <v>5030</v>
      </c>
      <c r="F1550" s="263" t="s">
        <v>5081</v>
      </c>
      <c r="G1550" s="264" t="s">
        <v>5050</v>
      </c>
      <c r="H1550" s="263" t="s">
        <v>5082</v>
      </c>
      <c r="I1550" s="265" t="s">
        <v>9</v>
      </c>
      <c r="J1550" s="263"/>
      <c r="K1550" s="267"/>
      <c r="L1550" s="266"/>
      <c r="M1550" s="267"/>
      <c r="N1550" s="267"/>
      <c r="O1550" s="267"/>
      <c r="P1550" s="267"/>
      <c r="Q1550" s="267"/>
      <c r="R1550" s="267"/>
      <c r="S1550" s="267"/>
      <c r="T1550" s="267"/>
      <c r="U1550" s="267"/>
      <c r="V1550" s="267"/>
      <c r="W1550" s="267"/>
      <c r="X1550" s="267"/>
      <c r="Y1550" s="267"/>
      <c r="Z1550" s="267"/>
      <c r="AA1550" s="267"/>
      <c r="AB1550" s="267"/>
    </row>
    <row r="1551" spans="1:28" s="268" customFormat="1" ht="40.200000000000003" customHeight="1">
      <c r="A1551" s="263" t="s">
        <v>5029</v>
      </c>
      <c r="B1551" s="271" t="s">
        <v>5030</v>
      </c>
      <c r="C1551" s="263" t="s">
        <v>304</v>
      </c>
      <c r="D1551" s="267"/>
      <c r="E1551" s="256" t="s">
        <v>5030</v>
      </c>
      <c r="F1551" s="263" t="s">
        <v>5083</v>
      </c>
      <c r="G1551" s="264" t="s">
        <v>5050</v>
      </c>
      <c r="H1551" s="263" t="s">
        <v>5084</v>
      </c>
      <c r="I1551" s="265" t="s">
        <v>9</v>
      </c>
      <c r="J1551" s="263"/>
      <c r="K1551" s="267"/>
      <c r="L1551" s="266"/>
      <c r="M1551" s="267"/>
      <c r="N1551" s="267"/>
      <c r="O1551" s="267"/>
      <c r="P1551" s="267"/>
      <c r="Q1551" s="267"/>
      <c r="R1551" s="267"/>
      <c r="S1551" s="267"/>
      <c r="T1551" s="267"/>
      <c r="U1551" s="267"/>
      <c r="V1551" s="267"/>
      <c r="W1551" s="267"/>
      <c r="X1551" s="267"/>
      <c r="Y1551" s="267"/>
      <c r="Z1551" s="267"/>
      <c r="AA1551" s="267"/>
      <c r="AB1551" s="267"/>
    </row>
    <row r="1552" spans="1:28" s="268" customFormat="1" ht="40.200000000000003" customHeight="1">
      <c r="A1552" s="263" t="s">
        <v>5029</v>
      </c>
      <c r="B1552" s="271" t="s">
        <v>5030</v>
      </c>
      <c r="C1552" s="263" t="s">
        <v>308</v>
      </c>
      <c r="D1552" s="267"/>
      <c r="E1552" s="256" t="s">
        <v>5030</v>
      </c>
      <c r="F1552" s="263" t="s">
        <v>5085</v>
      </c>
      <c r="G1552" s="264" t="s">
        <v>5050</v>
      </c>
      <c r="H1552" s="263" t="s">
        <v>5086</v>
      </c>
      <c r="I1552" s="265" t="s">
        <v>9</v>
      </c>
      <c r="J1552" s="263"/>
      <c r="K1552" s="267"/>
      <c r="L1552" s="266"/>
      <c r="M1552" s="267"/>
      <c r="N1552" s="267"/>
      <c r="O1552" s="267"/>
      <c r="P1552" s="267"/>
      <c r="Q1552" s="267"/>
      <c r="R1552" s="267"/>
      <c r="S1552" s="267"/>
      <c r="T1552" s="267"/>
      <c r="U1552" s="267"/>
      <c r="V1552" s="267"/>
      <c r="W1552" s="267"/>
      <c r="X1552" s="267"/>
      <c r="Y1552" s="267"/>
      <c r="Z1552" s="267"/>
      <c r="AA1552" s="267"/>
      <c r="AB1552" s="267"/>
    </row>
    <row r="1553" spans="1:28" s="284" customFormat="1" ht="40.200000000000003" customHeight="1">
      <c r="A1553" s="287" t="s">
        <v>5029</v>
      </c>
      <c r="B1553" s="271" t="s">
        <v>5030</v>
      </c>
      <c r="C1553" s="287" t="s">
        <v>311</v>
      </c>
      <c r="E1553" s="256" t="s">
        <v>5030</v>
      </c>
      <c r="F1553" s="287" t="s">
        <v>5087</v>
      </c>
      <c r="G1553" s="309" t="s">
        <v>5050</v>
      </c>
      <c r="H1553" s="287" t="s">
        <v>5088</v>
      </c>
      <c r="I1553" s="310" t="s">
        <v>9</v>
      </c>
      <c r="J1553" s="287"/>
      <c r="L1553" s="287"/>
    </row>
    <row r="1554" spans="1:28" s="262" customFormat="1" ht="40.200000000000003" customHeight="1">
      <c r="A1554" s="256" t="s">
        <v>5029</v>
      </c>
      <c r="B1554" s="271" t="s">
        <v>5030</v>
      </c>
      <c r="C1554" s="256" t="s">
        <v>315</v>
      </c>
      <c r="D1554" s="261"/>
      <c r="E1554" s="256" t="s">
        <v>5030</v>
      </c>
      <c r="F1554" s="256" t="s">
        <v>5089</v>
      </c>
      <c r="G1554" s="258" t="s">
        <v>5050</v>
      </c>
      <c r="H1554" s="256" t="s">
        <v>5090</v>
      </c>
      <c r="I1554" s="259" t="s">
        <v>9</v>
      </c>
      <c r="J1554" s="263"/>
      <c r="K1554" s="261"/>
      <c r="L1554" s="260"/>
      <c r="M1554" s="261"/>
      <c r="N1554" s="261"/>
      <c r="O1554" s="261"/>
      <c r="P1554" s="261"/>
      <c r="Q1554" s="261"/>
      <c r="R1554" s="261"/>
      <c r="S1554" s="261"/>
      <c r="T1554" s="261"/>
      <c r="U1554" s="261"/>
      <c r="V1554" s="261"/>
      <c r="W1554" s="261"/>
      <c r="X1554" s="261"/>
      <c r="Y1554" s="261"/>
      <c r="Z1554" s="261"/>
      <c r="AA1554" s="261"/>
      <c r="AB1554" s="261"/>
    </row>
    <row r="1555" spans="1:28" s="268" customFormat="1" ht="40.200000000000003" customHeight="1">
      <c r="A1555" s="263" t="s">
        <v>5029</v>
      </c>
      <c r="B1555" s="271" t="s">
        <v>5030</v>
      </c>
      <c r="C1555" s="263" t="s">
        <v>318</v>
      </c>
      <c r="D1555" s="267"/>
      <c r="E1555" s="256" t="s">
        <v>5030</v>
      </c>
      <c r="F1555" s="263" t="s">
        <v>5091</v>
      </c>
      <c r="G1555" s="264" t="s">
        <v>5092</v>
      </c>
      <c r="H1555" s="263" t="s">
        <v>5093</v>
      </c>
      <c r="I1555" s="265" t="s">
        <v>9</v>
      </c>
      <c r="J1555" s="263"/>
      <c r="K1555" s="267"/>
      <c r="L1555" s="266"/>
      <c r="M1555" s="267"/>
      <c r="N1555" s="267"/>
      <c r="O1555" s="267"/>
      <c r="P1555" s="267"/>
      <c r="Q1555" s="267"/>
      <c r="R1555" s="267"/>
      <c r="S1555" s="267"/>
      <c r="T1555" s="267"/>
      <c r="U1555" s="267"/>
      <c r="V1555" s="267"/>
      <c r="W1555" s="267"/>
      <c r="X1555" s="267"/>
      <c r="Y1555" s="267"/>
      <c r="Z1555" s="267"/>
      <c r="AA1555" s="267"/>
      <c r="AB1555" s="267"/>
    </row>
    <row r="1556" spans="1:28" s="268" customFormat="1" ht="40.200000000000003" customHeight="1">
      <c r="A1556" s="263" t="s">
        <v>5029</v>
      </c>
      <c r="B1556" s="271" t="s">
        <v>5030</v>
      </c>
      <c r="C1556" s="263" t="s">
        <v>322</v>
      </c>
      <c r="D1556" s="267"/>
      <c r="E1556" s="256" t="s">
        <v>5030</v>
      </c>
      <c r="F1556" s="263" t="s">
        <v>5094</v>
      </c>
      <c r="G1556" s="264" t="s">
        <v>5095</v>
      </c>
      <c r="H1556" s="263" t="s">
        <v>5096</v>
      </c>
      <c r="I1556" s="265" t="s">
        <v>9</v>
      </c>
      <c r="J1556" s="263"/>
      <c r="K1556" s="267"/>
      <c r="L1556" s="266"/>
      <c r="M1556" s="267"/>
      <c r="N1556" s="267"/>
      <c r="O1556" s="267"/>
      <c r="P1556" s="267"/>
      <c r="Q1556" s="267"/>
      <c r="R1556" s="267"/>
      <c r="S1556" s="267"/>
      <c r="T1556" s="267"/>
      <c r="U1556" s="267"/>
      <c r="V1556" s="267"/>
      <c r="W1556" s="267"/>
      <c r="X1556" s="267"/>
      <c r="Y1556" s="267"/>
      <c r="Z1556" s="267"/>
      <c r="AA1556" s="267"/>
      <c r="AB1556" s="267"/>
    </row>
    <row r="1557" spans="1:28" s="268" customFormat="1" ht="40.200000000000003" customHeight="1">
      <c r="A1557" s="263" t="s">
        <v>5029</v>
      </c>
      <c r="B1557" s="271" t="s">
        <v>5030</v>
      </c>
      <c r="C1557" s="263" t="s">
        <v>1080</v>
      </c>
      <c r="D1557" s="267"/>
      <c r="E1557" s="256" t="s">
        <v>5030</v>
      </c>
      <c r="F1557" s="263" t="s">
        <v>5097</v>
      </c>
      <c r="G1557" s="264" t="s">
        <v>5095</v>
      </c>
      <c r="H1557" s="263" t="s">
        <v>5098</v>
      </c>
      <c r="I1557" s="265" t="s">
        <v>9</v>
      </c>
      <c r="J1557" s="263"/>
      <c r="K1557" s="267"/>
      <c r="L1557" s="266"/>
      <c r="M1557" s="267"/>
      <c r="N1557" s="267"/>
      <c r="O1557" s="267"/>
      <c r="P1557" s="267"/>
      <c r="Q1557" s="267"/>
      <c r="R1557" s="267"/>
      <c r="S1557" s="267"/>
      <c r="T1557" s="267"/>
      <c r="U1557" s="267"/>
      <c r="V1557" s="267"/>
      <c r="W1557" s="267"/>
      <c r="X1557" s="267"/>
      <c r="Y1557" s="267"/>
      <c r="Z1557" s="267"/>
      <c r="AA1557" s="267"/>
      <c r="AB1557" s="267"/>
    </row>
    <row r="1558" spans="1:28" s="268" customFormat="1" ht="40.200000000000003" customHeight="1">
      <c r="A1558" s="263" t="s">
        <v>5029</v>
      </c>
      <c r="B1558" s="271" t="s">
        <v>5030</v>
      </c>
      <c r="C1558" s="263" t="s">
        <v>1084</v>
      </c>
      <c r="D1558" s="267"/>
      <c r="E1558" s="256" t="s">
        <v>5030</v>
      </c>
      <c r="F1558" s="263" t="s">
        <v>5099</v>
      </c>
      <c r="G1558" s="264" t="s">
        <v>5050</v>
      </c>
      <c r="H1558" s="263" t="s">
        <v>5100</v>
      </c>
      <c r="I1558" s="265" t="s">
        <v>9</v>
      </c>
      <c r="J1558" s="263"/>
      <c r="K1558" s="267"/>
      <c r="L1558" s="267"/>
      <c r="M1558" s="267"/>
      <c r="N1558" s="267"/>
      <c r="O1558" s="267"/>
      <c r="P1558" s="267"/>
      <c r="Q1558" s="267"/>
      <c r="R1558" s="267"/>
      <c r="S1558" s="267"/>
      <c r="T1558" s="267"/>
      <c r="U1558" s="267"/>
      <c r="V1558" s="267"/>
      <c r="W1558" s="267"/>
      <c r="X1558" s="267"/>
      <c r="Y1558" s="267"/>
      <c r="Z1558" s="267"/>
      <c r="AA1558" s="267"/>
      <c r="AB1558" s="267"/>
    </row>
    <row r="1559" spans="1:28" s="268" customFormat="1" ht="40.200000000000003" customHeight="1">
      <c r="A1559" s="263" t="s">
        <v>5029</v>
      </c>
      <c r="B1559" s="271" t="s">
        <v>5030</v>
      </c>
      <c r="C1559" s="263" t="s">
        <v>1088</v>
      </c>
      <c r="D1559" s="267"/>
      <c r="E1559" s="256" t="s">
        <v>5030</v>
      </c>
      <c r="F1559" s="263" t="s">
        <v>5101</v>
      </c>
      <c r="G1559" s="264" t="s">
        <v>5050</v>
      </c>
      <c r="H1559" s="263" t="s">
        <v>5102</v>
      </c>
      <c r="I1559" s="265" t="s">
        <v>9</v>
      </c>
      <c r="J1559" s="263"/>
      <c r="K1559" s="267"/>
      <c r="L1559" s="267"/>
      <c r="M1559" s="267"/>
      <c r="N1559" s="267"/>
      <c r="O1559" s="267"/>
      <c r="P1559" s="267"/>
      <c r="Q1559" s="267"/>
      <c r="R1559" s="267"/>
      <c r="S1559" s="267"/>
      <c r="T1559" s="267"/>
      <c r="U1559" s="267"/>
      <c r="V1559" s="267"/>
      <c r="W1559" s="267"/>
      <c r="X1559" s="267"/>
      <c r="Y1559" s="267"/>
      <c r="Z1559" s="267"/>
      <c r="AA1559" s="267"/>
      <c r="AB1559" s="267"/>
    </row>
    <row r="1560" spans="1:28" s="268" customFormat="1" ht="40.200000000000003" customHeight="1">
      <c r="A1560" s="263" t="s">
        <v>5029</v>
      </c>
      <c r="B1560" s="271" t="s">
        <v>5030</v>
      </c>
      <c r="C1560" s="263" t="s">
        <v>1092</v>
      </c>
      <c r="D1560" s="267"/>
      <c r="E1560" s="256" t="s">
        <v>5030</v>
      </c>
      <c r="F1560" s="263" t="s">
        <v>5103</v>
      </c>
      <c r="G1560" s="264" t="s">
        <v>5050</v>
      </c>
      <c r="H1560" s="263" t="s">
        <v>5104</v>
      </c>
      <c r="I1560" s="265" t="s">
        <v>9</v>
      </c>
      <c r="J1560" s="263"/>
      <c r="K1560" s="267"/>
      <c r="L1560" s="266"/>
      <c r="M1560" s="267"/>
      <c r="N1560" s="267"/>
      <c r="O1560" s="267"/>
      <c r="P1560" s="267"/>
      <c r="Q1560" s="267"/>
      <c r="R1560" s="267"/>
      <c r="S1560" s="267"/>
      <c r="T1560" s="267"/>
      <c r="U1560" s="267"/>
      <c r="V1560" s="267"/>
      <c r="W1560" s="267"/>
      <c r="X1560" s="267"/>
      <c r="Y1560" s="267"/>
      <c r="Z1560" s="267"/>
      <c r="AA1560" s="267"/>
      <c r="AB1560" s="267"/>
    </row>
    <row r="1561" spans="1:28" s="268" customFormat="1" ht="40.200000000000003" customHeight="1">
      <c r="A1561" s="263" t="s">
        <v>5029</v>
      </c>
      <c r="B1561" s="271" t="s">
        <v>5030</v>
      </c>
      <c r="C1561" s="263" t="s">
        <v>1096</v>
      </c>
      <c r="D1561" s="267"/>
      <c r="E1561" s="256" t="s">
        <v>5030</v>
      </c>
      <c r="F1561" s="263" t="s">
        <v>5105</v>
      </c>
      <c r="G1561" s="264" t="s">
        <v>5050</v>
      </c>
      <c r="H1561" s="263" t="s">
        <v>5106</v>
      </c>
      <c r="I1561" s="265" t="s">
        <v>9</v>
      </c>
      <c r="J1561" s="263"/>
      <c r="K1561" s="267"/>
      <c r="L1561" s="266"/>
      <c r="M1561" s="267"/>
      <c r="N1561" s="267"/>
      <c r="O1561" s="267"/>
      <c r="P1561" s="267"/>
      <c r="Q1561" s="267"/>
      <c r="R1561" s="267"/>
      <c r="S1561" s="267"/>
      <c r="T1561" s="267"/>
      <c r="U1561" s="267"/>
      <c r="V1561" s="267"/>
      <c r="W1561" s="267"/>
      <c r="X1561" s="267"/>
      <c r="Y1561" s="267"/>
      <c r="Z1561" s="267"/>
      <c r="AA1561" s="267"/>
      <c r="AB1561" s="267"/>
    </row>
    <row r="1562" spans="1:28" s="268" customFormat="1" ht="40.200000000000003" customHeight="1">
      <c r="A1562" s="263" t="s">
        <v>5029</v>
      </c>
      <c r="B1562" s="271" t="s">
        <v>5030</v>
      </c>
      <c r="C1562" s="263" t="s">
        <v>1100</v>
      </c>
      <c r="D1562" s="267"/>
      <c r="E1562" s="256" t="s">
        <v>5030</v>
      </c>
      <c r="F1562" s="263" t="s">
        <v>5107</v>
      </c>
      <c r="G1562" s="264" t="s">
        <v>5108</v>
      </c>
      <c r="H1562" s="263" t="s">
        <v>5109</v>
      </c>
      <c r="I1562" s="265" t="s">
        <v>9</v>
      </c>
      <c r="J1562" s="263"/>
      <c r="K1562" s="267"/>
      <c r="L1562" s="267"/>
      <c r="M1562" s="267"/>
      <c r="N1562" s="267"/>
      <c r="O1562" s="267"/>
      <c r="P1562" s="267"/>
      <c r="Q1562" s="267"/>
      <c r="R1562" s="267"/>
      <c r="S1562" s="267"/>
      <c r="T1562" s="267"/>
      <c r="U1562" s="267"/>
      <c r="V1562" s="267"/>
      <c r="W1562" s="267"/>
      <c r="X1562" s="267"/>
      <c r="Y1562" s="267"/>
      <c r="Z1562" s="267"/>
      <c r="AA1562" s="267"/>
      <c r="AB1562" s="267"/>
    </row>
    <row r="1563" spans="1:28" s="268" customFormat="1" ht="40.200000000000003" customHeight="1">
      <c r="A1563" s="263" t="s">
        <v>5029</v>
      </c>
      <c r="B1563" s="271" t="s">
        <v>5030</v>
      </c>
      <c r="C1563" s="263" t="s">
        <v>1104</v>
      </c>
      <c r="D1563" s="267"/>
      <c r="E1563" s="256" t="s">
        <v>5030</v>
      </c>
      <c r="F1563" s="263" t="s">
        <v>5110</v>
      </c>
      <c r="G1563" s="264" t="s">
        <v>5111</v>
      </c>
      <c r="H1563" s="263" t="s">
        <v>5112</v>
      </c>
      <c r="I1563" s="265" t="s">
        <v>9</v>
      </c>
      <c r="J1563" s="263"/>
      <c r="K1563" s="267"/>
      <c r="L1563" s="267"/>
      <c r="M1563" s="267"/>
      <c r="N1563" s="267"/>
      <c r="O1563" s="267"/>
      <c r="P1563" s="267"/>
      <c r="Q1563" s="267"/>
      <c r="R1563" s="267"/>
      <c r="S1563" s="267"/>
      <c r="T1563" s="267"/>
      <c r="U1563" s="267"/>
      <c r="V1563" s="267"/>
      <c r="W1563" s="267"/>
      <c r="X1563" s="267"/>
      <c r="Y1563" s="267"/>
      <c r="Z1563" s="267"/>
      <c r="AA1563" s="267"/>
      <c r="AB1563" s="267"/>
    </row>
    <row r="1564" spans="1:28" s="268" customFormat="1" ht="40.200000000000003" customHeight="1">
      <c r="A1564" s="263" t="s">
        <v>5029</v>
      </c>
      <c r="B1564" s="271" t="s">
        <v>5030</v>
      </c>
      <c r="C1564" s="263" t="s">
        <v>1108</v>
      </c>
      <c r="D1564" s="267"/>
      <c r="E1564" s="256" t="s">
        <v>5030</v>
      </c>
      <c r="F1564" s="263" t="s">
        <v>5113</v>
      </c>
      <c r="G1564" s="264" t="s">
        <v>5114</v>
      </c>
      <c r="H1564" s="263" t="s">
        <v>5115</v>
      </c>
      <c r="I1564" s="265" t="s">
        <v>9</v>
      </c>
      <c r="J1564" s="263"/>
      <c r="K1564" s="267"/>
      <c r="L1564" s="267"/>
      <c r="M1564" s="267"/>
      <c r="N1564" s="267"/>
      <c r="O1564" s="267"/>
      <c r="P1564" s="267"/>
      <c r="Q1564" s="267"/>
      <c r="R1564" s="267"/>
      <c r="S1564" s="267"/>
      <c r="T1564" s="267"/>
      <c r="U1564" s="267"/>
      <c r="V1564" s="267"/>
      <c r="W1564" s="267"/>
      <c r="X1564" s="267"/>
      <c r="Y1564" s="267"/>
      <c r="Z1564" s="267"/>
      <c r="AA1564" s="267"/>
      <c r="AB1564" s="267"/>
    </row>
    <row r="1565" spans="1:28" s="268" customFormat="1" ht="40.200000000000003" customHeight="1">
      <c r="A1565" s="263" t="s">
        <v>5029</v>
      </c>
      <c r="B1565" s="271" t="s">
        <v>5030</v>
      </c>
      <c r="C1565" s="263" t="s">
        <v>1111</v>
      </c>
      <c r="D1565" s="267"/>
      <c r="E1565" s="256" t="s">
        <v>5030</v>
      </c>
      <c r="F1565" s="263" t="s">
        <v>5116</v>
      </c>
      <c r="G1565" s="264" t="s">
        <v>5050</v>
      </c>
      <c r="H1565" s="263" t="s">
        <v>5117</v>
      </c>
      <c r="I1565" s="265" t="s">
        <v>9</v>
      </c>
      <c r="J1565" s="263"/>
      <c r="K1565" s="267"/>
      <c r="L1565" s="267"/>
      <c r="M1565" s="267"/>
      <c r="N1565" s="267"/>
      <c r="O1565" s="267"/>
      <c r="P1565" s="267"/>
      <c r="Q1565" s="267"/>
      <c r="R1565" s="267"/>
      <c r="S1565" s="267"/>
      <c r="T1565" s="267"/>
      <c r="U1565" s="267"/>
      <c r="V1565" s="267"/>
      <c r="W1565" s="267"/>
      <c r="X1565" s="267"/>
      <c r="Y1565" s="267"/>
      <c r="Z1565" s="267"/>
      <c r="AA1565" s="267"/>
      <c r="AB1565" s="267"/>
    </row>
    <row r="1566" spans="1:28" s="268" customFormat="1" ht="40.200000000000003" customHeight="1">
      <c r="A1566" s="263" t="s">
        <v>5029</v>
      </c>
      <c r="B1566" s="271" t="s">
        <v>5030</v>
      </c>
      <c r="C1566" s="263" t="s">
        <v>1114</v>
      </c>
      <c r="D1566" s="267"/>
      <c r="E1566" s="256" t="s">
        <v>5030</v>
      </c>
      <c r="F1566" s="263" t="s">
        <v>5118</v>
      </c>
      <c r="G1566" s="264" t="s">
        <v>5119</v>
      </c>
      <c r="H1566" s="263" t="s">
        <v>5120</v>
      </c>
      <c r="I1566" s="265" t="s">
        <v>9</v>
      </c>
      <c r="J1566" s="263"/>
      <c r="K1566" s="267"/>
      <c r="L1566" s="267"/>
      <c r="M1566" s="267"/>
      <c r="N1566" s="267"/>
      <c r="O1566" s="267"/>
      <c r="P1566" s="267"/>
      <c r="Q1566" s="267"/>
      <c r="R1566" s="267"/>
      <c r="S1566" s="267"/>
      <c r="T1566" s="267"/>
      <c r="U1566" s="267"/>
      <c r="V1566" s="267"/>
      <c r="W1566" s="267"/>
      <c r="X1566" s="267"/>
      <c r="Y1566" s="267"/>
      <c r="Z1566" s="267"/>
      <c r="AA1566" s="267"/>
      <c r="AB1566" s="267"/>
    </row>
    <row r="1567" spans="1:28" s="268" customFormat="1" ht="40.200000000000003" customHeight="1">
      <c r="A1567" s="263" t="s">
        <v>5029</v>
      </c>
      <c r="B1567" s="271" t="s">
        <v>5030</v>
      </c>
      <c r="C1567" s="263" t="s">
        <v>1117</v>
      </c>
      <c r="D1567" s="267"/>
      <c r="E1567" s="256" t="s">
        <v>5030</v>
      </c>
      <c r="F1567" s="263" t="s">
        <v>5121</v>
      </c>
      <c r="G1567" s="264" t="s">
        <v>5122</v>
      </c>
      <c r="H1567" s="263" t="s">
        <v>5123</v>
      </c>
      <c r="I1567" s="265" t="s">
        <v>9</v>
      </c>
      <c r="J1567" s="263"/>
      <c r="K1567" s="267"/>
      <c r="L1567" s="267"/>
      <c r="M1567" s="267"/>
      <c r="N1567" s="267"/>
      <c r="O1567" s="267"/>
      <c r="P1567" s="267"/>
      <c r="Q1567" s="267"/>
      <c r="R1567" s="267"/>
      <c r="S1567" s="267"/>
      <c r="T1567" s="267"/>
      <c r="U1567" s="267"/>
      <c r="V1567" s="267"/>
      <c r="W1567" s="267"/>
      <c r="X1567" s="267"/>
      <c r="Y1567" s="267"/>
      <c r="Z1567" s="267"/>
      <c r="AA1567" s="267"/>
      <c r="AB1567" s="267"/>
    </row>
    <row r="1568" spans="1:28" s="268" customFormat="1" ht="40.200000000000003" customHeight="1">
      <c r="A1568" s="263" t="s">
        <v>5029</v>
      </c>
      <c r="B1568" s="271" t="s">
        <v>5030</v>
      </c>
      <c r="C1568" s="263" t="s">
        <v>1121</v>
      </c>
      <c r="D1568" s="267"/>
      <c r="E1568" s="256" t="s">
        <v>5030</v>
      </c>
      <c r="F1568" s="263" t="s">
        <v>5124</v>
      </c>
      <c r="G1568" s="264" t="s">
        <v>5125</v>
      </c>
      <c r="H1568" s="263" t="s">
        <v>5126</v>
      </c>
      <c r="I1568" s="265" t="s">
        <v>9</v>
      </c>
      <c r="J1568" s="263"/>
      <c r="K1568" s="267"/>
      <c r="L1568" s="267"/>
      <c r="M1568" s="267"/>
      <c r="N1568" s="267"/>
      <c r="O1568" s="267"/>
      <c r="P1568" s="267"/>
      <c r="Q1568" s="267"/>
      <c r="R1568" s="267"/>
      <c r="S1568" s="267"/>
      <c r="T1568" s="267"/>
      <c r="U1568" s="267"/>
      <c r="V1568" s="267"/>
      <c r="W1568" s="267"/>
      <c r="X1568" s="267"/>
      <c r="Y1568" s="267"/>
      <c r="Z1568" s="267"/>
      <c r="AA1568" s="267"/>
      <c r="AB1568" s="267"/>
    </row>
    <row r="1569" spans="1:28" s="268" customFormat="1" ht="40.200000000000003" customHeight="1">
      <c r="A1569" s="263" t="s">
        <v>5029</v>
      </c>
      <c r="B1569" s="271" t="s">
        <v>5030</v>
      </c>
      <c r="C1569" s="263" t="s">
        <v>1781</v>
      </c>
      <c r="D1569" s="267"/>
      <c r="E1569" s="256" t="s">
        <v>5030</v>
      </c>
      <c r="F1569" s="263" t="s">
        <v>5127</v>
      </c>
      <c r="G1569" s="264" t="s">
        <v>5128</v>
      </c>
      <c r="H1569" s="263" t="s">
        <v>5129</v>
      </c>
      <c r="I1569" s="265" t="s">
        <v>9</v>
      </c>
      <c r="J1569" s="263"/>
      <c r="K1569" s="267"/>
      <c r="L1569" s="267"/>
      <c r="M1569" s="267"/>
      <c r="N1569" s="267"/>
      <c r="O1569" s="267"/>
      <c r="P1569" s="267"/>
      <c r="Q1569" s="267"/>
      <c r="R1569" s="267"/>
      <c r="S1569" s="267"/>
      <c r="T1569" s="267"/>
      <c r="U1569" s="267"/>
      <c r="V1569" s="267"/>
      <c r="W1569" s="267"/>
      <c r="X1569" s="267"/>
      <c r="Y1569" s="267"/>
      <c r="Z1569" s="267"/>
      <c r="AA1569" s="267"/>
      <c r="AB1569" s="267"/>
    </row>
    <row r="1570" spans="1:28" s="268" customFormat="1" ht="40.200000000000003" customHeight="1">
      <c r="A1570" s="263" t="s">
        <v>5029</v>
      </c>
      <c r="B1570" s="271" t="s">
        <v>5030</v>
      </c>
      <c r="C1570" s="263" t="s">
        <v>1785</v>
      </c>
      <c r="D1570" s="267"/>
      <c r="E1570" s="256" t="s">
        <v>5030</v>
      </c>
      <c r="F1570" s="263" t="s">
        <v>5130</v>
      </c>
      <c r="G1570" s="264" t="s">
        <v>5131</v>
      </c>
      <c r="H1570" s="263" t="s">
        <v>5132</v>
      </c>
      <c r="I1570" s="265" t="s">
        <v>9</v>
      </c>
      <c r="J1570" s="263"/>
      <c r="K1570" s="267"/>
      <c r="L1570" s="266"/>
      <c r="M1570" s="267"/>
      <c r="N1570" s="267"/>
      <c r="O1570" s="267"/>
      <c r="P1570" s="267"/>
      <c r="Q1570" s="267"/>
      <c r="R1570" s="267"/>
      <c r="S1570" s="267"/>
      <c r="T1570" s="267"/>
      <c r="U1570" s="267"/>
      <c r="V1570" s="267"/>
      <c r="W1570" s="267"/>
      <c r="X1570" s="267"/>
      <c r="Y1570" s="267"/>
      <c r="Z1570" s="267"/>
      <c r="AA1570" s="267"/>
      <c r="AB1570" s="267"/>
    </row>
    <row r="1571" spans="1:28" s="268" customFormat="1" ht="40.200000000000003" customHeight="1">
      <c r="A1571" s="263" t="s">
        <v>5029</v>
      </c>
      <c r="B1571" s="271" t="s">
        <v>5030</v>
      </c>
      <c r="C1571" s="263" t="s">
        <v>1789</v>
      </c>
      <c r="D1571" s="267"/>
      <c r="E1571" s="256" t="s">
        <v>5030</v>
      </c>
      <c r="F1571" s="263" t="s">
        <v>5133</v>
      </c>
      <c r="G1571" s="264" t="s">
        <v>5131</v>
      </c>
      <c r="H1571" s="263" t="s">
        <v>5134</v>
      </c>
      <c r="I1571" s="265" t="s">
        <v>9</v>
      </c>
      <c r="J1571" s="263"/>
      <c r="K1571" s="267"/>
      <c r="L1571" s="266"/>
      <c r="M1571" s="267"/>
      <c r="N1571" s="267"/>
      <c r="O1571" s="267"/>
      <c r="P1571" s="267"/>
      <c r="Q1571" s="267"/>
      <c r="R1571" s="267"/>
      <c r="S1571" s="267"/>
      <c r="T1571" s="267"/>
      <c r="U1571" s="267"/>
      <c r="V1571" s="267"/>
      <c r="W1571" s="267"/>
      <c r="X1571" s="267"/>
      <c r="Y1571" s="267"/>
      <c r="Z1571" s="267"/>
      <c r="AA1571" s="267"/>
      <c r="AB1571" s="267"/>
    </row>
    <row r="1572" spans="1:28" s="268" customFormat="1" ht="40.200000000000003" customHeight="1">
      <c r="A1572" s="263" t="s">
        <v>5029</v>
      </c>
      <c r="B1572" s="271" t="s">
        <v>5030</v>
      </c>
      <c r="C1572" s="263" t="s">
        <v>1793</v>
      </c>
      <c r="D1572" s="267"/>
      <c r="E1572" s="256" t="s">
        <v>5030</v>
      </c>
      <c r="F1572" s="263" t="s">
        <v>5135</v>
      </c>
      <c r="G1572" s="264" t="s">
        <v>5131</v>
      </c>
      <c r="H1572" s="263" t="s">
        <v>5136</v>
      </c>
      <c r="I1572" s="265" t="s">
        <v>9</v>
      </c>
      <c r="J1572" s="263"/>
      <c r="K1572" s="267"/>
      <c r="L1572" s="267"/>
      <c r="M1572" s="267"/>
      <c r="N1572" s="267"/>
      <c r="O1572" s="267"/>
      <c r="P1572" s="267"/>
      <c r="Q1572" s="267"/>
      <c r="R1572" s="267"/>
      <c r="S1572" s="267"/>
      <c r="T1572" s="267"/>
      <c r="U1572" s="267"/>
      <c r="V1572" s="267"/>
      <c r="W1572" s="267"/>
      <c r="X1572" s="267"/>
      <c r="Y1572" s="267"/>
      <c r="Z1572" s="267"/>
      <c r="AA1572" s="267"/>
      <c r="AB1572" s="267"/>
    </row>
    <row r="1573" spans="1:28" s="268" customFormat="1" ht="40.200000000000003" customHeight="1">
      <c r="A1573" s="263" t="s">
        <v>5029</v>
      </c>
      <c r="B1573" s="271" t="s">
        <v>5030</v>
      </c>
      <c r="C1573" s="263" t="s">
        <v>1796</v>
      </c>
      <c r="D1573" s="267"/>
      <c r="E1573" s="256" t="s">
        <v>5030</v>
      </c>
      <c r="F1573" s="263" t="s">
        <v>5137</v>
      </c>
      <c r="G1573" s="264" t="s">
        <v>5131</v>
      </c>
      <c r="H1573" s="263" t="s">
        <v>5138</v>
      </c>
      <c r="I1573" s="265" t="s">
        <v>9</v>
      </c>
      <c r="J1573" s="263"/>
      <c r="K1573" s="267"/>
      <c r="L1573" s="267"/>
      <c r="M1573" s="267"/>
      <c r="N1573" s="267"/>
      <c r="O1573" s="267"/>
      <c r="P1573" s="267"/>
      <c r="Q1573" s="267"/>
      <c r="R1573" s="267"/>
      <c r="S1573" s="267"/>
      <c r="T1573" s="267"/>
      <c r="U1573" s="267"/>
      <c r="V1573" s="267"/>
      <c r="W1573" s="267"/>
      <c r="X1573" s="267"/>
      <c r="Y1573" s="267"/>
      <c r="Z1573" s="267"/>
      <c r="AA1573" s="267"/>
      <c r="AB1573" s="267"/>
    </row>
    <row r="1574" spans="1:28" s="268" customFormat="1" ht="40.200000000000003" customHeight="1">
      <c r="A1574" s="263" t="s">
        <v>5029</v>
      </c>
      <c r="B1574" s="271" t="s">
        <v>5030</v>
      </c>
      <c r="C1574" s="263" t="s">
        <v>1800</v>
      </c>
      <c r="D1574" s="267"/>
      <c r="E1574" s="256" t="s">
        <v>5030</v>
      </c>
      <c r="F1574" s="263" t="s">
        <v>5139</v>
      </c>
      <c r="G1574" s="264" t="s">
        <v>5140</v>
      </c>
      <c r="H1574" s="263" t="s">
        <v>5141</v>
      </c>
      <c r="I1574" s="265" t="s">
        <v>9</v>
      </c>
      <c r="J1574" s="263"/>
      <c r="K1574" s="267"/>
      <c r="L1574" s="267"/>
      <c r="M1574" s="267"/>
      <c r="N1574" s="267"/>
      <c r="O1574" s="267"/>
      <c r="P1574" s="267"/>
      <c r="Q1574" s="267"/>
      <c r="R1574" s="267"/>
      <c r="S1574" s="267"/>
      <c r="T1574" s="267"/>
      <c r="U1574" s="267"/>
      <c r="V1574" s="267"/>
      <c r="W1574" s="267"/>
      <c r="X1574" s="267"/>
      <c r="Y1574" s="267"/>
      <c r="Z1574" s="267"/>
      <c r="AA1574" s="267"/>
      <c r="AB1574" s="267"/>
    </row>
    <row r="1575" spans="1:28" s="268" customFormat="1" ht="40.200000000000003" customHeight="1">
      <c r="A1575" s="263" t="s">
        <v>5142</v>
      </c>
      <c r="B1575" s="311" t="s">
        <v>5143</v>
      </c>
      <c r="C1575" s="263" t="s">
        <v>209</v>
      </c>
      <c r="D1575" s="263"/>
      <c r="E1575" s="311" t="s">
        <v>5144</v>
      </c>
      <c r="F1575" s="263" t="s">
        <v>5145</v>
      </c>
      <c r="G1575" s="264" t="s">
        <v>5146</v>
      </c>
      <c r="H1575" s="263" t="s">
        <v>5147</v>
      </c>
      <c r="I1575" s="265" t="s">
        <v>9</v>
      </c>
      <c r="J1575" s="263"/>
      <c r="K1575" s="263"/>
      <c r="L1575" s="266"/>
      <c r="M1575" s="267"/>
      <c r="N1575" s="267"/>
      <c r="O1575" s="267"/>
      <c r="P1575" s="267"/>
      <c r="Q1575" s="267"/>
      <c r="R1575" s="267"/>
      <c r="S1575" s="267"/>
      <c r="T1575" s="267"/>
      <c r="U1575" s="267"/>
      <c r="V1575" s="267"/>
      <c r="W1575" s="267"/>
      <c r="X1575" s="267"/>
      <c r="Y1575" s="267"/>
      <c r="Z1575" s="267"/>
      <c r="AA1575" s="267"/>
      <c r="AB1575" s="267"/>
    </row>
    <row r="1576" spans="1:28" s="268" customFormat="1" ht="40.200000000000003" customHeight="1">
      <c r="A1576" s="263" t="s">
        <v>5142</v>
      </c>
      <c r="B1576" s="311" t="s">
        <v>5143</v>
      </c>
      <c r="C1576" s="263" t="s">
        <v>215</v>
      </c>
      <c r="D1576" s="263"/>
      <c r="E1576" s="311" t="s">
        <v>5144</v>
      </c>
      <c r="F1576" s="263" t="s">
        <v>5148</v>
      </c>
      <c r="G1576" s="264" t="s">
        <v>5149</v>
      </c>
      <c r="H1576" s="263" t="s">
        <v>5150</v>
      </c>
      <c r="I1576" s="265" t="s">
        <v>9</v>
      </c>
      <c r="J1576" s="263"/>
      <c r="K1576" s="263"/>
      <c r="L1576" s="266"/>
      <c r="M1576" s="267"/>
      <c r="N1576" s="267"/>
      <c r="O1576" s="267"/>
      <c r="P1576" s="267"/>
      <c r="Q1576" s="267"/>
      <c r="R1576" s="267"/>
      <c r="S1576" s="267"/>
      <c r="T1576" s="267"/>
      <c r="U1576" s="267"/>
      <c r="V1576" s="267"/>
      <c r="W1576" s="267"/>
      <c r="X1576" s="267"/>
      <c r="Y1576" s="267"/>
      <c r="Z1576" s="267"/>
      <c r="AA1576" s="267"/>
      <c r="AB1576" s="267"/>
    </row>
    <row r="1577" spans="1:28" s="268" customFormat="1" ht="40.200000000000003" customHeight="1">
      <c r="A1577" s="263" t="s">
        <v>5142</v>
      </c>
      <c r="B1577" s="311" t="s">
        <v>5143</v>
      </c>
      <c r="C1577" s="263" t="s">
        <v>220</v>
      </c>
      <c r="D1577" s="263"/>
      <c r="E1577" s="311" t="s">
        <v>5144</v>
      </c>
      <c r="F1577" s="263" t="s">
        <v>5151</v>
      </c>
      <c r="G1577" s="264" t="s">
        <v>5149</v>
      </c>
      <c r="H1577" s="263" t="s">
        <v>5152</v>
      </c>
      <c r="I1577" s="265" t="s">
        <v>9</v>
      </c>
      <c r="J1577" s="263"/>
      <c r="K1577" s="263"/>
      <c r="L1577" s="266"/>
      <c r="M1577" s="267"/>
      <c r="N1577" s="267"/>
      <c r="O1577" s="267"/>
      <c r="P1577" s="267"/>
      <c r="Q1577" s="267"/>
      <c r="R1577" s="267"/>
      <c r="S1577" s="267"/>
      <c r="T1577" s="267"/>
      <c r="U1577" s="267"/>
      <c r="V1577" s="267"/>
      <c r="W1577" s="267"/>
      <c r="X1577" s="267"/>
      <c r="Y1577" s="267"/>
      <c r="Z1577" s="267"/>
      <c r="AA1577" s="267"/>
      <c r="AB1577" s="267"/>
    </row>
    <row r="1578" spans="1:28" s="268" customFormat="1" ht="40.200000000000003" customHeight="1">
      <c r="A1578" s="263" t="s">
        <v>5142</v>
      </c>
      <c r="B1578" s="311" t="s">
        <v>5143</v>
      </c>
      <c r="C1578" s="263" t="s">
        <v>226</v>
      </c>
      <c r="D1578" s="263"/>
      <c r="E1578" s="311" t="s">
        <v>5144</v>
      </c>
      <c r="F1578" s="263" t="s">
        <v>5153</v>
      </c>
      <c r="G1578" s="264" t="s">
        <v>5149</v>
      </c>
      <c r="H1578" s="263" t="s">
        <v>5154</v>
      </c>
      <c r="I1578" s="265" t="s">
        <v>9</v>
      </c>
      <c r="J1578" s="263"/>
      <c r="K1578" s="263"/>
      <c r="L1578" s="266"/>
      <c r="M1578" s="267"/>
      <c r="N1578" s="267"/>
      <c r="O1578" s="267"/>
      <c r="P1578" s="267"/>
      <c r="Q1578" s="267"/>
      <c r="R1578" s="267"/>
      <c r="S1578" s="267"/>
      <c r="T1578" s="267"/>
      <c r="U1578" s="267"/>
      <c r="V1578" s="267"/>
      <c r="W1578" s="267"/>
      <c r="X1578" s="267"/>
      <c r="Y1578" s="267"/>
      <c r="Z1578" s="267"/>
      <c r="AA1578" s="267"/>
      <c r="AB1578" s="267"/>
    </row>
    <row r="1579" spans="1:28" s="268" customFormat="1" ht="40.200000000000003" customHeight="1">
      <c r="A1579" s="263" t="s">
        <v>5142</v>
      </c>
      <c r="B1579" s="311" t="s">
        <v>5143</v>
      </c>
      <c r="C1579" s="263" t="s">
        <v>230</v>
      </c>
      <c r="D1579" s="263"/>
      <c r="E1579" s="311" t="s">
        <v>5144</v>
      </c>
      <c r="F1579" s="263" t="s">
        <v>5155</v>
      </c>
      <c r="G1579" s="264" t="s">
        <v>5156</v>
      </c>
      <c r="H1579" s="263" t="s">
        <v>5157</v>
      </c>
      <c r="I1579" s="265" t="s">
        <v>9</v>
      </c>
      <c r="J1579" s="263"/>
      <c r="K1579" s="263"/>
      <c r="L1579" s="266"/>
      <c r="M1579" s="267"/>
      <c r="N1579" s="267"/>
      <c r="O1579" s="267"/>
      <c r="P1579" s="267"/>
      <c r="Q1579" s="267"/>
      <c r="R1579" s="267"/>
      <c r="S1579" s="267"/>
      <c r="T1579" s="267"/>
      <c r="U1579" s="267"/>
      <c r="V1579" s="267"/>
      <c r="W1579" s="267"/>
      <c r="X1579" s="267"/>
      <c r="Y1579" s="267"/>
      <c r="Z1579" s="267"/>
      <c r="AA1579" s="267"/>
      <c r="AB1579" s="267"/>
    </row>
    <row r="1580" spans="1:28" s="268" customFormat="1" ht="40.200000000000003" customHeight="1">
      <c r="A1580" s="263" t="s">
        <v>5142</v>
      </c>
      <c r="B1580" s="311" t="s">
        <v>5143</v>
      </c>
      <c r="C1580" s="263" t="s">
        <v>234</v>
      </c>
      <c r="D1580" s="263"/>
      <c r="E1580" s="311" t="s">
        <v>5144</v>
      </c>
      <c r="F1580" s="263" t="s">
        <v>5158</v>
      </c>
      <c r="G1580" s="264" t="s">
        <v>5156</v>
      </c>
      <c r="H1580" s="263" t="s">
        <v>5159</v>
      </c>
      <c r="I1580" s="265" t="s">
        <v>9</v>
      </c>
      <c r="J1580" s="263"/>
      <c r="K1580" s="263"/>
      <c r="L1580" s="267"/>
      <c r="M1580" s="267"/>
      <c r="N1580" s="267"/>
      <c r="O1580" s="267"/>
      <c r="P1580" s="267"/>
      <c r="Q1580" s="267"/>
      <c r="R1580" s="267"/>
      <c r="S1580" s="267"/>
      <c r="T1580" s="267"/>
      <c r="U1580" s="267"/>
      <c r="V1580" s="267"/>
      <c r="W1580" s="267"/>
      <c r="X1580" s="267"/>
      <c r="Y1580" s="267"/>
      <c r="Z1580" s="267"/>
      <c r="AA1580" s="267"/>
      <c r="AB1580" s="267"/>
    </row>
    <row r="1581" spans="1:28" s="268" customFormat="1" ht="40.200000000000003" customHeight="1">
      <c r="A1581" s="263" t="s">
        <v>5142</v>
      </c>
      <c r="B1581" s="311" t="s">
        <v>5143</v>
      </c>
      <c r="C1581" s="263" t="s">
        <v>238</v>
      </c>
      <c r="D1581" s="263"/>
      <c r="E1581" s="311" t="s">
        <v>5144</v>
      </c>
      <c r="F1581" s="263" t="s">
        <v>5160</v>
      </c>
      <c r="G1581" s="264" t="s">
        <v>5156</v>
      </c>
      <c r="H1581" s="263" t="s">
        <v>5161</v>
      </c>
      <c r="I1581" s="265" t="s">
        <v>9</v>
      </c>
      <c r="J1581" s="263"/>
      <c r="K1581" s="263"/>
      <c r="L1581" s="266"/>
      <c r="M1581" s="267"/>
      <c r="N1581" s="267"/>
      <c r="O1581" s="267"/>
      <c r="P1581" s="267"/>
      <c r="Q1581" s="267"/>
      <c r="R1581" s="267"/>
      <c r="S1581" s="267"/>
      <c r="T1581" s="267"/>
      <c r="U1581" s="267"/>
      <c r="V1581" s="267"/>
      <c r="W1581" s="267"/>
      <c r="X1581" s="267"/>
      <c r="Y1581" s="267"/>
      <c r="Z1581" s="267"/>
      <c r="AA1581" s="267"/>
      <c r="AB1581" s="267"/>
    </row>
    <row r="1582" spans="1:28" s="268" customFormat="1" ht="40.200000000000003" customHeight="1">
      <c r="A1582" s="263" t="s">
        <v>5142</v>
      </c>
      <c r="B1582" s="311" t="s">
        <v>5143</v>
      </c>
      <c r="C1582" s="263" t="s">
        <v>243</v>
      </c>
      <c r="D1582" s="263"/>
      <c r="E1582" s="311" t="s">
        <v>5144</v>
      </c>
      <c r="F1582" s="263" t="s">
        <v>5162</v>
      </c>
      <c r="G1582" s="264" t="s">
        <v>5156</v>
      </c>
      <c r="H1582" s="263" t="s">
        <v>5163</v>
      </c>
      <c r="I1582" s="265" t="s">
        <v>9</v>
      </c>
      <c r="J1582" s="263"/>
      <c r="K1582" s="263"/>
      <c r="L1582" s="266"/>
      <c r="M1582" s="267"/>
      <c r="N1582" s="267"/>
      <c r="O1582" s="267"/>
      <c r="P1582" s="267"/>
      <c r="Q1582" s="267"/>
      <c r="R1582" s="267"/>
      <c r="S1582" s="267"/>
      <c r="T1582" s="267"/>
      <c r="U1582" s="267"/>
      <c r="V1582" s="267"/>
      <c r="W1582" s="267"/>
      <c r="X1582" s="267"/>
      <c r="Y1582" s="267"/>
      <c r="Z1582" s="267"/>
      <c r="AA1582" s="267"/>
      <c r="AB1582" s="267"/>
    </row>
    <row r="1583" spans="1:28" s="268" customFormat="1" ht="40.200000000000003" customHeight="1">
      <c r="A1583" s="263" t="s">
        <v>5142</v>
      </c>
      <c r="B1583" s="311" t="s">
        <v>5143</v>
      </c>
      <c r="C1583" s="263" t="s">
        <v>248</v>
      </c>
      <c r="D1583" s="263"/>
      <c r="E1583" s="311" t="s">
        <v>5144</v>
      </c>
      <c r="F1583" s="263" t="s">
        <v>5164</v>
      </c>
      <c r="G1583" s="264" t="s">
        <v>5156</v>
      </c>
      <c r="H1583" s="263" t="s">
        <v>5165</v>
      </c>
      <c r="I1583" s="265" t="s">
        <v>9</v>
      </c>
      <c r="J1583" s="263"/>
      <c r="K1583" s="263"/>
      <c r="L1583" s="266"/>
      <c r="M1583" s="267"/>
      <c r="N1583" s="267"/>
      <c r="O1583" s="267"/>
      <c r="P1583" s="267"/>
      <c r="Q1583" s="267"/>
      <c r="R1583" s="267"/>
      <c r="S1583" s="267"/>
      <c r="T1583" s="267"/>
      <c r="U1583" s="267"/>
      <c r="V1583" s="267"/>
      <c r="W1583" s="267"/>
      <c r="X1583" s="267"/>
      <c r="Y1583" s="267"/>
      <c r="Z1583" s="267"/>
      <c r="AA1583" s="267"/>
      <c r="AB1583" s="267"/>
    </row>
    <row r="1584" spans="1:28" s="268" customFormat="1" ht="40.200000000000003" customHeight="1">
      <c r="A1584" s="263" t="s">
        <v>5142</v>
      </c>
      <c r="B1584" s="311" t="s">
        <v>5143</v>
      </c>
      <c r="C1584" s="263" t="s">
        <v>252</v>
      </c>
      <c r="D1584" s="263"/>
      <c r="E1584" s="311" t="s">
        <v>5144</v>
      </c>
      <c r="F1584" s="263" t="s">
        <v>5166</v>
      </c>
      <c r="G1584" s="264" t="s">
        <v>5156</v>
      </c>
      <c r="H1584" s="263" t="s">
        <v>5167</v>
      </c>
      <c r="I1584" s="265" t="s">
        <v>9</v>
      </c>
      <c r="J1584" s="263"/>
      <c r="K1584" s="263"/>
      <c r="L1584" s="266"/>
      <c r="M1584" s="267"/>
      <c r="N1584" s="267"/>
      <c r="O1584" s="267"/>
      <c r="P1584" s="267"/>
      <c r="Q1584" s="267"/>
      <c r="R1584" s="267"/>
      <c r="S1584" s="267"/>
      <c r="T1584" s="267"/>
      <c r="U1584" s="267"/>
      <c r="V1584" s="267"/>
      <c r="W1584" s="267"/>
      <c r="X1584" s="267"/>
      <c r="Y1584" s="267"/>
      <c r="Z1584" s="267"/>
      <c r="AA1584" s="267"/>
      <c r="AB1584" s="267"/>
    </row>
    <row r="1585" spans="1:28" s="268" customFormat="1" ht="40.200000000000003" customHeight="1">
      <c r="A1585" s="263" t="s">
        <v>5142</v>
      </c>
      <c r="B1585" s="311" t="s">
        <v>5143</v>
      </c>
      <c r="C1585" s="263" t="s">
        <v>257</v>
      </c>
      <c r="D1585" s="263"/>
      <c r="E1585" s="311" t="s">
        <v>5144</v>
      </c>
      <c r="F1585" s="263" t="s">
        <v>5168</v>
      </c>
      <c r="G1585" s="264" t="s">
        <v>5156</v>
      </c>
      <c r="H1585" s="263" t="s">
        <v>5169</v>
      </c>
      <c r="I1585" s="265" t="s">
        <v>9</v>
      </c>
      <c r="J1585" s="263"/>
      <c r="K1585" s="263"/>
      <c r="L1585" s="266"/>
      <c r="M1585" s="267"/>
      <c r="N1585" s="267"/>
      <c r="O1585" s="267"/>
      <c r="P1585" s="267"/>
      <c r="Q1585" s="267"/>
      <c r="R1585" s="267"/>
      <c r="S1585" s="267"/>
      <c r="T1585" s="267"/>
      <c r="U1585" s="267"/>
      <c r="V1585" s="267"/>
      <c r="W1585" s="267"/>
      <c r="X1585" s="267"/>
      <c r="Y1585" s="267"/>
      <c r="Z1585" s="267"/>
      <c r="AA1585" s="267"/>
      <c r="AB1585" s="267"/>
    </row>
    <row r="1586" spans="1:28" s="268" customFormat="1" ht="40.200000000000003" customHeight="1">
      <c r="A1586" s="263" t="s">
        <v>5142</v>
      </c>
      <c r="B1586" s="311" t="s">
        <v>5143</v>
      </c>
      <c r="C1586" s="263" t="s">
        <v>260</v>
      </c>
      <c r="D1586" s="263"/>
      <c r="E1586" s="311" t="s">
        <v>5144</v>
      </c>
      <c r="F1586" s="263" t="s">
        <v>5170</v>
      </c>
      <c r="G1586" s="264" t="s">
        <v>5171</v>
      </c>
      <c r="H1586" s="263" t="s">
        <v>5172</v>
      </c>
      <c r="I1586" s="265" t="s">
        <v>9</v>
      </c>
      <c r="J1586" s="263"/>
      <c r="K1586" s="263"/>
      <c r="L1586" s="267"/>
      <c r="M1586" s="267"/>
      <c r="N1586" s="267"/>
      <c r="O1586" s="267"/>
      <c r="P1586" s="267"/>
      <c r="Q1586" s="267"/>
      <c r="R1586" s="267"/>
      <c r="S1586" s="267"/>
      <c r="T1586" s="267"/>
      <c r="U1586" s="267"/>
      <c r="V1586" s="267"/>
      <c r="W1586" s="267"/>
      <c r="X1586" s="267"/>
      <c r="Y1586" s="267"/>
      <c r="Z1586" s="267"/>
      <c r="AA1586" s="267"/>
      <c r="AB1586" s="267"/>
    </row>
    <row r="1587" spans="1:28" s="268" customFormat="1" ht="40.200000000000003" customHeight="1">
      <c r="A1587" s="263" t="s">
        <v>5142</v>
      </c>
      <c r="B1587" s="311" t="s">
        <v>5143</v>
      </c>
      <c r="C1587" s="263" t="s">
        <v>264</v>
      </c>
      <c r="D1587" s="263"/>
      <c r="E1587" s="311" t="s">
        <v>5144</v>
      </c>
      <c r="F1587" s="263" t="s">
        <v>5173</v>
      </c>
      <c r="G1587" s="264" t="s">
        <v>5174</v>
      </c>
      <c r="H1587" s="263" t="s">
        <v>5175</v>
      </c>
      <c r="I1587" s="265" t="s">
        <v>9</v>
      </c>
      <c r="J1587" s="263"/>
      <c r="K1587" s="263"/>
      <c r="L1587" s="266"/>
      <c r="M1587" s="267"/>
      <c r="N1587" s="267"/>
      <c r="O1587" s="267"/>
      <c r="P1587" s="267"/>
      <c r="Q1587" s="267"/>
      <c r="R1587" s="267"/>
      <c r="S1587" s="267"/>
      <c r="T1587" s="267"/>
      <c r="U1587" s="267"/>
      <c r="V1587" s="267"/>
      <c r="W1587" s="267"/>
      <c r="X1587" s="267"/>
      <c r="Y1587" s="267"/>
      <c r="Z1587" s="267"/>
      <c r="AA1587" s="267"/>
      <c r="AB1587" s="267"/>
    </row>
    <row r="1588" spans="1:28" s="268" customFormat="1" ht="40.200000000000003" customHeight="1">
      <c r="A1588" s="263" t="s">
        <v>5142</v>
      </c>
      <c r="B1588" s="311" t="s">
        <v>5143</v>
      </c>
      <c r="C1588" s="263" t="s">
        <v>268</v>
      </c>
      <c r="D1588" s="263"/>
      <c r="E1588" s="311" t="s">
        <v>5144</v>
      </c>
      <c r="F1588" s="263" t="s">
        <v>5176</v>
      </c>
      <c r="G1588" s="264" t="s">
        <v>5177</v>
      </c>
      <c r="H1588" s="263" t="s">
        <v>5178</v>
      </c>
      <c r="I1588" s="265" t="s">
        <v>9</v>
      </c>
      <c r="J1588" s="263"/>
      <c r="K1588" s="263"/>
      <c r="L1588" s="267"/>
      <c r="M1588" s="267"/>
      <c r="N1588" s="267"/>
      <c r="O1588" s="267"/>
      <c r="P1588" s="267"/>
      <c r="Q1588" s="267"/>
      <c r="R1588" s="267"/>
      <c r="S1588" s="267"/>
      <c r="T1588" s="267"/>
      <c r="U1588" s="267"/>
      <c r="V1588" s="267"/>
      <c r="W1588" s="267"/>
      <c r="X1588" s="267"/>
      <c r="Y1588" s="267"/>
      <c r="Z1588" s="267"/>
      <c r="AA1588" s="267"/>
      <c r="AB1588" s="267"/>
    </row>
    <row r="1589" spans="1:28" s="268" customFormat="1" ht="40.200000000000003" customHeight="1">
      <c r="A1589" s="263" t="s">
        <v>5142</v>
      </c>
      <c r="B1589" s="311" t="s">
        <v>5143</v>
      </c>
      <c r="C1589" s="263" t="s">
        <v>272</v>
      </c>
      <c r="D1589" s="263"/>
      <c r="E1589" s="311" t="s">
        <v>5144</v>
      </c>
      <c r="F1589" s="263" t="s">
        <v>5179</v>
      </c>
      <c r="G1589" s="264" t="s">
        <v>5177</v>
      </c>
      <c r="H1589" s="263" t="s">
        <v>5180</v>
      </c>
      <c r="I1589" s="265" t="s">
        <v>9</v>
      </c>
      <c r="J1589" s="263"/>
      <c r="K1589" s="263"/>
      <c r="L1589" s="267"/>
      <c r="M1589" s="267"/>
      <c r="N1589" s="267"/>
      <c r="O1589" s="267"/>
      <c r="P1589" s="267"/>
      <c r="Q1589" s="267"/>
      <c r="R1589" s="267"/>
      <c r="S1589" s="267"/>
      <c r="T1589" s="267"/>
      <c r="U1589" s="267"/>
      <c r="V1589" s="267"/>
      <c r="W1589" s="267"/>
      <c r="X1589" s="267"/>
      <c r="Y1589" s="267"/>
      <c r="Z1589" s="267"/>
      <c r="AA1589" s="267"/>
      <c r="AB1589" s="267"/>
    </row>
    <row r="1590" spans="1:28" s="268" customFormat="1" ht="40.200000000000003" customHeight="1">
      <c r="A1590" s="263" t="s">
        <v>5142</v>
      </c>
      <c r="B1590" s="311" t="s">
        <v>5143</v>
      </c>
      <c r="C1590" s="263" t="s">
        <v>275</v>
      </c>
      <c r="D1590" s="263"/>
      <c r="E1590" s="311" t="s">
        <v>5144</v>
      </c>
      <c r="F1590" s="263" t="s">
        <v>5181</v>
      </c>
      <c r="G1590" s="264" t="s">
        <v>5182</v>
      </c>
      <c r="H1590" s="263" t="s">
        <v>5183</v>
      </c>
      <c r="I1590" s="265" t="s">
        <v>9</v>
      </c>
      <c r="J1590" s="263"/>
      <c r="K1590" s="263"/>
      <c r="L1590" s="267"/>
      <c r="M1590" s="267"/>
      <c r="N1590" s="267"/>
      <c r="O1590" s="267"/>
      <c r="P1590" s="267"/>
      <c r="Q1590" s="267"/>
      <c r="R1590" s="267"/>
      <c r="S1590" s="267"/>
      <c r="T1590" s="267"/>
      <c r="U1590" s="267"/>
      <c r="V1590" s="267"/>
      <c r="W1590" s="267"/>
      <c r="X1590" s="267"/>
      <c r="Y1590" s="267"/>
      <c r="Z1590" s="267"/>
      <c r="AA1590" s="267"/>
      <c r="AB1590" s="267"/>
    </row>
    <row r="1591" spans="1:28" s="268" customFormat="1" ht="40.200000000000003" customHeight="1">
      <c r="A1591" s="263" t="s">
        <v>5142</v>
      </c>
      <c r="B1591" s="311" t="s">
        <v>5143</v>
      </c>
      <c r="C1591" s="263" t="s">
        <v>279</v>
      </c>
      <c r="D1591" s="263"/>
      <c r="E1591" s="311" t="s">
        <v>5144</v>
      </c>
      <c r="F1591" s="267" t="s">
        <v>5184</v>
      </c>
      <c r="G1591" s="264" t="s">
        <v>5185</v>
      </c>
      <c r="H1591" s="267" t="s">
        <v>5123</v>
      </c>
      <c r="I1591" s="265" t="s">
        <v>9</v>
      </c>
      <c r="J1591" s="267"/>
      <c r="K1591" s="267"/>
      <c r="L1591" s="267"/>
      <c r="M1591" s="267"/>
      <c r="N1591" s="267"/>
      <c r="O1591" s="267"/>
      <c r="P1591" s="267"/>
      <c r="Q1591" s="267"/>
      <c r="R1591" s="267"/>
      <c r="S1591" s="267"/>
      <c r="T1591" s="267"/>
      <c r="U1591" s="267"/>
      <c r="V1591" s="267"/>
      <c r="W1591" s="267"/>
      <c r="X1591" s="267"/>
      <c r="Y1591" s="267"/>
      <c r="Z1591" s="267"/>
      <c r="AA1591" s="267"/>
      <c r="AB1591" s="267"/>
    </row>
    <row r="1592" spans="1:28" s="268" customFormat="1" ht="40.200000000000003" customHeight="1">
      <c r="A1592" s="263" t="s">
        <v>5142</v>
      </c>
      <c r="B1592" s="311" t="s">
        <v>5143</v>
      </c>
      <c r="C1592" s="263" t="s">
        <v>283</v>
      </c>
      <c r="D1592" s="263"/>
      <c r="E1592" s="311" t="s">
        <v>5144</v>
      </c>
      <c r="F1592" s="267" t="s">
        <v>5186</v>
      </c>
      <c r="G1592" s="264" t="s">
        <v>5187</v>
      </c>
      <c r="H1592" s="312" t="s">
        <v>5117</v>
      </c>
      <c r="I1592" s="265" t="s">
        <v>9</v>
      </c>
      <c r="J1592" s="267"/>
      <c r="K1592" s="267"/>
      <c r="L1592" s="267"/>
      <c r="M1592" s="267"/>
      <c r="N1592" s="267"/>
      <c r="O1592" s="267"/>
      <c r="P1592" s="267"/>
      <c r="Q1592" s="267"/>
      <c r="R1592" s="267"/>
      <c r="S1592" s="267"/>
      <c r="T1592" s="267"/>
      <c r="U1592" s="267"/>
      <c r="V1592" s="267"/>
      <c r="W1592" s="267"/>
      <c r="X1592" s="267"/>
      <c r="Y1592" s="267"/>
      <c r="Z1592" s="267"/>
      <c r="AA1592" s="267"/>
      <c r="AB1592" s="267"/>
    </row>
    <row r="1593" spans="1:28" s="268" customFormat="1" ht="40.200000000000003" customHeight="1">
      <c r="A1593" s="263" t="s">
        <v>5142</v>
      </c>
      <c r="B1593" s="311" t="s">
        <v>5143</v>
      </c>
      <c r="C1593" s="263" t="s">
        <v>286</v>
      </c>
      <c r="D1593" s="263"/>
      <c r="E1593" s="311" t="s">
        <v>5144</v>
      </c>
      <c r="F1593" s="267" t="s">
        <v>5188</v>
      </c>
      <c r="G1593" s="264" t="s">
        <v>5189</v>
      </c>
      <c r="H1593" s="267" t="s">
        <v>5190</v>
      </c>
      <c r="I1593" s="265" t="s">
        <v>9</v>
      </c>
      <c r="J1593" s="267"/>
      <c r="K1593" s="267"/>
      <c r="L1593" s="266"/>
      <c r="M1593" s="267"/>
      <c r="N1593" s="267"/>
      <c r="O1593" s="267"/>
      <c r="P1593" s="267"/>
      <c r="Q1593" s="267"/>
      <c r="R1593" s="267"/>
      <c r="S1593" s="267"/>
      <c r="T1593" s="267"/>
      <c r="U1593" s="267"/>
      <c r="V1593" s="267"/>
      <c r="W1593" s="267"/>
      <c r="X1593" s="267"/>
      <c r="Y1593" s="267"/>
      <c r="Z1593" s="267"/>
      <c r="AA1593" s="267"/>
      <c r="AB1593" s="267"/>
    </row>
    <row r="1594" spans="1:28" s="268" customFormat="1" ht="40.200000000000003" customHeight="1">
      <c r="A1594" s="263" t="s">
        <v>5142</v>
      </c>
      <c r="B1594" s="311" t="s">
        <v>5143</v>
      </c>
      <c r="C1594" s="263" t="s">
        <v>290</v>
      </c>
      <c r="D1594" s="263"/>
      <c r="E1594" s="311" t="s">
        <v>5144</v>
      </c>
      <c r="F1594" s="267" t="s">
        <v>5191</v>
      </c>
      <c r="G1594" s="264" t="s">
        <v>5192</v>
      </c>
      <c r="H1594" s="267" t="s">
        <v>5193</v>
      </c>
      <c r="I1594" s="265" t="s">
        <v>9</v>
      </c>
      <c r="J1594" s="267"/>
      <c r="K1594" s="267"/>
      <c r="L1594" s="266"/>
      <c r="M1594" s="267"/>
      <c r="N1594" s="267"/>
      <c r="O1594" s="267"/>
      <c r="P1594" s="267"/>
      <c r="Q1594" s="267"/>
      <c r="R1594" s="267"/>
      <c r="S1594" s="267"/>
      <c r="T1594" s="267"/>
      <c r="U1594" s="267"/>
      <c r="V1594" s="267"/>
      <c r="W1594" s="267"/>
      <c r="X1594" s="267"/>
      <c r="Y1594" s="267"/>
      <c r="Z1594" s="267"/>
      <c r="AA1594" s="267"/>
      <c r="AB1594" s="267"/>
    </row>
    <row r="1595" spans="1:28" s="268" customFormat="1" ht="40.200000000000003" customHeight="1">
      <c r="A1595" s="263" t="s">
        <v>5142</v>
      </c>
      <c r="B1595" s="311" t="s">
        <v>5143</v>
      </c>
      <c r="C1595" s="263" t="s">
        <v>295</v>
      </c>
      <c r="D1595" s="263"/>
      <c r="E1595" s="311" t="s">
        <v>5144</v>
      </c>
      <c r="F1595" s="267" t="s">
        <v>5194</v>
      </c>
      <c r="G1595" s="264" t="s">
        <v>5192</v>
      </c>
      <c r="H1595" s="267" t="s">
        <v>5195</v>
      </c>
      <c r="I1595" s="265" t="s">
        <v>9</v>
      </c>
      <c r="J1595" s="267"/>
      <c r="K1595" s="267"/>
      <c r="L1595" s="267"/>
      <c r="M1595" s="267"/>
      <c r="N1595" s="267"/>
      <c r="O1595" s="267"/>
      <c r="P1595" s="267"/>
      <c r="Q1595" s="267"/>
      <c r="R1595" s="267"/>
      <c r="S1595" s="267"/>
      <c r="T1595" s="267"/>
      <c r="U1595" s="267"/>
      <c r="V1595" s="267"/>
      <c r="W1595" s="267"/>
      <c r="X1595" s="267"/>
      <c r="Y1595" s="267"/>
      <c r="Z1595" s="267"/>
      <c r="AA1595" s="267"/>
      <c r="AB1595" s="267"/>
    </row>
    <row r="1596" spans="1:28" s="268" customFormat="1" ht="40.200000000000003" customHeight="1">
      <c r="A1596" s="267" t="s">
        <v>5142</v>
      </c>
      <c r="B1596" s="311" t="s">
        <v>5143</v>
      </c>
      <c r="C1596" s="263" t="s">
        <v>300</v>
      </c>
      <c r="D1596" s="263"/>
      <c r="E1596" s="311" t="s">
        <v>5144</v>
      </c>
      <c r="F1596" s="267" t="s">
        <v>5196</v>
      </c>
      <c r="G1596" s="277" t="s">
        <v>5197</v>
      </c>
      <c r="H1596" s="267" t="s">
        <v>5198</v>
      </c>
      <c r="I1596" s="265" t="s">
        <v>9</v>
      </c>
      <c r="J1596" s="267"/>
      <c r="K1596" s="267"/>
      <c r="L1596" s="267"/>
      <c r="M1596" s="267"/>
      <c r="N1596" s="267"/>
      <c r="O1596" s="267"/>
      <c r="P1596" s="267"/>
      <c r="Q1596" s="267"/>
      <c r="R1596" s="267"/>
      <c r="S1596" s="267"/>
      <c r="T1596" s="267"/>
      <c r="U1596" s="267"/>
      <c r="V1596" s="267"/>
      <c r="W1596" s="267"/>
      <c r="X1596" s="267"/>
      <c r="Y1596" s="267"/>
      <c r="Z1596" s="267"/>
      <c r="AA1596" s="267"/>
      <c r="AB1596" s="267"/>
    </row>
    <row r="1597" spans="1:28" s="268" customFormat="1" ht="40.200000000000003" customHeight="1">
      <c r="A1597" s="263" t="s">
        <v>5199</v>
      </c>
      <c r="B1597" s="263" t="s">
        <v>5200</v>
      </c>
      <c r="C1597" s="263" t="s">
        <v>5201</v>
      </c>
      <c r="D1597" s="271" t="s">
        <v>5202</v>
      </c>
      <c r="E1597" s="271" t="s">
        <v>5203</v>
      </c>
      <c r="F1597" s="263" t="s">
        <v>5204</v>
      </c>
      <c r="G1597" s="264" t="s">
        <v>5205</v>
      </c>
      <c r="H1597" s="263" t="s">
        <v>5206</v>
      </c>
      <c r="I1597" s="265" t="s">
        <v>9</v>
      </c>
      <c r="J1597" s="263"/>
      <c r="K1597" s="263"/>
      <c r="L1597" s="263" t="s">
        <v>645</v>
      </c>
      <c r="M1597" s="263" t="s">
        <v>645</v>
      </c>
      <c r="N1597" s="267"/>
      <c r="O1597" s="267"/>
      <c r="P1597" s="267"/>
      <c r="Q1597" s="267"/>
      <c r="R1597" s="267"/>
      <c r="S1597" s="267"/>
      <c r="T1597" s="267"/>
      <c r="U1597" s="267"/>
      <c r="V1597" s="267"/>
      <c r="W1597" s="267"/>
      <c r="X1597" s="267"/>
      <c r="Y1597" s="267"/>
      <c r="Z1597" s="267"/>
      <c r="AA1597" s="267"/>
      <c r="AB1597" s="267"/>
    </row>
    <row r="1598" spans="1:28" s="268" customFormat="1" ht="40.200000000000003" customHeight="1">
      <c r="A1598" s="263" t="s">
        <v>5199</v>
      </c>
      <c r="B1598" s="263" t="s">
        <v>5200</v>
      </c>
      <c r="C1598" s="263" t="s">
        <v>5207</v>
      </c>
      <c r="D1598" s="271" t="s">
        <v>5202</v>
      </c>
      <c r="E1598" s="271" t="s">
        <v>5203</v>
      </c>
      <c r="F1598" s="263" t="s">
        <v>5208</v>
      </c>
      <c r="G1598" s="264" t="s">
        <v>5205</v>
      </c>
      <c r="H1598" s="291" t="s">
        <v>17370</v>
      </c>
      <c r="I1598" s="265" t="s">
        <v>9</v>
      </c>
      <c r="J1598" s="263"/>
      <c r="K1598" s="263"/>
      <c r="L1598" s="263" t="s">
        <v>645</v>
      </c>
      <c r="M1598" s="263" t="s">
        <v>645</v>
      </c>
      <c r="N1598" s="267"/>
      <c r="O1598" s="267"/>
      <c r="P1598" s="267"/>
      <c r="Q1598" s="267"/>
      <c r="R1598" s="267"/>
      <c r="S1598" s="267"/>
      <c r="T1598" s="267"/>
      <c r="U1598" s="267"/>
      <c r="V1598" s="267"/>
      <c r="W1598" s="267"/>
      <c r="X1598" s="267"/>
      <c r="Y1598" s="267"/>
      <c r="Z1598" s="267"/>
      <c r="AA1598" s="267"/>
      <c r="AB1598" s="267"/>
    </row>
    <row r="1599" spans="1:28" s="268" customFormat="1" ht="40.200000000000003" customHeight="1">
      <c r="A1599" s="263" t="s">
        <v>5199</v>
      </c>
      <c r="B1599" s="263" t="s">
        <v>5200</v>
      </c>
      <c r="C1599" s="263" t="s">
        <v>5209</v>
      </c>
      <c r="D1599" s="271" t="s">
        <v>5202</v>
      </c>
      <c r="E1599" s="271" t="s">
        <v>5203</v>
      </c>
      <c r="F1599" s="263" t="s">
        <v>5210</v>
      </c>
      <c r="G1599" s="264" t="s">
        <v>5211</v>
      </c>
      <c r="H1599" s="263" t="s">
        <v>5212</v>
      </c>
      <c r="I1599" s="265" t="s">
        <v>9</v>
      </c>
      <c r="J1599" s="263"/>
      <c r="K1599" s="263"/>
      <c r="L1599" s="266"/>
      <c r="M1599" s="263" t="s">
        <v>645</v>
      </c>
      <c r="N1599" s="267"/>
      <c r="O1599" s="267"/>
      <c r="P1599" s="267"/>
      <c r="Q1599" s="267"/>
      <c r="R1599" s="267"/>
      <c r="S1599" s="267"/>
      <c r="T1599" s="267"/>
      <c r="U1599" s="267"/>
      <c r="V1599" s="267"/>
      <c r="W1599" s="267"/>
      <c r="X1599" s="267"/>
      <c r="Y1599" s="267"/>
      <c r="Z1599" s="267"/>
      <c r="AA1599" s="267"/>
      <c r="AB1599" s="267"/>
    </row>
    <row r="1600" spans="1:28" s="268" customFormat="1" ht="40.200000000000003" customHeight="1">
      <c r="A1600" s="263" t="s">
        <v>5199</v>
      </c>
      <c r="B1600" s="263" t="s">
        <v>5200</v>
      </c>
      <c r="C1600" s="263" t="s">
        <v>5213</v>
      </c>
      <c r="D1600" s="271" t="s">
        <v>5202</v>
      </c>
      <c r="E1600" s="271" t="s">
        <v>5203</v>
      </c>
      <c r="F1600" s="263" t="s">
        <v>5214</v>
      </c>
      <c r="G1600" s="264" t="s">
        <v>5211</v>
      </c>
      <c r="H1600" s="263" t="s">
        <v>5215</v>
      </c>
      <c r="I1600" s="265" t="s">
        <v>9</v>
      </c>
      <c r="J1600" s="263"/>
      <c r="K1600" s="263"/>
      <c r="L1600" s="263" t="s">
        <v>645</v>
      </c>
      <c r="M1600" s="263" t="s">
        <v>645</v>
      </c>
      <c r="N1600" s="267"/>
      <c r="O1600" s="267"/>
      <c r="P1600" s="267"/>
      <c r="Q1600" s="267"/>
      <c r="R1600" s="267"/>
      <c r="S1600" s="267"/>
      <c r="T1600" s="267"/>
      <c r="U1600" s="267"/>
      <c r="V1600" s="267"/>
      <c r="W1600" s="267"/>
      <c r="X1600" s="267"/>
      <c r="Y1600" s="267"/>
      <c r="Z1600" s="267"/>
      <c r="AA1600" s="267"/>
      <c r="AB1600" s="267"/>
    </row>
    <row r="1601" spans="1:28" s="268" customFormat="1" ht="40.200000000000003" customHeight="1">
      <c r="A1601" s="263" t="s">
        <v>5199</v>
      </c>
      <c r="B1601" s="263" t="s">
        <v>5200</v>
      </c>
      <c r="C1601" s="263" t="s">
        <v>5216</v>
      </c>
      <c r="D1601" s="271" t="s">
        <v>5202</v>
      </c>
      <c r="E1601" s="271" t="s">
        <v>5203</v>
      </c>
      <c r="F1601" s="263" t="s">
        <v>5217</v>
      </c>
      <c r="G1601" s="264" t="s">
        <v>5211</v>
      </c>
      <c r="H1601" s="263" t="s">
        <v>5218</v>
      </c>
      <c r="I1601" s="265" t="s">
        <v>9</v>
      </c>
      <c r="J1601" s="263"/>
      <c r="K1601" s="263"/>
      <c r="L1601" s="266"/>
      <c r="M1601" s="263" t="s">
        <v>645</v>
      </c>
      <c r="N1601" s="267"/>
      <c r="O1601" s="267"/>
      <c r="P1601" s="267"/>
      <c r="Q1601" s="267"/>
      <c r="R1601" s="267"/>
      <c r="S1601" s="267"/>
      <c r="T1601" s="267"/>
      <c r="U1601" s="267"/>
      <c r="V1601" s="267"/>
      <c r="W1601" s="267"/>
      <c r="X1601" s="267"/>
      <c r="Y1601" s="267"/>
      <c r="Z1601" s="267"/>
      <c r="AA1601" s="267"/>
      <c r="AB1601" s="267"/>
    </row>
    <row r="1602" spans="1:28" s="268" customFormat="1" ht="40.200000000000003" customHeight="1">
      <c r="A1602" s="263" t="s">
        <v>5199</v>
      </c>
      <c r="B1602" s="263" t="s">
        <v>5200</v>
      </c>
      <c r="C1602" s="263" t="s">
        <v>5219</v>
      </c>
      <c r="D1602" s="271" t="s">
        <v>5202</v>
      </c>
      <c r="E1602" s="271" t="s">
        <v>5203</v>
      </c>
      <c r="F1602" s="263" t="s">
        <v>5220</v>
      </c>
      <c r="G1602" s="264" t="s">
        <v>5211</v>
      </c>
      <c r="H1602" s="263" t="s">
        <v>5221</v>
      </c>
      <c r="I1602" s="265" t="s">
        <v>9</v>
      </c>
      <c r="J1602" s="263"/>
      <c r="K1602" s="263"/>
      <c r="L1602" s="266"/>
      <c r="M1602" s="263" t="s">
        <v>645</v>
      </c>
      <c r="N1602" s="267"/>
      <c r="O1602" s="267"/>
      <c r="P1602" s="267"/>
      <c r="Q1602" s="267"/>
      <c r="R1602" s="267"/>
      <c r="S1602" s="267"/>
      <c r="T1602" s="267"/>
      <c r="U1602" s="267"/>
      <c r="V1602" s="267"/>
      <c r="W1602" s="267"/>
      <c r="X1602" s="267"/>
      <c r="Y1602" s="267"/>
      <c r="Z1602" s="267"/>
      <c r="AA1602" s="267"/>
      <c r="AB1602" s="267"/>
    </row>
    <row r="1603" spans="1:28" s="268" customFormat="1" ht="40.200000000000003" customHeight="1">
      <c r="A1603" s="263" t="s">
        <v>5199</v>
      </c>
      <c r="B1603" s="263" t="s">
        <v>5200</v>
      </c>
      <c r="C1603" s="263" t="s">
        <v>5222</v>
      </c>
      <c r="D1603" s="271" t="s">
        <v>5202</v>
      </c>
      <c r="E1603" s="271" t="s">
        <v>5203</v>
      </c>
      <c r="F1603" s="263" t="s">
        <v>5223</v>
      </c>
      <c r="G1603" s="264" t="s">
        <v>5224</v>
      </c>
      <c r="H1603" s="263" t="s">
        <v>5225</v>
      </c>
      <c r="I1603" s="265" t="s">
        <v>9</v>
      </c>
      <c r="J1603" s="263"/>
      <c r="K1603" s="263"/>
      <c r="L1603" s="263" t="s">
        <v>645</v>
      </c>
      <c r="M1603" s="263" t="s">
        <v>5226</v>
      </c>
      <c r="N1603" s="267"/>
      <c r="O1603" s="267"/>
      <c r="P1603" s="267"/>
      <c r="Q1603" s="267"/>
      <c r="R1603" s="267"/>
      <c r="S1603" s="267"/>
      <c r="T1603" s="267"/>
      <c r="U1603" s="267"/>
      <c r="V1603" s="267"/>
      <c r="W1603" s="267"/>
      <c r="X1603" s="267"/>
      <c r="Y1603" s="267"/>
      <c r="Z1603" s="267"/>
      <c r="AA1603" s="267"/>
      <c r="AB1603" s="267"/>
    </row>
    <row r="1604" spans="1:28" s="268" customFormat="1" ht="40.200000000000003" customHeight="1">
      <c r="A1604" s="263" t="s">
        <v>5199</v>
      </c>
      <c r="B1604" s="263" t="s">
        <v>5200</v>
      </c>
      <c r="C1604" s="263" t="s">
        <v>5227</v>
      </c>
      <c r="D1604" s="271" t="s">
        <v>5202</v>
      </c>
      <c r="E1604" s="271" t="s">
        <v>5203</v>
      </c>
      <c r="F1604" s="263" t="s">
        <v>5228</v>
      </c>
      <c r="G1604" s="264" t="s">
        <v>5229</v>
      </c>
      <c r="H1604" s="263" t="s">
        <v>5230</v>
      </c>
      <c r="I1604" s="265" t="s">
        <v>9</v>
      </c>
      <c r="J1604" s="263"/>
      <c r="K1604" s="263"/>
      <c r="L1604" s="263" t="s">
        <v>645</v>
      </c>
      <c r="M1604" s="263" t="s">
        <v>645</v>
      </c>
      <c r="N1604" s="267"/>
      <c r="O1604" s="267"/>
      <c r="P1604" s="267"/>
      <c r="Q1604" s="267"/>
      <c r="R1604" s="267"/>
      <c r="S1604" s="267"/>
      <c r="T1604" s="267"/>
      <c r="U1604" s="267"/>
      <c r="V1604" s="267"/>
      <c r="W1604" s="267"/>
      <c r="X1604" s="267"/>
      <c r="Y1604" s="267"/>
      <c r="Z1604" s="267"/>
      <c r="AA1604" s="267"/>
      <c r="AB1604" s="267"/>
    </row>
    <row r="1605" spans="1:28" s="268" customFormat="1" ht="40.200000000000003" customHeight="1">
      <c r="A1605" s="263" t="s">
        <v>5199</v>
      </c>
      <c r="B1605" s="263" t="s">
        <v>5200</v>
      </c>
      <c r="C1605" s="263" t="s">
        <v>5231</v>
      </c>
      <c r="D1605" s="271" t="s">
        <v>5202</v>
      </c>
      <c r="E1605" s="271" t="s">
        <v>5203</v>
      </c>
      <c r="F1605" s="263" t="s">
        <v>17371</v>
      </c>
      <c r="G1605" s="264" t="s">
        <v>5211</v>
      </c>
      <c r="H1605" s="263" t="s">
        <v>5232</v>
      </c>
      <c r="I1605" s="265" t="s">
        <v>9</v>
      </c>
      <c r="J1605" s="263"/>
      <c r="K1605" s="263"/>
      <c r="L1605" s="266"/>
      <c r="M1605" s="263" t="s">
        <v>645</v>
      </c>
      <c r="N1605" s="267"/>
      <c r="O1605" s="267"/>
      <c r="P1605" s="267"/>
      <c r="Q1605" s="267"/>
      <c r="R1605" s="267"/>
      <c r="S1605" s="267"/>
      <c r="T1605" s="267"/>
      <c r="U1605" s="267"/>
      <c r="V1605" s="267"/>
      <c r="W1605" s="267"/>
      <c r="X1605" s="267"/>
      <c r="Y1605" s="267"/>
      <c r="Z1605" s="267"/>
      <c r="AA1605" s="267"/>
      <c r="AB1605" s="267"/>
    </row>
    <row r="1606" spans="1:28" s="268" customFormat="1" ht="40.200000000000003" customHeight="1">
      <c r="A1606" s="263" t="s">
        <v>5199</v>
      </c>
      <c r="B1606" s="263" t="s">
        <v>5200</v>
      </c>
      <c r="C1606" s="263" t="s">
        <v>5233</v>
      </c>
      <c r="D1606" s="271" t="s">
        <v>5202</v>
      </c>
      <c r="E1606" s="271" t="s">
        <v>5203</v>
      </c>
      <c r="F1606" s="263" t="s">
        <v>17372</v>
      </c>
      <c r="G1606" s="264" t="s">
        <v>5234</v>
      </c>
      <c r="H1606" s="263" t="s">
        <v>5235</v>
      </c>
      <c r="I1606" s="265" t="s">
        <v>9</v>
      </c>
      <c r="J1606" s="263"/>
      <c r="K1606" s="263"/>
      <c r="L1606" s="266"/>
      <c r="M1606" s="263" t="s">
        <v>645</v>
      </c>
      <c r="N1606" s="267"/>
      <c r="O1606" s="267"/>
      <c r="P1606" s="267"/>
      <c r="Q1606" s="267"/>
      <c r="R1606" s="267"/>
      <c r="S1606" s="267"/>
      <c r="T1606" s="267"/>
      <c r="U1606" s="267"/>
      <c r="V1606" s="267"/>
      <c r="W1606" s="267"/>
      <c r="X1606" s="267"/>
      <c r="Y1606" s="267"/>
      <c r="Z1606" s="267"/>
      <c r="AA1606" s="267"/>
      <c r="AB1606" s="267"/>
    </row>
    <row r="1607" spans="1:28" s="268" customFormat="1" ht="40.200000000000003" customHeight="1">
      <c r="A1607" s="263" t="s">
        <v>5199</v>
      </c>
      <c r="B1607" s="263" t="s">
        <v>5200</v>
      </c>
      <c r="C1607" s="263" t="s">
        <v>5236</v>
      </c>
      <c r="D1607" s="271" t="s">
        <v>5202</v>
      </c>
      <c r="E1607" s="271" t="s">
        <v>5203</v>
      </c>
      <c r="F1607" s="263" t="s">
        <v>5237</v>
      </c>
      <c r="G1607" s="264" t="s">
        <v>5234</v>
      </c>
      <c r="H1607" s="263" t="s">
        <v>5238</v>
      </c>
      <c r="I1607" s="265" t="s">
        <v>9</v>
      </c>
      <c r="J1607" s="263"/>
      <c r="K1607" s="263"/>
      <c r="L1607" s="263" t="s">
        <v>645</v>
      </c>
      <c r="M1607" s="263" t="s">
        <v>645</v>
      </c>
      <c r="N1607" s="267"/>
      <c r="O1607" s="267"/>
      <c r="P1607" s="267"/>
      <c r="Q1607" s="267"/>
      <c r="R1607" s="267"/>
      <c r="S1607" s="267"/>
      <c r="T1607" s="267"/>
      <c r="U1607" s="267"/>
      <c r="V1607" s="267"/>
      <c r="W1607" s="267"/>
      <c r="X1607" s="267"/>
      <c r="Y1607" s="267"/>
      <c r="Z1607" s="267"/>
      <c r="AA1607" s="267"/>
      <c r="AB1607" s="267"/>
    </row>
    <row r="1608" spans="1:28" s="268" customFormat="1" ht="40.200000000000003" customHeight="1">
      <c r="A1608" s="263" t="s">
        <v>5199</v>
      </c>
      <c r="B1608" s="263" t="s">
        <v>5200</v>
      </c>
      <c r="C1608" s="263" t="s">
        <v>5239</v>
      </c>
      <c r="D1608" s="271" t="s">
        <v>5202</v>
      </c>
      <c r="E1608" s="271" t="s">
        <v>5203</v>
      </c>
      <c r="F1608" s="263" t="s">
        <v>17373</v>
      </c>
      <c r="G1608" s="264" t="s">
        <v>5240</v>
      </c>
      <c r="H1608" s="263" t="s">
        <v>5241</v>
      </c>
      <c r="I1608" s="265" t="s">
        <v>9</v>
      </c>
      <c r="J1608" s="263"/>
      <c r="K1608" s="263"/>
      <c r="L1608" s="263" t="s">
        <v>645</v>
      </c>
      <c r="M1608" s="263" t="s">
        <v>645</v>
      </c>
      <c r="N1608" s="267"/>
      <c r="O1608" s="267"/>
      <c r="P1608" s="267"/>
      <c r="Q1608" s="267"/>
      <c r="R1608" s="267"/>
      <c r="S1608" s="267"/>
      <c r="T1608" s="267"/>
      <c r="U1608" s="267"/>
      <c r="V1608" s="267"/>
      <c r="W1608" s="267"/>
      <c r="X1608" s="267"/>
      <c r="Y1608" s="267"/>
      <c r="Z1608" s="267"/>
      <c r="AA1608" s="267"/>
      <c r="AB1608" s="267"/>
    </row>
    <row r="1609" spans="1:28" s="268" customFormat="1" ht="40.200000000000003" customHeight="1">
      <c r="A1609" s="263" t="s">
        <v>5199</v>
      </c>
      <c r="B1609" s="263" t="s">
        <v>5200</v>
      </c>
      <c r="C1609" s="263" t="s">
        <v>5242</v>
      </c>
      <c r="D1609" s="271" t="s">
        <v>5202</v>
      </c>
      <c r="E1609" s="271" t="s">
        <v>5203</v>
      </c>
      <c r="F1609" s="263" t="s">
        <v>5243</v>
      </c>
      <c r="G1609" s="264" t="s">
        <v>5244</v>
      </c>
      <c r="H1609" s="263" t="s">
        <v>5245</v>
      </c>
      <c r="I1609" s="265" t="s">
        <v>9</v>
      </c>
      <c r="J1609" s="263"/>
      <c r="K1609" s="263"/>
      <c r="L1609" s="266"/>
      <c r="M1609" s="263" t="s">
        <v>645</v>
      </c>
      <c r="N1609" s="267"/>
      <c r="O1609" s="267"/>
      <c r="P1609" s="267"/>
      <c r="Q1609" s="267"/>
      <c r="R1609" s="267"/>
      <c r="S1609" s="267"/>
      <c r="T1609" s="267"/>
      <c r="U1609" s="267"/>
      <c r="V1609" s="267"/>
      <c r="W1609" s="267"/>
      <c r="X1609" s="267"/>
      <c r="Y1609" s="267"/>
      <c r="Z1609" s="267"/>
      <c r="AA1609" s="267"/>
      <c r="AB1609" s="267"/>
    </row>
    <row r="1610" spans="1:28" s="268" customFormat="1" ht="40.200000000000003" customHeight="1">
      <c r="A1610" s="263" t="s">
        <v>5199</v>
      </c>
      <c r="B1610" s="263" t="s">
        <v>5200</v>
      </c>
      <c r="C1610" s="263" t="s">
        <v>5246</v>
      </c>
      <c r="D1610" s="271" t="s">
        <v>5202</v>
      </c>
      <c r="E1610" s="271" t="s">
        <v>5203</v>
      </c>
      <c r="F1610" s="263" t="s">
        <v>5247</v>
      </c>
      <c r="G1610" s="264" t="s">
        <v>5248</v>
      </c>
      <c r="H1610" s="263" t="s">
        <v>5249</v>
      </c>
      <c r="I1610" s="265" t="s">
        <v>9</v>
      </c>
      <c r="J1610" s="263"/>
      <c r="K1610" s="263"/>
      <c r="L1610" s="266"/>
      <c r="M1610" s="263" t="s">
        <v>645</v>
      </c>
      <c r="N1610" s="267"/>
      <c r="O1610" s="267"/>
      <c r="P1610" s="267"/>
      <c r="Q1610" s="267"/>
      <c r="R1610" s="267"/>
      <c r="S1610" s="267"/>
      <c r="T1610" s="267"/>
      <c r="U1610" s="267"/>
      <c r="V1610" s="267"/>
      <c r="W1610" s="267"/>
      <c r="X1610" s="267"/>
      <c r="Y1610" s="267"/>
      <c r="Z1610" s="267"/>
      <c r="AA1610" s="267"/>
      <c r="AB1610" s="267"/>
    </row>
    <row r="1611" spans="1:28" s="268" customFormat="1" ht="40.200000000000003" customHeight="1">
      <c r="A1611" s="263" t="s">
        <v>5199</v>
      </c>
      <c r="B1611" s="263" t="s">
        <v>5200</v>
      </c>
      <c r="C1611" s="263" t="s">
        <v>5250</v>
      </c>
      <c r="D1611" s="271" t="s">
        <v>5202</v>
      </c>
      <c r="E1611" s="271" t="s">
        <v>5203</v>
      </c>
      <c r="F1611" s="263" t="s">
        <v>5251</v>
      </c>
      <c r="G1611" s="264" t="s">
        <v>5252</v>
      </c>
      <c r="H1611" s="263" t="s">
        <v>5253</v>
      </c>
      <c r="I1611" s="265" t="s">
        <v>9</v>
      </c>
      <c r="J1611" s="263"/>
      <c r="K1611" s="263"/>
      <c r="L1611" s="266"/>
      <c r="M1611" s="263" t="s">
        <v>645</v>
      </c>
      <c r="N1611" s="267"/>
      <c r="O1611" s="267"/>
      <c r="P1611" s="267"/>
      <c r="Q1611" s="267"/>
      <c r="R1611" s="267"/>
      <c r="S1611" s="267"/>
      <c r="T1611" s="267"/>
      <c r="U1611" s="267"/>
      <c r="V1611" s="267"/>
      <c r="W1611" s="267"/>
      <c r="X1611" s="267"/>
      <c r="Y1611" s="267"/>
      <c r="Z1611" s="267"/>
      <c r="AA1611" s="267"/>
      <c r="AB1611" s="267"/>
    </row>
    <row r="1612" spans="1:28" s="268" customFormat="1" ht="40.200000000000003" customHeight="1">
      <c r="A1612" s="263" t="s">
        <v>5199</v>
      </c>
      <c r="B1612" s="263" t="s">
        <v>5200</v>
      </c>
      <c r="C1612" s="263" t="s">
        <v>5254</v>
      </c>
      <c r="D1612" s="271" t="s">
        <v>5202</v>
      </c>
      <c r="E1612" s="271" t="s">
        <v>5203</v>
      </c>
      <c r="F1612" s="263" t="s">
        <v>5255</v>
      </c>
      <c r="G1612" s="264" t="s">
        <v>5256</v>
      </c>
      <c r="H1612" s="263" t="s">
        <v>17374</v>
      </c>
      <c r="I1612" s="265" t="s">
        <v>9</v>
      </c>
      <c r="J1612" s="263"/>
      <c r="K1612" s="263"/>
      <c r="L1612" s="266"/>
      <c r="M1612" s="263" t="s">
        <v>645</v>
      </c>
      <c r="N1612" s="267"/>
      <c r="O1612" s="267"/>
      <c r="P1612" s="267"/>
      <c r="Q1612" s="267"/>
      <c r="R1612" s="267"/>
      <c r="S1612" s="267"/>
      <c r="T1612" s="267"/>
      <c r="U1612" s="267"/>
      <c r="V1612" s="267"/>
      <c r="W1612" s="267"/>
      <c r="X1612" s="267"/>
      <c r="Y1612" s="267"/>
      <c r="Z1612" s="267"/>
      <c r="AA1612" s="267"/>
      <c r="AB1612" s="267"/>
    </row>
    <row r="1613" spans="1:28" s="268" customFormat="1" ht="40.200000000000003" customHeight="1">
      <c r="A1613" s="263" t="s">
        <v>5199</v>
      </c>
      <c r="B1613" s="263" t="s">
        <v>5200</v>
      </c>
      <c r="C1613" s="263" t="s">
        <v>5257</v>
      </c>
      <c r="D1613" s="271" t="s">
        <v>5202</v>
      </c>
      <c r="E1613" s="271" t="s">
        <v>5203</v>
      </c>
      <c r="F1613" s="263" t="s">
        <v>5258</v>
      </c>
      <c r="G1613" s="264" t="s">
        <v>5259</v>
      </c>
      <c r="H1613" s="263" t="s">
        <v>5260</v>
      </c>
      <c r="I1613" s="265" t="s">
        <v>9</v>
      </c>
      <c r="J1613" s="263"/>
      <c r="K1613" s="263"/>
      <c r="L1613" s="263" t="s">
        <v>645</v>
      </c>
      <c r="M1613" s="263" t="s">
        <v>645</v>
      </c>
      <c r="N1613" s="267"/>
      <c r="O1613" s="267"/>
      <c r="P1613" s="267"/>
      <c r="Q1613" s="267"/>
      <c r="R1613" s="267"/>
      <c r="S1613" s="267"/>
      <c r="T1613" s="267"/>
      <c r="U1613" s="267"/>
      <c r="V1613" s="267"/>
      <c r="W1613" s="267"/>
      <c r="X1613" s="267"/>
      <c r="Y1613" s="267"/>
      <c r="Z1613" s="267"/>
      <c r="AA1613" s="267"/>
      <c r="AB1613" s="267"/>
    </row>
    <row r="1614" spans="1:28" s="268" customFormat="1" ht="40.200000000000003" customHeight="1">
      <c r="A1614" s="263" t="s">
        <v>5199</v>
      </c>
      <c r="B1614" s="263" t="s">
        <v>5200</v>
      </c>
      <c r="C1614" s="263" t="s">
        <v>5261</v>
      </c>
      <c r="D1614" s="271" t="s">
        <v>5202</v>
      </c>
      <c r="E1614" s="271" t="s">
        <v>5203</v>
      </c>
      <c r="F1614" s="263" t="s">
        <v>5262</v>
      </c>
      <c r="G1614" s="264" t="s">
        <v>5263</v>
      </c>
      <c r="H1614" s="263" t="s">
        <v>5264</v>
      </c>
      <c r="I1614" s="265" t="s">
        <v>9</v>
      </c>
      <c r="J1614" s="263"/>
      <c r="K1614" s="263"/>
      <c r="L1614" s="266"/>
      <c r="M1614" s="263" t="s">
        <v>645</v>
      </c>
      <c r="N1614" s="267"/>
      <c r="O1614" s="267"/>
      <c r="P1614" s="267"/>
      <c r="Q1614" s="267"/>
      <c r="R1614" s="267"/>
      <c r="S1614" s="267"/>
      <c r="T1614" s="267"/>
      <c r="U1614" s="267"/>
      <c r="V1614" s="267"/>
      <c r="W1614" s="267"/>
      <c r="X1614" s="267"/>
      <c r="Y1614" s="267"/>
      <c r="Z1614" s="267"/>
      <c r="AA1614" s="267"/>
      <c r="AB1614" s="267"/>
    </row>
    <row r="1615" spans="1:28" s="268" customFormat="1" ht="40.200000000000003" customHeight="1">
      <c r="A1615" s="263" t="s">
        <v>5199</v>
      </c>
      <c r="B1615" s="263" t="s">
        <v>5200</v>
      </c>
      <c r="C1615" s="263" t="s">
        <v>5265</v>
      </c>
      <c r="D1615" s="271" t="s">
        <v>5202</v>
      </c>
      <c r="E1615" s="271" t="s">
        <v>5203</v>
      </c>
      <c r="F1615" s="263" t="s">
        <v>5266</v>
      </c>
      <c r="G1615" s="264" t="s">
        <v>5267</v>
      </c>
      <c r="H1615" s="263" t="s">
        <v>5268</v>
      </c>
      <c r="I1615" s="265" t="s">
        <v>9</v>
      </c>
      <c r="J1615" s="263"/>
      <c r="K1615" s="263"/>
      <c r="L1615" s="266"/>
      <c r="M1615" s="263" t="s">
        <v>645</v>
      </c>
      <c r="N1615" s="267"/>
      <c r="O1615" s="267"/>
      <c r="P1615" s="267"/>
      <c r="Q1615" s="267"/>
      <c r="R1615" s="267"/>
      <c r="S1615" s="267"/>
      <c r="T1615" s="267"/>
      <c r="U1615" s="267"/>
      <c r="V1615" s="267"/>
      <c r="W1615" s="267"/>
      <c r="X1615" s="267"/>
      <c r="Y1615" s="267"/>
      <c r="Z1615" s="267"/>
      <c r="AA1615" s="267"/>
      <c r="AB1615" s="267"/>
    </row>
    <row r="1616" spans="1:28" s="268" customFormat="1" ht="40.200000000000003" customHeight="1">
      <c r="A1616" s="263" t="s">
        <v>5199</v>
      </c>
      <c r="B1616" s="263" t="s">
        <v>5200</v>
      </c>
      <c r="C1616" s="263" t="s">
        <v>5269</v>
      </c>
      <c r="D1616" s="271" t="s">
        <v>5202</v>
      </c>
      <c r="E1616" s="271" t="s">
        <v>5203</v>
      </c>
      <c r="F1616" s="263" t="s">
        <v>5270</v>
      </c>
      <c r="G1616" s="264" t="s">
        <v>5271</v>
      </c>
      <c r="H1616" s="263" t="s">
        <v>5272</v>
      </c>
      <c r="I1616" s="265" t="s">
        <v>9</v>
      </c>
      <c r="J1616" s="263"/>
      <c r="K1616" s="263"/>
      <c r="L1616" s="266"/>
      <c r="M1616" s="263" t="s">
        <v>645</v>
      </c>
      <c r="N1616" s="267"/>
      <c r="O1616" s="267"/>
      <c r="P1616" s="267"/>
      <c r="Q1616" s="267"/>
      <c r="R1616" s="267"/>
      <c r="S1616" s="267"/>
      <c r="T1616" s="267"/>
      <c r="U1616" s="267"/>
      <c r="V1616" s="267"/>
      <c r="W1616" s="267"/>
      <c r="X1616" s="267"/>
      <c r="Y1616" s="267"/>
      <c r="Z1616" s="267"/>
      <c r="AA1616" s="267"/>
      <c r="AB1616" s="267"/>
    </row>
    <row r="1617" spans="1:28" s="268" customFormat="1" ht="40.200000000000003" customHeight="1">
      <c r="A1617" s="263" t="s">
        <v>5199</v>
      </c>
      <c r="B1617" s="263" t="s">
        <v>5200</v>
      </c>
      <c r="C1617" s="263" t="s">
        <v>5273</v>
      </c>
      <c r="D1617" s="271" t="s">
        <v>5202</v>
      </c>
      <c r="E1617" s="271" t="s">
        <v>5203</v>
      </c>
      <c r="F1617" s="263" t="s">
        <v>5274</v>
      </c>
      <c r="G1617" s="264" t="s">
        <v>5275</v>
      </c>
      <c r="H1617" s="263" t="s">
        <v>5276</v>
      </c>
      <c r="I1617" s="265" t="s">
        <v>9</v>
      </c>
      <c r="J1617" s="263"/>
      <c r="K1617" s="263"/>
      <c r="L1617" s="263" t="s">
        <v>645</v>
      </c>
      <c r="M1617" s="263" t="s">
        <v>645</v>
      </c>
      <c r="N1617" s="267"/>
      <c r="O1617" s="267"/>
      <c r="P1617" s="267"/>
      <c r="Q1617" s="267"/>
      <c r="R1617" s="267"/>
      <c r="S1617" s="267"/>
      <c r="T1617" s="267"/>
      <c r="U1617" s="267"/>
      <c r="V1617" s="267"/>
      <c r="W1617" s="267"/>
      <c r="X1617" s="267"/>
      <c r="Y1617" s="267"/>
      <c r="Z1617" s="267"/>
      <c r="AA1617" s="267"/>
      <c r="AB1617" s="267"/>
    </row>
    <row r="1618" spans="1:28" s="268" customFormat="1" ht="40.200000000000003" customHeight="1">
      <c r="A1618" s="263" t="s">
        <v>5199</v>
      </c>
      <c r="B1618" s="263" t="s">
        <v>5200</v>
      </c>
      <c r="C1618" s="263" t="s">
        <v>5277</v>
      </c>
      <c r="D1618" s="271" t="s">
        <v>5202</v>
      </c>
      <c r="E1618" s="271" t="s">
        <v>5203</v>
      </c>
      <c r="F1618" s="263" t="s">
        <v>5278</v>
      </c>
      <c r="G1618" s="264" t="s">
        <v>5279</v>
      </c>
      <c r="H1618" s="263" t="s">
        <v>5280</v>
      </c>
      <c r="I1618" s="265" t="s">
        <v>9</v>
      </c>
      <c r="J1618" s="263"/>
      <c r="K1618" s="263"/>
      <c r="L1618" s="263" t="s">
        <v>645</v>
      </c>
      <c r="M1618" s="263" t="s">
        <v>645</v>
      </c>
      <c r="N1618" s="267"/>
      <c r="O1618" s="267"/>
      <c r="P1618" s="267"/>
      <c r="Q1618" s="267"/>
      <c r="R1618" s="267"/>
      <c r="S1618" s="267"/>
      <c r="T1618" s="267"/>
      <c r="U1618" s="267"/>
      <c r="V1618" s="267"/>
      <c r="W1618" s="267"/>
      <c r="X1618" s="267"/>
      <c r="Y1618" s="267"/>
      <c r="Z1618" s="267"/>
      <c r="AA1618" s="267"/>
      <c r="AB1618" s="267"/>
    </row>
    <row r="1619" spans="1:28" s="268" customFormat="1" ht="40.200000000000003" customHeight="1">
      <c r="A1619" s="263" t="s">
        <v>5199</v>
      </c>
      <c r="B1619" s="263" t="s">
        <v>5200</v>
      </c>
      <c r="C1619" s="263" t="s">
        <v>5281</v>
      </c>
      <c r="D1619" s="271" t="s">
        <v>5202</v>
      </c>
      <c r="E1619" s="271" t="s">
        <v>5203</v>
      </c>
      <c r="F1619" s="263" t="s">
        <v>5282</v>
      </c>
      <c r="G1619" s="264" t="s">
        <v>5283</v>
      </c>
      <c r="H1619" s="263" t="s">
        <v>5284</v>
      </c>
      <c r="I1619" s="265" t="s">
        <v>9</v>
      </c>
      <c r="J1619" s="263"/>
      <c r="K1619" s="263"/>
      <c r="L1619" s="263" t="s">
        <v>645</v>
      </c>
      <c r="M1619" s="263" t="s">
        <v>645</v>
      </c>
      <c r="N1619" s="267"/>
      <c r="O1619" s="267"/>
      <c r="P1619" s="267"/>
      <c r="Q1619" s="267"/>
      <c r="R1619" s="267"/>
      <c r="S1619" s="267"/>
      <c r="T1619" s="267"/>
      <c r="U1619" s="267"/>
      <c r="V1619" s="267"/>
      <c r="W1619" s="267"/>
      <c r="X1619" s="267"/>
      <c r="Y1619" s="267"/>
      <c r="Z1619" s="267"/>
      <c r="AA1619" s="267"/>
      <c r="AB1619" s="267"/>
    </row>
    <row r="1620" spans="1:28" s="284" customFormat="1" ht="40.200000000000003" customHeight="1">
      <c r="A1620" s="287" t="s">
        <v>5199</v>
      </c>
      <c r="B1620" s="287" t="s">
        <v>5200</v>
      </c>
      <c r="C1620" s="287" t="s">
        <v>5285</v>
      </c>
      <c r="D1620" s="271" t="s">
        <v>5202</v>
      </c>
      <c r="E1620" s="271" t="s">
        <v>5203</v>
      </c>
      <c r="F1620" s="287" t="s">
        <v>5286</v>
      </c>
      <c r="G1620" s="309" t="s">
        <v>5283</v>
      </c>
      <c r="H1620" s="287" t="s">
        <v>5287</v>
      </c>
      <c r="I1620" s="286" t="s">
        <v>116</v>
      </c>
      <c r="J1620" s="287" t="s">
        <v>645</v>
      </c>
      <c r="K1620" s="287"/>
      <c r="L1620" s="287" t="s">
        <v>5009</v>
      </c>
      <c r="M1620" s="287" t="s">
        <v>645</v>
      </c>
    </row>
    <row r="1621" spans="1:28" s="262" customFormat="1" ht="40.200000000000003" customHeight="1">
      <c r="A1621" s="256" t="s">
        <v>5199</v>
      </c>
      <c r="B1621" s="256" t="s">
        <v>5200</v>
      </c>
      <c r="C1621" s="256" t="s">
        <v>5288</v>
      </c>
      <c r="D1621" s="271" t="s">
        <v>5202</v>
      </c>
      <c r="E1621" s="271" t="s">
        <v>5203</v>
      </c>
      <c r="F1621" s="256" t="s">
        <v>5289</v>
      </c>
      <c r="G1621" s="258" t="s">
        <v>5283</v>
      </c>
      <c r="H1621" s="256" t="s">
        <v>5290</v>
      </c>
      <c r="I1621" s="259" t="s">
        <v>9</v>
      </c>
      <c r="J1621" s="263"/>
      <c r="K1621" s="256"/>
      <c r="L1621" s="256" t="s">
        <v>645</v>
      </c>
      <c r="M1621" s="256" t="s">
        <v>645</v>
      </c>
      <c r="N1621" s="261"/>
      <c r="O1621" s="261"/>
      <c r="P1621" s="261"/>
      <c r="Q1621" s="261"/>
      <c r="R1621" s="261"/>
      <c r="S1621" s="261"/>
      <c r="T1621" s="261"/>
      <c r="U1621" s="261"/>
      <c r="V1621" s="261"/>
      <c r="W1621" s="261"/>
      <c r="X1621" s="261"/>
      <c r="Y1621" s="261"/>
      <c r="Z1621" s="261"/>
      <c r="AA1621" s="261"/>
      <c r="AB1621" s="261"/>
    </row>
    <row r="1622" spans="1:28" s="268" customFormat="1" ht="40.200000000000003" customHeight="1">
      <c r="A1622" s="263" t="s">
        <v>5199</v>
      </c>
      <c r="B1622" s="263" t="s">
        <v>5200</v>
      </c>
      <c r="C1622" s="263" t="s">
        <v>5291</v>
      </c>
      <c r="D1622" s="271" t="s">
        <v>5202</v>
      </c>
      <c r="E1622" s="271" t="s">
        <v>5203</v>
      </c>
      <c r="F1622" s="263" t="s">
        <v>5292</v>
      </c>
      <c r="G1622" s="264" t="s">
        <v>5293</v>
      </c>
      <c r="H1622" s="263" t="s">
        <v>5294</v>
      </c>
      <c r="I1622" s="265" t="s">
        <v>9</v>
      </c>
      <c r="J1622" s="263"/>
      <c r="K1622" s="263"/>
      <c r="L1622" s="263" t="s">
        <v>645</v>
      </c>
      <c r="M1622" s="263" t="s">
        <v>645</v>
      </c>
      <c r="N1622" s="267"/>
      <c r="O1622" s="267"/>
      <c r="P1622" s="267"/>
      <c r="Q1622" s="267"/>
      <c r="R1622" s="267"/>
      <c r="S1622" s="267"/>
      <c r="T1622" s="267"/>
      <c r="U1622" s="267"/>
      <c r="V1622" s="267"/>
      <c r="W1622" s="267"/>
      <c r="X1622" s="267"/>
      <c r="Y1622" s="267"/>
      <c r="Z1622" s="267"/>
      <c r="AA1622" s="267"/>
      <c r="AB1622" s="267"/>
    </row>
    <row r="1623" spans="1:28" s="268" customFormat="1" ht="40.200000000000003" customHeight="1">
      <c r="A1623" s="263" t="s">
        <v>5199</v>
      </c>
      <c r="B1623" s="263" t="s">
        <v>5200</v>
      </c>
      <c r="C1623" s="263" t="s">
        <v>5295</v>
      </c>
      <c r="D1623" s="271" t="s">
        <v>5202</v>
      </c>
      <c r="E1623" s="271" t="s">
        <v>5203</v>
      </c>
      <c r="F1623" s="263" t="s">
        <v>5296</v>
      </c>
      <c r="G1623" s="264" t="s">
        <v>5297</v>
      </c>
      <c r="H1623" s="263" t="s">
        <v>5298</v>
      </c>
      <c r="I1623" s="265" t="s">
        <v>9</v>
      </c>
      <c r="J1623" s="263"/>
      <c r="K1623" s="263"/>
      <c r="L1623" s="263" t="s">
        <v>645</v>
      </c>
      <c r="M1623" s="263" t="s">
        <v>645</v>
      </c>
      <c r="N1623" s="267"/>
      <c r="O1623" s="267"/>
      <c r="P1623" s="267"/>
      <c r="Q1623" s="267"/>
      <c r="R1623" s="267"/>
      <c r="S1623" s="267"/>
      <c r="T1623" s="267"/>
      <c r="U1623" s="267"/>
      <c r="V1623" s="267"/>
      <c r="W1623" s="267"/>
      <c r="X1623" s="267"/>
      <c r="Y1623" s="267"/>
      <c r="Z1623" s="267"/>
      <c r="AA1623" s="267"/>
      <c r="AB1623" s="267"/>
    </row>
    <row r="1624" spans="1:28" s="268" customFormat="1" ht="40.200000000000003" customHeight="1">
      <c r="A1624" s="263" t="s">
        <v>5199</v>
      </c>
      <c r="B1624" s="263" t="s">
        <v>5200</v>
      </c>
      <c r="C1624" s="263" t="s">
        <v>5299</v>
      </c>
      <c r="D1624" s="271" t="s">
        <v>5202</v>
      </c>
      <c r="E1624" s="271" t="s">
        <v>5203</v>
      </c>
      <c r="F1624" s="263" t="s">
        <v>5019</v>
      </c>
      <c r="G1624" s="264" t="s">
        <v>5234</v>
      </c>
      <c r="H1624" s="263" t="s">
        <v>299</v>
      </c>
      <c r="I1624" s="265" t="s">
        <v>9</v>
      </c>
      <c r="J1624" s="263"/>
      <c r="K1624" s="263"/>
      <c r="L1624" s="263" t="s">
        <v>645</v>
      </c>
      <c r="M1624" s="263" t="s">
        <v>645</v>
      </c>
      <c r="N1624" s="267"/>
      <c r="O1624" s="267"/>
      <c r="P1624" s="267"/>
      <c r="Q1624" s="267"/>
      <c r="R1624" s="267"/>
      <c r="S1624" s="267"/>
      <c r="T1624" s="267"/>
      <c r="U1624" s="267"/>
      <c r="V1624" s="267"/>
      <c r="W1624" s="267"/>
      <c r="X1624" s="267"/>
      <c r="Y1624" s="267"/>
      <c r="Z1624" s="267"/>
      <c r="AA1624" s="267"/>
      <c r="AB1624" s="267"/>
    </row>
    <row r="1625" spans="1:28" s="268" customFormat="1" ht="40.200000000000003" customHeight="1">
      <c r="A1625" s="263" t="s">
        <v>5199</v>
      </c>
      <c r="B1625" s="263" t="s">
        <v>5200</v>
      </c>
      <c r="C1625" s="263" t="s">
        <v>5300</v>
      </c>
      <c r="D1625" s="271" t="s">
        <v>5202</v>
      </c>
      <c r="E1625" s="271" t="s">
        <v>5203</v>
      </c>
      <c r="F1625" s="263" t="s">
        <v>3036</v>
      </c>
      <c r="G1625" s="264" t="s">
        <v>5023</v>
      </c>
      <c r="H1625" s="263" t="s">
        <v>3359</v>
      </c>
      <c r="I1625" s="265" t="s">
        <v>9</v>
      </c>
      <c r="J1625" s="263"/>
      <c r="K1625" s="263"/>
      <c r="L1625" s="263" t="s">
        <v>645</v>
      </c>
      <c r="M1625" s="263" t="s">
        <v>645</v>
      </c>
      <c r="N1625" s="267"/>
      <c r="O1625" s="267"/>
      <c r="P1625" s="267"/>
      <c r="Q1625" s="267"/>
      <c r="R1625" s="267"/>
      <c r="S1625" s="267"/>
      <c r="T1625" s="267"/>
      <c r="U1625" s="267"/>
      <c r="V1625" s="267"/>
      <c r="W1625" s="267"/>
      <c r="X1625" s="267"/>
      <c r="Y1625" s="267"/>
      <c r="Z1625" s="267"/>
      <c r="AA1625" s="267"/>
      <c r="AB1625" s="267"/>
    </row>
    <row r="1626" spans="1:28" s="268" customFormat="1" ht="40.200000000000003" customHeight="1">
      <c r="A1626" s="263" t="s">
        <v>5199</v>
      </c>
      <c r="B1626" s="263" t="s">
        <v>5200</v>
      </c>
      <c r="C1626" s="263" t="s">
        <v>5301</v>
      </c>
      <c r="D1626" s="271" t="s">
        <v>5202</v>
      </c>
      <c r="E1626" s="271" t="s">
        <v>5203</v>
      </c>
      <c r="F1626" s="263" t="s">
        <v>3031</v>
      </c>
      <c r="G1626" s="264" t="s">
        <v>5302</v>
      </c>
      <c r="H1626" s="263" t="s">
        <v>3362</v>
      </c>
      <c r="I1626" s="265" t="s">
        <v>9</v>
      </c>
      <c r="J1626" s="263"/>
      <c r="K1626" s="263"/>
      <c r="L1626" s="263" t="s">
        <v>645</v>
      </c>
      <c r="M1626" s="263" t="s">
        <v>645</v>
      </c>
      <c r="N1626" s="267"/>
      <c r="O1626" s="267"/>
      <c r="P1626" s="267"/>
      <c r="Q1626" s="267"/>
      <c r="R1626" s="267"/>
      <c r="S1626" s="267"/>
      <c r="T1626" s="267"/>
      <c r="U1626" s="267"/>
      <c r="V1626" s="267"/>
      <c r="W1626" s="267"/>
      <c r="X1626" s="267"/>
      <c r="Y1626" s="267"/>
      <c r="Z1626" s="267"/>
      <c r="AA1626" s="267"/>
      <c r="AB1626" s="267"/>
    </row>
    <row r="1627" spans="1:28" s="268" customFormat="1" ht="40.200000000000003" customHeight="1">
      <c r="A1627" s="263" t="s">
        <v>5199</v>
      </c>
      <c r="B1627" s="263" t="s">
        <v>5200</v>
      </c>
      <c r="C1627" s="263" t="s">
        <v>5303</v>
      </c>
      <c r="D1627" s="271" t="s">
        <v>5202</v>
      </c>
      <c r="E1627" s="271" t="s">
        <v>5203</v>
      </c>
      <c r="F1627" s="263" t="s">
        <v>3027</v>
      </c>
      <c r="G1627" s="264" t="s">
        <v>3364</v>
      </c>
      <c r="H1627" s="263" t="s">
        <v>3365</v>
      </c>
      <c r="I1627" s="265" t="s">
        <v>9</v>
      </c>
      <c r="J1627" s="263"/>
      <c r="K1627" s="263"/>
      <c r="L1627" s="263" t="s">
        <v>645</v>
      </c>
      <c r="M1627" s="263" t="s">
        <v>645</v>
      </c>
      <c r="N1627" s="267"/>
      <c r="O1627" s="267"/>
      <c r="P1627" s="267"/>
      <c r="Q1627" s="267"/>
      <c r="R1627" s="267"/>
      <c r="S1627" s="267"/>
      <c r="T1627" s="267"/>
      <c r="U1627" s="267"/>
      <c r="V1627" s="267"/>
      <c r="W1627" s="267"/>
      <c r="X1627" s="267"/>
      <c r="Y1627" s="267"/>
      <c r="Z1627" s="267"/>
      <c r="AA1627" s="267"/>
      <c r="AB1627" s="267"/>
    </row>
    <row r="1628" spans="1:28" s="268" customFormat="1" ht="40.200000000000003" customHeight="1">
      <c r="A1628" s="263" t="s">
        <v>5199</v>
      </c>
      <c r="B1628" s="263" t="s">
        <v>5200</v>
      </c>
      <c r="C1628" s="263" t="s">
        <v>5304</v>
      </c>
      <c r="D1628" s="271" t="s">
        <v>5202</v>
      </c>
      <c r="E1628" s="271" t="s">
        <v>5203</v>
      </c>
      <c r="F1628" s="263" t="s">
        <v>5305</v>
      </c>
      <c r="G1628" s="264" t="s">
        <v>5306</v>
      </c>
      <c r="H1628" s="263" t="s">
        <v>5307</v>
      </c>
      <c r="I1628" s="265" t="s">
        <v>9</v>
      </c>
      <c r="J1628" s="263"/>
      <c r="K1628" s="263"/>
      <c r="L1628" s="263" t="s">
        <v>645</v>
      </c>
      <c r="M1628" s="263" t="s">
        <v>645</v>
      </c>
      <c r="N1628" s="267"/>
      <c r="O1628" s="267"/>
      <c r="P1628" s="267"/>
      <c r="Q1628" s="267"/>
      <c r="R1628" s="267"/>
      <c r="S1628" s="267"/>
      <c r="T1628" s="267"/>
      <c r="U1628" s="267"/>
      <c r="V1628" s="267"/>
      <c r="W1628" s="267"/>
      <c r="X1628" s="267"/>
      <c r="Y1628" s="267"/>
      <c r="Z1628" s="267"/>
      <c r="AA1628" s="267"/>
      <c r="AB1628" s="267"/>
    </row>
    <row r="1629" spans="1:28" s="268" customFormat="1" ht="40.200000000000003" customHeight="1">
      <c r="A1629" s="263" t="s">
        <v>5199</v>
      </c>
      <c r="B1629" s="263" t="s">
        <v>5200</v>
      </c>
      <c r="C1629" s="263" t="s">
        <v>5308</v>
      </c>
      <c r="D1629" s="271" t="s">
        <v>5202</v>
      </c>
      <c r="E1629" s="271" t="s">
        <v>5203</v>
      </c>
      <c r="F1629" s="263" t="s">
        <v>5309</v>
      </c>
      <c r="G1629" s="264" t="s">
        <v>5310</v>
      </c>
      <c r="H1629" s="263" t="s">
        <v>5311</v>
      </c>
      <c r="I1629" s="265" t="s">
        <v>9</v>
      </c>
      <c r="J1629" s="263"/>
      <c r="K1629" s="263"/>
      <c r="L1629" s="263" t="s">
        <v>645</v>
      </c>
      <c r="M1629" s="263" t="s">
        <v>645</v>
      </c>
      <c r="N1629" s="267"/>
      <c r="O1629" s="267"/>
      <c r="P1629" s="267"/>
      <c r="Q1629" s="267"/>
      <c r="R1629" s="267"/>
      <c r="S1629" s="267"/>
      <c r="T1629" s="267"/>
      <c r="U1629" s="267"/>
      <c r="V1629" s="267"/>
      <c r="W1629" s="267"/>
      <c r="X1629" s="267"/>
      <c r="Y1629" s="267"/>
      <c r="Z1629" s="267"/>
      <c r="AA1629" s="267"/>
      <c r="AB1629" s="267"/>
    </row>
    <row r="1630" spans="1:28" s="268" customFormat="1" ht="40.200000000000003" customHeight="1">
      <c r="A1630" s="263" t="s">
        <v>5199</v>
      </c>
      <c r="B1630" s="263" t="s">
        <v>5200</v>
      </c>
      <c r="C1630" s="263" t="s">
        <v>5312</v>
      </c>
      <c r="D1630" s="271" t="s">
        <v>5202</v>
      </c>
      <c r="E1630" s="271" t="s">
        <v>5203</v>
      </c>
      <c r="F1630" s="263" t="s">
        <v>5313</v>
      </c>
      <c r="G1630" s="264" t="s">
        <v>5314</v>
      </c>
      <c r="H1630" s="263" t="s">
        <v>5315</v>
      </c>
      <c r="I1630" s="265" t="s">
        <v>9</v>
      </c>
      <c r="J1630" s="263"/>
      <c r="K1630" s="263"/>
      <c r="L1630" s="263" t="s">
        <v>645</v>
      </c>
      <c r="M1630" s="263" t="s">
        <v>645</v>
      </c>
      <c r="N1630" s="267"/>
      <c r="O1630" s="267"/>
      <c r="P1630" s="267"/>
      <c r="Q1630" s="267"/>
      <c r="R1630" s="267"/>
      <c r="S1630" s="267"/>
      <c r="T1630" s="267"/>
      <c r="U1630" s="267"/>
      <c r="V1630" s="267"/>
      <c r="W1630" s="267"/>
      <c r="X1630" s="267"/>
      <c r="Y1630" s="267"/>
      <c r="Z1630" s="267"/>
      <c r="AA1630" s="267"/>
      <c r="AB1630" s="267"/>
    </row>
    <row r="1631" spans="1:28" s="268" customFormat="1" ht="40.200000000000003" customHeight="1">
      <c r="A1631" s="263" t="s">
        <v>5316</v>
      </c>
      <c r="B1631" s="263" t="s">
        <v>5317</v>
      </c>
      <c r="C1631" s="263" t="s">
        <v>209</v>
      </c>
      <c r="D1631" s="263" t="s">
        <v>5318</v>
      </c>
      <c r="E1631" s="263" t="s">
        <v>5319</v>
      </c>
      <c r="F1631" s="263" t="s">
        <v>5320</v>
      </c>
      <c r="G1631" s="279" t="s">
        <v>17375</v>
      </c>
      <c r="H1631" s="263" t="s">
        <v>5321</v>
      </c>
      <c r="I1631" s="265" t="s">
        <v>9</v>
      </c>
      <c r="J1631" s="263"/>
      <c r="K1631" s="263"/>
      <c r="L1631" s="266"/>
      <c r="M1631" s="267"/>
      <c r="N1631" s="267"/>
      <c r="O1631" s="267"/>
      <c r="P1631" s="267"/>
      <c r="Q1631" s="267"/>
      <c r="R1631" s="267"/>
      <c r="S1631" s="267"/>
      <c r="T1631" s="267"/>
      <c r="U1631" s="267"/>
      <c r="V1631" s="267"/>
      <c r="W1631" s="267"/>
      <c r="X1631" s="267"/>
      <c r="Y1631" s="267"/>
      <c r="Z1631" s="267"/>
      <c r="AA1631" s="267"/>
      <c r="AB1631" s="267"/>
    </row>
    <row r="1632" spans="1:28" s="284" customFormat="1" ht="40.200000000000003" customHeight="1">
      <c r="A1632" s="287" t="s">
        <v>5316</v>
      </c>
      <c r="B1632" s="287" t="s">
        <v>5317</v>
      </c>
      <c r="C1632" s="287" t="s">
        <v>215</v>
      </c>
      <c r="D1632" s="287" t="s">
        <v>5318</v>
      </c>
      <c r="E1632" s="287" t="s">
        <v>5319</v>
      </c>
      <c r="F1632" s="287" t="s">
        <v>5322</v>
      </c>
      <c r="G1632" s="309" t="s">
        <v>5323</v>
      </c>
      <c r="H1632" s="287" t="s">
        <v>5324</v>
      </c>
      <c r="I1632" s="286" t="s">
        <v>116</v>
      </c>
      <c r="J1632" s="287" t="s">
        <v>645</v>
      </c>
      <c r="K1632" s="287"/>
      <c r="L1632" s="287" t="s">
        <v>5325</v>
      </c>
    </row>
    <row r="1633" spans="1:28" s="262" customFormat="1" ht="40.200000000000003" customHeight="1">
      <c r="A1633" s="256" t="s">
        <v>5316</v>
      </c>
      <c r="B1633" s="256" t="s">
        <v>5317</v>
      </c>
      <c r="C1633" s="256" t="s">
        <v>220</v>
      </c>
      <c r="D1633" s="256" t="s">
        <v>5318</v>
      </c>
      <c r="E1633" s="256" t="s">
        <v>5319</v>
      </c>
      <c r="F1633" s="256" t="s">
        <v>5326</v>
      </c>
      <c r="G1633" s="258" t="s">
        <v>5327</v>
      </c>
      <c r="H1633" s="256" t="s">
        <v>5328</v>
      </c>
      <c r="I1633" s="259" t="s">
        <v>9</v>
      </c>
      <c r="J1633" s="263"/>
      <c r="K1633" s="256"/>
      <c r="L1633" s="256" t="s">
        <v>645</v>
      </c>
      <c r="M1633" s="261"/>
      <c r="N1633" s="261"/>
      <c r="O1633" s="261"/>
      <c r="P1633" s="261"/>
      <c r="Q1633" s="261"/>
      <c r="R1633" s="261"/>
      <c r="S1633" s="261"/>
      <c r="T1633" s="261"/>
      <c r="U1633" s="261"/>
      <c r="V1633" s="261"/>
      <c r="W1633" s="261"/>
      <c r="X1633" s="261"/>
      <c r="Y1633" s="261"/>
      <c r="Z1633" s="261"/>
      <c r="AA1633" s="261"/>
      <c r="AB1633" s="261"/>
    </row>
    <row r="1634" spans="1:28" s="268" customFormat="1" ht="40.200000000000003" customHeight="1">
      <c r="A1634" s="263" t="s">
        <v>5316</v>
      </c>
      <c r="B1634" s="263" t="s">
        <v>5317</v>
      </c>
      <c r="C1634" s="263" t="s">
        <v>226</v>
      </c>
      <c r="D1634" s="263" t="s">
        <v>5318</v>
      </c>
      <c r="E1634" s="263" t="s">
        <v>5319</v>
      </c>
      <c r="F1634" s="263" t="s">
        <v>5329</v>
      </c>
      <c r="G1634" s="264" t="s">
        <v>5330</v>
      </c>
      <c r="H1634" s="263" t="s">
        <v>5331</v>
      </c>
      <c r="I1634" s="265" t="s">
        <v>9</v>
      </c>
      <c r="J1634" s="263"/>
      <c r="K1634" s="263"/>
      <c r="L1634" s="266"/>
      <c r="M1634" s="267"/>
      <c r="N1634" s="267"/>
      <c r="O1634" s="267"/>
      <c r="P1634" s="267"/>
      <c r="Q1634" s="267"/>
      <c r="R1634" s="267"/>
      <c r="S1634" s="267"/>
      <c r="T1634" s="267"/>
      <c r="U1634" s="267"/>
      <c r="V1634" s="267"/>
      <c r="W1634" s="267"/>
      <c r="X1634" s="267"/>
      <c r="Y1634" s="267"/>
      <c r="Z1634" s="267"/>
      <c r="AA1634" s="267"/>
      <c r="AB1634" s="267"/>
    </row>
    <row r="1635" spans="1:28" s="268" customFormat="1" ht="40.200000000000003" customHeight="1">
      <c r="A1635" s="263" t="s">
        <v>5316</v>
      </c>
      <c r="B1635" s="263" t="s">
        <v>5317</v>
      </c>
      <c r="C1635" s="263" t="s">
        <v>230</v>
      </c>
      <c r="D1635" s="263" t="s">
        <v>5318</v>
      </c>
      <c r="E1635" s="263" t="s">
        <v>5319</v>
      </c>
      <c r="F1635" s="263" t="s">
        <v>5332</v>
      </c>
      <c r="G1635" s="264" t="s">
        <v>5333</v>
      </c>
      <c r="H1635" s="263" t="s">
        <v>5334</v>
      </c>
      <c r="I1635" s="265" t="s">
        <v>9</v>
      </c>
      <c r="J1635" s="263"/>
      <c r="K1635" s="263"/>
      <c r="L1635" s="263" t="s">
        <v>645</v>
      </c>
      <c r="M1635" s="267"/>
      <c r="N1635" s="267"/>
      <c r="O1635" s="267"/>
      <c r="P1635" s="267"/>
      <c r="Q1635" s="267"/>
      <c r="R1635" s="267"/>
      <c r="S1635" s="267"/>
      <c r="T1635" s="267"/>
      <c r="U1635" s="267"/>
      <c r="V1635" s="267"/>
      <c r="W1635" s="267"/>
      <c r="X1635" s="267"/>
      <c r="Y1635" s="267"/>
      <c r="Z1635" s="267"/>
      <c r="AA1635" s="267"/>
      <c r="AB1635" s="267"/>
    </row>
    <row r="1636" spans="1:28" s="268" customFormat="1" ht="40.200000000000003" customHeight="1">
      <c r="A1636" s="263" t="s">
        <v>5316</v>
      </c>
      <c r="B1636" s="263" t="s">
        <v>5317</v>
      </c>
      <c r="C1636" s="263" t="s">
        <v>234</v>
      </c>
      <c r="D1636" s="263" t="s">
        <v>5318</v>
      </c>
      <c r="E1636" s="263" t="s">
        <v>5319</v>
      </c>
      <c r="F1636" s="263" t="s">
        <v>5335</v>
      </c>
      <c r="G1636" s="264" t="s">
        <v>5336</v>
      </c>
      <c r="H1636" s="263" t="s">
        <v>5337</v>
      </c>
      <c r="I1636" s="265" t="s">
        <v>9</v>
      </c>
      <c r="J1636" s="263"/>
      <c r="K1636" s="263"/>
      <c r="L1636" s="263" t="s">
        <v>645</v>
      </c>
      <c r="M1636" s="267"/>
      <c r="N1636" s="267"/>
      <c r="O1636" s="267"/>
      <c r="P1636" s="267"/>
      <c r="Q1636" s="267"/>
      <c r="R1636" s="267"/>
      <c r="S1636" s="267"/>
      <c r="T1636" s="267"/>
      <c r="U1636" s="267"/>
      <c r="V1636" s="267"/>
      <c r="W1636" s="267"/>
      <c r="X1636" s="267"/>
      <c r="Y1636" s="267"/>
      <c r="Z1636" s="267"/>
      <c r="AA1636" s="267"/>
      <c r="AB1636" s="267"/>
    </row>
    <row r="1637" spans="1:28" s="268" customFormat="1" ht="40.200000000000003" customHeight="1">
      <c r="A1637" s="263" t="s">
        <v>5316</v>
      </c>
      <c r="B1637" s="263" t="s">
        <v>5317</v>
      </c>
      <c r="C1637" s="263" t="s">
        <v>238</v>
      </c>
      <c r="D1637" s="263" t="s">
        <v>5318</v>
      </c>
      <c r="E1637" s="263" t="s">
        <v>5319</v>
      </c>
      <c r="F1637" s="263" t="s">
        <v>5338</v>
      </c>
      <c r="G1637" s="264" t="s">
        <v>5339</v>
      </c>
      <c r="H1637" s="263" t="s">
        <v>5340</v>
      </c>
      <c r="I1637" s="265" t="s">
        <v>9</v>
      </c>
      <c r="J1637" s="263"/>
      <c r="K1637" s="263"/>
      <c r="L1637" s="263" t="s">
        <v>645</v>
      </c>
      <c r="M1637" s="267"/>
      <c r="N1637" s="267"/>
      <c r="O1637" s="267"/>
      <c r="P1637" s="267"/>
      <c r="Q1637" s="267"/>
      <c r="R1637" s="267"/>
      <c r="S1637" s="267"/>
      <c r="T1637" s="267"/>
      <c r="U1637" s="267"/>
      <c r="V1637" s="267"/>
      <c r="W1637" s="267"/>
      <c r="X1637" s="267"/>
      <c r="Y1637" s="267"/>
      <c r="Z1637" s="267"/>
      <c r="AA1637" s="267"/>
      <c r="AB1637" s="267"/>
    </row>
    <row r="1638" spans="1:28" s="268" customFormat="1" ht="40.200000000000003" customHeight="1">
      <c r="A1638" s="263" t="s">
        <v>5316</v>
      </c>
      <c r="B1638" s="263" t="s">
        <v>5317</v>
      </c>
      <c r="C1638" s="263" t="s">
        <v>243</v>
      </c>
      <c r="D1638" s="263" t="s">
        <v>5318</v>
      </c>
      <c r="E1638" s="263" t="s">
        <v>5319</v>
      </c>
      <c r="F1638" s="263" t="s">
        <v>5341</v>
      </c>
      <c r="G1638" s="264" t="s">
        <v>5342</v>
      </c>
      <c r="H1638" s="263" t="s">
        <v>5343</v>
      </c>
      <c r="I1638" s="265" t="s">
        <v>9</v>
      </c>
      <c r="J1638" s="263"/>
      <c r="K1638" s="263"/>
      <c r="L1638" s="263" t="s">
        <v>645</v>
      </c>
      <c r="M1638" s="267"/>
      <c r="N1638" s="267"/>
      <c r="O1638" s="267"/>
      <c r="P1638" s="267"/>
      <c r="Q1638" s="267"/>
      <c r="R1638" s="267"/>
      <c r="S1638" s="267"/>
      <c r="T1638" s="267"/>
      <c r="U1638" s="267"/>
      <c r="V1638" s="267"/>
      <c r="W1638" s="267"/>
      <c r="X1638" s="267"/>
      <c r="Y1638" s="267"/>
      <c r="Z1638" s="267"/>
      <c r="AA1638" s="267"/>
      <c r="AB1638" s="267"/>
    </row>
    <row r="1639" spans="1:28" s="268" customFormat="1" ht="40.200000000000003" customHeight="1">
      <c r="A1639" s="263" t="s">
        <v>5316</v>
      </c>
      <c r="B1639" s="263" t="s">
        <v>5317</v>
      </c>
      <c r="C1639" s="263" t="s">
        <v>248</v>
      </c>
      <c r="D1639" s="263" t="s">
        <v>5318</v>
      </c>
      <c r="E1639" s="263" t="s">
        <v>5319</v>
      </c>
      <c r="F1639" s="263" t="s">
        <v>5344</v>
      </c>
      <c r="G1639" s="264" t="s">
        <v>5323</v>
      </c>
      <c r="H1639" s="263" t="s">
        <v>5345</v>
      </c>
      <c r="I1639" s="265" t="s">
        <v>9</v>
      </c>
      <c r="J1639" s="263"/>
      <c r="K1639" s="263"/>
      <c r="L1639" s="266"/>
      <c r="M1639" s="267"/>
      <c r="N1639" s="267"/>
      <c r="O1639" s="267"/>
      <c r="P1639" s="267"/>
      <c r="Q1639" s="267"/>
      <c r="R1639" s="267"/>
      <c r="S1639" s="267"/>
      <c r="T1639" s="267"/>
      <c r="U1639" s="267"/>
      <c r="V1639" s="267"/>
      <c r="W1639" s="267"/>
      <c r="X1639" s="267"/>
      <c r="Y1639" s="267"/>
      <c r="Z1639" s="267"/>
      <c r="AA1639" s="267"/>
      <c r="AB1639" s="267"/>
    </row>
    <row r="1640" spans="1:28" s="268" customFormat="1" ht="40.200000000000003" customHeight="1">
      <c r="A1640" s="263" t="s">
        <v>5316</v>
      </c>
      <c r="B1640" s="263" t="s">
        <v>5317</v>
      </c>
      <c r="C1640" s="263" t="s">
        <v>252</v>
      </c>
      <c r="D1640" s="263" t="s">
        <v>5318</v>
      </c>
      <c r="E1640" s="263" t="s">
        <v>5319</v>
      </c>
      <c r="F1640" s="263" t="s">
        <v>5346</v>
      </c>
      <c r="G1640" s="264" t="s">
        <v>5347</v>
      </c>
      <c r="H1640" s="263" t="s">
        <v>5348</v>
      </c>
      <c r="I1640" s="265" t="s">
        <v>9</v>
      </c>
      <c r="J1640" s="263"/>
      <c r="K1640" s="263"/>
      <c r="L1640" s="266"/>
      <c r="M1640" s="267"/>
      <c r="N1640" s="267"/>
      <c r="O1640" s="267"/>
      <c r="P1640" s="267"/>
      <c r="Q1640" s="267"/>
      <c r="R1640" s="267"/>
      <c r="S1640" s="267"/>
      <c r="T1640" s="267"/>
      <c r="U1640" s="267"/>
      <c r="V1640" s="267"/>
      <c r="W1640" s="267"/>
      <c r="X1640" s="267"/>
      <c r="Y1640" s="267"/>
      <c r="Z1640" s="267"/>
      <c r="AA1640" s="267"/>
      <c r="AB1640" s="267"/>
    </row>
    <row r="1641" spans="1:28" s="268" customFormat="1" ht="40.200000000000003" customHeight="1">
      <c r="A1641" s="263" t="s">
        <v>5316</v>
      </c>
      <c r="B1641" s="263" t="s">
        <v>5317</v>
      </c>
      <c r="C1641" s="263" t="s">
        <v>257</v>
      </c>
      <c r="D1641" s="263" t="s">
        <v>5318</v>
      </c>
      <c r="E1641" s="263" t="s">
        <v>5319</v>
      </c>
      <c r="F1641" s="263" t="s">
        <v>5349</v>
      </c>
      <c r="G1641" s="264" t="s">
        <v>5350</v>
      </c>
      <c r="H1641" s="263" t="s">
        <v>5351</v>
      </c>
      <c r="I1641" s="265" t="s">
        <v>9</v>
      </c>
      <c r="J1641" s="263"/>
      <c r="K1641" s="263"/>
      <c r="L1641" s="266"/>
      <c r="M1641" s="267"/>
      <c r="N1641" s="267"/>
      <c r="O1641" s="267"/>
      <c r="P1641" s="267"/>
      <c r="Q1641" s="267"/>
      <c r="R1641" s="267"/>
      <c r="S1641" s="267"/>
      <c r="T1641" s="267"/>
      <c r="U1641" s="267"/>
      <c r="V1641" s="267"/>
      <c r="W1641" s="267"/>
      <c r="X1641" s="267"/>
      <c r="Y1641" s="267"/>
      <c r="Z1641" s="267"/>
      <c r="AA1641" s="267"/>
      <c r="AB1641" s="267"/>
    </row>
    <row r="1642" spans="1:28" s="268" customFormat="1" ht="40.200000000000003" customHeight="1">
      <c r="A1642" s="263" t="s">
        <v>5316</v>
      </c>
      <c r="B1642" s="263" t="s">
        <v>5317</v>
      </c>
      <c r="C1642" s="263" t="s">
        <v>260</v>
      </c>
      <c r="D1642" s="263" t="s">
        <v>5318</v>
      </c>
      <c r="E1642" s="263" t="s">
        <v>5319</v>
      </c>
      <c r="F1642" s="263" t="s">
        <v>17376</v>
      </c>
      <c r="G1642" s="264" t="s">
        <v>5352</v>
      </c>
      <c r="H1642" s="263" t="s">
        <v>5353</v>
      </c>
      <c r="I1642" s="265" t="s">
        <v>9</v>
      </c>
      <c r="J1642" s="263"/>
      <c r="K1642" s="263"/>
      <c r="L1642" s="266"/>
      <c r="M1642" s="267"/>
      <c r="N1642" s="267"/>
      <c r="O1642" s="267"/>
      <c r="P1642" s="267"/>
      <c r="Q1642" s="267"/>
      <c r="R1642" s="267"/>
      <c r="S1642" s="267"/>
      <c r="T1642" s="267"/>
      <c r="U1642" s="267"/>
      <c r="V1642" s="267"/>
      <c r="W1642" s="267"/>
      <c r="X1642" s="267"/>
      <c r="Y1642" s="267"/>
      <c r="Z1642" s="267"/>
      <c r="AA1642" s="267"/>
      <c r="AB1642" s="267"/>
    </row>
    <row r="1643" spans="1:28" s="268" customFormat="1" ht="40.200000000000003" customHeight="1">
      <c r="A1643" s="263" t="s">
        <v>5316</v>
      </c>
      <c r="B1643" s="263" t="s">
        <v>5317</v>
      </c>
      <c r="C1643" s="263" t="s">
        <v>264</v>
      </c>
      <c r="D1643" s="263" t="s">
        <v>5318</v>
      </c>
      <c r="E1643" s="263" t="s">
        <v>5319</v>
      </c>
      <c r="F1643" s="263" t="s">
        <v>5354</v>
      </c>
      <c r="G1643" s="264" t="s">
        <v>5355</v>
      </c>
      <c r="H1643" s="263" t="s">
        <v>5356</v>
      </c>
      <c r="I1643" s="265" t="s">
        <v>9</v>
      </c>
      <c r="J1643" s="263"/>
      <c r="K1643" s="263"/>
      <c r="L1643" s="263" t="s">
        <v>645</v>
      </c>
      <c r="M1643" s="267"/>
      <c r="N1643" s="267"/>
      <c r="O1643" s="267"/>
      <c r="P1643" s="267"/>
      <c r="Q1643" s="267"/>
      <c r="R1643" s="267"/>
      <c r="S1643" s="267"/>
      <c r="T1643" s="267"/>
      <c r="U1643" s="267"/>
      <c r="V1643" s="267"/>
      <c r="W1643" s="267"/>
      <c r="X1643" s="267"/>
      <c r="Y1643" s="267"/>
      <c r="Z1643" s="267"/>
      <c r="AA1643" s="267"/>
      <c r="AB1643" s="267"/>
    </row>
    <row r="1644" spans="1:28" s="268" customFormat="1" ht="40.200000000000003" customHeight="1">
      <c r="A1644" s="263" t="s">
        <v>5316</v>
      </c>
      <c r="B1644" s="263" t="s">
        <v>5317</v>
      </c>
      <c r="C1644" s="263" t="s">
        <v>268</v>
      </c>
      <c r="D1644" s="263" t="s">
        <v>5318</v>
      </c>
      <c r="E1644" s="263" t="s">
        <v>5319</v>
      </c>
      <c r="F1644" s="263" t="s">
        <v>5357</v>
      </c>
      <c r="G1644" s="264" t="s">
        <v>5358</v>
      </c>
      <c r="H1644" s="263" t="s">
        <v>5359</v>
      </c>
      <c r="I1644" s="265" t="s">
        <v>9</v>
      </c>
      <c r="J1644" s="263"/>
      <c r="K1644" s="263"/>
      <c r="L1644" s="266"/>
      <c r="M1644" s="267"/>
      <c r="N1644" s="267"/>
      <c r="O1644" s="267"/>
      <c r="P1644" s="267"/>
      <c r="Q1644" s="267"/>
      <c r="R1644" s="267"/>
      <c r="S1644" s="267"/>
      <c r="T1644" s="267"/>
      <c r="U1644" s="267"/>
      <c r="V1644" s="267"/>
      <c r="W1644" s="267"/>
      <c r="X1644" s="267"/>
      <c r="Y1644" s="267"/>
      <c r="Z1644" s="267"/>
      <c r="AA1644" s="267"/>
      <c r="AB1644" s="267"/>
    </row>
    <row r="1645" spans="1:28" s="268" customFormat="1" ht="40.200000000000003" customHeight="1">
      <c r="A1645" s="263" t="s">
        <v>5316</v>
      </c>
      <c r="B1645" s="263" t="s">
        <v>5317</v>
      </c>
      <c r="C1645" s="263" t="s">
        <v>272</v>
      </c>
      <c r="D1645" s="263" t="s">
        <v>5318</v>
      </c>
      <c r="E1645" s="263" t="s">
        <v>5319</v>
      </c>
      <c r="F1645" s="263" t="s">
        <v>5360</v>
      </c>
      <c r="G1645" s="264" t="s">
        <v>5361</v>
      </c>
      <c r="H1645" s="263" t="s">
        <v>5362</v>
      </c>
      <c r="I1645" s="265" t="s">
        <v>9</v>
      </c>
      <c r="J1645" s="263"/>
      <c r="K1645" s="263"/>
      <c r="L1645" s="266"/>
      <c r="M1645" s="267"/>
      <c r="N1645" s="267"/>
      <c r="O1645" s="267"/>
      <c r="P1645" s="267"/>
      <c r="Q1645" s="267"/>
      <c r="R1645" s="267"/>
      <c r="S1645" s="267"/>
      <c r="T1645" s="267"/>
      <c r="U1645" s="267"/>
      <c r="V1645" s="267"/>
      <c r="W1645" s="267"/>
      <c r="X1645" s="267"/>
      <c r="Y1645" s="267"/>
      <c r="Z1645" s="267"/>
      <c r="AA1645" s="267"/>
      <c r="AB1645" s="267"/>
    </row>
    <row r="1646" spans="1:28" s="268" customFormat="1" ht="40.200000000000003" customHeight="1">
      <c r="A1646" s="263" t="s">
        <v>5316</v>
      </c>
      <c r="B1646" s="263" t="s">
        <v>5317</v>
      </c>
      <c r="C1646" s="263" t="s">
        <v>275</v>
      </c>
      <c r="D1646" s="263" t="s">
        <v>5318</v>
      </c>
      <c r="E1646" s="263" t="s">
        <v>5319</v>
      </c>
      <c r="F1646" s="263" t="s">
        <v>5363</v>
      </c>
      <c r="G1646" s="264" t="s">
        <v>5364</v>
      </c>
      <c r="H1646" s="263" t="s">
        <v>5365</v>
      </c>
      <c r="I1646" s="265" t="s">
        <v>9</v>
      </c>
      <c r="J1646" s="263"/>
      <c r="K1646" s="263"/>
      <c r="L1646" s="266"/>
      <c r="M1646" s="267"/>
      <c r="N1646" s="267"/>
      <c r="O1646" s="267"/>
      <c r="P1646" s="267"/>
      <c r="Q1646" s="267"/>
      <c r="R1646" s="267"/>
      <c r="S1646" s="267"/>
      <c r="T1646" s="267"/>
      <c r="U1646" s="267"/>
      <c r="V1646" s="267"/>
      <c r="W1646" s="267"/>
      <c r="X1646" s="267"/>
      <c r="Y1646" s="267"/>
      <c r="Z1646" s="267"/>
      <c r="AA1646" s="267"/>
      <c r="AB1646" s="267"/>
    </row>
    <row r="1647" spans="1:28" s="268" customFormat="1" ht="40.200000000000003" customHeight="1">
      <c r="A1647" s="263" t="s">
        <v>5316</v>
      </c>
      <c r="B1647" s="263" t="s">
        <v>5317</v>
      </c>
      <c r="C1647" s="263" t="s">
        <v>279</v>
      </c>
      <c r="D1647" s="263" t="s">
        <v>5318</v>
      </c>
      <c r="E1647" s="263" t="s">
        <v>5319</v>
      </c>
      <c r="F1647" s="263" t="s">
        <v>5366</v>
      </c>
      <c r="G1647" s="264" t="s">
        <v>5367</v>
      </c>
      <c r="H1647" s="263" t="s">
        <v>5368</v>
      </c>
      <c r="I1647" s="265" t="s">
        <v>9</v>
      </c>
      <c r="J1647" s="263"/>
      <c r="K1647" s="263"/>
      <c r="L1647" s="266"/>
      <c r="M1647" s="267"/>
      <c r="N1647" s="267"/>
      <c r="O1647" s="267"/>
      <c r="P1647" s="267"/>
      <c r="Q1647" s="267"/>
      <c r="R1647" s="267"/>
      <c r="S1647" s="267"/>
      <c r="T1647" s="267"/>
      <c r="U1647" s="267"/>
      <c r="V1647" s="267"/>
      <c r="W1647" s="267"/>
      <c r="X1647" s="267"/>
      <c r="Y1647" s="267"/>
      <c r="Z1647" s="267"/>
      <c r="AA1647" s="267"/>
      <c r="AB1647" s="267"/>
    </row>
    <row r="1648" spans="1:28" s="268" customFormat="1" ht="40.200000000000003" customHeight="1">
      <c r="A1648" s="263" t="s">
        <v>5316</v>
      </c>
      <c r="B1648" s="263" t="s">
        <v>5317</v>
      </c>
      <c r="C1648" s="263" t="s">
        <v>283</v>
      </c>
      <c r="D1648" s="263" t="s">
        <v>5318</v>
      </c>
      <c r="E1648" s="263" t="s">
        <v>5319</v>
      </c>
      <c r="F1648" s="263" t="s">
        <v>5369</v>
      </c>
      <c r="G1648" s="264" t="s">
        <v>5370</v>
      </c>
      <c r="H1648" s="263" t="s">
        <v>5371</v>
      </c>
      <c r="I1648" s="265" t="s">
        <v>9</v>
      </c>
      <c r="J1648" s="263"/>
      <c r="K1648" s="263"/>
      <c r="L1648" s="266"/>
      <c r="M1648" s="267"/>
      <c r="N1648" s="267"/>
      <c r="O1648" s="267"/>
      <c r="P1648" s="267"/>
      <c r="Q1648" s="267"/>
      <c r="R1648" s="267"/>
      <c r="S1648" s="267"/>
      <c r="T1648" s="267"/>
      <c r="U1648" s="267"/>
      <c r="V1648" s="267"/>
      <c r="W1648" s="267"/>
      <c r="X1648" s="267"/>
      <c r="Y1648" s="267"/>
      <c r="Z1648" s="267"/>
      <c r="AA1648" s="267"/>
      <c r="AB1648" s="267"/>
    </row>
    <row r="1649" spans="1:28" s="268" customFormat="1" ht="40.200000000000003" customHeight="1">
      <c r="A1649" s="263" t="s">
        <v>5316</v>
      </c>
      <c r="B1649" s="263" t="s">
        <v>5317</v>
      </c>
      <c r="C1649" s="263" t="s">
        <v>286</v>
      </c>
      <c r="D1649" s="263" t="s">
        <v>5318</v>
      </c>
      <c r="E1649" s="263" t="s">
        <v>5319</v>
      </c>
      <c r="F1649" s="263" t="s">
        <v>5372</v>
      </c>
      <c r="G1649" s="264" t="s">
        <v>5373</v>
      </c>
      <c r="H1649" s="263" t="s">
        <v>5374</v>
      </c>
      <c r="I1649" s="265" t="s">
        <v>9</v>
      </c>
      <c r="J1649" s="263"/>
      <c r="K1649" s="263"/>
      <c r="L1649" s="263" t="s">
        <v>645</v>
      </c>
      <c r="M1649" s="267"/>
      <c r="N1649" s="267"/>
      <c r="O1649" s="267"/>
      <c r="P1649" s="267"/>
      <c r="Q1649" s="267"/>
      <c r="R1649" s="267"/>
      <c r="S1649" s="267"/>
      <c r="T1649" s="267"/>
      <c r="U1649" s="267"/>
      <c r="V1649" s="267"/>
      <c r="W1649" s="267"/>
      <c r="X1649" s="267"/>
      <c r="Y1649" s="267"/>
      <c r="Z1649" s="267"/>
      <c r="AA1649" s="267"/>
      <c r="AB1649" s="267"/>
    </row>
    <row r="1650" spans="1:28" s="268" customFormat="1" ht="40.200000000000003" customHeight="1">
      <c r="A1650" s="263" t="s">
        <v>5316</v>
      </c>
      <c r="B1650" s="263" t="s">
        <v>5317</v>
      </c>
      <c r="C1650" s="263" t="s">
        <v>290</v>
      </c>
      <c r="D1650" s="263" t="s">
        <v>5318</v>
      </c>
      <c r="E1650" s="263" t="s">
        <v>5319</v>
      </c>
      <c r="F1650" s="263" t="s">
        <v>5375</v>
      </c>
      <c r="G1650" s="264" t="s">
        <v>5376</v>
      </c>
      <c r="H1650" s="263" t="s">
        <v>5377</v>
      </c>
      <c r="I1650" s="265" t="s">
        <v>9</v>
      </c>
      <c r="J1650" s="263"/>
      <c r="K1650" s="263"/>
      <c r="L1650" s="263" t="s">
        <v>645</v>
      </c>
      <c r="M1650" s="267"/>
      <c r="N1650" s="267"/>
      <c r="O1650" s="267"/>
      <c r="P1650" s="267"/>
      <c r="Q1650" s="267"/>
      <c r="R1650" s="267"/>
      <c r="S1650" s="267"/>
      <c r="T1650" s="267"/>
      <c r="U1650" s="267"/>
      <c r="V1650" s="267"/>
      <c r="W1650" s="267"/>
      <c r="X1650" s="267"/>
      <c r="Y1650" s="267"/>
      <c r="Z1650" s="267"/>
      <c r="AA1650" s="267"/>
      <c r="AB1650" s="267"/>
    </row>
    <row r="1651" spans="1:28" s="268" customFormat="1" ht="40.200000000000003" customHeight="1">
      <c r="A1651" s="263" t="s">
        <v>5316</v>
      </c>
      <c r="B1651" s="263" t="s">
        <v>5317</v>
      </c>
      <c r="C1651" s="263" t="s">
        <v>295</v>
      </c>
      <c r="D1651" s="263" t="s">
        <v>5318</v>
      </c>
      <c r="E1651" s="263" t="s">
        <v>5319</v>
      </c>
      <c r="F1651" s="263" t="s">
        <v>5378</v>
      </c>
      <c r="G1651" s="264" t="s">
        <v>5379</v>
      </c>
      <c r="H1651" s="263" t="s">
        <v>5380</v>
      </c>
      <c r="I1651" s="265" t="s">
        <v>9</v>
      </c>
      <c r="J1651" s="263"/>
      <c r="K1651" s="263"/>
      <c r="L1651" s="263" t="s">
        <v>645</v>
      </c>
      <c r="M1651" s="267"/>
      <c r="N1651" s="267"/>
      <c r="O1651" s="267"/>
      <c r="P1651" s="267"/>
      <c r="Q1651" s="267"/>
      <c r="R1651" s="267"/>
      <c r="S1651" s="267"/>
      <c r="T1651" s="267"/>
      <c r="U1651" s="267"/>
      <c r="V1651" s="267"/>
      <c r="W1651" s="267"/>
      <c r="X1651" s="267"/>
      <c r="Y1651" s="267"/>
      <c r="Z1651" s="267"/>
      <c r="AA1651" s="267"/>
      <c r="AB1651" s="267"/>
    </row>
    <row r="1652" spans="1:28" s="268" customFormat="1" ht="40.200000000000003" customHeight="1">
      <c r="A1652" s="263" t="s">
        <v>5316</v>
      </c>
      <c r="B1652" s="263" t="s">
        <v>5317</v>
      </c>
      <c r="C1652" s="263" t="s">
        <v>300</v>
      </c>
      <c r="D1652" s="263" t="s">
        <v>5318</v>
      </c>
      <c r="E1652" s="263" t="s">
        <v>5319</v>
      </c>
      <c r="F1652" s="263" t="s">
        <v>5381</v>
      </c>
      <c r="G1652" s="264" t="s">
        <v>5382</v>
      </c>
      <c r="H1652" s="263" t="s">
        <v>5383</v>
      </c>
      <c r="I1652" s="265" t="s">
        <v>9</v>
      </c>
      <c r="J1652" s="263"/>
      <c r="K1652" s="263"/>
      <c r="L1652" s="266"/>
      <c r="M1652" s="267"/>
      <c r="N1652" s="267"/>
      <c r="O1652" s="267"/>
      <c r="P1652" s="267"/>
      <c r="Q1652" s="267"/>
      <c r="R1652" s="267"/>
      <c r="S1652" s="267"/>
      <c r="T1652" s="267"/>
      <c r="U1652" s="267"/>
      <c r="V1652" s="267"/>
      <c r="W1652" s="267"/>
      <c r="X1652" s="267"/>
      <c r="Y1652" s="267"/>
      <c r="Z1652" s="267"/>
      <c r="AA1652" s="267"/>
      <c r="AB1652" s="267"/>
    </row>
    <row r="1653" spans="1:28" s="268" customFormat="1" ht="40.200000000000003" customHeight="1">
      <c r="A1653" s="263" t="s">
        <v>5316</v>
      </c>
      <c r="B1653" s="263" t="s">
        <v>5317</v>
      </c>
      <c r="C1653" s="263" t="s">
        <v>304</v>
      </c>
      <c r="D1653" s="263" t="s">
        <v>5318</v>
      </c>
      <c r="E1653" s="263" t="s">
        <v>5319</v>
      </c>
      <c r="F1653" s="263" t="s">
        <v>5384</v>
      </c>
      <c r="G1653" s="264" t="s">
        <v>5385</v>
      </c>
      <c r="H1653" s="263" t="s">
        <v>5386</v>
      </c>
      <c r="I1653" s="265" t="s">
        <v>9</v>
      </c>
      <c r="J1653" s="263"/>
      <c r="K1653" s="263"/>
      <c r="L1653" s="263" t="s">
        <v>645</v>
      </c>
      <c r="M1653" s="267"/>
      <c r="N1653" s="267"/>
      <c r="O1653" s="267"/>
      <c r="P1653" s="267"/>
      <c r="Q1653" s="267"/>
      <c r="R1653" s="267"/>
      <c r="S1653" s="267"/>
      <c r="T1653" s="267"/>
      <c r="U1653" s="267"/>
      <c r="V1653" s="267"/>
      <c r="W1653" s="267"/>
      <c r="X1653" s="267"/>
      <c r="Y1653" s="267"/>
      <c r="Z1653" s="267"/>
      <c r="AA1653" s="267"/>
      <c r="AB1653" s="267"/>
    </row>
    <row r="1654" spans="1:28" s="268" customFormat="1" ht="40.200000000000003" customHeight="1">
      <c r="A1654" s="263" t="s">
        <v>5316</v>
      </c>
      <c r="B1654" s="263" t="s">
        <v>5317</v>
      </c>
      <c r="C1654" s="263" t="s">
        <v>308</v>
      </c>
      <c r="D1654" s="263" t="s">
        <v>5318</v>
      </c>
      <c r="E1654" s="263" t="s">
        <v>5319</v>
      </c>
      <c r="F1654" s="263" t="s">
        <v>5387</v>
      </c>
      <c r="G1654" s="264" t="s">
        <v>5388</v>
      </c>
      <c r="H1654" s="263" t="s">
        <v>5389</v>
      </c>
      <c r="I1654" s="265" t="s">
        <v>9</v>
      </c>
      <c r="J1654" s="263"/>
      <c r="K1654" s="263"/>
      <c r="L1654" s="263" t="s">
        <v>645</v>
      </c>
      <c r="M1654" s="267"/>
      <c r="N1654" s="267"/>
      <c r="O1654" s="267"/>
      <c r="P1654" s="267"/>
      <c r="Q1654" s="267"/>
      <c r="R1654" s="267"/>
      <c r="S1654" s="267"/>
      <c r="T1654" s="267"/>
      <c r="U1654" s="267"/>
      <c r="V1654" s="267"/>
      <c r="W1654" s="267"/>
      <c r="X1654" s="267"/>
      <c r="Y1654" s="267"/>
      <c r="Z1654" s="267"/>
      <c r="AA1654" s="267"/>
      <c r="AB1654" s="267"/>
    </row>
    <row r="1655" spans="1:28" s="268" customFormat="1" ht="40.200000000000003" customHeight="1">
      <c r="A1655" s="263" t="s">
        <v>5316</v>
      </c>
      <c r="B1655" s="263" t="s">
        <v>5317</v>
      </c>
      <c r="C1655" s="263" t="s">
        <v>311</v>
      </c>
      <c r="D1655" s="263" t="s">
        <v>5318</v>
      </c>
      <c r="E1655" s="263" t="s">
        <v>5319</v>
      </c>
      <c r="F1655" s="263" t="s">
        <v>5390</v>
      </c>
      <c r="G1655" s="264" t="s">
        <v>5391</v>
      </c>
      <c r="H1655" s="263" t="s">
        <v>5392</v>
      </c>
      <c r="I1655" s="265" t="s">
        <v>9</v>
      </c>
      <c r="J1655" s="263"/>
      <c r="K1655" s="263"/>
      <c r="L1655" s="263" t="s">
        <v>645</v>
      </c>
      <c r="M1655" s="267"/>
      <c r="N1655" s="267"/>
      <c r="O1655" s="267"/>
      <c r="P1655" s="267"/>
      <c r="Q1655" s="267"/>
      <c r="R1655" s="267"/>
      <c r="S1655" s="267"/>
      <c r="T1655" s="267"/>
      <c r="U1655" s="267"/>
      <c r="V1655" s="267"/>
      <c r="W1655" s="267"/>
      <c r="X1655" s="267"/>
      <c r="Y1655" s="267"/>
      <c r="Z1655" s="267"/>
      <c r="AA1655" s="267"/>
      <c r="AB1655" s="267"/>
    </row>
    <row r="1656" spans="1:28" s="268" customFormat="1" ht="40.200000000000003" customHeight="1">
      <c r="A1656" s="263" t="s">
        <v>5316</v>
      </c>
      <c r="B1656" s="263" t="s">
        <v>5317</v>
      </c>
      <c r="C1656" s="263" t="s">
        <v>315</v>
      </c>
      <c r="D1656" s="263" t="s">
        <v>5318</v>
      </c>
      <c r="E1656" s="263" t="s">
        <v>5319</v>
      </c>
      <c r="F1656" s="263" t="s">
        <v>5393</v>
      </c>
      <c r="G1656" s="264" t="s">
        <v>5394</v>
      </c>
      <c r="H1656" s="263" t="s">
        <v>5395</v>
      </c>
      <c r="I1656" s="265" t="s">
        <v>9</v>
      </c>
      <c r="J1656" s="263"/>
      <c r="K1656" s="263"/>
      <c r="L1656" s="263" t="s">
        <v>645</v>
      </c>
      <c r="M1656" s="267"/>
      <c r="N1656" s="267"/>
      <c r="O1656" s="267"/>
      <c r="P1656" s="267"/>
      <c r="Q1656" s="267"/>
      <c r="R1656" s="267"/>
      <c r="S1656" s="267"/>
      <c r="T1656" s="267"/>
      <c r="U1656" s="267"/>
      <c r="V1656" s="267"/>
      <c r="W1656" s="267"/>
      <c r="X1656" s="267"/>
      <c r="Y1656" s="267"/>
      <c r="Z1656" s="267"/>
      <c r="AA1656" s="267"/>
      <c r="AB1656" s="267"/>
    </row>
    <row r="1657" spans="1:28" s="268" customFormat="1" ht="40.200000000000003" customHeight="1">
      <c r="A1657" s="263" t="s">
        <v>5316</v>
      </c>
      <c r="B1657" s="263" t="s">
        <v>5317</v>
      </c>
      <c r="C1657" s="263" t="s">
        <v>318</v>
      </c>
      <c r="D1657" s="263" t="s">
        <v>5318</v>
      </c>
      <c r="E1657" s="263" t="s">
        <v>5319</v>
      </c>
      <c r="F1657" s="263" t="s">
        <v>5396</v>
      </c>
      <c r="G1657" s="264" t="s">
        <v>5397</v>
      </c>
      <c r="H1657" s="263" t="s">
        <v>603</v>
      </c>
      <c r="I1657" s="265" t="s">
        <v>9</v>
      </c>
      <c r="J1657" s="263"/>
      <c r="K1657" s="263"/>
      <c r="L1657" s="263" t="s">
        <v>645</v>
      </c>
      <c r="M1657" s="267"/>
      <c r="N1657" s="267"/>
      <c r="O1657" s="267"/>
      <c r="P1657" s="267"/>
      <c r="Q1657" s="267"/>
      <c r="R1657" s="267"/>
      <c r="S1657" s="267"/>
      <c r="T1657" s="267"/>
      <c r="U1657" s="267"/>
      <c r="V1657" s="267"/>
      <c r="W1657" s="267"/>
      <c r="X1657" s="267"/>
      <c r="Y1657" s="267"/>
      <c r="Z1657" s="267"/>
      <c r="AA1657" s="267"/>
      <c r="AB1657" s="267"/>
    </row>
    <row r="1658" spans="1:28" s="268" customFormat="1" ht="40.200000000000003" customHeight="1">
      <c r="A1658" s="263" t="s">
        <v>5316</v>
      </c>
      <c r="B1658" s="263" t="s">
        <v>5317</v>
      </c>
      <c r="C1658" s="263" t="s">
        <v>322</v>
      </c>
      <c r="D1658" s="263" t="s">
        <v>5318</v>
      </c>
      <c r="E1658" s="263" t="s">
        <v>5319</v>
      </c>
      <c r="F1658" s="263" t="s">
        <v>5398</v>
      </c>
      <c r="G1658" s="264" t="s">
        <v>5399</v>
      </c>
      <c r="H1658" s="263" t="s">
        <v>5400</v>
      </c>
      <c r="I1658" s="265" t="s">
        <v>9</v>
      </c>
      <c r="J1658" s="263"/>
      <c r="K1658" s="263"/>
      <c r="L1658" s="263" t="s">
        <v>645</v>
      </c>
      <c r="M1658" s="267"/>
      <c r="N1658" s="267"/>
      <c r="O1658" s="267"/>
      <c r="P1658" s="267"/>
      <c r="Q1658" s="267"/>
      <c r="R1658" s="267"/>
      <c r="S1658" s="267"/>
      <c r="T1658" s="267"/>
      <c r="U1658" s="267"/>
      <c r="V1658" s="267"/>
      <c r="W1658" s="267"/>
      <c r="X1658" s="267"/>
      <c r="Y1658" s="267"/>
      <c r="Z1658" s="267"/>
      <c r="AA1658" s="267"/>
      <c r="AB1658" s="267"/>
    </row>
    <row r="1659" spans="1:28" s="268" customFormat="1" ht="40.200000000000003" customHeight="1">
      <c r="A1659" s="263" t="s">
        <v>5316</v>
      </c>
      <c r="B1659" s="263" t="s">
        <v>5317</v>
      </c>
      <c r="C1659" s="263" t="s">
        <v>1080</v>
      </c>
      <c r="D1659" s="263" t="s">
        <v>5318</v>
      </c>
      <c r="E1659" s="263" t="s">
        <v>5319</v>
      </c>
      <c r="F1659" s="263" t="s">
        <v>5401</v>
      </c>
      <c r="G1659" s="264" t="s">
        <v>5402</v>
      </c>
      <c r="H1659" s="263" t="s">
        <v>5403</v>
      </c>
      <c r="I1659" s="265" t="s">
        <v>9</v>
      </c>
      <c r="J1659" s="263"/>
      <c r="K1659" s="263"/>
      <c r="L1659" s="263" t="s">
        <v>645</v>
      </c>
      <c r="M1659" s="267"/>
      <c r="N1659" s="267"/>
      <c r="O1659" s="267"/>
      <c r="P1659" s="267"/>
      <c r="Q1659" s="267"/>
      <c r="R1659" s="267"/>
      <c r="S1659" s="267"/>
      <c r="T1659" s="267"/>
      <c r="U1659" s="267"/>
      <c r="V1659" s="267"/>
      <c r="W1659" s="267"/>
      <c r="X1659" s="267"/>
      <c r="Y1659" s="267"/>
      <c r="Z1659" s="267"/>
      <c r="AA1659" s="267"/>
      <c r="AB1659" s="267"/>
    </row>
    <row r="1660" spans="1:28" s="268" customFormat="1" ht="40.200000000000003" customHeight="1">
      <c r="A1660" s="263" t="s">
        <v>5316</v>
      </c>
      <c r="B1660" s="263" t="s">
        <v>5317</v>
      </c>
      <c r="C1660" s="263" t="s">
        <v>1084</v>
      </c>
      <c r="D1660" s="263" t="s">
        <v>5318</v>
      </c>
      <c r="E1660" s="263" t="s">
        <v>5319</v>
      </c>
      <c r="F1660" s="263" t="s">
        <v>5404</v>
      </c>
      <c r="G1660" s="264" t="s">
        <v>5402</v>
      </c>
      <c r="H1660" s="263" t="s">
        <v>5405</v>
      </c>
      <c r="I1660" s="265" t="s">
        <v>9</v>
      </c>
      <c r="J1660" s="263"/>
      <c r="K1660" s="263"/>
      <c r="L1660" s="263" t="s">
        <v>645</v>
      </c>
      <c r="M1660" s="267"/>
      <c r="N1660" s="267"/>
      <c r="O1660" s="267"/>
      <c r="P1660" s="267"/>
      <c r="Q1660" s="267"/>
      <c r="R1660" s="267"/>
      <c r="S1660" s="267"/>
      <c r="T1660" s="267"/>
      <c r="U1660" s="267"/>
      <c r="V1660" s="267"/>
      <c r="W1660" s="267"/>
      <c r="X1660" s="267"/>
      <c r="Y1660" s="267"/>
      <c r="Z1660" s="267"/>
      <c r="AA1660" s="267"/>
      <c r="AB1660" s="267"/>
    </row>
    <row r="1661" spans="1:28" s="268" customFormat="1" ht="40.200000000000003" customHeight="1">
      <c r="A1661" s="263" t="s">
        <v>5316</v>
      </c>
      <c r="B1661" s="263" t="s">
        <v>5317</v>
      </c>
      <c r="C1661" s="263" t="s">
        <v>1088</v>
      </c>
      <c r="D1661" s="263" t="s">
        <v>5318</v>
      </c>
      <c r="E1661" s="263" t="s">
        <v>5319</v>
      </c>
      <c r="F1661" s="263" t="s">
        <v>5025</v>
      </c>
      <c r="G1661" s="264" t="s">
        <v>5406</v>
      </c>
      <c r="H1661" s="263" t="s">
        <v>3365</v>
      </c>
      <c r="I1661" s="265" t="s">
        <v>9</v>
      </c>
      <c r="J1661" s="263"/>
      <c r="K1661" s="263"/>
      <c r="L1661" s="263" t="s">
        <v>645</v>
      </c>
      <c r="M1661" s="267"/>
      <c r="N1661" s="267"/>
      <c r="O1661" s="267"/>
      <c r="P1661" s="267"/>
      <c r="Q1661" s="267"/>
      <c r="R1661" s="267"/>
      <c r="S1661" s="267"/>
      <c r="T1661" s="267"/>
      <c r="U1661" s="267"/>
      <c r="V1661" s="267"/>
      <c r="W1661" s="267"/>
      <c r="X1661" s="267"/>
      <c r="Y1661" s="267"/>
      <c r="Z1661" s="267"/>
      <c r="AA1661" s="267"/>
      <c r="AB1661" s="267"/>
    </row>
    <row r="1662" spans="1:28" s="268" customFormat="1" ht="40.200000000000003" customHeight="1">
      <c r="A1662" s="263" t="s">
        <v>5316</v>
      </c>
      <c r="B1662" s="263" t="s">
        <v>5317</v>
      </c>
      <c r="C1662" s="263" t="s">
        <v>1092</v>
      </c>
      <c r="D1662" s="263" t="s">
        <v>5318</v>
      </c>
      <c r="E1662" s="263" t="s">
        <v>5319</v>
      </c>
      <c r="F1662" s="263" t="s">
        <v>3036</v>
      </c>
      <c r="G1662" s="264" t="s">
        <v>5407</v>
      </c>
      <c r="H1662" s="263" t="s">
        <v>3359</v>
      </c>
      <c r="I1662" s="265" t="s">
        <v>9</v>
      </c>
      <c r="J1662" s="263"/>
      <c r="K1662" s="263"/>
      <c r="L1662" s="263" t="s">
        <v>645</v>
      </c>
      <c r="M1662" s="267"/>
      <c r="N1662" s="267"/>
      <c r="O1662" s="267"/>
      <c r="P1662" s="267"/>
      <c r="Q1662" s="267"/>
      <c r="R1662" s="267"/>
      <c r="S1662" s="267"/>
      <c r="T1662" s="267"/>
      <c r="U1662" s="267"/>
      <c r="V1662" s="267"/>
      <c r="W1662" s="267"/>
      <c r="X1662" s="267"/>
      <c r="Y1662" s="267"/>
      <c r="Z1662" s="267"/>
      <c r="AA1662" s="267"/>
      <c r="AB1662" s="267"/>
    </row>
    <row r="1663" spans="1:28" s="268" customFormat="1" ht="40.200000000000003" customHeight="1">
      <c r="A1663" s="263" t="s">
        <v>5316</v>
      </c>
      <c r="B1663" s="263" t="s">
        <v>5317</v>
      </c>
      <c r="C1663" s="263" t="s">
        <v>1096</v>
      </c>
      <c r="D1663" s="263" t="s">
        <v>5318</v>
      </c>
      <c r="E1663" s="263" t="s">
        <v>5319</v>
      </c>
      <c r="F1663" s="263" t="s">
        <v>3031</v>
      </c>
      <c r="G1663" s="264" t="s">
        <v>5408</v>
      </c>
      <c r="H1663" s="263" t="s">
        <v>3362</v>
      </c>
      <c r="I1663" s="265" t="s">
        <v>9</v>
      </c>
      <c r="J1663" s="263"/>
      <c r="K1663" s="263"/>
      <c r="L1663" s="263" t="s">
        <v>645</v>
      </c>
      <c r="M1663" s="267"/>
      <c r="N1663" s="267"/>
      <c r="O1663" s="267"/>
      <c r="P1663" s="267"/>
      <c r="Q1663" s="267"/>
      <c r="R1663" s="267"/>
      <c r="S1663" s="267"/>
      <c r="T1663" s="267"/>
      <c r="U1663" s="267"/>
      <c r="V1663" s="267"/>
      <c r="W1663" s="267"/>
      <c r="X1663" s="267"/>
      <c r="Y1663" s="267"/>
      <c r="Z1663" s="267"/>
      <c r="AA1663" s="267"/>
      <c r="AB1663" s="267"/>
    </row>
    <row r="1664" spans="1:28" s="268" customFormat="1" ht="40.200000000000003" customHeight="1">
      <c r="A1664" s="263" t="s">
        <v>5316</v>
      </c>
      <c r="B1664" s="263" t="s">
        <v>5317</v>
      </c>
      <c r="C1664" s="263" t="s">
        <v>1100</v>
      </c>
      <c r="D1664" s="263" t="s">
        <v>5318</v>
      </c>
      <c r="E1664" s="263" t="s">
        <v>5319</v>
      </c>
      <c r="F1664" s="263" t="s">
        <v>1717</v>
      </c>
      <c r="G1664" s="264" t="s">
        <v>5409</v>
      </c>
      <c r="H1664" s="263" t="s">
        <v>5410</v>
      </c>
      <c r="I1664" s="265" t="s">
        <v>9</v>
      </c>
      <c r="J1664" s="263"/>
      <c r="K1664" s="263"/>
      <c r="L1664" s="263" t="s">
        <v>645</v>
      </c>
      <c r="M1664" s="267"/>
      <c r="N1664" s="267"/>
      <c r="O1664" s="267"/>
      <c r="P1664" s="267"/>
      <c r="Q1664" s="267"/>
      <c r="R1664" s="267"/>
      <c r="S1664" s="267"/>
      <c r="T1664" s="267"/>
      <c r="U1664" s="267"/>
      <c r="V1664" s="267"/>
      <c r="W1664" s="267"/>
      <c r="X1664" s="267"/>
      <c r="Y1664" s="267"/>
      <c r="Z1664" s="267"/>
      <c r="AA1664" s="267"/>
      <c r="AB1664" s="267"/>
    </row>
    <row r="1665" spans="1:28" s="268" customFormat="1" ht="40.200000000000003" customHeight="1">
      <c r="A1665" s="263" t="s">
        <v>5316</v>
      </c>
      <c r="B1665" s="263" t="s">
        <v>5317</v>
      </c>
      <c r="C1665" s="263" t="s">
        <v>1104</v>
      </c>
      <c r="D1665" s="263" t="s">
        <v>5318</v>
      </c>
      <c r="E1665" s="263" t="s">
        <v>5319</v>
      </c>
      <c r="F1665" s="263" t="s">
        <v>4036</v>
      </c>
      <c r="G1665" s="264" t="s">
        <v>5411</v>
      </c>
      <c r="H1665" s="263" t="s">
        <v>4038</v>
      </c>
      <c r="I1665" s="265" t="s">
        <v>9</v>
      </c>
      <c r="J1665" s="263"/>
      <c r="K1665" s="263"/>
      <c r="L1665" s="266"/>
      <c r="M1665" s="267"/>
      <c r="N1665" s="267"/>
      <c r="O1665" s="267"/>
      <c r="P1665" s="267"/>
      <c r="Q1665" s="267"/>
      <c r="R1665" s="267"/>
      <c r="S1665" s="267"/>
      <c r="T1665" s="267"/>
      <c r="U1665" s="267"/>
      <c r="V1665" s="267"/>
      <c r="W1665" s="267"/>
      <c r="X1665" s="267"/>
      <c r="Y1665" s="267"/>
      <c r="Z1665" s="267"/>
      <c r="AA1665" s="267"/>
      <c r="AB1665" s="267"/>
    </row>
    <row r="1666" spans="1:28" s="268" customFormat="1" ht="40.200000000000003" customHeight="1">
      <c r="A1666" s="263" t="s">
        <v>5316</v>
      </c>
      <c r="B1666" s="263" t="s">
        <v>5317</v>
      </c>
      <c r="C1666" s="263" t="s">
        <v>1108</v>
      </c>
      <c r="D1666" s="263" t="s">
        <v>5318</v>
      </c>
      <c r="E1666" s="263" t="s">
        <v>5319</v>
      </c>
      <c r="F1666" s="263" t="s">
        <v>1720</v>
      </c>
      <c r="G1666" s="264" t="s">
        <v>5412</v>
      </c>
      <c r="H1666" s="263" t="s">
        <v>4045</v>
      </c>
      <c r="I1666" s="265" t="s">
        <v>9</v>
      </c>
      <c r="J1666" s="263"/>
      <c r="K1666" s="263"/>
      <c r="L1666" s="266"/>
      <c r="M1666" s="267"/>
      <c r="N1666" s="267"/>
      <c r="O1666" s="267"/>
      <c r="P1666" s="267"/>
      <c r="Q1666" s="267"/>
      <c r="R1666" s="267"/>
      <c r="S1666" s="267"/>
      <c r="T1666" s="267"/>
      <c r="U1666" s="267"/>
      <c r="V1666" s="267"/>
      <c r="W1666" s="267"/>
      <c r="X1666" s="267"/>
      <c r="Y1666" s="267"/>
      <c r="Z1666" s="267"/>
      <c r="AA1666" s="267"/>
      <c r="AB1666" s="267"/>
    </row>
    <row r="1667" spans="1:28" s="268" customFormat="1" ht="40.200000000000003" customHeight="1">
      <c r="A1667" s="263" t="s">
        <v>5316</v>
      </c>
      <c r="B1667" s="263" t="s">
        <v>5317</v>
      </c>
      <c r="C1667" s="263" t="s">
        <v>1111</v>
      </c>
      <c r="D1667" s="263" t="s">
        <v>5318</v>
      </c>
      <c r="E1667" s="263" t="s">
        <v>5319</v>
      </c>
      <c r="F1667" s="263" t="s">
        <v>1729</v>
      </c>
      <c r="G1667" s="264" t="s">
        <v>5413</v>
      </c>
      <c r="H1667" s="263" t="s">
        <v>5414</v>
      </c>
      <c r="I1667" s="265" t="s">
        <v>9</v>
      </c>
      <c r="J1667" s="263"/>
      <c r="K1667" s="263"/>
      <c r="L1667" s="266"/>
      <c r="M1667" s="267"/>
      <c r="N1667" s="267"/>
      <c r="O1667" s="267"/>
      <c r="P1667" s="267"/>
      <c r="Q1667" s="267"/>
      <c r="R1667" s="267"/>
      <c r="S1667" s="267"/>
      <c r="T1667" s="267"/>
      <c r="U1667" s="267"/>
      <c r="V1667" s="267"/>
      <c r="W1667" s="267"/>
      <c r="X1667" s="267"/>
      <c r="Y1667" s="267"/>
      <c r="Z1667" s="267"/>
      <c r="AA1667" s="267"/>
      <c r="AB1667" s="267"/>
    </row>
    <row r="1668" spans="1:28" s="268" customFormat="1" ht="40.200000000000003" customHeight="1">
      <c r="A1668" s="263" t="s">
        <v>5316</v>
      </c>
      <c r="B1668" s="263" t="s">
        <v>5317</v>
      </c>
      <c r="C1668" s="263" t="s">
        <v>1114</v>
      </c>
      <c r="D1668" s="263" t="s">
        <v>5318</v>
      </c>
      <c r="E1668" s="263" t="s">
        <v>5319</v>
      </c>
      <c r="F1668" s="263" t="s">
        <v>5415</v>
      </c>
      <c r="G1668" s="264" t="s">
        <v>5416</v>
      </c>
      <c r="H1668" s="263" t="s">
        <v>5417</v>
      </c>
      <c r="I1668" s="265" t="s">
        <v>9</v>
      </c>
      <c r="J1668" s="263"/>
      <c r="K1668" s="263"/>
      <c r="L1668" s="263" t="s">
        <v>645</v>
      </c>
      <c r="M1668" s="267"/>
      <c r="N1668" s="267"/>
      <c r="O1668" s="267"/>
      <c r="P1668" s="267"/>
      <c r="Q1668" s="267"/>
      <c r="R1668" s="267"/>
      <c r="S1668" s="267"/>
      <c r="T1668" s="267"/>
      <c r="U1668" s="267"/>
      <c r="V1668" s="267"/>
      <c r="W1668" s="267"/>
      <c r="X1668" s="267"/>
      <c r="Y1668" s="267"/>
      <c r="Z1668" s="267"/>
      <c r="AA1668" s="267"/>
      <c r="AB1668" s="267"/>
    </row>
    <row r="1669" spans="1:28" s="268" customFormat="1" ht="40.200000000000003" customHeight="1">
      <c r="A1669" s="263" t="s">
        <v>5316</v>
      </c>
      <c r="B1669" s="263" t="s">
        <v>5317</v>
      </c>
      <c r="C1669" s="263" t="s">
        <v>1117</v>
      </c>
      <c r="D1669" s="263" t="s">
        <v>5318</v>
      </c>
      <c r="E1669" s="263" t="s">
        <v>5319</v>
      </c>
      <c r="F1669" s="263" t="s">
        <v>5418</v>
      </c>
      <c r="G1669" s="264" t="s">
        <v>5416</v>
      </c>
      <c r="H1669" s="263" t="s">
        <v>4173</v>
      </c>
      <c r="I1669" s="265" t="s">
        <v>9</v>
      </c>
      <c r="J1669" s="263"/>
      <c r="K1669" s="263"/>
      <c r="L1669" s="263" t="s">
        <v>645</v>
      </c>
      <c r="M1669" s="267"/>
      <c r="N1669" s="267"/>
      <c r="O1669" s="267"/>
      <c r="P1669" s="267"/>
      <c r="Q1669" s="267"/>
      <c r="R1669" s="267"/>
      <c r="S1669" s="267"/>
      <c r="T1669" s="267"/>
      <c r="U1669" s="267"/>
      <c r="V1669" s="267"/>
      <c r="W1669" s="267"/>
      <c r="X1669" s="267"/>
      <c r="Y1669" s="267"/>
      <c r="Z1669" s="267"/>
      <c r="AA1669" s="267"/>
      <c r="AB1669" s="267"/>
    </row>
    <row r="1670" spans="1:28" s="268" customFormat="1" ht="40.200000000000003" customHeight="1">
      <c r="A1670" s="263" t="s">
        <v>5316</v>
      </c>
      <c r="B1670" s="263" t="s">
        <v>5317</v>
      </c>
      <c r="C1670" s="263" t="s">
        <v>1121</v>
      </c>
      <c r="D1670" s="263" t="s">
        <v>5318</v>
      </c>
      <c r="E1670" s="263" t="s">
        <v>5319</v>
      </c>
      <c r="F1670" s="263" t="s">
        <v>1757</v>
      </c>
      <c r="G1670" s="264" t="s">
        <v>5419</v>
      </c>
      <c r="H1670" s="263" t="s">
        <v>1759</v>
      </c>
      <c r="I1670" s="265" t="s">
        <v>9</v>
      </c>
      <c r="J1670" s="263"/>
      <c r="K1670" s="263"/>
      <c r="L1670" s="263" t="s">
        <v>645</v>
      </c>
      <c r="M1670" s="267"/>
      <c r="N1670" s="267"/>
      <c r="O1670" s="267"/>
      <c r="P1670" s="267"/>
      <c r="Q1670" s="267"/>
      <c r="R1670" s="267"/>
      <c r="S1670" s="267"/>
      <c r="T1670" s="267"/>
      <c r="U1670" s="267"/>
      <c r="V1670" s="267"/>
      <c r="W1670" s="267"/>
      <c r="X1670" s="267"/>
      <c r="Y1670" s="267"/>
      <c r="Z1670" s="267"/>
      <c r="AA1670" s="267"/>
      <c r="AB1670" s="267"/>
    </row>
    <row r="1671" spans="1:28" s="268" customFormat="1" ht="40.200000000000003" customHeight="1">
      <c r="A1671" s="263" t="s">
        <v>5316</v>
      </c>
      <c r="B1671" s="263" t="s">
        <v>5317</v>
      </c>
      <c r="C1671" s="263" t="s">
        <v>1781</v>
      </c>
      <c r="D1671" s="263" t="s">
        <v>5318</v>
      </c>
      <c r="E1671" s="263" t="s">
        <v>5319</v>
      </c>
      <c r="F1671" s="263" t="s">
        <v>5420</v>
      </c>
      <c r="G1671" s="264" t="s">
        <v>5416</v>
      </c>
      <c r="H1671" s="263" t="s">
        <v>4167</v>
      </c>
      <c r="I1671" s="265" t="s">
        <v>9</v>
      </c>
      <c r="J1671" s="263"/>
      <c r="K1671" s="263"/>
      <c r="L1671" s="263" t="s">
        <v>645</v>
      </c>
      <c r="M1671" s="267"/>
      <c r="N1671" s="267"/>
      <c r="O1671" s="267"/>
      <c r="P1671" s="267"/>
      <c r="Q1671" s="267"/>
      <c r="R1671" s="267"/>
      <c r="S1671" s="267"/>
      <c r="T1671" s="267"/>
      <c r="U1671" s="267"/>
      <c r="V1671" s="267"/>
      <c r="W1671" s="267"/>
      <c r="X1671" s="267"/>
      <c r="Y1671" s="267"/>
      <c r="Z1671" s="267"/>
      <c r="AA1671" s="267"/>
      <c r="AB1671" s="267"/>
    </row>
    <row r="1672" spans="1:28" s="268" customFormat="1" ht="40.200000000000003" customHeight="1">
      <c r="A1672" s="263" t="s">
        <v>5316</v>
      </c>
      <c r="B1672" s="263" t="s">
        <v>5317</v>
      </c>
      <c r="C1672" s="263" t="s">
        <v>1785</v>
      </c>
      <c r="D1672" s="263" t="s">
        <v>5318</v>
      </c>
      <c r="E1672" s="263" t="s">
        <v>5319</v>
      </c>
      <c r="F1672" s="263" t="s">
        <v>5421</v>
      </c>
      <c r="G1672" s="264" t="s">
        <v>5422</v>
      </c>
      <c r="H1672" s="263" t="s">
        <v>5423</v>
      </c>
      <c r="I1672" s="265" t="s">
        <v>9</v>
      </c>
      <c r="J1672" s="263"/>
      <c r="K1672" s="263"/>
      <c r="L1672" s="263" t="s">
        <v>645</v>
      </c>
      <c r="M1672" s="267"/>
      <c r="N1672" s="267"/>
      <c r="O1672" s="267"/>
      <c r="P1672" s="267"/>
      <c r="Q1672" s="267"/>
      <c r="R1672" s="267"/>
      <c r="S1672" s="267"/>
      <c r="T1672" s="267"/>
      <c r="U1672" s="267"/>
      <c r="V1672" s="267"/>
      <c r="W1672" s="267"/>
      <c r="X1672" s="267"/>
      <c r="Y1672" s="267"/>
      <c r="Z1672" s="267"/>
      <c r="AA1672" s="267"/>
      <c r="AB1672" s="267"/>
    </row>
    <row r="1673" spans="1:28" s="268" customFormat="1" ht="40.200000000000003" customHeight="1">
      <c r="A1673" s="263" t="s">
        <v>5316</v>
      </c>
      <c r="B1673" s="263" t="s">
        <v>5317</v>
      </c>
      <c r="C1673" s="263" t="s">
        <v>1789</v>
      </c>
      <c r="D1673" s="263" t="s">
        <v>5318</v>
      </c>
      <c r="E1673" s="263" t="s">
        <v>5319</v>
      </c>
      <c r="F1673" s="263" t="s">
        <v>5424</v>
      </c>
      <c r="G1673" s="264" t="s">
        <v>5425</v>
      </c>
      <c r="H1673" s="263" t="s">
        <v>4149</v>
      </c>
      <c r="I1673" s="265" t="s">
        <v>9</v>
      </c>
      <c r="J1673" s="263"/>
      <c r="K1673" s="263"/>
      <c r="L1673" s="263" t="s">
        <v>645</v>
      </c>
      <c r="M1673" s="267"/>
      <c r="N1673" s="267"/>
      <c r="O1673" s="267"/>
      <c r="P1673" s="267"/>
      <c r="Q1673" s="267"/>
      <c r="R1673" s="267"/>
      <c r="S1673" s="267"/>
      <c r="T1673" s="267"/>
      <c r="U1673" s="267"/>
      <c r="V1673" s="267"/>
      <c r="W1673" s="267"/>
      <c r="X1673" s="267"/>
      <c r="Y1673" s="267"/>
      <c r="Z1673" s="267"/>
      <c r="AA1673" s="267"/>
      <c r="AB1673" s="267"/>
    </row>
    <row r="1674" spans="1:28" s="268" customFormat="1" ht="40.200000000000003" customHeight="1">
      <c r="A1674" s="263" t="s">
        <v>5316</v>
      </c>
      <c r="B1674" s="263" t="s">
        <v>5317</v>
      </c>
      <c r="C1674" s="263" t="s">
        <v>1793</v>
      </c>
      <c r="D1674" s="263" t="s">
        <v>5318</v>
      </c>
      <c r="E1674" s="263" t="s">
        <v>5319</v>
      </c>
      <c r="F1674" s="263" t="s">
        <v>5426</v>
      </c>
      <c r="G1674" s="264" t="s">
        <v>5416</v>
      </c>
      <c r="H1674" s="263" t="s">
        <v>5427</v>
      </c>
      <c r="I1674" s="265" t="s">
        <v>9</v>
      </c>
      <c r="J1674" s="263"/>
      <c r="K1674" s="263"/>
      <c r="L1674" s="263" t="s">
        <v>645</v>
      </c>
      <c r="M1674" s="267"/>
      <c r="N1674" s="267"/>
      <c r="O1674" s="267"/>
      <c r="P1674" s="267"/>
      <c r="Q1674" s="267"/>
      <c r="R1674" s="267"/>
      <c r="S1674" s="267"/>
      <c r="T1674" s="267"/>
      <c r="U1674" s="267"/>
      <c r="V1674" s="267"/>
      <c r="W1674" s="267"/>
      <c r="X1674" s="267"/>
      <c r="Y1674" s="267"/>
      <c r="Z1674" s="267"/>
      <c r="AA1674" s="267"/>
      <c r="AB1674" s="267"/>
    </row>
    <row r="1675" spans="1:28" s="268" customFormat="1" ht="40.200000000000003" customHeight="1">
      <c r="A1675" s="263" t="s">
        <v>5316</v>
      </c>
      <c r="B1675" s="263" t="s">
        <v>5317</v>
      </c>
      <c r="C1675" s="263" t="s">
        <v>1796</v>
      </c>
      <c r="D1675" s="263" t="s">
        <v>5318</v>
      </c>
      <c r="E1675" s="263" t="s">
        <v>5319</v>
      </c>
      <c r="F1675" s="263" t="s">
        <v>1776</v>
      </c>
      <c r="G1675" s="264" t="s">
        <v>5416</v>
      </c>
      <c r="H1675" s="263" t="s">
        <v>1778</v>
      </c>
      <c r="I1675" s="265" t="s">
        <v>9</v>
      </c>
      <c r="J1675" s="263"/>
      <c r="K1675" s="263"/>
      <c r="L1675" s="263" t="s">
        <v>645</v>
      </c>
      <c r="M1675" s="267"/>
      <c r="N1675" s="267"/>
      <c r="O1675" s="267"/>
      <c r="P1675" s="267"/>
      <c r="Q1675" s="267"/>
      <c r="R1675" s="267"/>
      <c r="S1675" s="267"/>
      <c r="T1675" s="267"/>
      <c r="U1675" s="267"/>
      <c r="V1675" s="267"/>
      <c r="W1675" s="267"/>
      <c r="X1675" s="267"/>
      <c r="Y1675" s="267"/>
      <c r="Z1675" s="267"/>
      <c r="AA1675" s="267"/>
      <c r="AB1675" s="267"/>
    </row>
    <row r="1676" spans="1:28" s="268" customFormat="1" ht="40.200000000000003" customHeight="1">
      <c r="A1676" s="263" t="s">
        <v>5316</v>
      </c>
      <c r="B1676" s="263" t="s">
        <v>5317</v>
      </c>
      <c r="C1676" s="263" t="s">
        <v>1800</v>
      </c>
      <c r="D1676" s="263" t="s">
        <v>5318</v>
      </c>
      <c r="E1676" s="263" t="s">
        <v>5319</v>
      </c>
      <c r="F1676" s="263" t="s">
        <v>1767</v>
      </c>
      <c r="G1676" s="264" t="s">
        <v>5416</v>
      </c>
      <c r="H1676" s="263" t="s">
        <v>1769</v>
      </c>
      <c r="I1676" s="265" t="s">
        <v>9</v>
      </c>
      <c r="J1676" s="263"/>
      <c r="K1676" s="263"/>
      <c r="L1676" s="263" t="s">
        <v>645</v>
      </c>
      <c r="M1676" s="267"/>
      <c r="N1676" s="267"/>
      <c r="O1676" s="267"/>
      <c r="P1676" s="267"/>
      <c r="Q1676" s="267"/>
      <c r="R1676" s="267"/>
      <c r="S1676" s="267"/>
      <c r="T1676" s="267"/>
      <c r="U1676" s="267"/>
      <c r="V1676" s="267"/>
      <c r="W1676" s="267"/>
      <c r="X1676" s="267"/>
      <c r="Y1676" s="267"/>
      <c r="Z1676" s="267"/>
      <c r="AA1676" s="267"/>
      <c r="AB1676" s="267"/>
    </row>
    <row r="1677" spans="1:28" s="268" customFormat="1" ht="40.200000000000003" customHeight="1">
      <c r="A1677" s="263" t="s">
        <v>5316</v>
      </c>
      <c r="B1677" s="263" t="s">
        <v>5317</v>
      </c>
      <c r="C1677" s="263" t="s">
        <v>1803</v>
      </c>
      <c r="D1677" s="263" t="s">
        <v>5318</v>
      </c>
      <c r="E1677" s="263" t="s">
        <v>5319</v>
      </c>
      <c r="F1677" s="263" t="s">
        <v>1776</v>
      </c>
      <c r="G1677" s="264" t="s">
        <v>5416</v>
      </c>
      <c r="H1677" s="263" t="s">
        <v>1778</v>
      </c>
      <c r="I1677" s="265" t="s">
        <v>9</v>
      </c>
      <c r="J1677" s="263"/>
      <c r="K1677" s="263"/>
      <c r="L1677" s="263" t="s">
        <v>645</v>
      </c>
      <c r="M1677" s="267"/>
      <c r="N1677" s="267"/>
      <c r="O1677" s="267"/>
      <c r="P1677" s="267"/>
      <c r="Q1677" s="267"/>
      <c r="R1677" s="267"/>
      <c r="S1677" s="267"/>
      <c r="T1677" s="267"/>
      <c r="U1677" s="267"/>
      <c r="V1677" s="267"/>
      <c r="W1677" s="267"/>
      <c r="X1677" s="267"/>
      <c r="Y1677" s="267"/>
      <c r="Z1677" s="267"/>
      <c r="AA1677" s="267"/>
      <c r="AB1677" s="267"/>
    </row>
    <row r="1678" spans="1:28" s="268" customFormat="1" ht="40.200000000000003" customHeight="1">
      <c r="A1678" s="263" t="s">
        <v>5316</v>
      </c>
      <c r="B1678" s="263" t="s">
        <v>5317</v>
      </c>
      <c r="C1678" s="263" t="s">
        <v>1805</v>
      </c>
      <c r="D1678" s="263" t="s">
        <v>5318</v>
      </c>
      <c r="E1678" s="263" t="s">
        <v>5319</v>
      </c>
      <c r="F1678" s="263" t="s">
        <v>5424</v>
      </c>
      <c r="G1678" s="264" t="s">
        <v>5425</v>
      </c>
      <c r="H1678" s="263" t="s">
        <v>4149</v>
      </c>
      <c r="I1678" s="265" t="s">
        <v>9</v>
      </c>
      <c r="J1678" s="263"/>
      <c r="K1678" s="263"/>
      <c r="L1678" s="263" t="s">
        <v>645</v>
      </c>
      <c r="M1678" s="267"/>
      <c r="N1678" s="267"/>
      <c r="O1678" s="267"/>
      <c r="P1678" s="267"/>
      <c r="Q1678" s="267"/>
      <c r="R1678" s="267"/>
      <c r="S1678" s="267"/>
      <c r="T1678" s="267"/>
      <c r="U1678" s="267"/>
      <c r="V1678" s="267"/>
      <c r="W1678" s="267"/>
      <c r="X1678" s="267"/>
      <c r="Y1678" s="267"/>
      <c r="Z1678" s="267"/>
      <c r="AA1678" s="267"/>
      <c r="AB1678" s="267"/>
    </row>
    <row r="1679" spans="1:28" s="268" customFormat="1" ht="40.200000000000003" customHeight="1">
      <c r="A1679" s="263" t="s">
        <v>5316</v>
      </c>
      <c r="B1679" s="263" t="s">
        <v>5317</v>
      </c>
      <c r="C1679" s="263" t="s">
        <v>1809</v>
      </c>
      <c r="D1679" s="263" t="s">
        <v>5318</v>
      </c>
      <c r="E1679" s="263" t="s">
        <v>5319</v>
      </c>
      <c r="F1679" s="263" t="s">
        <v>5428</v>
      </c>
      <c r="G1679" s="264" t="s">
        <v>5429</v>
      </c>
      <c r="H1679" s="263" t="s">
        <v>5430</v>
      </c>
      <c r="I1679" s="265" t="s">
        <v>9</v>
      </c>
      <c r="J1679" s="263"/>
      <c r="K1679" s="263"/>
      <c r="L1679" s="263" t="s">
        <v>645</v>
      </c>
      <c r="M1679" s="267"/>
      <c r="N1679" s="267"/>
      <c r="O1679" s="267"/>
      <c r="P1679" s="267"/>
      <c r="Q1679" s="267"/>
      <c r="R1679" s="267"/>
      <c r="S1679" s="267"/>
      <c r="T1679" s="267"/>
      <c r="U1679" s="267"/>
      <c r="V1679" s="267"/>
      <c r="W1679" s="267"/>
      <c r="X1679" s="267"/>
      <c r="Y1679" s="267"/>
      <c r="Z1679" s="267"/>
      <c r="AA1679" s="267"/>
      <c r="AB1679" s="267"/>
    </row>
    <row r="1680" spans="1:28" s="268" customFormat="1" ht="40.200000000000003" customHeight="1">
      <c r="A1680" s="263" t="s">
        <v>5316</v>
      </c>
      <c r="B1680" s="263" t="s">
        <v>5317</v>
      </c>
      <c r="C1680" s="263" t="s">
        <v>1813</v>
      </c>
      <c r="D1680" s="263" t="s">
        <v>5318</v>
      </c>
      <c r="E1680" s="263" t="s">
        <v>5319</v>
      </c>
      <c r="F1680" s="263" t="s">
        <v>5415</v>
      </c>
      <c r="G1680" s="264" t="s">
        <v>5416</v>
      </c>
      <c r="H1680" s="263" t="s">
        <v>5431</v>
      </c>
      <c r="I1680" s="265" t="s">
        <v>9</v>
      </c>
      <c r="J1680" s="263"/>
      <c r="K1680" s="263"/>
      <c r="L1680" s="263" t="s">
        <v>645</v>
      </c>
      <c r="M1680" s="267"/>
      <c r="N1680" s="267"/>
      <c r="O1680" s="267"/>
      <c r="P1680" s="267"/>
      <c r="Q1680" s="267"/>
      <c r="R1680" s="267"/>
      <c r="S1680" s="267"/>
      <c r="T1680" s="267"/>
      <c r="U1680" s="267"/>
      <c r="V1680" s="267"/>
      <c r="W1680" s="267"/>
      <c r="X1680" s="267"/>
      <c r="Y1680" s="267"/>
      <c r="Z1680" s="267"/>
      <c r="AA1680" s="267"/>
      <c r="AB1680" s="267"/>
    </row>
    <row r="1681" spans="1:28" s="268" customFormat="1" ht="40.200000000000003" customHeight="1">
      <c r="A1681" s="263" t="s">
        <v>5316</v>
      </c>
      <c r="B1681" s="263" t="s">
        <v>5317</v>
      </c>
      <c r="C1681" s="263" t="s">
        <v>1817</v>
      </c>
      <c r="D1681" s="263" t="s">
        <v>5318</v>
      </c>
      <c r="E1681" s="263" t="s">
        <v>5319</v>
      </c>
      <c r="F1681" s="263" t="s">
        <v>5432</v>
      </c>
      <c r="G1681" s="264" t="s">
        <v>5433</v>
      </c>
      <c r="H1681" s="263" t="s">
        <v>5434</v>
      </c>
      <c r="I1681" s="265" t="s">
        <v>9</v>
      </c>
      <c r="J1681" s="263"/>
      <c r="K1681" s="263"/>
      <c r="L1681" s="263" t="s">
        <v>645</v>
      </c>
      <c r="M1681" s="267"/>
      <c r="N1681" s="267"/>
      <c r="O1681" s="267"/>
      <c r="P1681" s="267"/>
      <c r="Q1681" s="267"/>
      <c r="R1681" s="267"/>
      <c r="S1681" s="267"/>
      <c r="T1681" s="267"/>
      <c r="U1681" s="267"/>
      <c r="V1681" s="267"/>
      <c r="W1681" s="267"/>
      <c r="X1681" s="267"/>
      <c r="Y1681" s="267"/>
      <c r="Z1681" s="267"/>
      <c r="AA1681" s="267"/>
      <c r="AB1681" s="267"/>
    </row>
    <row r="1682" spans="1:28" s="268" customFormat="1" ht="40.200000000000003" customHeight="1">
      <c r="A1682" s="263" t="s">
        <v>5435</v>
      </c>
      <c r="B1682" s="263" t="s">
        <v>5436</v>
      </c>
      <c r="C1682" s="263" t="s">
        <v>209</v>
      </c>
      <c r="D1682" s="263" t="s">
        <v>5437</v>
      </c>
      <c r="E1682" s="263" t="s">
        <v>5438</v>
      </c>
      <c r="F1682" s="263" t="s">
        <v>5439</v>
      </c>
      <c r="G1682" s="264" t="s">
        <v>5440</v>
      </c>
      <c r="H1682" s="263" t="s">
        <v>5441</v>
      </c>
      <c r="I1682" s="265" t="s">
        <v>9</v>
      </c>
      <c r="J1682" s="263"/>
      <c r="K1682" s="263"/>
      <c r="L1682" s="263" t="s">
        <v>645</v>
      </c>
      <c r="M1682" s="263" t="s">
        <v>645</v>
      </c>
      <c r="N1682" s="263" t="s">
        <v>645</v>
      </c>
      <c r="O1682" s="263" t="s">
        <v>645</v>
      </c>
      <c r="P1682" s="263" t="s">
        <v>645</v>
      </c>
      <c r="Q1682" s="263" t="s">
        <v>645</v>
      </c>
      <c r="R1682" s="263" t="s">
        <v>645</v>
      </c>
      <c r="S1682" s="263" t="s">
        <v>645</v>
      </c>
      <c r="T1682" s="263" t="s">
        <v>645</v>
      </c>
      <c r="U1682" s="263" t="s">
        <v>645</v>
      </c>
      <c r="V1682" s="263" t="s">
        <v>645</v>
      </c>
      <c r="W1682" s="263" t="s">
        <v>645</v>
      </c>
      <c r="X1682" s="263" t="s">
        <v>645</v>
      </c>
      <c r="Y1682" s="263" t="s">
        <v>645</v>
      </c>
      <c r="Z1682" s="263" t="s">
        <v>645</v>
      </c>
      <c r="AA1682" s="263" t="s">
        <v>645</v>
      </c>
      <c r="AB1682" s="263" t="s">
        <v>645</v>
      </c>
    </row>
    <row r="1683" spans="1:28" s="268" customFormat="1" ht="40.200000000000003" customHeight="1">
      <c r="A1683" s="263" t="s">
        <v>5435</v>
      </c>
      <c r="B1683" s="263" t="s">
        <v>5436</v>
      </c>
      <c r="C1683" s="263" t="s">
        <v>215</v>
      </c>
      <c r="D1683" s="263" t="s">
        <v>5437</v>
      </c>
      <c r="E1683" s="263" t="s">
        <v>5438</v>
      </c>
      <c r="F1683" s="263" t="s">
        <v>5442</v>
      </c>
      <c r="G1683" s="264" t="s">
        <v>5440</v>
      </c>
      <c r="H1683" s="263" t="s">
        <v>5443</v>
      </c>
      <c r="I1683" s="265" t="s">
        <v>9</v>
      </c>
      <c r="J1683" s="263"/>
      <c r="K1683" s="263"/>
      <c r="L1683" s="266"/>
      <c r="M1683" s="263" t="s">
        <v>645</v>
      </c>
      <c r="N1683" s="263" t="s">
        <v>645</v>
      </c>
      <c r="O1683" s="263" t="s">
        <v>645</v>
      </c>
      <c r="P1683" s="263" t="s">
        <v>645</v>
      </c>
      <c r="Q1683" s="263" t="s">
        <v>645</v>
      </c>
      <c r="R1683" s="263" t="s">
        <v>645</v>
      </c>
      <c r="S1683" s="263" t="s">
        <v>645</v>
      </c>
      <c r="T1683" s="263" t="s">
        <v>645</v>
      </c>
      <c r="U1683" s="263" t="s">
        <v>645</v>
      </c>
      <c r="V1683" s="263" t="s">
        <v>645</v>
      </c>
      <c r="W1683" s="263" t="s">
        <v>645</v>
      </c>
      <c r="X1683" s="263" t="s">
        <v>645</v>
      </c>
      <c r="Y1683" s="263" t="s">
        <v>645</v>
      </c>
      <c r="Z1683" s="263" t="s">
        <v>645</v>
      </c>
      <c r="AA1683" s="263" t="s">
        <v>645</v>
      </c>
      <c r="AB1683" s="263" t="s">
        <v>645</v>
      </c>
    </row>
    <row r="1684" spans="1:28" s="268" customFormat="1" ht="40.200000000000003" customHeight="1">
      <c r="A1684" s="263" t="s">
        <v>5435</v>
      </c>
      <c r="B1684" s="263" t="s">
        <v>5436</v>
      </c>
      <c r="C1684" s="263" t="s">
        <v>220</v>
      </c>
      <c r="D1684" s="263" t="s">
        <v>5437</v>
      </c>
      <c r="E1684" s="263" t="s">
        <v>5438</v>
      </c>
      <c r="F1684" s="263" t="s">
        <v>5444</v>
      </c>
      <c r="G1684" s="264" t="s">
        <v>5445</v>
      </c>
      <c r="H1684" s="263" t="s">
        <v>5446</v>
      </c>
      <c r="I1684" s="265" t="s">
        <v>9</v>
      </c>
      <c r="J1684" s="263"/>
      <c r="K1684" s="263"/>
      <c r="L1684" s="263" t="s">
        <v>645</v>
      </c>
      <c r="M1684" s="263" t="s">
        <v>645</v>
      </c>
      <c r="N1684" s="263" t="s">
        <v>645</v>
      </c>
      <c r="O1684" s="263" t="s">
        <v>645</v>
      </c>
      <c r="P1684" s="263" t="s">
        <v>645</v>
      </c>
      <c r="Q1684" s="263" t="s">
        <v>645</v>
      </c>
      <c r="R1684" s="263" t="s">
        <v>645</v>
      </c>
      <c r="S1684" s="263" t="s">
        <v>645</v>
      </c>
      <c r="T1684" s="263" t="s">
        <v>645</v>
      </c>
      <c r="U1684" s="263" t="s">
        <v>645</v>
      </c>
      <c r="V1684" s="263" t="s">
        <v>645</v>
      </c>
      <c r="W1684" s="263" t="s">
        <v>645</v>
      </c>
      <c r="X1684" s="263" t="s">
        <v>645</v>
      </c>
      <c r="Y1684" s="263" t="s">
        <v>645</v>
      </c>
      <c r="Z1684" s="263" t="s">
        <v>645</v>
      </c>
      <c r="AA1684" s="263" t="s">
        <v>645</v>
      </c>
      <c r="AB1684" s="263" t="s">
        <v>645</v>
      </c>
    </row>
    <row r="1685" spans="1:28" s="268" customFormat="1" ht="40.200000000000003" customHeight="1">
      <c r="A1685" s="263" t="s">
        <v>5435</v>
      </c>
      <c r="B1685" s="263" t="s">
        <v>5436</v>
      </c>
      <c r="C1685" s="263" t="s">
        <v>226</v>
      </c>
      <c r="D1685" s="263" t="s">
        <v>5437</v>
      </c>
      <c r="E1685" s="263" t="s">
        <v>5438</v>
      </c>
      <c r="F1685" s="263" t="s">
        <v>5447</v>
      </c>
      <c r="G1685" s="264" t="s">
        <v>5440</v>
      </c>
      <c r="H1685" s="263" t="s">
        <v>5448</v>
      </c>
      <c r="I1685" s="265" t="s">
        <v>9</v>
      </c>
      <c r="J1685" s="263"/>
      <c r="K1685" s="263"/>
      <c r="L1685" s="263" t="s">
        <v>645</v>
      </c>
      <c r="M1685" s="263" t="s">
        <v>645</v>
      </c>
      <c r="N1685" s="263" t="s">
        <v>645</v>
      </c>
      <c r="O1685" s="263" t="s">
        <v>645</v>
      </c>
      <c r="P1685" s="263" t="s">
        <v>645</v>
      </c>
      <c r="Q1685" s="263" t="s">
        <v>645</v>
      </c>
      <c r="R1685" s="263" t="s">
        <v>645</v>
      </c>
      <c r="S1685" s="263" t="s">
        <v>645</v>
      </c>
      <c r="T1685" s="263" t="s">
        <v>645</v>
      </c>
      <c r="U1685" s="263" t="s">
        <v>645</v>
      </c>
      <c r="V1685" s="263" t="s">
        <v>645</v>
      </c>
      <c r="W1685" s="263" t="s">
        <v>645</v>
      </c>
      <c r="X1685" s="263" t="s">
        <v>645</v>
      </c>
      <c r="Y1685" s="263" t="s">
        <v>645</v>
      </c>
      <c r="Z1685" s="263" t="s">
        <v>645</v>
      </c>
      <c r="AA1685" s="263" t="s">
        <v>645</v>
      </c>
      <c r="AB1685" s="263" t="s">
        <v>645</v>
      </c>
    </row>
    <row r="1686" spans="1:28" s="268" customFormat="1" ht="40.200000000000003" customHeight="1">
      <c r="A1686" s="263" t="s">
        <v>5435</v>
      </c>
      <c r="B1686" s="263" t="s">
        <v>5436</v>
      </c>
      <c r="C1686" s="263" t="s">
        <v>230</v>
      </c>
      <c r="D1686" s="263" t="s">
        <v>5437</v>
      </c>
      <c r="E1686" s="263" t="s">
        <v>5438</v>
      </c>
      <c r="F1686" s="263" t="s">
        <v>5449</v>
      </c>
      <c r="G1686" s="264" t="s">
        <v>5440</v>
      </c>
      <c r="H1686" s="263" t="s">
        <v>5450</v>
      </c>
      <c r="I1686" s="265" t="s">
        <v>9</v>
      </c>
      <c r="J1686" s="263"/>
      <c r="K1686" s="263"/>
      <c r="L1686" s="266"/>
      <c r="M1686" s="263" t="s">
        <v>645</v>
      </c>
      <c r="N1686" s="263" t="s">
        <v>645</v>
      </c>
      <c r="O1686" s="263" t="s">
        <v>645</v>
      </c>
      <c r="P1686" s="263" t="s">
        <v>645</v>
      </c>
      <c r="Q1686" s="263" t="s">
        <v>645</v>
      </c>
      <c r="R1686" s="263" t="s">
        <v>645</v>
      </c>
      <c r="S1686" s="263" t="s">
        <v>645</v>
      </c>
      <c r="T1686" s="263" t="s">
        <v>645</v>
      </c>
      <c r="U1686" s="263" t="s">
        <v>645</v>
      </c>
      <c r="V1686" s="263" t="s">
        <v>645</v>
      </c>
      <c r="W1686" s="263" t="s">
        <v>645</v>
      </c>
      <c r="X1686" s="263" t="s">
        <v>645</v>
      </c>
      <c r="Y1686" s="263" t="s">
        <v>645</v>
      </c>
      <c r="Z1686" s="263" t="s">
        <v>645</v>
      </c>
      <c r="AA1686" s="263" t="s">
        <v>645</v>
      </c>
      <c r="AB1686" s="263" t="s">
        <v>645</v>
      </c>
    </row>
    <row r="1687" spans="1:28" s="268" customFormat="1" ht="40.200000000000003" customHeight="1">
      <c r="A1687" s="263" t="s">
        <v>5435</v>
      </c>
      <c r="B1687" s="263" t="s">
        <v>5436</v>
      </c>
      <c r="C1687" s="263" t="s">
        <v>234</v>
      </c>
      <c r="D1687" s="263" t="s">
        <v>5437</v>
      </c>
      <c r="E1687" s="263" t="s">
        <v>5438</v>
      </c>
      <c r="F1687" s="263" t="s">
        <v>5451</v>
      </c>
      <c r="G1687" s="264" t="s">
        <v>5440</v>
      </c>
      <c r="H1687" s="263" t="s">
        <v>5452</v>
      </c>
      <c r="I1687" s="265" t="s">
        <v>9</v>
      </c>
      <c r="J1687" s="263"/>
      <c r="K1687" s="263"/>
      <c r="L1687" s="266"/>
      <c r="M1687" s="263" t="s">
        <v>645</v>
      </c>
      <c r="N1687" s="263" t="s">
        <v>645</v>
      </c>
      <c r="O1687" s="263" t="s">
        <v>645</v>
      </c>
      <c r="P1687" s="263" t="s">
        <v>645</v>
      </c>
      <c r="Q1687" s="263" t="s">
        <v>645</v>
      </c>
      <c r="R1687" s="263" t="s">
        <v>645</v>
      </c>
      <c r="S1687" s="263" t="s">
        <v>645</v>
      </c>
      <c r="T1687" s="263" t="s">
        <v>645</v>
      </c>
      <c r="U1687" s="263" t="s">
        <v>645</v>
      </c>
      <c r="V1687" s="263" t="s">
        <v>645</v>
      </c>
      <c r="W1687" s="263" t="s">
        <v>645</v>
      </c>
      <c r="X1687" s="263" t="s">
        <v>645</v>
      </c>
      <c r="Y1687" s="263" t="s">
        <v>645</v>
      </c>
      <c r="Z1687" s="263" t="s">
        <v>645</v>
      </c>
      <c r="AA1687" s="263" t="s">
        <v>645</v>
      </c>
      <c r="AB1687" s="263" t="s">
        <v>645</v>
      </c>
    </row>
    <row r="1688" spans="1:28" s="268" customFormat="1" ht="40.200000000000003" customHeight="1">
      <c r="A1688" s="263" t="s">
        <v>5435</v>
      </c>
      <c r="B1688" s="263" t="s">
        <v>5436</v>
      </c>
      <c r="C1688" s="263" t="s">
        <v>238</v>
      </c>
      <c r="D1688" s="263" t="s">
        <v>5437</v>
      </c>
      <c r="E1688" s="263" t="s">
        <v>5438</v>
      </c>
      <c r="F1688" s="263" t="s">
        <v>5453</v>
      </c>
      <c r="G1688" s="264" t="s">
        <v>5440</v>
      </c>
      <c r="H1688" s="263" t="s">
        <v>5454</v>
      </c>
      <c r="I1688" s="265" t="s">
        <v>9</v>
      </c>
      <c r="J1688" s="263"/>
      <c r="K1688" s="263"/>
      <c r="L1688" s="263" t="s">
        <v>645</v>
      </c>
      <c r="M1688" s="263" t="s">
        <v>645</v>
      </c>
      <c r="N1688" s="263" t="s">
        <v>645</v>
      </c>
      <c r="O1688" s="263" t="s">
        <v>645</v>
      </c>
      <c r="P1688" s="263" t="s">
        <v>645</v>
      </c>
      <c r="Q1688" s="263" t="s">
        <v>645</v>
      </c>
      <c r="R1688" s="263" t="s">
        <v>645</v>
      </c>
      <c r="S1688" s="263" t="s">
        <v>645</v>
      </c>
      <c r="T1688" s="263" t="s">
        <v>645</v>
      </c>
      <c r="U1688" s="263" t="s">
        <v>645</v>
      </c>
      <c r="V1688" s="263" t="s">
        <v>645</v>
      </c>
      <c r="W1688" s="263" t="s">
        <v>645</v>
      </c>
      <c r="X1688" s="263" t="s">
        <v>645</v>
      </c>
      <c r="Y1688" s="263" t="s">
        <v>645</v>
      </c>
      <c r="Z1688" s="263" t="s">
        <v>645</v>
      </c>
      <c r="AA1688" s="263" t="s">
        <v>645</v>
      </c>
      <c r="AB1688" s="263" t="s">
        <v>645</v>
      </c>
    </row>
    <row r="1689" spans="1:28" s="268" customFormat="1" ht="40.200000000000003" customHeight="1">
      <c r="A1689" s="263" t="s">
        <v>5435</v>
      </c>
      <c r="B1689" s="263" t="s">
        <v>5436</v>
      </c>
      <c r="C1689" s="263" t="s">
        <v>243</v>
      </c>
      <c r="D1689" s="263" t="s">
        <v>5437</v>
      </c>
      <c r="E1689" s="263" t="s">
        <v>5438</v>
      </c>
      <c r="F1689" s="263" t="s">
        <v>5455</v>
      </c>
      <c r="G1689" s="264" t="s">
        <v>5440</v>
      </c>
      <c r="H1689" s="263" t="s">
        <v>5456</v>
      </c>
      <c r="I1689" s="265" t="s">
        <v>9</v>
      </c>
      <c r="J1689" s="263"/>
      <c r="K1689" s="263"/>
      <c r="L1689" s="263" t="s">
        <v>645</v>
      </c>
      <c r="M1689" s="263" t="s">
        <v>645</v>
      </c>
      <c r="N1689" s="263" t="s">
        <v>645</v>
      </c>
      <c r="O1689" s="263" t="s">
        <v>645</v>
      </c>
      <c r="P1689" s="263" t="s">
        <v>645</v>
      </c>
      <c r="Q1689" s="263" t="s">
        <v>645</v>
      </c>
      <c r="R1689" s="263" t="s">
        <v>645</v>
      </c>
      <c r="S1689" s="263" t="s">
        <v>645</v>
      </c>
      <c r="T1689" s="263" t="s">
        <v>645</v>
      </c>
      <c r="U1689" s="263" t="s">
        <v>645</v>
      </c>
      <c r="V1689" s="263" t="s">
        <v>645</v>
      </c>
      <c r="W1689" s="263" t="s">
        <v>645</v>
      </c>
      <c r="X1689" s="263" t="s">
        <v>645</v>
      </c>
      <c r="Y1689" s="263" t="s">
        <v>645</v>
      </c>
      <c r="Z1689" s="263" t="s">
        <v>645</v>
      </c>
      <c r="AA1689" s="263" t="s">
        <v>645</v>
      </c>
      <c r="AB1689" s="263" t="s">
        <v>645</v>
      </c>
    </row>
    <row r="1690" spans="1:28" s="268" customFormat="1" ht="40.200000000000003" customHeight="1">
      <c r="A1690" s="263" t="s">
        <v>5435</v>
      </c>
      <c r="B1690" s="263" t="s">
        <v>5436</v>
      </c>
      <c r="C1690" s="263" t="s">
        <v>248</v>
      </c>
      <c r="D1690" s="263" t="s">
        <v>5437</v>
      </c>
      <c r="E1690" s="263" t="s">
        <v>5438</v>
      </c>
      <c r="F1690" s="263" t="s">
        <v>5457</v>
      </c>
      <c r="G1690" s="264" t="s">
        <v>5440</v>
      </c>
      <c r="H1690" s="263" t="s">
        <v>5458</v>
      </c>
      <c r="I1690" s="265" t="s">
        <v>9</v>
      </c>
      <c r="J1690" s="263"/>
      <c r="K1690" s="263"/>
      <c r="L1690" s="263" t="s">
        <v>645</v>
      </c>
      <c r="M1690" s="263" t="s">
        <v>645</v>
      </c>
      <c r="N1690" s="263" t="s">
        <v>645</v>
      </c>
      <c r="O1690" s="263" t="s">
        <v>645</v>
      </c>
      <c r="P1690" s="263" t="s">
        <v>645</v>
      </c>
      <c r="Q1690" s="263" t="s">
        <v>645</v>
      </c>
      <c r="R1690" s="263" t="s">
        <v>645</v>
      </c>
      <c r="S1690" s="263" t="s">
        <v>645</v>
      </c>
      <c r="T1690" s="263" t="s">
        <v>645</v>
      </c>
      <c r="U1690" s="263" t="s">
        <v>645</v>
      </c>
      <c r="V1690" s="263" t="s">
        <v>645</v>
      </c>
      <c r="W1690" s="263" t="s">
        <v>645</v>
      </c>
      <c r="X1690" s="263" t="s">
        <v>645</v>
      </c>
      <c r="Y1690" s="263" t="s">
        <v>645</v>
      </c>
      <c r="Z1690" s="263" t="s">
        <v>645</v>
      </c>
      <c r="AA1690" s="263" t="s">
        <v>645</v>
      </c>
      <c r="AB1690" s="263" t="s">
        <v>645</v>
      </c>
    </row>
    <row r="1691" spans="1:28" s="268" customFormat="1" ht="40.200000000000003" customHeight="1">
      <c r="A1691" s="263" t="s">
        <v>5435</v>
      </c>
      <c r="B1691" s="263" t="s">
        <v>5436</v>
      </c>
      <c r="C1691" s="263" t="s">
        <v>252</v>
      </c>
      <c r="D1691" s="263" t="s">
        <v>5437</v>
      </c>
      <c r="E1691" s="263" t="s">
        <v>5438</v>
      </c>
      <c r="F1691" s="263" t="s">
        <v>5459</v>
      </c>
      <c r="G1691" s="264" t="s">
        <v>5460</v>
      </c>
      <c r="H1691" s="263" t="s">
        <v>5461</v>
      </c>
      <c r="I1691" s="310" t="s">
        <v>9</v>
      </c>
      <c r="J1691" s="290"/>
      <c r="K1691" s="263"/>
      <c r="L1691" s="263"/>
      <c r="M1691" s="263" t="s">
        <v>645</v>
      </c>
      <c r="N1691" s="263" t="s">
        <v>645</v>
      </c>
      <c r="O1691" s="263" t="s">
        <v>645</v>
      </c>
      <c r="P1691" s="263" t="s">
        <v>645</v>
      </c>
      <c r="Q1691" s="263" t="s">
        <v>645</v>
      </c>
      <c r="R1691" s="263" t="s">
        <v>645</v>
      </c>
      <c r="S1691" s="263" t="s">
        <v>645</v>
      </c>
      <c r="T1691" s="263" t="s">
        <v>645</v>
      </c>
      <c r="U1691" s="263" t="s">
        <v>645</v>
      </c>
      <c r="V1691" s="263" t="s">
        <v>645</v>
      </c>
      <c r="W1691" s="263" t="s">
        <v>645</v>
      </c>
      <c r="X1691" s="263" t="s">
        <v>645</v>
      </c>
      <c r="Y1691" s="263" t="s">
        <v>645</v>
      </c>
      <c r="Z1691" s="263" t="s">
        <v>645</v>
      </c>
      <c r="AA1691" s="263" t="s">
        <v>645</v>
      </c>
      <c r="AB1691" s="263" t="s">
        <v>645</v>
      </c>
    </row>
    <row r="1692" spans="1:28" s="268" customFormat="1" ht="40.200000000000003" customHeight="1">
      <c r="A1692" s="263" t="s">
        <v>5435</v>
      </c>
      <c r="B1692" s="263" t="s">
        <v>5436</v>
      </c>
      <c r="C1692" s="263" t="s">
        <v>257</v>
      </c>
      <c r="D1692" s="263" t="s">
        <v>5437</v>
      </c>
      <c r="E1692" s="263" t="s">
        <v>5438</v>
      </c>
      <c r="F1692" s="263" t="s">
        <v>5462</v>
      </c>
      <c r="G1692" s="264" t="s">
        <v>5440</v>
      </c>
      <c r="H1692" s="263" t="s">
        <v>5463</v>
      </c>
      <c r="I1692" s="265" t="s">
        <v>9</v>
      </c>
      <c r="J1692" s="263"/>
      <c r="K1692" s="263"/>
      <c r="L1692" s="263" t="s">
        <v>645</v>
      </c>
      <c r="M1692" s="263" t="s">
        <v>645</v>
      </c>
      <c r="N1692" s="263" t="s">
        <v>645</v>
      </c>
      <c r="O1692" s="263" t="s">
        <v>645</v>
      </c>
      <c r="P1692" s="263" t="s">
        <v>645</v>
      </c>
      <c r="Q1692" s="263" t="s">
        <v>645</v>
      </c>
      <c r="R1692" s="263" t="s">
        <v>645</v>
      </c>
      <c r="S1692" s="263" t="s">
        <v>645</v>
      </c>
      <c r="T1692" s="263" t="s">
        <v>645</v>
      </c>
      <c r="U1692" s="263" t="s">
        <v>645</v>
      </c>
      <c r="V1692" s="263" t="s">
        <v>645</v>
      </c>
      <c r="W1692" s="263" t="s">
        <v>645</v>
      </c>
      <c r="X1692" s="263" t="s">
        <v>645</v>
      </c>
      <c r="Y1692" s="263" t="s">
        <v>645</v>
      </c>
      <c r="Z1692" s="263" t="s">
        <v>645</v>
      </c>
      <c r="AA1692" s="263" t="s">
        <v>645</v>
      </c>
      <c r="AB1692" s="263" t="s">
        <v>645</v>
      </c>
    </row>
    <row r="1693" spans="1:28" s="268" customFormat="1" ht="40.200000000000003" customHeight="1">
      <c r="A1693" s="263" t="s">
        <v>5435</v>
      </c>
      <c r="B1693" s="263" t="s">
        <v>5436</v>
      </c>
      <c r="C1693" s="263" t="s">
        <v>260</v>
      </c>
      <c r="D1693" s="263" t="s">
        <v>5437</v>
      </c>
      <c r="E1693" s="263" t="s">
        <v>5438</v>
      </c>
      <c r="F1693" s="263" t="s">
        <v>5464</v>
      </c>
      <c r="G1693" s="264" t="s">
        <v>5465</v>
      </c>
      <c r="H1693" s="263" t="s">
        <v>5466</v>
      </c>
      <c r="I1693" s="265" t="s">
        <v>9</v>
      </c>
      <c r="J1693" s="263"/>
      <c r="K1693" s="263"/>
      <c r="L1693" s="263" t="s">
        <v>645</v>
      </c>
      <c r="M1693" s="263" t="s">
        <v>645</v>
      </c>
      <c r="N1693" s="263" t="s">
        <v>645</v>
      </c>
      <c r="O1693" s="263" t="s">
        <v>645</v>
      </c>
      <c r="P1693" s="263" t="s">
        <v>645</v>
      </c>
      <c r="Q1693" s="263" t="s">
        <v>645</v>
      </c>
      <c r="R1693" s="263" t="s">
        <v>645</v>
      </c>
      <c r="S1693" s="263" t="s">
        <v>645</v>
      </c>
      <c r="T1693" s="263" t="s">
        <v>645</v>
      </c>
      <c r="U1693" s="263" t="s">
        <v>645</v>
      </c>
      <c r="V1693" s="263" t="s">
        <v>645</v>
      </c>
      <c r="W1693" s="263" t="s">
        <v>645</v>
      </c>
      <c r="X1693" s="263" t="s">
        <v>645</v>
      </c>
      <c r="Y1693" s="263" t="s">
        <v>645</v>
      </c>
      <c r="Z1693" s="263" t="s">
        <v>645</v>
      </c>
      <c r="AA1693" s="263" t="s">
        <v>645</v>
      </c>
      <c r="AB1693" s="263" t="s">
        <v>645</v>
      </c>
    </row>
    <row r="1694" spans="1:28" s="268" customFormat="1" ht="40.200000000000003" customHeight="1">
      <c r="A1694" s="263" t="s">
        <v>5435</v>
      </c>
      <c r="B1694" s="263" t="s">
        <v>5436</v>
      </c>
      <c r="C1694" s="263" t="s">
        <v>264</v>
      </c>
      <c r="D1694" s="263" t="s">
        <v>5437</v>
      </c>
      <c r="E1694" s="263" t="s">
        <v>5438</v>
      </c>
      <c r="F1694" s="263" t="s">
        <v>5467</v>
      </c>
      <c r="G1694" s="264" t="s">
        <v>5468</v>
      </c>
      <c r="H1694" s="263" t="s">
        <v>5469</v>
      </c>
      <c r="I1694" s="265" t="s">
        <v>9</v>
      </c>
      <c r="J1694" s="263"/>
      <c r="K1694" s="263"/>
      <c r="L1694" s="263" t="s">
        <v>645</v>
      </c>
      <c r="M1694" s="263" t="s">
        <v>645</v>
      </c>
      <c r="N1694" s="263" t="s">
        <v>645</v>
      </c>
      <c r="O1694" s="263" t="s">
        <v>645</v>
      </c>
      <c r="P1694" s="263" t="s">
        <v>645</v>
      </c>
      <c r="Q1694" s="263" t="s">
        <v>645</v>
      </c>
      <c r="R1694" s="263" t="s">
        <v>645</v>
      </c>
      <c r="S1694" s="263" t="s">
        <v>645</v>
      </c>
      <c r="T1694" s="263" t="s">
        <v>645</v>
      </c>
      <c r="U1694" s="263" t="s">
        <v>645</v>
      </c>
      <c r="V1694" s="263" t="s">
        <v>645</v>
      </c>
      <c r="W1694" s="263" t="s">
        <v>645</v>
      </c>
      <c r="X1694" s="263" t="s">
        <v>645</v>
      </c>
      <c r="Y1694" s="263" t="s">
        <v>645</v>
      </c>
      <c r="Z1694" s="263" t="s">
        <v>645</v>
      </c>
      <c r="AA1694" s="263" t="s">
        <v>645</v>
      </c>
      <c r="AB1694" s="263" t="s">
        <v>645</v>
      </c>
    </row>
    <row r="1695" spans="1:28" s="268" customFormat="1" ht="40.200000000000003" customHeight="1">
      <c r="A1695" s="263" t="s">
        <v>5435</v>
      </c>
      <c r="B1695" s="263" t="s">
        <v>5436</v>
      </c>
      <c r="C1695" s="263" t="s">
        <v>268</v>
      </c>
      <c r="D1695" s="263" t="s">
        <v>5437</v>
      </c>
      <c r="E1695" s="263" t="s">
        <v>5438</v>
      </c>
      <c r="F1695" s="263" t="s">
        <v>5470</v>
      </c>
      <c r="G1695" s="264" t="s">
        <v>5471</v>
      </c>
      <c r="H1695" s="263" t="s">
        <v>5472</v>
      </c>
      <c r="I1695" s="265" t="s">
        <v>9</v>
      </c>
      <c r="J1695" s="263"/>
      <c r="K1695" s="263"/>
      <c r="L1695" s="263" t="s">
        <v>645</v>
      </c>
      <c r="M1695" s="263" t="s">
        <v>645</v>
      </c>
      <c r="N1695" s="263" t="s">
        <v>645</v>
      </c>
      <c r="O1695" s="263" t="s">
        <v>645</v>
      </c>
      <c r="P1695" s="263" t="s">
        <v>645</v>
      </c>
      <c r="Q1695" s="263" t="s">
        <v>645</v>
      </c>
      <c r="R1695" s="263" t="s">
        <v>645</v>
      </c>
      <c r="S1695" s="263" t="s">
        <v>645</v>
      </c>
      <c r="T1695" s="263" t="s">
        <v>645</v>
      </c>
      <c r="U1695" s="263" t="s">
        <v>645</v>
      </c>
      <c r="V1695" s="263" t="s">
        <v>645</v>
      </c>
      <c r="W1695" s="263" t="s">
        <v>645</v>
      </c>
      <c r="X1695" s="263" t="s">
        <v>645</v>
      </c>
      <c r="Y1695" s="263" t="s">
        <v>645</v>
      </c>
      <c r="Z1695" s="263" t="s">
        <v>645</v>
      </c>
      <c r="AA1695" s="263" t="s">
        <v>645</v>
      </c>
      <c r="AB1695" s="263" t="s">
        <v>645</v>
      </c>
    </row>
    <row r="1696" spans="1:28" s="268" customFormat="1" ht="40.200000000000003" customHeight="1">
      <c r="A1696" s="263" t="s">
        <v>5435</v>
      </c>
      <c r="B1696" s="263" t="s">
        <v>5436</v>
      </c>
      <c r="C1696" s="263" t="s">
        <v>272</v>
      </c>
      <c r="D1696" s="263" t="s">
        <v>5437</v>
      </c>
      <c r="E1696" s="263" t="s">
        <v>5438</v>
      </c>
      <c r="F1696" s="263" t="s">
        <v>5473</v>
      </c>
      <c r="G1696" s="264" t="s">
        <v>5474</v>
      </c>
      <c r="H1696" s="263" t="s">
        <v>5475</v>
      </c>
      <c r="I1696" s="265" t="s">
        <v>9</v>
      </c>
      <c r="J1696" s="263"/>
      <c r="K1696" s="263"/>
      <c r="L1696" s="263" t="s">
        <v>645</v>
      </c>
      <c r="M1696" s="263" t="s">
        <v>645</v>
      </c>
      <c r="N1696" s="263" t="s">
        <v>645</v>
      </c>
      <c r="O1696" s="263" t="s">
        <v>645</v>
      </c>
      <c r="P1696" s="263" t="s">
        <v>645</v>
      </c>
      <c r="Q1696" s="263" t="s">
        <v>645</v>
      </c>
      <c r="R1696" s="263" t="s">
        <v>645</v>
      </c>
      <c r="S1696" s="263" t="s">
        <v>645</v>
      </c>
      <c r="T1696" s="263" t="s">
        <v>645</v>
      </c>
      <c r="U1696" s="263" t="s">
        <v>645</v>
      </c>
      <c r="V1696" s="263" t="s">
        <v>645</v>
      </c>
      <c r="W1696" s="263" t="s">
        <v>645</v>
      </c>
      <c r="X1696" s="263" t="s">
        <v>645</v>
      </c>
      <c r="Y1696" s="263" t="s">
        <v>645</v>
      </c>
      <c r="Z1696" s="263" t="s">
        <v>645</v>
      </c>
      <c r="AA1696" s="263" t="s">
        <v>645</v>
      </c>
      <c r="AB1696" s="263" t="s">
        <v>645</v>
      </c>
    </row>
    <row r="1697" spans="1:28" s="268" customFormat="1" ht="40.200000000000003" customHeight="1">
      <c r="A1697" s="263" t="s">
        <v>5435</v>
      </c>
      <c r="B1697" s="263" t="s">
        <v>5436</v>
      </c>
      <c r="C1697" s="263" t="s">
        <v>275</v>
      </c>
      <c r="D1697" s="263" t="s">
        <v>5437</v>
      </c>
      <c r="E1697" s="263" t="s">
        <v>5438</v>
      </c>
      <c r="F1697" s="263" t="s">
        <v>5476</v>
      </c>
      <c r="G1697" s="264" t="s">
        <v>5477</v>
      </c>
      <c r="H1697" s="263" t="s">
        <v>5478</v>
      </c>
      <c r="I1697" s="265" t="s">
        <v>9</v>
      </c>
      <c r="J1697" s="263"/>
      <c r="K1697" s="263"/>
      <c r="L1697" s="263" t="s">
        <v>645</v>
      </c>
      <c r="M1697" s="263" t="s">
        <v>645</v>
      </c>
      <c r="N1697" s="263" t="s">
        <v>645</v>
      </c>
      <c r="O1697" s="263" t="s">
        <v>645</v>
      </c>
      <c r="P1697" s="263" t="s">
        <v>645</v>
      </c>
      <c r="Q1697" s="263" t="s">
        <v>645</v>
      </c>
      <c r="R1697" s="263" t="s">
        <v>645</v>
      </c>
      <c r="S1697" s="263" t="s">
        <v>645</v>
      </c>
      <c r="T1697" s="263" t="s">
        <v>645</v>
      </c>
      <c r="U1697" s="263" t="s">
        <v>645</v>
      </c>
      <c r="V1697" s="263" t="s">
        <v>645</v>
      </c>
      <c r="W1697" s="263" t="s">
        <v>645</v>
      </c>
      <c r="X1697" s="263" t="s">
        <v>645</v>
      </c>
      <c r="Y1697" s="263" t="s">
        <v>645</v>
      </c>
      <c r="Z1697" s="263" t="s">
        <v>645</v>
      </c>
      <c r="AA1697" s="263" t="s">
        <v>645</v>
      </c>
      <c r="AB1697" s="263" t="s">
        <v>645</v>
      </c>
    </row>
    <row r="1698" spans="1:28" s="268" customFormat="1" ht="40.200000000000003" customHeight="1">
      <c r="A1698" s="263" t="s">
        <v>5435</v>
      </c>
      <c r="B1698" s="263" t="s">
        <v>5436</v>
      </c>
      <c r="C1698" s="263" t="s">
        <v>279</v>
      </c>
      <c r="D1698" s="263" t="s">
        <v>5437</v>
      </c>
      <c r="E1698" s="263" t="s">
        <v>5438</v>
      </c>
      <c r="F1698" s="263" t="s">
        <v>5479</v>
      </c>
      <c r="G1698" s="264" t="s">
        <v>5477</v>
      </c>
      <c r="H1698" s="263" t="s">
        <v>5480</v>
      </c>
      <c r="I1698" s="265" t="s">
        <v>9</v>
      </c>
      <c r="J1698" s="263"/>
      <c r="K1698" s="263"/>
      <c r="L1698" s="263" t="s">
        <v>645</v>
      </c>
      <c r="M1698" s="263" t="s">
        <v>645</v>
      </c>
      <c r="N1698" s="263" t="s">
        <v>645</v>
      </c>
      <c r="O1698" s="263" t="s">
        <v>645</v>
      </c>
      <c r="P1698" s="263" t="s">
        <v>645</v>
      </c>
      <c r="Q1698" s="263" t="s">
        <v>645</v>
      </c>
      <c r="R1698" s="263" t="s">
        <v>645</v>
      </c>
      <c r="S1698" s="263" t="s">
        <v>645</v>
      </c>
      <c r="T1698" s="263" t="s">
        <v>645</v>
      </c>
      <c r="U1698" s="263" t="s">
        <v>645</v>
      </c>
      <c r="V1698" s="263" t="s">
        <v>645</v>
      </c>
      <c r="W1698" s="263" t="s">
        <v>645</v>
      </c>
      <c r="X1698" s="263" t="s">
        <v>645</v>
      </c>
      <c r="Y1698" s="263" t="s">
        <v>645</v>
      </c>
      <c r="Z1698" s="263" t="s">
        <v>645</v>
      </c>
      <c r="AA1698" s="263" t="s">
        <v>645</v>
      </c>
      <c r="AB1698" s="263" t="s">
        <v>645</v>
      </c>
    </row>
    <row r="1699" spans="1:28" s="268" customFormat="1" ht="40.200000000000003" customHeight="1">
      <c r="A1699" s="263" t="s">
        <v>5435</v>
      </c>
      <c r="B1699" s="263" t="s">
        <v>5436</v>
      </c>
      <c r="C1699" s="263" t="s">
        <v>283</v>
      </c>
      <c r="D1699" s="263" t="s">
        <v>5437</v>
      </c>
      <c r="E1699" s="263" t="s">
        <v>5438</v>
      </c>
      <c r="F1699" s="263" t="s">
        <v>5481</v>
      </c>
      <c r="G1699" s="264" t="s">
        <v>5477</v>
      </c>
      <c r="H1699" s="263" t="s">
        <v>5482</v>
      </c>
      <c r="I1699" s="265" t="s">
        <v>9</v>
      </c>
      <c r="J1699" s="263"/>
      <c r="K1699" s="263"/>
      <c r="L1699" s="263" t="s">
        <v>645</v>
      </c>
      <c r="M1699" s="263" t="s">
        <v>645</v>
      </c>
      <c r="N1699" s="263" t="s">
        <v>645</v>
      </c>
      <c r="O1699" s="263" t="s">
        <v>645</v>
      </c>
      <c r="P1699" s="263" t="s">
        <v>645</v>
      </c>
      <c r="Q1699" s="263" t="s">
        <v>645</v>
      </c>
      <c r="R1699" s="263" t="s">
        <v>645</v>
      </c>
      <c r="S1699" s="263" t="s">
        <v>645</v>
      </c>
      <c r="T1699" s="263" t="s">
        <v>645</v>
      </c>
      <c r="U1699" s="263" t="s">
        <v>645</v>
      </c>
      <c r="V1699" s="263" t="s">
        <v>645</v>
      </c>
      <c r="W1699" s="263" t="s">
        <v>645</v>
      </c>
      <c r="X1699" s="263" t="s">
        <v>645</v>
      </c>
      <c r="Y1699" s="263" t="s">
        <v>645</v>
      </c>
      <c r="Z1699" s="263" t="s">
        <v>645</v>
      </c>
      <c r="AA1699" s="263" t="s">
        <v>645</v>
      </c>
      <c r="AB1699" s="263" t="s">
        <v>645</v>
      </c>
    </row>
    <row r="1700" spans="1:28" s="268" customFormat="1" ht="40.200000000000003" customHeight="1">
      <c r="A1700" s="263" t="s">
        <v>5435</v>
      </c>
      <c r="B1700" s="263" t="s">
        <v>5436</v>
      </c>
      <c r="C1700" s="263" t="s">
        <v>286</v>
      </c>
      <c r="D1700" s="263" t="s">
        <v>5437</v>
      </c>
      <c r="E1700" s="263" t="s">
        <v>5438</v>
      </c>
      <c r="F1700" s="263" t="s">
        <v>5483</v>
      </c>
      <c r="G1700" s="264" t="s">
        <v>5484</v>
      </c>
      <c r="H1700" s="263" t="s">
        <v>5485</v>
      </c>
      <c r="I1700" s="265" t="s">
        <v>9</v>
      </c>
      <c r="J1700" s="263"/>
      <c r="K1700" s="263"/>
      <c r="L1700" s="263" t="s">
        <v>645</v>
      </c>
      <c r="M1700" s="263" t="s">
        <v>645</v>
      </c>
      <c r="N1700" s="263" t="s">
        <v>645</v>
      </c>
      <c r="O1700" s="263" t="s">
        <v>645</v>
      </c>
      <c r="P1700" s="263" t="s">
        <v>645</v>
      </c>
      <c r="Q1700" s="263" t="s">
        <v>645</v>
      </c>
      <c r="R1700" s="263" t="s">
        <v>645</v>
      </c>
      <c r="S1700" s="263" t="s">
        <v>645</v>
      </c>
      <c r="T1700" s="263" t="s">
        <v>645</v>
      </c>
      <c r="U1700" s="263" t="s">
        <v>645</v>
      </c>
      <c r="V1700" s="263" t="s">
        <v>645</v>
      </c>
      <c r="W1700" s="263" t="s">
        <v>645</v>
      </c>
      <c r="X1700" s="263" t="s">
        <v>645</v>
      </c>
      <c r="Y1700" s="263" t="s">
        <v>645</v>
      </c>
      <c r="Z1700" s="263" t="s">
        <v>645</v>
      </c>
      <c r="AA1700" s="263" t="s">
        <v>645</v>
      </c>
      <c r="AB1700" s="263" t="s">
        <v>645</v>
      </c>
    </row>
    <row r="1701" spans="1:28" s="268" customFormat="1" ht="40.200000000000003" customHeight="1">
      <c r="A1701" s="263" t="s">
        <v>5435</v>
      </c>
      <c r="B1701" s="263" t="s">
        <v>5436</v>
      </c>
      <c r="C1701" s="263" t="s">
        <v>290</v>
      </c>
      <c r="D1701" s="263" t="s">
        <v>5437</v>
      </c>
      <c r="E1701" s="263" t="s">
        <v>5438</v>
      </c>
      <c r="F1701" s="263" t="s">
        <v>5486</v>
      </c>
      <c r="G1701" s="264" t="s">
        <v>5487</v>
      </c>
      <c r="H1701" s="263" t="s">
        <v>5488</v>
      </c>
      <c r="I1701" s="265" t="s">
        <v>9</v>
      </c>
      <c r="J1701" s="263"/>
      <c r="K1701" s="263"/>
      <c r="L1701" s="263" t="s">
        <v>645</v>
      </c>
      <c r="M1701" s="263" t="s">
        <v>645</v>
      </c>
      <c r="N1701" s="263" t="s">
        <v>645</v>
      </c>
      <c r="O1701" s="263" t="s">
        <v>645</v>
      </c>
      <c r="P1701" s="263" t="s">
        <v>645</v>
      </c>
      <c r="Q1701" s="263" t="s">
        <v>645</v>
      </c>
      <c r="R1701" s="263" t="s">
        <v>645</v>
      </c>
      <c r="S1701" s="263" t="s">
        <v>645</v>
      </c>
      <c r="T1701" s="263" t="s">
        <v>645</v>
      </c>
      <c r="U1701" s="263" t="s">
        <v>645</v>
      </c>
      <c r="V1701" s="263" t="s">
        <v>645</v>
      </c>
      <c r="W1701" s="263" t="s">
        <v>645</v>
      </c>
      <c r="X1701" s="263" t="s">
        <v>645</v>
      </c>
      <c r="Y1701" s="263" t="s">
        <v>645</v>
      </c>
      <c r="Z1701" s="263" t="s">
        <v>645</v>
      </c>
      <c r="AA1701" s="263" t="s">
        <v>645</v>
      </c>
      <c r="AB1701" s="263" t="s">
        <v>645</v>
      </c>
    </row>
    <row r="1702" spans="1:28" s="268" customFormat="1" ht="40.200000000000003" customHeight="1">
      <c r="A1702" s="263" t="s">
        <v>5435</v>
      </c>
      <c r="B1702" s="263" t="s">
        <v>5436</v>
      </c>
      <c r="C1702" s="263" t="s">
        <v>295</v>
      </c>
      <c r="D1702" s="263" t="s">
        <v>5437</v>
      </c>
      <c r="E1702" s="263" t="s">
        <v>5438</v>
      </c>
      <c r="F1702" s="263" t="s">
        <v>5489</v>
      </c>
      <c r="G1702" s="264" t="s">
        <v>5490</v>
      </c>
      <c r="H1702" s="263" t="s">
        <v>5491</v>
      </c>
      <c r="I1702" s="265" t="s">
        <v>9</v>
      </c>
      <c r="J1702" s="263"/>
      <c r="K1702" s="263"/>
      <c r="L1702" s="263" t="s">
        <v>645</v>
      </c>
      <c r="M1702" s="263" t="s">
        <v>645</v>
      </c>
      <c r="N1702" s="263" t="s">
        <v>645</v>
      </c>
      <c r="O1702" s="263" t="s">
        <v>645</v>
      </c>
      <c r="P1702" s="263" t="s">
        <v>645</v>
      </c>
      <c r="Q1702" s="263" t="s">
        <v>645</v>
      </c>
      <c r="R1702" s="263" t="s">
        <v>645</v>
      </c>
      <c r="S1702" s="263" t="s">
        <v>645</v>
      </c>
      <c r="T1702" s="263" t="s">
        <v>645</v>
      </c>
      <c r="U1702" s="263" t="s">
        <v>645</v>
      </c>
      <c r="V1702" s="263" t="s">
        <v>645</v>
      </c>
      <c r="W1702" s="263" t="s">
        <v>645</v>
      </c>
      <c r="X1702" s="263" t="s">
        <v>645</v>
      </c>
      <c r="Y1702" s="263" t="s">
        <v>645</v>
      </c>
      <c r="Z1702" s="263" t="s">
        <v>645</v>
      </c>
      <c r="AA1702" s="263" t="s">
        <v>645</v>
      </c>
      <c r="AB1702" s="263" t="s">
        <v>645</v>
      </c>
    </row>
    <row r="1703" spans="1:28" s="268" customFormat="1" ht="40.200000000000003" customHeight="1">
      <c r="A1703" s="263" t="s">
        <v>5435</v>
      </c>
      <c r="B1703" s="263" t="s">
        <v>5436</v>
      </c>
      <c r="C1703" s="263" t="s">
        <v>300</v>
      </c>
      <c r="D1703" s="263" t="s">
        <v>5437</v>
      </c>
      <c r="E1703" s="263" t="s">
        <v>5438</v>
      </c>
      <c r="F1703" s="263" t="s">
        <v>5492</v>
      </c>
      <c r="G1703" s="264" t="s">
        <v>5493</v>
      </c>
      <c r="H1703" s="263" t="s">
        <v>5494</v>
      </c>
      <c r="I1703" s="265" t="s">
        <v>9</v>
      </c>
      <c r="J1703" s="263"/>
      <c r="K1703" s="263"/>
      <c r="L1703" s="263" t="s">
        <v>645</v>
      </c>
      <c r="M1703" s="263" t="s">
        <v>645</v>
      </c>
      <c r="N1703" s="263" t="s">
        <v>645</v>
      </c>
      <c r="O1703" s="263" t="s">
        <v>645</v>
      </c>
      <c r="P1703" s="263" t="s">
        <v>645</v>
      </c>
      <c r="Q1703" s="263" t="s">
        <v>645</v>
      </c>
      <c r="R1703" s="263" t="s">
        <v>645</v>
      </c>
      <c r="S1703" s="263" t="s">
        <v>645</v>
      </c>
      <c r="T1703" s="263" t="s">
        <v>645</v>
      </c>
      <c r="U1703" s="263" t="s">
        <v>645</v>
      </c>
      <c r="V1703" s="263" t="s">
        <v>645</v>
      </c>
      <c r="W1703" s="263" t="s">
        <v>645</v>
      </c>
      <c r="X1703" s="263" t="s">
        <v>645</v>
      </c>
      <c r="Y1703" s="263" t="s">
        <v>645</v>
      </c>
      <c r="Z1703" s="263" t="s">
        <v>645</v>
      </c>
      <c r="AA1703" s="263" t="s">
        <v>645</v>
      </c>
      <c r="AB1703" s="263" t="s">
        <v>645</v>
      </c>
    </row>
    <row r="1704" spans="1:28" s="268" customFormat="1" ht="40.200000000000003" customHeight="1">
      <c r="A1704" s="263" t="s">
        <v>5435</v>
      </c>
      <c r="B1704" s="263" t="s">
        <v>5436</v>
      </c>
      <c r="C1704" s="263" t="s">
        <v>304</v>
      </c>
      <c r="D1704" s="263" t="s">
        <v>5437</v>
      </c>
      <c r="E1704" s="263" t="s">
        <v>5438</v>
      </c>
      <c r="F1704" s="263" t="s">
        <v>5495</v>
      </c>
      <c r="G1704" s="264" t="s">
        <v>5496</v>
      </c>
      <c r="H1704" s="263" t="s">
        <v>5497</v>
      </c>
      <c r="I1704" s="265" t="s">
        <v>9</v>
      </c>
      <c r="J1704" s="263"/>
      <c r="K1704" s="263"/>
      <c r="L1704" s="263" t="s">
        <v>645</v>
      </c>
      <c r="M1704" s="263" t="s">
        <v>645</v>
      </c>
      <c r="N1704" s="263" t="s">
        <v>645</v>
      </c>
      <c r="O1704" s="263" t="s">
        <v>645</v>
      </c>
      <c r="P1704" s="263" t="s">
        <v>645</v>
      </c>
      <c r="Q1704" s="263" t="s">
        <v>645</v>
      </c>
      <c r="R1704" s="263" t="s">
        <v>645</v>
      </c>
      <c r="S1704" s="263" t="s">
        <v>645</v>
      </c>
      <c r="T1704" s="263" t="s">
        <v>645</v>
      </c>
      <c r="U1704" s="263" t="s">
        <v>645</v>
      </c>
      <c r="V1704" s="263" t="s">
        <v>645</v>
      </c>
      <c r="W1704" s="263" t="s">
        <v>645</v>
      </c>
      <c r="X1704" s="263" t="s">
        <v>645</v>
      </c>
      <c r="Y1704" s="263" t="s">
        <v>645</v>
      </c>
      <c r="Z1704" s="263" t="s">
        <v>645</v>
      </c>
      <c r="AA1704" s="263" t="s">
        <v>645</v>
      </c>
      <c r="AB1704" s="263" t="s">
        <v>645</v>
      </c>
    </row>
    <row r="1705" spans="1:28" s="268" customFormat="1" ht="40.200000000000003" customHeight="1">
      <c r="A1705" s="263" t="s">
        <v>5435</v>
      </c>
      <c r="B1705" s="263" t="s">
        <v>5436</v>
      </c>
      <c r="C1705" s="263" t="s">
        <v>308</v>
      </c>
      <c r="D1705" s="263" t="s">
        <v>5437</v>
      </c>
      <c r="E1705" s="263" t="s">
        <v>5438</v>
      </c>
      <c r="F1705" s="263" t="s">
        <v>5498</v>
      </c>
      <c r="G1705" s="264" t="s">
        <v>5499</v>
      </c>
      <c r="H1705" s="263" t="s">
        <v>5500</v>
      </c>
      <c r="I1705" s="265" t="s">
        <v>9</v>
      </c>
      <c r="J1705" s="263"/>
      <c r="K1705" s="263"/>
      <c r="L1705" s="263" t="s">
        <v>645</v>
      </c>
      <c r="M1705" s="263" t="s">
        <v>645</v>
      </c>
      <c r="N1705" s="263" t="s">
        <v>645</v>
      </c>
      <c r="O1705" s="263" t="s">
        <v>645</v>
      </c>
      <c r="P1705" s="263" t="s">
        <v>645</v>
      </c>
      <c r="Q1705" s="263" t="s">
        <v>645</v>
      </c>
      <c r="R1705" s="263" t="s">
        <v>645</v>
      </c>
      <c r="S1705" s="263" t="s">
        <v>645</v>
      </c>
      <c r="T1705" s="263" t="s">
        <v>645</v>
      </c>
      <c r="U1705" s="263" t="s">
        <v>645</v>
      </c>
      <c r="V1705" s="263" t="s">
        <v>645</v>
      </c>
      <c r="W1705" s="263" t="s">
        <v>645</v>
      </c>
      <c r="X1705" s="263" t="s">
        <v>645</v>
      </c>
      <c r="Y1705" s="263" t="s">
        <v>645</v>
      </c>
      <c r="Z1705" s="263" t="s">
        <v>645</v>
      </c>
      <c r="AA1705" s="263" t="s">
        <v>645</v>
      </c>
      <c r="AB1705" s="263" t="s">
        <v>645</v>
      </c>
    </row>
    <row r="1706" spans="1:28" s="268" customFormat="1" ht="40.200000000000003" customHeight="1">
      <c r="A1706" s="263" t="s">
        <v>5435</v>
      </c>
      <c r="B1706" s="263" t="s">
        <v>5436</v>
      </c>
      <c r="C1706" s="263" t="s">
        <v>311</v>
      </c>
      <c r="D1706" s="263" t="s">
        <v>5437</v>
      </c>
      <c r="E1706" s="263" t="s">
        <v>5438</v>
      </c>
      <c r="F1706" s="263" t="s">
        <v>5501</v>
      </c>
      <c r="G1706" s="264" t="s">
        <v>5502</v>
      </c>
      <c r="H1706" s="263" t="s">
        <v>5503</v>
      </c>
      <c r="I1706" s="265" t="s">
        <v>9</v>
      </c>
      <c r="J1706" s="263"/>
      <c r="K1706" s="263"/>
      <c r="L1706" s="263" t="s">
        <v>645</v>
      </c>
      <c r="M1706" s="263" t="s">
        <v>645</v>
      </c>
      <c r="N1706" s="263" t="s">
        <v>645</v>
      </c>
      <c r="O1706" s="263" t="s">
        <v>645</v>
      </c>
      <c r="P1706" s="263" t="s">
        <v>645</v>
      </c>
      <c r="Q1706" s="263" t="s">
        <v>645</v>
      </c>
      <c r="R1706" s="263" t="s">
        <v>645</v>
      </c>
      <c r="S1706" s="263" t="s">
        <v>645</v>
      </c>
      <c r="T1706" s="263" t="s">
        <v>645</v>
      </c>
      <c r="U1706" s="263" t="s">
        <v>645</v>
      </c>
      <c r="V1706" s="263" t="s">
        <v>645</v>
      </c>
      <c r="W1706" s="263" t="s">
        <v>645</v>
      </c>
      <c r="X1706" s="263" t="s">
        <v>645</v>
      </c>
      <c r="Y1706" s="263" t="s">
        <v>645</v>
      </c>
      <c r="Z1706" s="263" t="s">
        <v>645</v>
      </c>
      <c r="AA1706" s="263" t="s">
        <v>645</v>
      </c>
      <c r="AB1706" s="263" t="s">
        <v>645</v>
      </c>
    </row>
    <row r="1707" spans="1:28" s="268" customFormat="1" ht="40.200000000000003" customHeight="1">
      <c r="A1707" s="263" t="s">
        <v>5435</v>
      </c>
      <c r="B1707" s="263" t="s">
        <v>5436</v>
      </c>
      <c r="C1707" s="263" t="s">
        <v>315</v>
      </c>
      <c r="D1707" s="263" t="s">
        <v>5437</v>
      </c>
      <c r="E1707" s="263" t="s">
        <v>5438</v>
      </c>
      <c r="F1707" s="263" t="s">
        <v>5504</v>
      </c>
      <c r="G1707" s="264" t="s">
        <v>5505</v>
      </c>
      <c r="H1707" s="263" t="s">
        <v>5506</v>
      </c>
      <c r="I1707" s="265" t="s">
        <v>9</v>
      </c>
      <c r="J1707" s="263"/>
      <c r="K1707" s="263"/>
      <c r="L1707" s="263" t="s">
        <v>645</v>
      </c>
      <c r="M1707" s="263" t="s">
        <v>645</v>
      </c>
      <c r="N1707" s="263" t="s">
        <v>645</v>
      </c>
      <c r="O1707" s="263" t="s">
        <v>645</v>
      </c>
      <c r="P1707" s="263" t="s">
        <v>645</v>
      </c>
      <c r="Q1707" s="263" t="s">
        <v>645</v>
      </c>
      <c r="R1707" s="263" t="s">
        <v>645</v>
      </c>
      <c r="S1707" s="263" t="s">
        <v>645</v>
      </c>
      <c r="T1707" s="263" t="s">
        <v>645</v>
      </c>
      <c r="U1707" s="263" t="s">
        <v>645</v>
      </c>
      <c r="V1707" s="263" t="s">
        <v>645</v>
      </c>
      <c r="W1707" s="263" t="s">
        <v>645</v>
      </c>
      <c r="X1707" s="263" t="s">
        <v>645</v>
      </c>
      <c r="Y1707" s="263" t="s">
        <v>645</v>
      </c>
      <c r="Z1707" s="263" t="s">
        <v>645</v>
      </c>
      <c r="AA1707" s="263" t="s">
        <v>645</v>
      </c>
      <c r="AB1707" s="263" t="s">
        <v>645</v>
      </c>
    </row>
    <row r="1708" spans="1:28" s="268" customFormat="1" ht="40.200000000000003" customHeight="1">
      <c r="A1708" s="263" t="s">
        <v>5435</v>
      </c>
      <c r="B1708" s="263" t="s">
        <v>5436</v>
      </c>
      <c r="C1708" s="263" t="s">
        <v>318</v>
      </c>
      <c r="D1708" s="263" t="s">
        <v>5437</v>
      </c>
      <c r="E1708" s="263" t="s">
        <v>5438</v>
      </c>
      <c r="F1708" s="263" t="s">
        <v>5025</v>
      </c>
      <c r="G1708" s="264" t="s">
        <v>5507</v>
      </c>
      <c r="H1708" s="263" t="s">
        <v>3365</v>
      </c>
      <c r="I1708" s="265" t="s">
        <v>9</v>
      </c>
      <c r="J1708" s="263"/>
      <c r="K1708" s="263"/>
      <c r="L1708" s="263" t="s">
        <v>645</v>
      </c>
      <c r="M1708" s="263" t="s">
        <v>645</v>
      </c>
      <c r="N1708" s="263" t="s">
        <v>645</v>
      </c>
      <c r="O1708" s="263" t="s">
        <v>645</v>
      </c>
      <c r="P1708" s="263" t="s">
        <v>645</v>
      </c>
      <c r="Q1708" s="263" t="s">
        <v>645</v>
      </c>
      <c r="R1708" s="263" t="s">
        <v>645</v>
      </c>
      <c r="S1708" s="263" t="s">
        <v>645</v>
      </c>
      <c r="T1708" s="263" t="s">
        <v>645</v>
      </c>
      <c r="U1708" s="263" t="s">
        <v>645</v>
      </c>
      <c r="V1708" s="263" t="s">
        <v>645</v>
      </c>
      <c r="W1708" s="263" t="s">
        <v>645</v>
      </c>
      <c r="X1708" s="263" t="s">
        <v>645</v>
      </c>
      <c r="Y1708" s="263" t="s">
        <v>645</v>
      </c>
      <c r="Z1708" s="263" t="s">
        <v>645</v>
      </c>
      <c r="AA1708" s="263" t="s">
        <v>645</v>
      </c>
      <c r="AB1708" s="263" t="s">
        <v>645</v>
      </c>
    </row>
    <row r="1709" spans="1:28" s="268" customFormat="1" ht="40.200000000000003" customHeight="1">
      <c r="A1709" s="263" t="s">
        <v>5435</v>
      </c>
      <c r="B1709" s="263" t="s">
        <v>5436</v>
      </c>
      <c r="C1709" s="263" t="s">
        <v>322</v>
      </c>
      <c r="D1709" s="263" t="s">
        <v>5437</v>
      </c>
      <c r="E1709" s="263" t="s">
        <v>5438</v>
      </c>
      <c r="F1709" s="263" t="s">
        <v>3036</v>
      </c>
      <c r="G1709" s="264" t="s">
        <v>5407</v>
      </c>
      <c r="H1709" s="263" t="s">
        <v>3359</v>
      </c>
      <c r="I1709" s="265" t="s">
        <v>9</v>
      </c>
      <c r="J1709" s="263"/>
      <c r="K1709" s="263"/>
      <c r="L1709" s="263" t="s">
        <v>645</v>
      </c>
      <c r="M1709" s="263" t="s">
        <v>645</v>
      </c>
      <c r="N1709" s="263" t="s">
        <v>645</v>
      </c>
      <c r="O1709" s="263" t="s">
        <v>645</v>
      </c>
      <c r="P1709" s="263" t="s">
        <v>645</v>
      </c>
      <c r="Q1709" s="263" t="s">
        <v>645</v>
      </c>
      <c r="R1709" s="263" t="s">
        <v>645</v>
      </c>
      <c r="S1709" s="263" t="s">
        <v>645</v>
      </c>
      <c r="T1709" s="263" t="s">
        <v>645</v>
      </c>
      <c r="U1709" s="263" t="s">
        <v>645</v>
      </c>
      <c r="V1709" s="263" t="s">
        <v>645</v>
      </c>
      <c r="W1709" s="263" t="s">
        <v>645</v>
      </c>
      <c r="X1709" s="263" t="s">
        <v>645</v>
      </c>
      <c r="Y1709" s="263" t="s">
        <v>645</v>
      </c>
      <c r="Z1709" s="263" t="s">
        <v>645</v>
      </c>
      <c r="AA1709" s="263" t="s">
        <v>645</v>
      </c>
      <c r="AB1709" s="263" t="s">
        <v>645</v>
      </c>
    </row>
    <row r="1710" spans="1:28" s="268" customFormat="1" ht="40.200000000000003" customHeight="1">
      <c r="A1710" s="263" t="s">
        <v>5435</v>
      </c>
      <c r="B1710" s="263" t="s">
        <v>5436</v>
      </c>
      <c r="C1710" s="263" t="s">
        <v>1080</v>
      </c>
      <c r="D1710" s="263" t="s">
        <v>5437</v>
      </c>
      <c r="E1710" s="263" t="s">
        <v>5438</v>
      </c>
      <c r="F1710" s="263" t="s">
        <v>3031</v>
      </c>
      <c r="G1710" s="264" t="s">
        <v>5408</v>
      </c>
      <c r="H1710" s="263" t="s">
        <v>3362</v>
      </c>
      <c r="I1710" s="265" t="s">
        <v>9</v>
      </c>
      <c r="J1710" s="263"/>
      <c r="K1710" s="263"/>
      <c r="L1710" s="263" t="s">
        <v>645</v>
      </c>
      <c r="M1710" s="263" t="s">
        <v>645</v>
      </c>
      <c r="N1710" s="263" t="s">
        <v>645</v>
      </c>
      <c r="O1710" s="263" t="s">
        <v>645</v>
      </c>
      <c r="P1710" s="263" t="s">
        <v>645</v>
      </c>
      <c r="Q1710" s="263" t="s">
        <v>645</v>
      </c>
      <c r="R1710" s="263" t="s">
        <v>645</v>
      </c>
      <c r="S1710" s="263" t="s">
        <v>645</v>
      </c>
      <c r="T1710" s="263" t="s">
        <v>645</v>
      </c>
      <c r="U1710" s="263" t="s">
        <v>645</v>
      </c>
      <c r="V1710" s="263" t="s">
        <v>645</v>
      </c>
      <c r="W1710" s="263" t="s">
        <v>645</v>
      </c>
      <c r="X1710" s="263" t="s">
        <v>645</v>
      </c>
      <c r="Y1710" s="263" t="s">
        <v>645</v>
      </c>
      <c r="Z1710" s="263" t="s">
        <v>645</v>
      </c>
      <c r="AA1710" s="263" t="s">
        <v>645</v>
      </c>
      <c r="AB1710" s="263" t="s">
        <v>645</v>
      </c>
    </row>
    <row r="1711" spans="1:28" s="268" customFormat="1" ht="40.200000000000003" customHeight="1">
      <c r="A1711" s="263" t="s">
        <v>5435</v>
      </c>
      <c r="B1711" s="263" t="s">
        <v>5436</v>
      </c>
      <c r="C1711" s="263" t="s">
        <v>1084</v>
      </c>
      <c r="D1711" s="263" t="s">
        <v>5437</v>
      </c>
      <c r="E1711" s="263" t="s">
        <v>5438</v>
      </c>
      <c r="F1711" s="263" t="s">
        <v>5508</v>
      </c>
      <c r="G1711" s="264" t="s">
        <v>5509</v>
      </c>
      <c r="H1711" s="263" t="s">
        <v>5510</v>
      </c>
      <c r="I1711" s="265" t="s">
        <v>9</v>
      </c>
      <c r="J1711" s="263"/>
      <c r="K1711" s="263"/>
      <c r="L1711" s="263" t="s">
        <v>645</v>
      </c>
      <c r="M1711" s="263" t="s">
        <v>645</v>
      </c>
      <c r="N1711" s="263" t="s">
        <v>645</v>
      </c>
      <c r="O1711" s="263" t="s">
        <v>645</v>
      </c>
      <c r="P1711" s="263" t="s">
        <v>645</v>
      </c>
      <c r="Q1711" s="263" t="s">
        <v>645</v>
      </c>
      <c r="R1711" s="263" t="s">
        <v>645</v>
      </c>
      <c r="S1711" s="263" t="s">
        <v>645</v>
      </c>
      <c r="T1711" s="263" t="s">
        <v>645</v>
      </c>
      <c r="U1711" s="263" t="s">
        <v>645</v>
      </c>
      <c r="V1711" s="263" t="s">
        <v>645</v>
      </c>
      <c r="W1711" s="263" t="s">
        <v>645</v>
      </c>
      <c r="X1711" s="263" t="s">
        <v>645</v>
      </c>
      <c r="Y1711" s="263" t="s">
        <v>645</v>
      </c>
      <c r="Z1711" s="263" t="s">
        <v>645</v>
      </c>
      <c r="AA1711" s="263" t="s">
        <v>645</v>
      </c>
      <c r="AB1711" s="263" t="s">
        <v>645</v>
      </c>
    </row>
    <row r="1712" spans="1:28" s="268" customFormat="1" ht="40.200000000000003" customHeight="1">
      <c r="A1712" s="263" t="s">
        <v>5435</v>
      </c>
      <c r="B1712" s="263" t="s">
        <v>5436</v>
      </c>
      <c r="C1712" s="263" t="s">
        <v>1088</v>
      </c>
      <c r="D1712" s="263" t="s">
        <v>5437</v>
      </c>
      <c r="E1712" s="263" t="s">
        <v>5438</v>
      </c>
      <c r="F1712" s="263" t="s">
        <v>5511</v>
      </c>
      <c r="G1712" s="264" t="s">
        <v>5512</v>
      </c>
      <c r="H1712" s="263" t="s">
        <v>5510</v>
      </c>
      <c r="I1712" s="265" t="s">
        <v>9</v>
      </c>
      <c r="J1712" s="263"/>
      <c r="K1712" s="263"/>
      <c r="L1712" s="263" t="s">
        <v>645</v>
      </c>
      <c r="M1712" s="263" t="s">
        <v>645</v>
      </c>
      <c r="N1712" s="263" t="s">
        <v>645</v>
      </c>
      <c r="O1712" s="263" t="s">
        <v>645</v>
      </c>
      <c r="P1712" s="263" t="s">
        <v>645</v>
      </c>
      <c r="Q1712" s="263" t="s">
        <v>645</v>
      </c>
      <c r="R1712" s="263" t="s">
        <v>645</v>
      </c>
      <c r="S1712" s="263" t="s">
        <v>645</v>
      </c>
      <c r="T1712" s="263" t="s">
        <v>645</v>
      </c>
      <c r="U1712" s="263" t="s">
        <v>645</v>
      </c>
      <c r="V1712" s="263" t="s">
        <v>645</v>
      </c>
      <c r="W1712" s="263" t="s">
        <v>645</v>
      </c>
      <c r="X1712" s="263" t="s">
        <v>645</v>
      </c>
      <c r="Y1712" s="263" t="s">
        <v>645</v>
      </c>
      <c r="Z1712" s="263" t="s">
        <v>645</v>
      </c>
      <c r="AA1712" s="263" t="s">
        <v>645</v>
      </c>
      <c r="AB1712" s="263" t="s">
        <v>645</v>
      </c>
    </row>
    <row r="1713" spans="1:28" s="268" customFormat="1" ht="40.200000000000003" customHeight="1">
      <c r="A1713" s="263" t="s">
        <v>5435</v>
      </c>
      <c r="B1713" s="263" t="s">
        <v>5436</v>
      </c>
      <c r="C1713" s="263" t="s">
        <v>1092</v>
      </c>
      <c r="D1713" s="263" t="s">
        <v>5437</v>
      </c>
      <c r="E1713" s="263" t="s">
        <v>5438</v>
      </c>
      <c r="F1713" s="263" t="s">
        <v>5513</v>
      </c>
      <c r="G1713" s="264" t="s">
        <v>5514</v>
      </c>
      <c r="H1713" s="263" t="s">
        <v>5515</v>
      </c>
      <c r="I1713" s="265" t="s">
        <v>9</v>
      </c>
      <c r="J1713" s="263"/>
      <c r="K1713" s="263"/>
      <c r="L1713" s="263" t="s">
        <v>645</v>
      </c>
      <c r="M1713" s="263" t="s">
        <v>645</v>
      </c>
      <c r="N1713" s="263" t="s">
        <v>645</v>
      </c>
      <c r="O1713" s="263" t="s">
        <v>645</v>
      </c>
      <c r="P1713" s="263" t="s">
        <v>645</v>
      </c>
      <c r="Q1713" s="263" t="s">
        <v>645</v>
      </c>
      <c r="R1713" s="263" t="s">
        <v>645</v>
      </c>
      <c r="S1713" s="263" t="s">
        <v>645</v>
      </c>
      <c r="T1713" s="263" t="s">
        <v>645</v>
      </c>
      <c r="U1713" s="263" t="s">
        <v>645</v>
      </c>
      <c r="V1713" s="263" t="s">
        <v>645</v>
      </c>
      <c r="W1713" s="263" t="s">
        <v>645</v>
      </c>
      <c r="X1713" s="263" t="s">
        <v>645</v>
      </c>
      <c r="Y1713" s="263" t="s">
        <v>645</v>
      </c>
      <c r="Z1713" s="263" t="s">
        <v>645</v>
      </c>
      <c r="AA1713" s="263" t="s">
        <v>645</v>
      </c>
      <c r="AB1713" s="263" t="s">
        <v>645</v>
      </c>
    </row>
    <row r="1714" spans="1:28" s="284" customFormat="1" ht="40.200000000000003" customHeight="1">
      <c r="A1714" s="287" t="s">
        <v>5516</v>
      </c>
      <c r="B1714" s="287" t="s">
        <v>5517</v>
      </c>
      <c r="C1714" s="287" t="s">
        <v>209</v>
      </c>
      <c r="D1714" s="287" t="s">
        <v>5518</v>
      </c>
      <c r="E1714" s="287" t="s">
        <v>5519</v>
      </c>
      <c r="F1714" s="287" t="s">
        <v>5520</v>
      </c>
      <c r="G1714" s="309" t="s">
        <v>5521</v>
      </c>
      <c r="H1714" s="287" t="s">
        <v>5522</v>
      </c>
      <c r="I1714" s="286" t="s">
        <v>116</v>
      </c>
      <c r="J1714" s="287" t="s">
        <v>645</v>
      </c>
      <c r="K1714" s="287"/>
      <c r="L1714" s="287" t="s">
        <v>5325</v>
      </c>
      <c r="M1714" s="287" t="s">
        <v>645</v>
      </c>
      <c r="N1714" s="287" t="s">
        <v>645</v>
      </c>
      <c r="O1714" s="287" t="s">
        <v>645</v>
      </c>
      <c r="P1714" s="287" t="s">
        <v>645</v>
      </c>
      <c r="Q1714" s="287" t="s">
        <v>645</v>
      </c>
      <c r="R1714" s="287" t="s">
        <v>645</v>
      </c>
      <c r="S1714" s="287" t="s">
        <v>645</v>
      </c>
      <c r="T1714" s="287" t="s">
        <v>645</v>
      </c>
      <c r="U1714" s="287" t="s">
        <v>645</v>
      </c>
      <c r="V1714" s="287" t="s">
        <v>645</v>
      </c>
      <c r="W1714" s="287" t="s">
        <v>645</v>
      </c>
      <c r="X1714" s="287" t="s">
        <v>645</v>
      </c>
      <c r="Y1714" s="287" t="s">
        <v>645</v>
      </c>
      <c r="Z1714" s="287" t="s">
        <v>645</v>
      </c>
      <c r="AA1714" s="287" t="s">
        <v>645</v>
      </c>
      <c r="AB1714" s="287" t="s">
        <v>645</v>
      </c>
    </row>
    <row r="1715" spans="1:28" s="262" customFormat="1" ht="40.200000000000003" customHeight="1">
      <c r="A1715" s="256" t="s">
        <v>5516</v>
      </c>
      <c r="B1715" s="256" t="s">
        <v>5517</v>
      </c>
      <c r="C1715" s="256" t="s">
        <v>215</v>
      </c>
      <c r="D1715" s="256" t="s">
        <v>5518</v>
      </c>
      <c r="E1715" s="256" t="s">
        <v>5519</v>
      </c>
      <c r="F1715" s="256" t="s">
        <v>5523</v>
      </c>
      <c r="G1715" s="258" t="s">
        <v>5521</v>
      </c>
      <c r="H1715" s="256" t="s">
        <v>5524</v>
      </c>
      <c r="I1715" s="259" t="s">
        <v>9</v>
      </c>
      <c r="J1715" s="263"/>
      <c r="K1715" s="256"/>
      <c r="L1715" s="260"/>
      <c r="M1715" s="256" t="s">
        <v>645</v>
      </c>
      <c r="N1715" s="256" t="s">
        <v>645</v>
      </c>
      <c r="O1715" s="256" t="s">
        <v>645</v>
      </c>
      <c r="P1715" s="256" t="s">
        <v>645</v>
      </c>
      <c r="Q1715" s="256" t="s">
        <v>645</v>
      </c>
      <c r="R1715" s="256" t="s">
        <v>645</v>
      </c>
      <c r="S1715" s="256" t="s">
        <v>645</v>
      </c>
      <c r="T1715" s="256" t="s">
        <v>645</v>
      </c>
      <c r="U1715" s="256" t="s">
        <v>645</v>
      </c>
      <c r="V1715" s="256" t="s">
        <v>645</v>
      </c>
      <c r="W1715" s="256" t="s">
        <v>645</v>
      </c>
      <c r="X1715" s="256" t="s">
        <v>645</v>
      </c>
      <c r="Y1715" s="256" t="s">
        <v>645</v>
      </c>
      <c r="Z1715" s="256" t="s">
        <v>645</v>
      </c>
      <c r="AA1715" s="256" t="s">
        <v>645</v>
      </c>
      <c r="AB1715" s="256" t="s">
        <v>645</v>
      </c>
    </row>
    <row r="1716" spans="1:28" s="284" customFormat="1" ht="40.200000000000003" customHeight="1">
      <c r="A1716" s="287" t="s">
        <v>5516</v>
      </c>
      <c r="B1716" s="287" t="s">
        <v>5517</v>
      </c>
      <c r="C1716" s="287" t="s">
        <v>220</v>
      </c>
      <c r="D1716" s="287" t="s">
        <v>5518</v>
      </c>
      <c r="E1716" s="287" t="s">
        <v>5519</v>
      </c>
      <c r="F1716" s="287" t="s">
        <v>5525</v>
      </c>
      <c r="G1716" s="309" t="s">
        <v>5521</v>
      </c>
      <c r="H1716" s="287" t="s">
        <v>5526</v>
      </c>
      <c r="I1716" s="286" t="s">
        <v>116</v>
      </c>
      <c r="J1716" s="287" t="s">
        <v>645</v>
      </c>
      <c r="K1716" s="287"/>
      <c r="L1716" s="287" t="s">
        <v>5325</v>
      </c>
      <c r="M1716" s="287" t="s">
        <v>645</v>
      </c>
      <c r="N1716" s="287" t="s">
        <v>645</v>
      </c>
      <c r="O1716" s="287" t="s">
        <v>645</v>
      </c>
      <c r="P1716" s="287" t="s">
        <v>645</v>
      </c>
      <c r="Q1716" s="287" t="s">
        <v>645</v>
      </c>
      <c r="R1716" s="287" t="s">
        <v>645</v>
      </c>
      <c r="S1716" s="287" t="s">
        <v>645</v>
      </c>
      <c r="T1716" s="287" t="s">
        <v>645</v>
      </c>
      <c r="U1716" s="287" t="s">
        <v>645</v>
      </c>
      <c r="V1716" s="287" t="s">
        <v>645</v>
      </c>
      <c r="W1716" s="287" t="s">
        <v>645</v>
      </c>
      <c r="X1716" s="287" t="s">
        <v>645</v>
      </c>
      <c r="Y1716" s="287" t="s">
        <v>645</v>
      </c>
      <c r="Z1716" s="287" t="s">
        <v>645</v>
      </c>
      <c r="AA1716" s="287" t="s">
        <v>645</v>
      </c>
      <c r="AB1716" s="287" t="s">
        <v>645</v>
      </c>
    </row>
    <row r="1717" spans="1:28" s="262" customFormat="1" ht="40.200000000000003" customHeight="1">
      <c r="A1717" s="256" t="s">
        <v>5516</v>
      </c>
      <c r="B1717" s="256" t="s">
        <v>5517</v>
      </c>
      <c r="C1717" s="256" t="s">
        <v>226</v>
      </c>
      <c r="D1717" s="256" t="s">
        <v>5518</v>
      </c>
      <c r="E1717" s="256" t="s">
        <v>5519</v>
      </c>
      <c r="F1717" s="256" t="s">
        <v>5527</v>
      </c>
      <c r="G1717" s="258" t="s">
        <v>5528</v>
      </c>
      <c r="H1717" s="256" t="s">
        <v>5529</v>
      </c>
      <c r="I1717" s="259" t="s">
        <v>9</v>
      </c>
      <c r="J1717" s="263"/>
      <c r="K1717" s="256"/>
      <c r="L1717" s="256" t="s">
        <v>645</v>
      </c>
      <c r="M1717" s="256" t="s">
        <v>645</v>
      </c>
      <c r="N1717" s="256" t="s">
        <v>645</v>
      </c>
      <c r="O1717" s="256" t="s">
        <v>645</v>
      </c>
      <c r="P1717" s="256" t="s">
        <v>645</v>
      </c>
      <c r="Q1717" s="256" t="s">
        <v>645</v>
      </c>
      <c r="R1717" s="256" t="s">
        <v>645</v>
      </c>
      <c r="S1717" s="256" t="s">
        <v>645</v>
      </c>
      <c r="T1717" s="256" t="s">
        <v>645</v>
      </c>
      <c r="U1717" s="256" t="s">
        <v>645</v>
      </c>
      <c r="V1717" s="256" t="s">
        <v>645</v>
      </c>
      <c r="W1717" s="256" t="s">
        <v>645</v>
      </c>
      <c r="X1717" s="256" t="s">
        <v>645</v>
      </c>
      <c r="Y1717" s="256" t="s">
        <v>645</v>
      </c>
      <c r="Z1717" s="256" t="s">
        <v>645</v>
      </c>
      <c r="AA1717" s="256" t="s">
        <v>645</v>
      </c>
      <c r="AB1717" s="256" t="s">
        <v>645</v>
      </c>
    </row>
    <row r="1718" spans="1:28" s="268" customFormat="1" ht="40.200000000000003" customHeight="1">
      <c r="A1718" s="263" t="s">
        <v>5516</v>
      </c>
      <c r="B1718" s="263" t="s">
        <v>5517</v>
      </c>
      <c r="C1718" s="263" t="s">
        <v>230</v>
      </c>
      <c r="D1718" s="263" t="s">
        <v>5518</v>
      </c>
      <c r="E1718" s="263" t="s">
        <v>5519</v>
      </c>
      <c r="F1718" s="263" t="s">
        <v>5530</v>
      </c>
      <c r="G1718" s="264" t="s">
        <v>5528</v>
      </c>
      <c r="H1718" s="263" t="s">
        <v>5531</v>
      </c>
      <c r="I1718" s="265" t="s">
        <v>9</v>
      </c>
      <c r="J1718" s="263"/>
      <c r="K1718" s="263"/>
      <c r="L1718" s="266"/>
      <c r="M1718" s="263" t="s">
        <v>645</v>
      </c>
      <c r="N1718" s="263" t="s">
        <v>645</v>
      </c>
      <c r="O1718" s="263" t="s">
        <v>645</v>
      </c>
      <c r="P1718" s="263" t="s">
        <v>645</v>
      </c>
      <c r="Q1718" s="263" t="s">
        <v>645</v>
      </c>
      <c r="R1718" s="263" t="s">
        <v>645</v>
      </c>
      <c r="S1718" s="263" t="s">
        <v>645</v>
      </c>
      <c r="T1718" s="263" t="s">
        <v>645</v>
      </c>
      <c r="U1718" s="263" t="s">
        <v>645</v>
      </c>
      <c r="V1718" s="263" t="s">
        <v>645</v>
      </c>
      <c r="W1718" s="263" t="s">
        <v>645</v>
      </c>
      <c r="X1718" s="263" t="s">
        <v>645</v>
      </c>
      <c r="Y1718" s="263" t="s">
        <v>645</v>
      </c>
      <c r="Z1718" s="263" t="s">
        <v>645</v>
      </c>
      <c r="AA1718" s="263" t="s">
        <v>645</v>
      </c>
      <c r="AB1718" s="263" t="s">
        <v>645</v>
      </c>
    </row>
    <row r="1719" spans="1:28" s="268" customFormat="1" ht="40.200000000000003" customHeight="1">
      <c r="A1719" s="263" t="s">
        <v>5516</v>
      </c>
      <c r="B1719" s="263" t="s">
        <v>5517</v>
      </c>
      <c r="C1719" s="263" t="s">
        <v>234</v>
      </c>
      <c r="D1719" s="263" t="s">
        <v>5518</v>
      </c>
      <c r="E1719" s="263" t="s">
        <v>5519</v>
      </c>
      <c r="F1719" s="263" t="s">
        <v>5532</v>
      </c>
      <c r="G1719" s="264" t="s">
        <v>5528</v>
      </c>
      <c r="H1719" s="263" t="s">
        <v>5533</v>
      </c>
      <c r="I1719" s="265" t="s">
        <v>9</v>
      </c>
      <c r="J1719" s="263"/>
      <c r="K1719" s="263"/>
      <c r="L1719" s="266"/>
      <c r="M1719" s="263" t="s">
        <v>645</v>
      </c>
      <c r="N1719" s="263" t="s">
        <v>645</v>
      </c>
      <c r="O1719" s="263" t="s">
        <v>645</v>
      </c>
      <c r="P1719" s="263" t="s">
        <v>645</v>
      </c>
      <c r="Q1719" s="263" t="s">
        <v>645</v>
      </c>
      <c r="R1719" s="263" t="s">
        <v>645</v>
      </c>
      <c r="S1719" s="263" t="s">
        <v>645</v>
      </c>
      <c r="T1719" s="263" t="s">
        <v>645</v>
      </c>
      <c r="U1719" s="263" t="s">
        <v>645</v>
      </c>
      <c r="V1719" s="263" t="s">
        <v>645</v>
      </c>
      <c r="W1719" s="263" t="s">
        <v>645</v>
      </c>
      <c r="X1719" s="263" t="s">
        <v>645</v>
      </c>
      <c r="Y1719" s="263" t="s">
        <v>645</v>
      </c>
      <c r="Z1719" s="263" t="s">
        <v>645</v>
      </c>
      <c r="AA1719" s="263" t="s">
        <v>645</v>
      </c>
      <c r="AB1719" s="263" t="s">
        <v>645</v>
      </c>
    </row>
    <row r="1720" spans="1:28" s="268" customFormat="1" ht="40.200000000000003" customHeight="1">
      <c r="A1720" s="263" t="s">
        <v>5516</v>
      </c>
      <c r="B1720" s="263" t="s">
        <v>5517</v>
      </c>
      <c r="C1720" s="263" t="s">
        <v>238</v>
      </c>
      <c r="D1720" s="263" t="s">
        <v>5518</v>
      </c>
      <c r="E1720" s="263" t="s">
        <v>5519</v>
      </c>
      <c r="F1720" s="263" t="s">
        <v>5534</v>
      </c>
      <c r="G1720" s="264" t="s">
        <v>5528</v>
      </c>
      <c r="H1720" s="263" t="s">
        <v>5535</v>
      </c>
      <c r="I1720" s="265" t="s">
        <v>9</v>
      </c>
      <c r="J1720" s="263"/>
      <c r="K1720" s="263"/>
      <c r="L1720" s="266"/>
      <c r="M1720" s="263" t="s">
        <v>645</v>
      </c>
      <c r="N1720" s="263" t="s">
        <v>645</v>
      </c>
      <c r="O1720" s="263" t="s">
        <v>645</v>
      </c>
      <c r="P1720" s="263" t="s">
        <v>645</v>
      </c>
      <c r="Q1720" s="263" t="s">
        <v>645</v>
      </c>
      <c r="R1720" s="263" t="s">
        <v>645</v>
      </c>
      <c r="S1720" s="263" t="s">
        <v>645</v>
      </c>
      <c r="T1720" s="263" t="s">
        <v>645</v>
      </c>
      <c r="U1720" s="263" t="s">
        <v>645</v>
      </c>
      <c r="V1720" s="263" t="s">
        <v>645</v>
      </c>
      <c r="W1720" s="263" t="s">
        <v>645</v>
      </c>
      <c r="X1720" s="263" t="s">
        <v>645</v>
      </c>
      <c r="Y1720" s="263" t="s">
        <v>645</v>
      </c>
      <c r="Z1720" s="263" t="s">
        <v>645</v>
      </c>
      <c r="AA1720" s="263" t="s">
        <v>645</v>
      </c>
      <c r="AB1720" s="263" t="s">
        <v>645</v>
      </c>
    </row>
    <row r="1721" spans="1:28" s="268" customFormat="1" ht="40.200000000000003" customHeight="1">
      <c r="A1721" s="263" t="s">
        <v>5516</v>
      </c>
      <c r="B1721" s="263" t="s">
        <v>5517</v>
      </c>
      <c r="C1721" s="263" t="s">
        <v>243</v>
      </c>
      <c r="D1721" s="263" t="s">
        <v>5518</v>
      </c>
      <c r="E1721" s="263" t="s">
        <v>5519</v>
      </c>
      <c r="F1721" s="263" t="s">
        <v>5536</v>
      </c>
      <c r="G1721" s="264" t="s">
        <v>5528</v>
      </c>
      <c r="H1721" s="263" t="s">
        <v>5537</v>
      </c>
      <c r="I1721" s="265" t="s">
        <v>9</v>
      </c>
      <c r="J1721" s="263"/>
      <c r="K1721" s="264"/>
      <c r="L1721" s="266"/>
      <c r="M1721" s="263" t="s">
        <v>645</v>
      </c>
      <c r="N1721" s="263" t="s">
        <v>645</v>
      </c>
      <c r="O1721" s="263" t="s">
        <v>645</v>
      </c>
      <c r="P1721" s="263" t="s">
        <v>645</v>
      </c>
      <c r="Q1721" s="263" t="s">
        <v>645</v>
      </c>
      <c r="R1721" s="263" t="s">
        <v>645</v>
      </c>
      <c r="S1721" s="263" t="s">
        <v>645</v>
      </c>
      <c r="T1721" s="263" t="s">
        <v>645</v>
      </c>
      <c r="U1721" s="263" t="s">
        <v>645</v>
      </c>
      <c r="V1721" s="263" t="s">
        <v>645</v>
      </c>
      <c r="W1721" s="263" t="s">
        <v>645</v>
      </c>
      <c r="X1721" s="263" t="s">
        <v>645</v>
      </c>
      <c r="Y1721" s="263" t="s">
        <v>645</v>
      </c>
      <c r="Z1721" s="263" t="s">
        <v>645</v>
      </c>
      <c r="AA1721" s="263" t="s">
        <v>645</v>
      </c>
      <c r="AB1721" s="263" t="s">
        <v>645</v>
      </c>
    </row>
    <row r="1722" spans="1:28" s="268" customFormat="1" ht="40.200000000000003" customHeight="1">
      <c r="A1722" s="263" t="s">
        <v>5516</v>
      </c>
      <c r="B1722" s="263" t="s">
        <v>5517</v>
      </c>
      <c r="C1722" s="263" t="s">
        <v>248</v>
      </c>
      <c r="D1722" s="263" t="s">
        <v>5518</v>
      </c>
      <c r="E1722" s="263" t="s">
        <v>5519</v>
      </c>
      <c r="F1722" s="263" t="s">
        <v>5538</v>
      </c>
      <c r="G1722" s="264" t="s">
        <v>5528</v>
      </c>
      <c r="H1722" s="263" t="s">
        <v>5539</v>
      </c>
      <c r="I1722" s="265" t="s">
        <v>9</v>
      </c>
      <c r="J1722" s="263"/>
      <c r="K1722" s="263"/>
      <c r="L1722" s="266"/>
      <c r="M1722" s="263" t="s">
        <v>645</v>
      </c>
      <c r="N1722" s="263" t="s">
        <v>645</v>
      </c>
      <c r="O1722" s="263" t="s">
        <v>645</v>
      </c>
      <c r="P1722" s="263" t="s">
        <v>645</v>
      </c>
      <c r="Q1722" s="263" t="s">
        <v>645</v>
      </c>
      <c r="R1722" s="263" t="s">
        <v>645</v>
      </c>
      <c r="S1722" s="263" t="s">
        <v>645</v>
      </c>
      <c r="T1722" s="263" t="s">
        <v>645</v>
      </c>
      <c r="U1722" s="263" t="s">
        <v>645</v>
      </c>
      <c r="V1722" s="263" t="s">
        <v>645</v>
      </c>
      <c r="W1722" s="263" t="s">
        <v>645</v>
      </c>
      <c r="X1722" s="263" t="s">
        <v>645</v>
      </c>
      <c r="Y1722" s="263" t="s">
        <v>645</v>
      </c>
      <c r="Z1722" s="263" t="s">
        <v>645</v>
      </c>
      <c r="AA1722" s="263" t="s">
        <v>645</v>
      </c>
      <c r="AB1722" s="263" t="s">
        <v>645</v>
      </c>
    </row>
    <row r="1723" spans="1:28" s="268" customFormat="1" ht="40.200000000000003" customHeight="1">
      <c r="A1723" s="263" t="s">
        <v>5516</v>
      </c>
      <c r="B1723" s="263" t="s">
        <v>5517</v>
      </c>
      <c r="C1723" s="263" t="s">
        <v>252</v>
      </c>
      <c r="D1723" s="263" t="s">
        <v>5518</v>
      </c>
      <c r="E1723" s="263" t="s">
        <v>5519</v>
      </c>
      <c r="F1723" s="263" t="s">
        <v>5540</v>
      </c>
      <c r="G1723" s="264" t="s">
        <v>5528</v>
      </c>
      <c r="H1723" s="263" t="s">
        <v>5541</v>
      </c>
      <c r="I1723" s="265" t="s">
        <v>9</v>
      </c>
      <c r="J1723" s="263"/>
      <c r="K1723" s="264"/>
      <c r="L1723" s="266"/>
      <c r="M1723" s="263" t="s">
        <v>645</v>
      </c>
      <c r="N1723" s="263" t="s">
        <v>645</v>
      </c>
      <c r="O1723" s="263" t="s">
        <v>645</v>
      </c>
      <c r="P1723" s="263" t="s">
        <v>645</v>
      </c>
      <c r="Q1723" s="263" t="s">
        <v>645</v>
      </c>
      <c r="R1723" s="263" t="s">
        <v>645</v>
      </c>
      <c r="S1723" s="263" t="s">
        <v>645</v>
      </c>
      <c r="T1723" s="263" t="s">
        <v>645</v>
      </c>
      <c r="U1723" s="263" t="s">
        <v>645</v>
      </c>
      <c r="V1723" s="263" t="s">
        <v>645</v>
      </c>
      <c r="W1723" s="263" t="s">
        <v>645</v>
      </c>
      <c r="X1723" s="263" t="s">
        <v>645</v>
      </c>
      <c r="Y1723" s="263" t="s">
        <v>645</v>
      </c>
      <c r="Z1723" s="263" t="s">
        <v>645</v>
      </c>
      <c r="AA1723" s="263" t="s">
        <v>645</v>
      </c>
      <c r="AB1723" s="263" t="s">
        <v>645</v>
      </c>
    </row>
    <row r="1724" spans="1:28" s="268" customFormat="1" ht="40.200000000000003" customHeight="1">
      <c r="A1724" s="263" t="s">
        <v>5516</v>
      </c>
      <c r="B1724" s="263" t="s">
        <v>5517</v>
      </c>
      <c r="C1724" s="263" t="s">
        <v>257</v>
      </c>
      <c r="D1724" s="263" t="s">
        <v>5518</v>
      </c>
      <c r="E1724" s="263" t="s">
        <v>5519</v>
      </c>
      <c r="F1724" s="263" t="s">
        <v>5542</v>
      </c>
      <c r="G1724" s="264" t="s">
        <v>5528</v>
      </c>
      <c r="H1724" s="263" t="s">
        <v>5543</v>
      </c>
      <c r="I1724" s="265" t="s">
        <v>9</v>
      </c>
      <c r="J1724" s="263"/>
      <c r="K1724" s="264"/>
      <c r="L1724" s="266"/>
      <c r="M1724" s="263" t="s">
        <v>645</v>
      </c>
      <c r="N1724" s="263" t="s">
        <v>645</v>
      </c>
      <c r="O1724" s="263" t="s">
        <v>645</v>
      </c>
      <c r="P1724" s="263" t="s">
        <v>645</v>
      </c>
      <c r="Q1724" s="263" t="s">
        <v>645</v>
      </c>
      <c r="R1724" s="263" t="s">
        <v>645</v>
      </c>
      <c r="S1724" s="263" t="s">
        <v>645</v>
      </c>
      <c r="T1724" s="263" t="s">
        <v>645</v>
      </c>
      <c r="U1724" s="263" t="s">
        <v>645</v>
      </c>
      <c r="V1724" s="263" t="s">
        <v>645</v>
      </c>
      <c r="W1724" s="263" t="s">
        <v>645</v>
      </c>
      <c r="X1724" s="263" t="s">
        <v>645</v>
      </c>
      <c r="Y1724" s="263" t="s">
        <v>645</v>
      </c>
      <c r="Z1724" s="263" t="s">
        <v>645</v>
      </c>
      <c r="AA1724" s="263" t="s">
        <v>645</v>
      </c>
      <c r="AB1724" s="263" t="s">
        <v>645</v>
      </c>
    </row>
    <row r="1725" spans="1:28" s="268" customFormat="1" ht="40.200000000000003" customHeight="1">
      <c r="A1725" s="263" t="s">
        <v>5516</v>
      </c>
      <c r="B1725" s="263" t="s">
        <v>5517</v>
      </c>
      <c r="C1725" s="263" t="s">
        <v>260</v>
      </c>
      <c r="D1725" s="263" t="s">
        <v>5518</v>
      </c>
      <c r="E1725" s="263" t="s">
        <v>5519</v>
      </c>
      <c r="F1725" s="263" t="s">
        <v>5544</v>
      </c>
      <c r="G1725" s="264" t="s">
        <v>5528</v>
      </c>
      <c r="H1725" s="263" t="s">
        <v>5545</v>
      </c>
      <c r="I1725" s="265" t="s">
        <v>9</v>
      </c>
      <c r="J1725" s="263"/>
      <c r="K1725" s="264"/>
      <c r="L1725" s="266"/>
      <c r="M1725" s="263" t="s">
        <v>645</v>
      </c>
      <c r="N1725" s="263" t="s">
        <v>645</v>
      </c>
      <c r="O1725" s="263" t="s">
        <v>645</v>
      </c>
      <c r="P1725" s="263" t="s">
        <v>645</v>
      </c>
      <c r="Q1725" s="263" t="s">
        <v>645</v>
      </c>
      <c r="R1725" s="263" t="s">
        <v>645</v>
      </c>
      <c r="S1725" s="263" t="s">
        <v>645</v>
      </c>
      <c r="T1725" s="263" t="s">
        <v>645</v>
      </c>
      <c r="U1725" s="263" t="s">
        <v>645</v>
      </c>
      <c r="V1725" s="263" t="s">
        <v>645</v>
      </c>
      <c r="W1725" s="263" t="s">
        <v>645</v>
      </c>
      <c r="X1725" s="263" t="s">
        <v>645</v>
      </c>
      <c r="Y1725" s="263" t="s">
        <v>645</v>
      </c>
      <c r="Z1725" s="263" t="s">
        <v>645</v>
      </c>
      <c r="AA1725" s="263" t="s">
        <v>645</v>
      </c>
      <c r="AB1725" s="263" t="s">
        <v>645</v>
      </c>
    </row>
    <row r="1726" spans="1:28" s="268" customFormat="1" ht="40.200000000000003" customHeight="1">
      <c r="A1726" s="263" t="s">
        <v>5516</v>
      </c>
      <c r="B1726" s="263" t="s">
        <v>5517</v>
      </c>
      <c r="C1726" s="263" t="s">
        <v>264</v>
      </c>
      <c r="D1726" s="263" t="s">
        <v>5518</v>
      </c>
      <c r="E1726" s="263" t="s">
        <v>5519</v>
      </c>
      <c r="F1726" s="263" t="s">
        <v>5546</v>
      </c>
      <c r="G1726" s="264" t="s">
        <v>5547</v>
      </c>
      <c r="H1726" s="263" t="s">
        <v>5548</v>
      </c>
      <c r="I1726" s="265" t="s">
        <v>9</v>
      </c>
      <c r="J1726" s="263"/>
      <c r="K1726" s="264"/>
      <c r="L1726" s="266"/>
      <c r="M1726" s="263" t="s">
        <v>645</v>
      </c>
      <c r="N1726" s="263" t="s">
        <v>645</v>
      </c>
      <c r="O1726" s="263" t="s">
        <v>645</v>
      </c>
      <c r="P1726" s="263" t="s">
        <v>645</v>
      </c>
      <c r="Q1726" s="263" t="s">
        <v>645</v>
      </c>
      <c r="R1726" s="263" t="s">
        <v>645</v>
      </c>
      <c r="S1726" s="263" t="s">
        <v>645</v>
      </c>
      <c r="T1726" s="263" t="s">
        <v>645</v>
      </c>
      <c r="U1726" s="263" t="s">
        <v>645</v>
      </c>
      <c r="V1726" s="263" t="s">
        <v>645</v>
      </c>
      <c r="W1726" s="263" t="s">
        <v>645</v>
      </c>
      <c r="X1726" s="263" t="s">
        <v>645</v>
      </c>
      <c r="Y1726" s="263" t="s">
        <v>645</v>
      </c>
      <c r="Z1726" s="263" t="s">
        <v>645</v>
      </c>
      <c r="AA1726" s="263" t="s">
        <v>645</v>
      </c>
      <c r="AB1726" s="263" t="s">
        <v>645</v>
      </c>
    </row>
    <row r="1727" spans="1:28" s="268" customFormat="1" ht="40.200000000000003" customHeight="1">
      <c r="A1727" s="263" t="s">
        <v>5516</v>
      </c>
      <c r="B1727" s="263" t="s">
        <v>5517</v>
      </c>
      <c r="C1727" s="263" t="s">
        <v>268</v>
      </c>
      <c r="D1727" s="263" t="s">
        <v>5518</v>
      </c>
      <c r="E1727" s="263" t="s">
        <v>5519</v>
      </c>
      <c r="F1727" s="263" t="s">
        <v>5549</v>
      </c>
      <c r="G1727" s="264" t="s">
        <v>5550</v>
      </c>
      <c r="H1727" s="263" t="s">
        <v>5551</v>
      </c>
      <c r="I1727" s="265" t="s">
        <v>9</v>
      </c>
      <c r="J1727" s="263"/>
      <c r="K1727" s="264"/>
      <c r="L1727" s="263" t="s">
        <v>645</v>
      </c>
      <c r="M1727" s="263" t="s">
        <v>645</v>
      </c>
      <c r="N1727" s="263" t="s">
        <v>645</v>
      </c>
      <c r="O1727" s="263" t="s">
        <v>645</v>
      </c>
      <c r="P1727" s="263" t="s">
        <v>645</v>
      </c>
      <c r="Q1727" s="263" t="s">
        <v>645</v>
      </c>
      <c r="R1727" s="263" t="s">
        <v>645</v>
      </c>
      <c r="S1727" s="263" t="s">
        <v>645</v>
      </c>
      <c r="T1727" s="263" t="s">
        <v>645</v>
      </c>
      <c r="U1727" s="263" t="s">
        <v>645</v>
      </c>
      <c r="V1727" s="263" t="s">
        <v>645</v>
      </c>
      <c r="W1727" s="263" t="s">
        <v>645</v>
      </c>
      <c r="X1727" s="263" t="s">
        <v>645</v>
      </c>
      <c r="Y1727" s="263" t="s">
        <v>645</v>
      </c>
      <c r="Z1727" s="263" t="s">
        <v>645</v>
      </c>
      <c r="AA1727" s="263" t="s">
        <v>645</v>
      </c>
      <c r="AB1727" s="263" t="s">
        <v>645</v>
      </c>
    </row>
    <row r="1728" spans="1:28" s="268" customFormat="1" ht="40.200000000000003" customHeight="1">
      <c r="A1728" s="263" t="s">
        <v>5516</v>
      </c>
      <c r="B1728" s="263" t="s">
        <v>5517</v>
      </c>
      <c r="C1728" s="263" t="s">
        <v>272</v>
      </c>
      <c r="D1728" s="263" t="s">
        <v>5518</v>
      </c>
      <c r="E1728" s="263" t="s">
        <v>5519</v>
      </c>
      <c r="F1728" s="263" t="s">
        <v>5552</v>
      </c>
      <c r="G1728" s="264" t="s">
        <v>5550</v>
      </c>
      <c r="H1728" s="263" t="s">
        <v>5553</v>
      </c>
      <c r="I1728" s="265" t="s">
        <v>9</v>
      </c>
      <c r="J1728" s="263"/>
      <c r="K1728" s="264"/>
      <c r="L1728" s="266"/>
      <c r="M1728" s="263" t="s">
        <v>645</v>
      </c>
      <c r="N1728" s="263" t="s">
        <v>645</v>
      </c>
      <c r="O1728" s="263" t="s">
        <v>645</v>
      </c>
      <c r="P1728" s="263" t="s">
        <v>645</v>
      </c>
      <c r="Q1728" s="263" t="s">
        <v>645</v>
      </c>
      <c r="R1728" s="263" t="s">
        <v>645</v>
      </c>
      <c r="S1728" s="263" t="s">
        <v>645</v>
      </c>
      <c r="T1728" s="263" t="s">
        <v>645</v>
      </c>
      <c r="U1728" s="263" t="s">
        <v>645</v>
      </c>
      <c r="V1728" s="263" t="s">
        <v>645</v>
      </c>
      <c r="W1728" s="263" t="s">
        <v>645</v>
      </c>
      <c r="X1728" s="263" t="s">
        <v>645</v>
      </c>
      <c r="Y1728" s="263" t="s">
        <v>645</v>
      </c>
      <c r="Z1728" s="263" t="s">
        <v>645</v>
      </c>
      <c r="AA1728" s="263" t="s">
        <v>645</v>
      </c>
      <c r="AB1728" s="263" t="s">
        <v>645</v>
      </c>
    </row>
    <row r="1729" spans="1:28" s="268" customFormat="1" ht="40.200000000000003" customHeight="1">
      <c r="A1729" s="263" t="s">
        <v>5516</v>
      </c>
      <c r="B1729" s="263" t="s">
        <v>5517</v>
      </c>
      <c r="C1729" s="263" t="s">
        <v>275</v>
      </c>
      <c r="D1729" s="263" t="s">
        <v>5518</v>
      </c>
      <c r="E1729" s="263" t="s">
        <v>5519</v>
      </c>
      <c r="F1729" s="263" t="s">
        <v>5554</v>
      </c>
      <c r="G1729" s="264" t="s">
        <v>5555</v>
      </c>
      <c r="H1729" s="263" t="s">
        <v>5556</v>
      </c>
      <c r="I1729" s="265" t="s">
        <v>9</v>
      </c>
      <c r="J1729" s="263"/>
      <c r="K1729" s="264"/>
      <c r="L1729" s="266"/>
      <c r="M1729" s="263" t="s">
        <v>645</v>
      </c>
      <c r="N1729" s="263" t="s">
        <v>645</v>
      </c>
      <c r="O1729" s="263" t="s">
        <v>645</v>
      </c>
      <c r="P1729" s="263" t="s">
        <v>645</v>
      </c>
      <c r="Q1729" s="263" t="s">
        <v>645</v>
      </c>
      <c r="R1729" s="263" t="s">
        <v>645</v>
      </c>
      <c r="S1729" s="263" t="s">
        <v>645</v>
      </c>
      <c r="T1729" s="263" t="s">
        <v>645</v>
      </c>
      <c r="U1729" s="263" t="s">
        <v>645</v>
      </c>
      <c r="V1729" s="263" t="s">
        <v>645</v>
      </c>
      <c r="W1729" s="263" t="s">
        <v>645</v>
      </c>
      <c r="X1729" s="263" t="s">
        <v>645</v>
      </c>
      <c r="Y1729" s="263" t="s">
        <v>645</v>
      </c>
      <c r="Z1729" s="263" t="s">
        <v>645</v>
      </c>
      <c r="AA1729" s="263" t="s">
        <v>645</v>
      </c>
      <c r="AB1729" s="263" t="s">
        <v>645</v>
      </c>
    </row>
    <row r="1730" spans="1:28" s="268" customFormat="1" ht="40.200000000000003" customHeight="1">
      <c r="A1730" s="263" t="s">
        <v>5516</v>
      </c>
      <c r="B1730" s="263" t="s">
        <v>5517</v>
      </c>
      <c r="C1730" s="263" t="s">
        <v>279</v>
      </c>
      <c r="D1730" s="263" t="s">
        <v>5518</v>
      </c>
      <c r="E1730" s="263" t="s">
        <v>5519</v>
      </c>
      <c r="F1730" s="263" t="s">
        <v>5557</v>
      </c>
      <c r="G1730" s="264" t="s">
        <v>5558</v>
      </c>
      <c r="H1730" s="263" t="s">
        <v>5559</v>
      </c>
      <c r="I1730" s="265" t="s">
        <v>9</v>
      </c>
      <c r="J1730" s="263"/>
      <c r="K1730" s="264"/>
      <c r="L1730" s="266"/>
      <c r="M1730" s="263" t="s">
        <v>645</v>
      </c>
      <c r="N1730" s="263" t="s">
        <v>645</v>
      </c>
      <c r="O1730" s="263" t="s">
        <v>645</v>
      </c>
      <c r="P1730" s="263" t="s">
        <v>645</v>
      </c>
      <c r="Q1730" s="263" t="s">
        <v>645</v>
      </c>
      <c r="R1730" s="263" t="s">
        <v>645</v>
      </c>
      <c r="S1730" s="263" t="s">
        <v>645</v>
      </c>
      <c r="T1730" s="263" t="s">
        <v>645</v>
      </c>
      <c r="U1730" s="263" t="s">
        <v>645</v>
      </c>
      <c r="V1730" s="263" t="s">
        <v>645</v>
      </c>
      <c r="W1730" s="263" t="s">
        <v>645</v>
      </c>
      <c r="X1730" s="263" t="s">
        <v>645</v>
      </c>
      <c r="Y1730" s="263" t="s">
        <v>645</v>
      </c>
      <c r="Z1730" s="263" t="s">
        <v>645</v>
      </c>
      <c r="AA1730" s="263" t="s">
        <v>645</v>
      </c>
      <c r="AB1730" s="263" t="s">
        <v>645</v>
      </c>
    </row>
    <row r="1731" spans="1:28" s="268" customFormat="1" ht="40.200000000000003" customHeight="1">
      <c r="A1731" s="263" t="s">
        <v>5516</v>
      </c>
      <c r="B1731" s="263" t="s">
        <v>5517</v>
      </c>
      <c r="C1731" s="263" t="s">
        <v>283</v>
      </c>
      <c r="D1731" s="263" t="s">
        <v>5518</v>
      </c>
      <c r="E1731" s="263" t="s">
        <v>5519</v>
      </c>
      <c r="F1731" s="263" t="s">
        <v>5560</v>
      </c>
      <c r="G1731" s="264" t="s">
        <v>5561</v>
      </c>
      <c r="H1731" s="263" t="s">
        <v>5562</v>
      </c>
      <c r="I1731" s="265" t="s">
        <v>9</v>
      </c>
      <c r="J1731" s="263"/>
      <c r="K1731" s="264"/>
      <c r="L1731" s="266"/>
      <c r="M1731" s="263" t="s">
        <v>645</v>
      </c>
      <c r="N1731" s="263" t="s">
        <v>645</v>
      </c>
      <c r="O1731" s="263" t="s">
        <v>645</v>
      </c>
      <c r="P1731" s="263" t="s">
        <v>645</v>
      </c>
      <c r="Q1731" s="263" t="s">
        <v>645</v>
      </c>
      <c r="R1731" s="263" t="s">
        <v>645</v>
      </c>
      <c r="S1731" s="263" t="s">
        <v>645</v>
      </c>
      <c r="T1731" s="263" t="s">
        <v>645</v>
      </c>
      <c r="U1731" s="263" t="s">
        <v>645</v>
      </c>
      <c r="V1731" s="263" t="s">
        <v>645</v>
      </c>
      <c r="W1731" s="263" t="s">
        <v>645</v>
      </c>
      <c r="X1731" s="263" t="s">
        <v>645</v>
      </c>
      <c r="Y1731" s="263" t="s">
        <v>645</v>
      </c>
      <c r="Z1731" s="263" t="s">
        <v>645</v>
      </c>
      <c r="AA1731" s="263" t="s">
        <v>645</v>
      </c>
      <c r="AB1731" s="263" t="s">
        <v>645</v>
      </c>
    </row>
    <row r="1732" spans="1:28" s="268" customFormat="1" ht="40.200000000000003" customHeight="1">
      <c r="A1732" s="263" t="s">
        <v>5516</v>
      </c>
      <c r="B1732" s="263" t="s">
        <v>5517</v>
      </c>
      <c r="C1732" s="263" t="s">
        <v>286</v>
      </c>
      <c r="D1732" s="263" t="s">
        <v>5518</v>
      </c>
      <c r="E1732" s="263" t="s">
        <v>5519</v>
      </c>
      <c r="F1732" s="263" t="s">
        <v>5563</v>
      </c>
      <c r="G1732" s="264" t="s">
        <v>5564</v>
      </c>
      <c r="H1732" s="263" t="s">
        <v>5565</v>
      </c>
      <c r="I1732" s="265" t="s">
        <v>9</v>
      </c>
      <c r="J1732" s="263"/>
      <c r="K1732" s="264"/>
      <c r="L1732" s="266"/>
      <c r="M1732" s="263" t="s">
        <v>645</v>
      </c>
      <c r="N1732" s="263" t="s">
        <v>645</v>
      </c>
      <c r="O1732" s="263" t="s">
        <v>645</v>
      </c>
      <c r="P1732" s="263" t="s">
        <v>645</v>
      </c>
      <c r="Q1732" s="263" t="s">
        <v>645</v>
      </c>
      <c r="R1732" s="263" t="s">
        <v>645</v>
      </c>
      <c r="S1732" s="263" t="s">
        <v>645</v>
      </c>
      <c r="T1732" s="263" t="s">
        <v>645</v>
      </c>
      <c r="U1732" s="263" t="s">
        <v>645</v>
      </c>
      <c r="V1732" s="263" t="s">
        <v>645</v>
      </c>
      <c r="W1732" s="263" t="s">
        <v>645</v>
      </c>
      <c r="X1732" s="263" t="s">
        <v>645</v>
      </c>
      <c r="Y1732" s="263" t="s">
        <v>645</v>
      </c>
      <c r="Z1732" s="263" t="s">
        <v>645</v>
      </c>
      <c r="AA1732" s="263" t="s">
        <v>645</v>
      </c>
      <c r="AB1732" s="263" t="s">
        <v>645</v>
      </c>
    </row>
    <row r="1733" spans="1:28" s="268" customFormat="1" ht="40.200000000000003" customHeight="1">
      <c r="A1733" s="263" t="s">
        <v>5516</v>
      </c>
      <c r="B1733" s="263" t="s">
        <v>5517</v>
      </c>
      <c r="C1733" s="263" t="s">
        <v>290</v>
      </c>
      <c r="D1733" s="263" t="s">
        <v>5518</v>
      </c>
      <c r="E1733" s="263" t="s">
        <v>5519</v>
      </c>
      <c r="F1733" s="263" t="s">
        <v>5566</v>
      </c>
      <c r="G1733" s="264" t="s">
        <v>5564</v>
      </c>
      <c r="H1733" s="263" t="s">
        <v>5567</v>
      </c>
      <c r="I1733" s="265" t="s">
        <v>9</v>
      </c>
      <c r="J1733" s="263"/>
      <c r="K1733" s="264"/>
      <c r="L1733" s="266"/>
      <c r="M1733" s="263" t="s">
        <v>645</v>
      </c>
      <c r="N1733" s="263" t="s">
        <v>645</v>
      </c>
      <c r="O1733" s="263" t="s">
        <v>645</v>
      </c>
      <c r="P1733" s="263" t="s">
        <v>645</v>
      </c>
      <c r="Q1733" s="263" t="s">
        <v>645</v>
      </c>
      <c r="R1733" s="263" t="s">
        <v>645</v>
      </c>
      <c r="S1733" s="263" t="s">
        <v>645</v>
      </c>
      <c r="T1733" s="263" t="s">
        <v>645</v>
      </c>
      <c r="U1733" s="263" t="s">
        <v>645</v>
      </c>
      <c r="V1733" s="263" t="s">
        <v>645</v>
      </c>
      <c r="W1733" s="263" t="s">
        <v>645</v>
      </c>
      <c r="X1733" s="263" t="s">
        <v>645</v>
      </c>
      <c r="Y1733" s="263" t="s">
        <v>645</v>
      </c>
      <c r="Z1733" s="263" t="s">
        <v>645</v>
      </c>
      <c r="AA1733" s="263" t="s">
        <v>645</v>
      </c>
      <c r="AB1733" s="263" t="s">
        <v>645</v>
      </c>
    </row>
    <row r="1734" spans="1:28" s="268" customFormat="1" ht="40.200000000000003" customHeight="1">
      <c r="A1734" s="263" t="s">
        <v>5516</v>
      </c>
      <c r="B1734" s="263" t="s">
        <v>5517</v>
      </c>
      <c r="C1734" s="263" t="s">
        <v>295</v>
      </c>
      <c r="D1734" s="263" t="s">
        <v>5518</v>
      </c>
      <c r="E1734" s="263" t="s">
        <v>5519</v>
      </c>
      <c r="F1734" s="263" t="s">
        <v>5568</v>
      </c>
      <c r="G1734" s="264" t="s">
        <v>5569</v>
      </c>
      <c r="H1734" s="263" t="s">
        <v>5570</v>
      </c>
      <c r="I1734" s="265" t="s">
        <v>9</v>
      </c>
      <c r="J1734" s="263"/>
      <c r="K1734" s="264"/>
      <c r="L1734" s="266"/>
      <c r="M1734" s="263" t="s">
        <v>645</v>
      </c>
      <c r="N1734" s="263" t="s">
        <v>645</v>
      </c>
      <c r="O1734" s="263" t="s">
        <v>645</v>
      </c>
      <c r="P1734" s="263" t="s">
        <v>645</v>
      </c>
      <c r="Q1734" s="263" t="s">
        <v>645</v>
      </c>
      <c r="R1734" s="263" t="s">
        <v>645</v>
      </c>
      <c r="S1734" s="263" t="s">
        <v>645</v>
      </c>
      <c r="T1734" s="263" t="s">
        <v>645</v>
      </c>
      <c r="U1734" s="263" t="s">
        <v>645</v>
      </c>
      <c r="V1734" s="263" t="s">
        <v>645</v>
      </c>
      <c r="W1734" s="263" t="s">
        <v>645</v>
      </c>
      <c r="X1734" s="263" t="s">
        <v>645</v>
      </c>
      <c r="Y1734" s="263" t="s">
        <v>645</v>
      </c>
      <c r="Z1734" s="263" t="s">
        <v>645</v>
      </c>
      <c r="AA1734" s="263" t="s">
        <v>645</v>
      </c>
      <c r="AB1734" s="263" t="s">
        <v>645</v>
      </c>
    </row>
    <row r="1735" spans="1:28" s="268" customFormat="1" ht="40.200000000000003" customHeight="1">
      <c r="A1735" s="263" t="s">
        <v>5516</v>
      </c>
      <c r="B1735" s="263" t="s">
        <v>5517</v>
      </c>
      <c r="C1735" s="263" t="s">
        <v>300</v>
      </c>
      <c r="D1735" s="263" t="s">
        <v>5518</v>
      </c>
      <c r="E1735" s="263" t="s">
        <v>5519</v>
      </c>
      <c r="F1735" s="263" t="s">
        <v>5571</v>
      </c>
      <c r="G1735" s="264" t="s">
        <v>5572</v>
      </c>
      <c r="H1735" s="263" t="s">
        <v>5573</v>
      </c>
      <c r="I1735" s="265" t="s">
        <v>9</v>
      </c>
      <c r="J1735" s="263"/>
      <c r="K1735" s="264"/>
      <c r="L1735" s="266"/>
      <c r="M1735" s="263" t="s">
        <v>645</v>
      </c>
      <c r="N1735" s="263" t="s">
        <v>645</v>
      </c>
      <c r="O1735" s="263" t="s">
        <v>645</v>
      </c>
      <c r="P1735" s="263" t="s">
        <v>645</v>
      </c>
      <c r="Q1735" s="263" t="s">
        <v>645</v>
      </c>
      <c r="R1735" s="263" t="s">
        <v>645</v>
      </c>
      <c r="S1735" s="263" t="s">
        <v>645</v>
      </c>
      <c r="T1735" s="263" t="s">
        <v>645</v>
      </c>
      <c r="U1735" s="263" t="s">
        <v>645</v>
      </c>
      <c r="V1735" s="263" t="s">
        <v>645</v>
      </c>
      <c r="W1735" s="263" t="s">
        <v>645</v>
      </c>
      <c r="X1735" s="263" t="s">
        <v>645</v>
      </c>
      <c r="Y1735" s="263" t="s">
        <v>645</v>
      </c>
      <c r="Z1735" s="263" t="s">
        <v>645</v>
      </c>
      <c r="AA1735" s="263" t="s">
        <v>645</v>
      </c>
      <c r="AB1735" s="263" t="s">
        <v>645</v>
      </c>
    </row>
    <row r="1736" spans="1:28" s="268" customFormat="1" ht="40.200000000000003" customHeight="1">
      <c r="A1736" s="263" t="s">
        <v>5516</v>
      </c>
      <c r="B1736" s="263" t="s">
        <v>5517</v>
      </c>
      <c r="C1736" s="263" t="s">
        <v>304</v>
      </c>
      <c r="D1736" s="263" t="s">
        <v>5518</v>
      </c>
      <c r="E1736" s="263" t="s">
        <v>5519</v>
      </c>
      <c r="F1736" s="263" t="s">
        <v>5574</v>
      </c>
      <c r="G1736" s="264" t="s">
        <v>5575</v>
      </c>
      <c r="H1736" s="263" t="s">
        <v>5576</v>
      </c>
      <c r="I1736" s="265" t="s">
        <v>9</v>
      </c>
      <c r="J1736" s="263"/>
      <c r="K1736" s="264"/>
      <c r="L1736" s="263" t="s">
        <v>645</v>
      </c>
      <c r="M1736" s="263" t="s">
        <v>645</v>
      </c>
      <c r="N1736" s="263" t="s">
        <v>645</v>
      </c>
      <c r="O1736" s="263" t="s">
        <v>645</v>
      </c>
      <c r="P1736" s="263" t="s">
        <v>645</v>
      </c>
      <c r="Q1736" s="263" t="s">
        <v>645</v>
      </c>
      <c r="R1736" s="263" t="s">
        <v>645</v>
      </c>
      <c r="S1736" s="263" t="s">
        <v>645</v>
      </c>
      <c r="T1736" s="263" t="s">
        <v>645</v>
      </c>
      <c r="U1736" s="263" t="s">
        <v>645</v>
      </c>
      <c r="V1736" s="263" t="s">
        <v>645</v>
      </c>
      <c r="W1736" s="263" t="s">
        <v>645</v>
      </c>
      <c r="X1736" s="263" t="s">
        <v>645</v>
      </c>
      <c r="Y1736" s="263" t="s">
        <v>645</v>
      </c>
      <c r="Z1736" s="263" t="s">
        <v>645</v>
      </c>
      <c r="AA1736" s="263" t="s">
        <v>645</v>
      </c>
      <c r="AB1736" s="263" t="s">
        <v>645</v>
      </c>
    </row>
    <row r="1737" spans="1:28" s="268" customFormat="1" ht="40.200000000000003" customHeight="1">
      <c r="A1737" s="263" t="s">
        <v>5516</v>
      </c>
      <c r="B1737" s="263" t="s">
        <v>5517</v>
      </c>
      <c r="C1737" s="263" t="s">
        <v>308</v>
      </c>
      <c r="D1737" s="263" t="s">
        <v>5518</v>
      </c>
      <c r="E1737" s="263" t="s">
        <v>5519</v>
      </c>
      <c r="F1737" s="263" t="s">
        <v>17377</v>
      </c>
      <c r="G1737" s="264" t="s">
        <v>5577</v>
      </c>
      <c r="H1737" s="263" t="s">
        <v>5578</v>
      </c>
      <c r="I1737" s="265" t="s">
        <v>9</v>
      </c>
      <c r="J1737" s="263"/>
      <c r="K1737" s="263"/>
      <c r="L1737" s="263" t="s">
        <v>645</v>
      </c>
      <c r="M1737" s="263" t="s">
        <v>645</v>
      </c>
      <c r="N1737" s="263" t="s">
        <v>645</v>
      </c>
      <c r="O1737" s="263" t="s">
        <v>645</v>
      </c>
      <c r="P1737" s="263" t="s">
        <v>645</v>
      </c>
      <c r="Q1737" s="263" t="s">
        <v>645</v>
      </c>
      <c r="R1737" s="263" t="s">
        <v>645</v>
      </c>
      <c r="S1737" s="263" t="s">
        <v>645</v>
      </c>
      <c r="T1737" s="263" t="s">
        <v>645</v>
      </c>
      <c r="U1737" s="263" t="s">
        <v>645</v>
      </c>
      <c r="V1737" s="263" t="s">
        <v>645</v>
      </c>
      <c r="W1737" s="263" t="s">
        <v>645</v>
      </c>
      <c r="X1737" s="263" t="s">
        <v>645</v>
      </c>
      <c r="Y1737" s="263" t="s">
        <v>645</v>
      </c>
      <c r="Z1737" s="263" t="s">
        <v>645</v>
      </c>
      <c r="AA1737" s="263" t="s">
        <v>645</v>
      </c>
      <c r="AB1737" s="263" t="s">
        <v>645</v>
      </c>
    </row>
    <row r="1738" spans="1:28" s="268" customFormat="1" ht="40.200000000000003" customHeight="1">
      <c r="A1738" s="263" t="s">
        <v>5516</v>
      </c>
      <c r="B1738" s="263" t="s">
        <v>5517</v>
      </c>
      <c r="C1738" s="263" t="s">
        <v>311</v>
      </c>
      <c r="D1738" s="263" t="s">
        <v>5518</v>
      </c>
      <c r="E1738" s="263" t="s">
        <v>5519</v>
      </c>
      <c r="F1738" s="263" t="s">
        <v>17378</v>
      </c>
      <c r="G1738" s="264" t="s">
        <v>5579</v>
      </c>
      <c r="H1738" s="263" t="s">
        <v>5580</v>
      </c>
      <c r="I1738" s="265" t="s">
        <v>9</v>
      </c>
      <c r="J1738" s="263"/>
      <c r="K1738" s="263"/>
      <c r="L1738" s="263" t="s">
        <v>645</v>
      </c>
      <c r="M1738" s="263" t="s">
        <v>645</v>
      </c>
      <c r="N1738" s="263" t="s">
        <v>645</v>
      </c>
      <c r="O1738" s="263" t="s">
        <v>645</v>
      </c>
      <c r="P1738" s="263" t="s">
        <v>645</v>
      </c>
      <c r="Q1738" s="263" t="s">
        <v>645</v>
      </c>
      <c r="R1738" s="263" t="s">
        <v>645</v>
      </c>
      <c r="S1738" s="263" t="s">
        <v>645</v>
      </c>
      <c r="T1738" s="263" t="s">
        <v>645</v>
      </c>
      <c r="U1738" s="263" t="s">
        <v>645</v>
      </c>
      <c r="V1738" s="263" t="s">
        <v>645</v>
      </c>
      <c r="W1738" s="263" t="s">
        <v>645</v>
      </c>
      <c r="X1738" s="263" t="s">
        <v>645</v>
      </c>
      <c r="Y1738" s="263" t="s">
        <v>645</v>
      </c>
      <c r="Z1738" s="263" t="s">
        <v>645</v>
      </c>
      <c r="AA1738" s="263" t="s">
        <v>645</v>
      </c>
      <c r="AB1738" s="263" t="s">
        <v>645</v>
      </c>
    </row>
    <row r="1739" spans="1:28" s="268" customFormat="1" ht="40.200000000000003" customHeight="1">
      <c r="A1739" s="263" t="s">
        <v>5516</v>
      </c>
      <c r="B1739" s="263" t="s">
        <v>5517</v>
      </c>
      <c r="C1739" s="263" t="s">
        <v>315</v>
      </c>
      <c r="D1739" s="263" t="s">
        <v>5518</v>
      </c>
      <c r="E1739" s="263" t="s">
        <v>5519</v>
      </c>
      <c r="F1739" s="263" t="s">
        <v>5581</v>
      </c>
      <c r="G1739" s="264" t="s">
        <v>5582</v>
      </c>
      <c r="H1739" s="263" t="s">
        <v>5583</v>
      </c>
      <c r="I1739" s="265" t="s">
        <v>9</v>
      </c>
      <c r="J1739" s="263"/>
      <c r="K1739" s="263"/>
      <c r="L1739" s="263" t="s">
        <v>645</v>
      </c>
      <c r="M1739" s="263" t="s">
        <v>645</v>
      </c>
      <c r="N1739" s="263" t="s">
        <v>645</v>
      </c>
      <c r="O1739" s="263" t="s">
        <v>645</v>
      </c>
      <c r="P1739" s="263" t="s">
        <v>645</v>
      </c>
      <c r="Q1739" s="263" t="s">
        <v>645</v>
      </c>
      <c r="R1739" s="263" t="s">
        <v>645</v>
      </c>
      <c r="S1739" s="263" t="s">
        <v>645</v>
      </c>
      <c r="T1739" s="263" t="s">
        <v>645</v>
      </c>
      <c r="U1739" s="263" t="s">
        <v>645</v>
      </c>
      <c r="V1739" s="263" t="s">
        <v>645</v>
      </c>
      <c r="W1739" s="263" t="s">
        <v>645</v>
      </c>
      <c r="X1739" s="263" t="s">
        <v>645</v>
      </c>
      <c r="Y1739" s="263" t="s">
        <v>645</v>
      </c>
      <c r="Z1739" s="263" t="s">
        <v>645</v>
      </c>
      <c r="AA1739" s="263" t="s">
        <v>645</v>
      </c>
      <c r="AB1739" s="263" t="s">
        <v>645</v>
      </c>
    </row>
    <row r="1740" spans="1:28" s="268" customFormat="1" ht="40.200000000000003" customHeight="1">
      <c r="A1740" s="263" t="s">
        <v>5516</v>
      </c>
      <c r="B1740" s="263" t="s">
        <v>5517</v>
      </c>
      <c r="C1740" s="263" t="s">
        <v>318</v>
      </c>
      <c r="D1740" s="263" t="s">
        <v>5518</v>
      </c>
      <c r="E1740" s="263" t="s">
        <v>5519</v>
      </c>
      <c r="F1740" s="263" t="s">
        <v>5584</v>
      </c>
      <c r="G1740" s="264" t="s">
        <v>5585</v>
      </c>
      <c r="H1740" s="263" t="s">
        <v>5586</v>
      </c>
      <c r="I1740" s="265" t="s">
        <v>9</v>
      </c>
      <c r="J1740" s="263"/>
      <c r="K1740" s="264"/>
      <c r="L1740" s="263" t="s">
        <v>645</v>
      </c>
      <c r="M1740" s="263" t="s">
        <v>645</v>
      </c>
      <c r="N1740" s="263" t="s">
        <v>645</v>
      </c>
      <c r="O1740" s="263" t="s">
        <v>645</v>
      </c>
      <c r="P1740" s="263" t="s">
        <v>645</v>
      </c>
      <c r="Q1740" s="263" t="s">
        <v>645</v>
      </c>
      <c r="R1740" s="263" t="s">
        <v>645</v>
      </c>
      <c r="S1740" s="263" t="s">
        <v>645</v>
      </c>
      <c r="T1740" s="263" t="s">
        <v>645</v>
      </c>
      <c r="U1740" s="263" t="s">
        <v>645</v>
      </c>
      <c r="V1740" s="263" t="s">
        <v>645</v>
      </c>
      <c r="W1740" s="263" t="s">
        <v>645</v>
      </c>
      <c r="X1740" s="263" t="s">
        <v>645</v>
      </c>
      <c r="Y1740" s="263" t="s">
        <v>645</v>
      </c>
      <c r="Z1740" s="263" t="s">
        <v>645</v>
      </c>
      <c r="AA1740" s="263" t="s">
        <v>645</v>
      </c>
      <c r="AB1740" s="263" t="s">
        <v>645</v>
      </c>
    </row>
    <row r="1741" spans="1:28" s="268" customFormat="1" ht="40.200000000000003" customHeight="1">
      <c r="A1741" s="263" t="s">
        <v>5516</v>
      </c>
      <c r="B1741" s="263" t="s">
        <v>5517</v>
      </c>
      <c r="C1741" s="263" t="s">
        <v>322</v>
      </c>
      <c r="D1741" s="263" t="s">
        <v>5518</v>
      </c>
      <c r="E1741" s="263" t="s">
        <v>5519</v>
      </c>
      <c r="F1741" s="263" t="s">
        <v>5587</v>
      </c>
      <c r="G1741" s="264" t="s">
        <v>5588</v>
      </c>
      <c r="H1741" s="263" t="s">
        <v>5586</v>
      </c>
      <c r="I1741" s="265" t="s">
        <v>9</v>
      </c>
      <c r="J1741" s="263"/>
      <c r="K1741" s="264"/>
      <c r="L1741" s="263" t="s">
        <v>645</v>
      </c>
      <c r="M1741" s="263" t="s">
        <v>645</v>
      </c>
      <c r="N1741" s="263" t="s">
        <v>645</v>
      </c>
      <c r="O1741" s="263" t="s">
        <v>645</v>
      </c>
      <c r="P1741" s="263" t="s">
        <v>645</v>
      </c>
      <c r="Q1741" s="263" t="s">
        <v>645</v>
      </c>
      <c r="R1741" s="263" t="s">
        <v>645</v>
      </c>
      <c r="S1741" s="263" t="s">
        <v>645</v>
      </c>
      <c r="T1741" s="263" t="s">
        <v>645</v>
      </c>
      <c r="U1741" s="263" t="s">
        <v>645</v>
      </c>
      <c r="V1741" s="263" t="s">
        <v>645</v>
      </c>
      <c r="W1741" s="263" t="s">
        <v>645</v>
      </c>
      <c r="X1741" s="263" t="s">
        <v>645</v>
      </c>
      <c r="Y1741" s="263" t="s">
        <v>645</v>
      </c>
      <c r="Z1741" s="263" t="s">
        <v>645</v>
      </c>
      <c r="AA1741" s="263" t="s">
        <v>645</v>
      </c>
      <c r="AB1741" s="263" t="s">
        <v>645</v>
      </c>
    </row>
    <row r="1742" spans="1:28" s="268" customFormat="1" ht="40.200000000000003" customHeight="1">
      <c r="A1742" s="263" t="s">
        <v>5516</v>
      </c>
      <c r="B1742" s="263" t="s">
        <v>5517</v>
      </c>
      <c r="C1742" s="263" t="s">
        <v>1080</v>
      </c>
      <c r="D1742" s="263" t="s">
        <v>5518</v>
      </c>
      <c r="E1742" s="263" t="s">
        <v>5519</v>
      </c>
      <c r="F1742" s="263" t="s">
        <v>5589</v>
      </c>
      <c r="G1742" s="264" t="s">
        <v>5590</v>
      </c>
      <c r="H1742" s="263" t="s">
        <v>5586</v>
      </c>
      <c r="I1742" s="265" t="s">
        <v>9</v>
      </c>
      <c r="J1742" s="263"/>
      <c r="K1742" s="264"/>
      <c r="L1742" s="266"/>
      <c r="M1742" s="263" t="s">
        <v>645</v>
      </c>
      <c r="N1742" s="263" t="s">
        <v>645</v>
      </c>
      <c r="O1742" s="263" t="s">
        <v>645</v>
      </c>
      <c r="P1742" s="263" t="s">
        <v>645</v>
      </c>
      <c r="Q1742" s="263" t="s">
        <v>645</v>
      </c>
      <c r="R1742" s="263" t="s">
        <v>645</v>
      </c>
      <c r="S1742" s="263" t="s">
        <v>645</v>
      </c>
      <c r="T1742" s="263" t="s">
        <v>645</v>
      </c>
      <c r="U1742" s="263" t="s">
        <v>645</v>
      </c>
      <c r="V1742" s="263" t="s">
        <v>645</v>
      </c>
      <c r="W1742" s="263" t="s">
        <v>645</v>
      </c>
      <c r="X1742" s="263" t="s">
        <v>645</v>
      </c>
      <c r="Y1742" s="263" t="s">
        <v>645</v>
      </c>
      <c r="Z1742" s="263" t="s">
        <v>645</v>
      </c>
      <c r="AA1742" s="263" t="s">
        <v>645</v>
      </c>
      <c r="AB1742" s="263" t="s">
        <v>645</v>
      </c>
    </row>
    <row r="1743" spans="1:28" s="268" customFormat="1" ht="40.200000000000003" customHeight="1">
      <c r="A1743" s="263" t="s">
        <v>5516</v>
      </c>
      <c r="B1743" s="263" t="s">
        <v>5517</v>
      </c>
      <c r="C1743" s="263" t="s">
        <v>1084</v>
      </c>
      <c r="D1743" s="263" t="s">
        <v>5518</v>
      </c>
      <c r="E1743" s="263" t="s">
        <v>5519</v>
      </c>
      <c r="F1743" s="263" t="s">
        <v>5591</v>
      </c>
      <c r="G1743" s="264" t="s">
        <v>5592</v>
      </c>
      <c r="H1743" s="263" t="s">
        <v>5586</v>
      </c>
      <c r="I1743" s="265" t="s">
        <v>9</v>
      </c>
      <c r="J1743" s="263"/>
      <c r="K1743" s="264"/>
      <c r="L1743" s="266"/>
      <c r="M1743" s="263" t="s">
        <v>645</v>
      </c>
      <c r="N1743" s="263" t="s">
        <v>645</v>
      </c>
      <c r="O1743" s="263" t="s">
        <v>645</v>
      </c>
      <c r="P1743" s="263" t="s">
        <v>645</v>
      </c>
      <c r="Q1743" s="263" t="s">
        <v>645</v>
      </c>
      <c r="R1743" s="263" t="s">
        <v>645</v>
      </c>
      <c r="S1743" s="263" t="s">
        <v>645</v>
      </c>
      <c r="T1743" s="263" t="s">
        <v>645</v>
      </c>
      <c r="U1743" s="263" t="s">
        <v>645</v>
      </c>
      <c r="V1743" s="263" t="s">
        <v>645</v>
      </c>
      <c r="W1743" s="263" t="s">
        <v>645</v>
      </c>
      <c r="X1743" s="263" t="s">
        <v>645</v>
      </c>
      <c r="Y1743" s="263" t="s">
        <v>645</v>
      </c>
      <c r="Z1743" s="263" t="s">
        <v>645</v>
      </c>
      <c r="AA1743" s="263" t="s">
        <v>645</v>
      </c>
      <c r="AB1743" s="263" t="s">
        <v>645</v>
      </c>
    </row>
    <row r="1744" spans="1:28" s="268" customFormat="1" ht="40.200000000000003" customHeight="1">
      <c r="A1744" s="263" t="s">
        <v>5516</v>
      </c>
      <c r="B1744" s="263" t="s">
        <v>5517</v>
      </c>
      <c r="C1744" s="263" t="s">
        <v>1088</v>
      </c>
      <c r="D1744" s="263" t="s">
        <v>5518</v>
      </c>
      <c r="E1744" s="263" t="s">
        <v>5519</v>
      </c>
      <c r="F1744" s="263" t="s">
        <v>5593</v>
      </c>
      <c r="G1744" s="264" t="s">
        <v>5594</v>
      </c>
      <c r="H1744" s="263" t="s">
        <v>5586</v>
      </c>
      <c r="I1744" s="265" t="s">
        <v>9</v>
      </c>
      <c r="J1744" s="263"/>
      <c r="K1744" s="264"/>
      <c r="L1744" s="263" t="s">
        <v>645</v>
      </c>
      <c r="M1744" s="263" t="s">
        <v>645</v>
      </c>
      <c r="N1744" s="263" t="s">
        <v>645</v>
      </c>
      <c r="O1744" s="263" t="s">
        <v>645</v>
      </c>
      <c r="P1744" s="263" t="s">
        <v>645</v>
      </c>
      <c r="Q1744" s="263" t="s">
        <v>645</v>
      </c>
      <c r="R1744" s="263" t="s">
        <v>645</v>
      </c>
      <c r="S1744" s="263" t="s">
        <v>645</v>
      </c>
      <c r="T1744" s="263" t="s">
        <v>645</v>
      </c>
      <c r="U1744" s="263" t="s">
        <v>645</v>
      </c>
      <c r="V1744" s="263" t="s">
        <v>645</v>
      </c>
      <c r="W1744" s="263" t="s">
        <v>645</v>
      </c>
      <c r="X1744" s="263" t="s">
        <v>645</v>
      </c>
      <c r="Y1744" s="263" t="s">
        <v>645</v>
      </c>
      <c r="Z1744" s="263" t="s">
        <v>645</v>
      </c>
      <c r="AA1744" s="263" t="s">
        <v>645</v>
      </c>
      <c r="AB1744" s="263" t="s">
        <v>645</v>
      </c>
    </row>
    <row r="1745" spans="1:28" s="268" customFormat="1" ht="40.200000000000003" customHeight="1">
      <c r="A1745" s="263" t="s">
        <v>5516</v>
      </c>
      <c r="B1745" s="263" t="s">
        <v>5517</v>
      </c>
      <c r="C1745" s="263" t="s">
        <v>1092</v>
      </c>
      <c r="D1745" s="263" t="s">
        <v>5518</v>
      </c>
      <c r="E1745" s="263" t="s">
        <v>5519</v>
      </c>
      <c r="F1745" s="263" t="s">
        <v>5595</v>
      </c>
      <c r="G1745" s="264" t="s">
        <v>5596</v>
      </c>
      <c r="H1745" s="263" t="s">
        <v>5586</v>
      </c>
      <c r="I1745" s="265" t="s">
        <v>9</v>
      </c>
      <c r="J1745" s="263"/>
      <c r="K1745" s="264"/>
      <c r="L1745" s="263" t="s">
        <v>645</v>
      </c>
      <c r="M1745" s="263" t="s">
        <v>645</v>
      </c>
      <c r="N1745" s="263" t="s">
        <v>645</v>
      </c>
      <c r="O1745" s="263" t="s">
        <v>645</v>
      </c>
      <c r="P1745" s="263" t="s">
        <v>645</v>
      </c>
      <c r="Q1745" s="263" t="s">
        <v>645</v>
      </c>
      <c r="R1745" s="263" t="s">
        <v>645</v>
      </c>
      <c r="S1745" s="263" t="s">
        <v>645</v>
      </c>
      <c r="T1745" s="263" t="s">
        <v>645</v>
      </c>
      <c r="U1745" s="263" t="s">
        <v>645</v>
      </c>
      <c r="V1745" s="263" t="s">
        <v>645</v>
      </c>
      <c r="W1745" s="263" t="s">
        <v>645</v>
      </c>
      <c r="X1745" s="263" t="s">
        <v>645</v>
      </c>
      <c r="Y1745" s="263" t="s">
        <v>645</v>
      </c>
      <c r="Z1745" s="263" t="s">
        <v>645</v>
      </c>
      <c r="AA1745" s="263" t="s">
        <v>645</v>
      </c>
      <c r="AB1745" s="263" t="s">
        <v>645</v>
      </c>
    </row>
    <row r="1746" spans="1:28" s="268" customFormat="1" ht="40.200000000000003" customHeight="1">
      <c r="A1746" s="263" t="s">
        <v>5516</v>
      </c>
      <c r="B1746" s="263" t="s">
        <v>5517</v>
      </c>
      <c r="C1746" s="263" t="s">
        <v>1096</v>
      </c>
      <c r="D1746" s="263" t="s">
        <v>5518</v>
      </c>
      <c r="E1746" s="263" t="s">
        <v>5519</v>
      </c>
      <c r="F1746" s="263" t="s">
        <v>5597</v>
      </c>
      <c r="G1746" s="264" t="s">
        <v>5598</v>
      </c>
      <c r="H1746" s="263" t="s">
        <v>5599</v>
      </c>
      <c r="I1746" s="265" t="s">
        <v>9</v>
      </c>
      <c r="J1746" s="263"/>
      <c r="K1746" s="264"/>
      <c r="L1746" s="263" t="s">
        <v>645</v>
      </c>
      <c r="M1746" s="263" t="s">
        <v>645</v>
      </c>
      <c r="N1746" s="263" t="s">
        <v>645</v>
      </c>
      <c r="O1746" s="263" t="s">
        <v>645</v>
      </c>
      <c r="P1746" s="263" t="s">
        <v>645</v>
      </c>
      <c r="Q1746" s="263" t="s">
        <v>645</v>
      </c>
      <c r="R1746" s="263" t="s">
        <v>645</v>
      </c>
      <c r="S1746" s="263" t="s">
        <v>645</v>
      </c>
      <c r="T1746" s="263" t="s">
        <v>645</v>
      </c>
      <c r="U1746" s="263" t="s">
        <v>645</v>
      </c>
      <c r="V1746" s="263" t="s">
        <v>645</v>
      </c>
      <c r="W1746" s="263" t="s">
        <v>645</v>
      </c>
      <c r="X1746" s="263" t="s">
        <v>645</v>
      </c>
      <c r="Y1746" s="263" t="s">
        <v>645</v>
      </c>
      <c r="Z1746" s="263" t="s">
        <v>645</v>
      </c>
      <c r="AA1746" s="263" t="s">
        <v>645</v>
      </c>
      <c r="AB1746" s="263" t="s">
        <v>645</v>
      </c>
    </row>
    <row r="1747" spans="1:28" s="268" customFormat="1" ht="40.200000000000003" customHeight="1">
      <c r="A1747" s="263" t="s">
        <v>5516</v>
      </c>
      <c r="B1747" s="263" t="s">
        <v>5517</v>
      </c>
      <c r="C1747" s="263" t="s">
        <v>1100</v>
      </c>
      <c r="D1747" s="263" t="s">
        <v>5518</v>
      </c>
      <c r="E1747" s="263" t="s">
        <v>5519</v>
      </c>
      <c r="F1747" s="263" t="s">
        <v>5600</v>
      </c>
      <c r="G1747" s="264" t="s">
        <v>5601</v>
      </c>
      <c r="H1747" s="263" t="s">
        <v>5602</v>
      </c>
      <c r="I1747" s="265" t="s">
        <v>9</v>
      </c>
      <c r="J1747" s="263"/>
      <c r="K1747" s="264"/>
      <c r="L1747" s="263" t="s">
        <v>645</v>
      </c>
      <c r="M1747" s="263" t="s">
        <v>645</v>
      </c>
      <c r="N1747" s="263" t="s">
        <v>645</v>
      </c>
      <c r="O1747" s="263" t="s">
        <v>645</v>
      </c>
      <c r="P1747" s="263" t="s">
        <v>645</v>
      </c>
      <c r="Q1747" s="263" t="s">
        <v>645</v>
      </c>
      <c r="R1747" s="263" t="s">
        <v>645</v>
      </c>
      <c r="S1747" s="263" t="s">
        <v>645</v>
      </c>
      <c r="T1747" s="263" t="s">
        <v>645</v>
      </c>
      <c r="U1747" s="263" t="s">
        <v>645</v>
      </c>
      <c r="V1747" s="263" t="s">
        <v>645</v>
      </c>
      <c r="W1747" s="263" t="s">
        <v>645</v>
      </c>
      <c r="X1747" s="263" t="s">
        <v>645</v>
      </c>
      <c r="Y1747" s="263" t="s">
        <v>645</v>
      </c>
      <c r="Z1747" s="263" t="s">
        <v>645</v>
      </c>
      <c r="AA1747" s="263" t="s">
        <v>645</v>
      </c>
      <c r="AB1747" s="263" t="s">
        <v>645</v>
      </c>
    </row>
    <row r="1748" spans="1:28" s="268" customFormat="1" ht="40.200000000000003" customHeight="1">
      <c r="A1748" s="263" t="s">
        <v>5516</v>
      </c>
      <c r="B1748" s="263" t="s">
        <v>5517</v>
      </c>
      <c r="C1748" s="263" t="s">
        <v>1104</v>
      </c>
      <c r="D1748" s="263" t="s">
        <v>5518</v>
      </c>
      <c r="E1748" s="263" t="s">
        <v>5519</v>
      </c>
      <c r="F1748" s="263" t="s">
        <v>5603</v>
      </c>
      <c r="G1748" s="264" t="s">
        <v>5604</v>
      </c>
      <c r="H1748" s="263" t="s">
        <v>5605</v>
      </c>
      <c r="I1748" s="265" t="s">
        <v>9</v>
      </c>
      <c r="J1748" s="263"/>
      <c r="K1748" s="263"/>
      <c r="L1748" s="263" t="s">
        <v>645</v>
      </c>
      <c r="M1748" s="263" t="s">
        <v>645</v>
      </c>
      <c r="N1748" s="263" t="s">
        <v>645</v>
      </c>
      <c r="O1748" s="263" t="s">
        <v>645</v>
      </c>
      <c r="P1748" s="263" t="s">
        <v>645</v>
      </c>
      <c r="Q1748" s="263" t="s">
        <v>645</v>
      </c>
      <c r="R1748" s="263" t="s">
        <v>645</v>
      </c>
      <c r="S1748" s="263" t="s">
        <v>645</v>
      </c>
      <c r="T1748" s="263" t="s">
        <v>645</v>
      </c>
      <c r="U1748" s="263" t="s">
        <v>645</v>
      </c>
      <c r="V1748" s="263" t="s">
        <v>645</v>
      </c>
      <c r="W1748" s="263" t="s">
        <v>645</v>
      </c>
      <c r="X1748" s="263" t="s">
        <v>645</v>
      </c>
      <c r="Y1748" s="263" t="s">
        <v>645</v>
      </c>
      <c r="Z1748" s="263" t="s">
        <v>645</v>
      </c>
      <c r="AA1748" s="263" t="s">
        <v>645</v>
      </c>
      <c r="AB1748" s="263" t="s">
        <v>645</v>
      </c>
    </row>
    <row r="1749" spans="1:28" s="268" customFormat="1" ht="40.200000000000003" customHeight="1">
      <c r="A1749" s="263" t="s">
        <v>5516</v>
      </c>
      <c r="B1749" s="263" t="s">
        <v>5517</v>
      </c>
      <c r="C1749" s="263" t="s">
        <v>1108</v>
      </c>
      <c r="D1749" s="263" t="s">
        <v>5518</v>
      </c>
      <c r="E1749" s="263" t="s">
        <v>5519</v>
      </c>
      <c r="F1749" s="263" t="s">
        <v>5606</v>
      </c>
      <c r="G1749" s="264" t="s">
        <v>5607</v>
      </c>
      <c r="H1749" s="263" t="s">
        <v>5608</v>
      </c>
      <c r="I1749" s="265" t="s">
        <v>9</v>
      </c>
      <c r="J1749" s="263"/>
      <c r="K1749" s="263"/>
      <c r="L1749" s="263" t="s">
        <v>645</v>
      </c>
      <c r="M1749" s="263" t="s">
        <v>645</v>
      </c>
      <c r="N1749" s="263" t="s">
        <v>645</v>
      </c>
      <c r="O1749" s="263" t="s">
        <v>645</v>
      </c>
      <c r="P1749" s="263" t="s">
        <v>645</v>
      </c>
      <c r="Q1749" s="263" t="s">
        <v>645</v>
      </c>
      <c r="R1749" s="263" t="s">
        <v>645</v>
      </c>
      <c r="S1749" s="263" t="s">
        <v>645</v>
      </c>
      <c r="T1749" s="263" t="s">
        <v>645</v>
      </c>
      <c r="U1749" s="263" t="s">
        <v>645</v>
      </c>
      <c r="V1749" s="263" t="s">
        <v>645</v>
      </c>
      <c r="W1749" s="263" t="s">
        <v>645</v>
      </c>
      <c r="X1749" s="263" t="s">
        <v>645</v>
      </c>
      <c r="Y1749" s="263" t="s">
        <v>645</v>
      </c>
      <c r="Z1749" s="263" t="s">
        <v>645</v>
      </c>
      <c r="AA1749" s="263" t="s">
        <v>645</v>
      </c>
      <c r="AB1749" s="263" t="s">
        <v>645</v>
      </c>
    </row>
    <row r="1750" spans="1:28" s="268" customFormat="1" ht="40.200000000000003" customHeight="1">
      <c r="A1750" s="263" t="s">
        <v>5516</v>
      </c>
      <c r="B1750" s="263" t="s">
        <v>5517</v>
      </c>
      <c r="C1750" s="263" t="s">
        <v>1111</v>
      </c>
      <c r="D1750" s="263" t="s">
        <v>5518</v>
      </c>
      <c r="E1750" s="263" t="s">
        <v>5519</v>
      </c>
      <c r="F1750" s="263" t="s">
        <v>5609</v>
      </c>
      <c r="G1750" s="264" t="s">
        <v>5610</v>
      </c>
      <c r="H1750" s="263" t="s">
        <v>5611</v>
      </c>
      <c r="I1750" s="265" t="s">
        <v>9</v>
      </c>
      <c r="J1750" s="263"/>
      <c r="K1750" s="263"/>
      <c r="L1750" s="263" t="s">
        <v>645</v>
      </c>
      <c r="M1750" s="263" t="s">
        <v>645</v>
      </c>
      <c r="N1750" s="263" t="s">
        <v>645</v>
      </c>
      <c r="O1750" s="263" t="s">
        <v>645</v>
      </c>
      <c r="P1750" s="263" t="s">
        <v>645</v>
      </c>
      <c r="Q1750" s="263" t="s">
        <v>645</v>
      </c>
      <c r="R1750" s="263" t="s">
        <v>645</v>
      </c>
      <c r="S1750" s="263" t="s">
        <v>645</v>
      </c>
      <c r="T1750" s="263" t="s">
        <v>645</v>
      </c>
      <c r="U1750" s="263" t="s">
        <v>645</v>
      </c>
      <c r="V1750" s="263" t="s">
        <v>645</v>
      </c>
      <c r="W1750" s="263" t="s">
        <v>645</v>
      </c>
      <c r="X1750" s="263" t="s">
        <v>645</v>
      </c>
      <c r="Y1750" s="263" t="s">
        <v>645</v>
      </c>
      <c r="Z1750" s="263" t="s">
        <v>645</v>
      </c>
      <c r="AA1750" s="263" t="s">
        <v>645</v>
      </c>
      <c r="AB1750" s="263" t="s">
        <v>645</v>
      </c>
    </row>
    <row r="1751" spans="1:28" s="268" customFormat="1" ht="40.200000000000003" customHeight="1">
      <c r="A1751" s="263" t="s">
        <v>5516</v>
      </c>
      <c r="B1751" s="263" t="s">
        <v>5517</v>
      </c>
      <c r="C1751" s="263" t="s">
        <v>1114</v>
      </c>
      <c r="D1751" s="263" t="s">
        <v>5518</v>
      </c>
      <c r="E1751" s="263" t="s">
        <v>5519</v>
      </c>
      <c r="F1751" s="263" t="s">
        <v>5612</v>
      </c>
      <c r="G1751" s="264" t="s">
        <v>5613</v>
      </c>
      <c r="H1751" s="263" t="s">
        <v>5614</v>
      </c>
      <c r="I1751" s="265" t="s">
        <v>9</v>
      </c>
      <c r="J1751" s="263"/>
      <c r="K1751" s="263"/>
      <c r="L1751" s="263" t="s">
        <v>645</v>
      </c>
      <c r="M1751" s="263" t="s">
        <v>645</v>
      </c>
      <c r="N1751" s="263" t="s">
        <v>645</v>
      </c>
      <c r="O1751" s="263" t="s">
        <v>645</v>
      </c>
      <c r="P1751" s="263" t="s">
        <v>645</v>
      </c>
      <c r="Q1751" s="263" t="s">
        <v>645</v>
      </c>
      <c r="R1751" s="263" t="s">
        <v>645</v>
      </c>
      <c r="S1751" s="263" t="s">
        <v>645</v>
      </c>
      <c r="T1751" s="263" t="s">
        <v>645</v>
      </c>
      <c r="U1751" s="263" t="s">
        <v>645</v>
      </c>
      <c r="V1751" s="263" t="s">
        <v>645</v>
      </c>
      <c r="W1751" s="263" t="s">
        <v>645</v>
      </c>
      <c r="X1751" s="263" t="s">
        <v>645</v>
      </c>
      <c r="Y1751" s="263" t="s">
        <v>645</v>
      </c>
      <c r="Z1751" s="263" t="s">
        <v>645</v>
      </c>
      <c r="AA1751" s="263" t="s">
        <v>645</v>
      </c>
      <c r="AB1751" s="263" t="s">
        <v>645</v>
      </c>
    </row>
    <row r="1752" spans="1:28" s="268" customFormat="1" ht="40.200000000000003" customHeight="1">
      <c r="A1752" s="263" t="s">
        <v>5516</v>
      </c>
      <c r="B1752" s="263" t="s">
        <v>5517</v>
      </c>
      <c r="C1752" s="263" t="s">
        <v>1117</v>
      </c>
      <c r="D1752" s="263" t="s">
        <v>5518</v>
      </c>
      <c r="E1752" s="263" t="s">
        <v>5519</v>
      </c>
      <c r="F1752" s="263" t="s">
        <v>5615</v>
      </c>
      <c r="G1752" s="264" t="s">
        <v>5616</v>
      </c>
      <c r="H1752" s="263" t="s">
        <v>5617</v>
      </c>
      <c r="I1752" s="265" t="s">
        <v>9</v>
      </c>
      <c r="J1752" s="263"/>
      <c r="K1752" s="264"/>
      <c r="L1752" s="263" t="s">
        <v>645</v>
      </c>
      <c r="M1752" s="263" t="s">
        <v>645</v>
      </c>
      <c r="N1752" s="263" t="s">
        <v>645</v>
      </c>
      <c r="O1752" s="263" t="s">
        <v>645</v>
      </c>
      <c r="P1752" s="263" t="s">
        <v>645</v>
      </c>
      <c r="Q1752" s="263" t="s">
        <v>645</v>
      </c>
      <c r="R1752" s="263" t="s">
        <v>645</v>
      </c>
      <c r="S1752" s="263" t="s">
        <v>645</v>
      </c>
      <c r="T1752" s="263" t="s">
        <v>645</v>
      </c>
      <c r="U1752" s="263" t="s">
        <v>645</v>
      </c>
      <c r="V1752" s="263" t="s">
        <v>645</v>
      </c>
      <c r="W1752" s="263" t="s">
        <v>645</v>
      </c>
      <c r="X1752" s="263" t="s">
        <v>645</v>
      </c>
      <c r="Y1752" s="263" t="s">
        <v>645</v>
      </c>
      <c r="Z1752" s="263" t="s">
        <v>645</v>
      </c>
      <c r="AA1752" s="263" t="s">
        <v>645</v>
      </c>
      <c r="AB1752" s="263" t="s">
        <v>645</v>
      </c>
    </row>
    <row r="1753" spans="1:28" s="268" customFormat="1" ht="40.200000000000003" customHeight="1">
      <c r="A1753" s="263" t="s">
        <v>5516</v>
      </c>
      <c r="B1753" s="263" t="s">
        <v>5517</v>
      </c>
      <c r="C1753" s="263" t="s">
        <v>1121</v>
      </c>
      <c r="D1753" s="263" t="s">
        <v>5518</v>
      </c>
      <c r="E1753" s="263" t="s">
        <v>5519</v>
      </c>
      <c r="F1753" s="263" t="s">
        <v>5618</v>
      </c>
      <c r="G1753" s="264" t="s">
        <v>5619</v>
      </c>
      <c r="H1753" s="263" t="s">
        <v>5614</v>
      </c>
      <c r="I1753" s="265" t="s">
        <v>9</v>
      </c>
      <c r="J1753" s="263"/>
      <c r="K1753" s="264"/>
      <c r="L1753" s="263" t="s">
        <v>645</v>
      </c>
      <c r="M1753" s="263" t="s">
        <v>645</v>
      </c>
      <c r="N1753" s="263" t="s">
        <v>645</v>
      </c>
      <c r="O1753" s="263" t="s">
        <v>645</v>
      </c>
      <c r="P1753" s="263" t="s">
        <v>645</v>
      </c>
      <c r="Q1753" s="263" t="s">
        <v>645</v>
      </c>
      <c r="R1753" s="263" t="s">
        <v>645</v>
      </c>
      <c r="S1753" s="263" t="s">
        <v>645</v>
      </c>
      <c r="T1753" s="263" t="s">
        <v>645</v>
      </c>
      <c r="U1753" s="263" t="s">
        <v>645</v>
      </c>
      <c r="V1753" s="263" t="s">
        <v>645</v>
      </c>
      <c r="W1753" s="263" t="s">
        <v>645</v>
      </c>
      <c r="X1753" s="263" t="s">
        <v>645</v>
      </c>
      <c r="Y1753" s="263" t="s">
        <v>645</v>
      </c>
      <c r="Z1753" s="263" t="s">
        <v>645</v>
      </c>
      <c r="AA1753" s="263" t="s">
        <v>645</v>
      </c>
      <c r="AB1753" s="263" t="s">
        <v>645</v>
      </c>
    </row>
    <row r="1754" spans="1:28" s="268" customFormat="1" ht="40.200000000000003" customHeight="1">
      <c r="A1754" s="263" t="s">
        <v>5516</v>
      </c>
      <c r="B1754" s="263" t="s">
        <v>5517</v>
      </c>
      <c r="C1754" s="263" t="s">
        <v>1781</v>
      </c>
      <c r="D1754" s="263" t="s">
        <v>5518</v>
      </c>
      <c r="E1754" s="263" t="s">
        <v>5519</v>
      </c>
      <c r="F1754" s="263" t="s">
        <v>5620</v>
      </c>
      <c r="G1754" s="264" t="s">
        <v>5621</v>
      </c>
      <c r="H1754" s="263" t="s">
        <v>5622</v>
      </c>
      <c r="I1754" s="265" t="s">
        <v>9</v>
      </c>
      <c r="J1754" s="263"/>
      <c r="K1754" s="264"/>
      <c r="L1754" s="263" t="s">
        <v>645</v>
      </c>
      <c r="M1754" s="263" t="s">
        <v>645</v>
      </c>
      <c r="N1754" s="263" t="s">
        <v>645</v>
      </c>
      <c r="O1754" s="263" t="s">
        <v>645</v>
      </c>
      <c r="P1754" s="263" t="s">
        <v>645</v>
      </c>
      <c r="Q1754" s="263" t="s">
        <v>645</v>
      </c>
      <c r="R1754" s="263" t="s">
        <v>645</v>
      </c>
      <c r="S1754" s="263" t="s">
        <v>645</v>
      </c>
      <c r="T1754" s="263" t="s">
        <v>645</v>
      </c>
      <c r="U1754" s="263" t="s">
        <v>645</v>
      </c>
      <c r="V1754" s="263" t="s">
        <v>645</v>
      </c>
      <c r="W1754" s="263" t="s">
        <v>645</v>
      </c>
      <c r="X1754" s="263" t="s">
        <v>645</v>
      </c>
      <c r="Y1754" s="263" t="s">
        <v>645</v>
      </c>
      <c r="Z1754" s="263" t="s">
        <v>645</v>
      </c>
      <c r="AA1754" s="263" t="s">
        <v>645</v>
      </c>
      <c r="AB1754" s="263" t="s">
        <v>645</v>
      </c>
    </row>
    <row r="1755" spans="1:28" s="268" customFormat="1" ht="40.200000000000003" customHeight="1">
      <c r="A1755" s="263" t="s">
        <v>5516</v>
      </c>
      <c r="B1755" s="263" t="s">
        <v>5517</v>
      </c>
      <c r="C1755" s="263" t="s">
        <v>1785</v>
      </c>
      <c r="D1755" s="263" t="s">
        <v>5518</v>
      </c>
      <c r="E1755" s="263" t="s">
        <v>5519</v>
      </c>
      <c r="F1755" s="263" t="s">
        <v>5623</v>
      </c>
      <c r="G1755" s="264" t="s">
        <v>5624</v>
      </c>
      <c r="H1755" s="263" t="s">
        <v>5625</v>
      </c>
      <c r="I1755" s="265" t="s">
        <v>9</v>
      </c>
      <c r="J1755" s="263"/>
      <c r="K1755" s="264"/>
      <c r="L1755" s="263" t="s">
        <v>645</v>
      </c>
      <c r="M1755" s="263" t="s">
        <v>645</v>
      </c>
      <c r="N1755" s="263" t="s">
        <v>645</v>
      </c>
      <c r="O1755" s="263" t="s">
        <v>645</v>
      </c>
      <c r="P1755" s="263" t="s">
        <v>645</v>
      </c>
      <c r="Q1755" s="263" t="s">
        <v>645</v>
      </c>
      <c r="R1755" s="263" t="s">
        <v>645</v>
      </c>
      <c r="S1755" s="263" t="s">
        <v>645</v>
      </c>
      <c r="T1755" s="263" t="s">
        <v>645</v>
      </c>
      <c r="U1755" s="263" t="s">
        <v>645</v>
      </c>
      <c r="V1755" s="263" t="s">
        <v>645</v>
      </c>
      <c r="W1755" s="263" t="s">
        <v>645</v>
      </c>
      <c r="X1755" s="263" t="s">
        <v>645</v>
      </c>
      <c r="Y1755" s="263" t="s">
        <v>645</v>
      </c>
      <c r="Z1755" s="263" t="s">
        <v>645</v>
      </c>
      <c r="AA1755" s="263" t="s">
        <v>645</v>
      </c>
      <c r="AB1755" s="263" t="s">
        <v>645</v>
      </c>
    </row>
    <row r="1756" spans="1:28" s="268" customFormat="1" ht="40.200000000000003" customHeight="1">
      <c r="A1756" s="263" t="s">
        <v>5516</v>
      </c>
      <c r="B1756" s="263" t="s">
        <v>5517</v>
      </c>
      <c r="C1756" s="263" t="s">
        <v>1789</v>
      </c>
      <c r="D1756" s="263" t="s">
        <v>5518</v>
      </c>
      <c r="E1756" s="263" t="s">
        <v>5519</v>
      </c>
      <c r="F1756" s="263" t="s">
        <v>5626</v>
      </c>
      <c r="G1756" s="264" t="s">
        <v>5627</v>
      </c>
      <c r="H1756" s="263" t="s">
        <v>5614</v>
      </c>
      <c r="I1756" s="265" t="s">
        <v>9</v>
      </c>
      <c r="J1756" s="263"/>
      <c r="K1756" s="264"/>
      <c r="L1756" s="263" t="s">
        <v>645</v>
      </c>
      <c r="M1756" s="263" t="s">
        <v>645</v>
      </c>
      <c r="N1756" s="263" t="s">
        <v>645</v>
      </c>
      <c r="O1756" s="263" t="s">
        <v>645</v>
      </c>
      <c r="P1756" s="263" t="s">
        <v>645</v>
      </c>
      <c r="Q1756" s="263" t="s">
        <v>645</v>
      </c>
      <c r="R1756" s="263" t="s">
        <v>645</v>
      </c>
      <c r="S1756" s="263" t="s">
        <v>645</v>
      </c>
      <c r="T1756" s="263" t="s">
        <v>645</v>
      </c>
      <c r="U1756" s="263" t="s">
        <v>645</v>
      </c>
      <c r="V1756" s="263" t="s">
        <v>645</v>
      </c>
      <c r="W1756" s="263" t="s">
        <v>645</v>
      </c>
      <c r="X1756" s="263" t="s">
        <v>645</v>
      </c>
      <c r="Y1756" s="263" t="s">
        <v>645</v>
      </c>
      <c r="Z1756" s="263" t="s">
        <v>645</v>
      </c>
      <c r="AA1756" s="263" t="s">
        <v>645</v>
      </c>
      <c r="AB1756" s="263" t="s">
        <v>645</v>
      </c>
    </row>
    <row r="1757" spans="1:28" s="268" customFormat="1" ht="40.200000000000003" customHeight="1">
      <c r="A1757" s="263" t="s">
        <v>5516</v>
      </c>
      <c r="B1757" s="263" t="s">
        <v>5517</v>
      </c>
      <c r="C1757" s="263" t="s">
        <v>1793</v>
      </c>
      <c r="D1757" s="263" t="s">
        <v>5518</v>
      </c>
      <c r="E1757" s="263" t="s">
        <v>5519</v>
      </c>
      <c r="F1757" s="263" t="s">
        <v>5628</v>
      </c>
      <c r="G1757" s="264" t="s">
        <v>5629</v>
      </c>
      <c r="H1757" s="263" t="s">
        <v>5630</v>
      </c>
      <c r="I1757" s="265" t="s">
        <v>9</v>
      </c>
      <c r="J1757" s="263"/>
      <c r="K1757" s="264"/>
      <c r="L1757" s="263" t="s">
        <v>645</v>
      </c>
      <c r="M1757" s="263" t="s">
        <v>645</v>
      </c>
      <c r="N1757" s="263" t="s">
        <v>645</v>
      </c>
      <c r="O1757" s="263" t="s">
        <v>645</v>
      </c>
      <c r="P1757" s="263" t="s">
        <v>645</v>
      </c>
      <c r="Q1757" s="263" t="s">
        <v>645</v>
      </c>
      <c r="R1757" s="263" t="s">
        <v>645</v>
      </c>
      <c r="S1757" s="263" t="s">
        <v>645</v>
      </c>
      <c r="T1757" s="263" t="s">
        <v>645</v>
      </c>
      <c r="U1757" s="263" t="s">
        <v>645</v>
      </c>
      <c r="V1757" s="263" t="s">
        <v>645</v>
      </c>
      <c r="W1757" s="263" t="s">
        <v>645</v>
      </c>
      <c r="X1757" s="263" t="s">
        <v>645</v>
      </c>
      <c r="Y1757" s="263" t="s">
        <v>645</v>
      </c>
      <c r="Z1757" s="263" t="s">
        <v>645</v>
      </c>
      <c r="AA1757" s="263" t="s">
        <v>645</v>
      </c>
      <c r="AB1757" s="263" t="s">
        <v>645</v>
      </c>
    </row>
    <row r="1758" spans="1:28" s="268" customFormat="1" ht="40.200000000000003" customHeight="1">
      <c r="A1758" s="263" t="s">
        <v>5516</v>
      </c>
      <c r="B1758" s="263" t="s">
        <v>5517</v>
      </c>
      <c r="C1758" s="263" t="s">
        <v>1796</v>
      </c>
      <c r="D1758" s="263" t="s">
        <v>5518</v>
      </c>
      <c r="E1758" s="263" t="s">
        <v>5519</v>
      </c>
      <c r="F1758" s="263" t="s">
        <v>5631</v>
      </c>
      <c r="G1758" s="264" t="s">
        <v>5632</v>
      </c>
      <c r="H1758" s="263" t="s">
        <v>5633</v>
      </c>
      <c r="I1758" s="265" t="s">
        <v>9</v>
      </c>
      <c r="J1758" s="263"/>
      <c r="K1758" s="263"/>
      <c r="L1758" s="263" t="s">
        <v>645</v>
      </c>
      <c r="M1758" s="263" t="s">
        <v>645</v>
      </c>
      <c r="N1758" s="263" t="s">
        <v>645</v>
      </c>
      <c r="O1758" s="263" t="s">
        <v>645</v>
      </c>
      <c r="P1758" s="263" t="s">
        <v>645</v>
      </c>
      <c r="Q1758" s="263" t="s">
        <v>645</v>
      </c>
      <c r="R1758" s="263" t="s">
        <v>645</v>
      </c>
      <c r="S1758" s="263" t="s">
        <v>645</v>
      </c>
      <c r="T1758" s="263" t="s">
        <v>645</v>
      </c>
      <c r="U1758" s="263" t="s">
        <v>645</v>
      </c>
      <c r="V1758" s="263" t="s">
        <v>645</v>
      </c>
      <c r="W1758" s="263" t="s">
        <v>645</v>
      </c>
      <c r="X1758" s="263" t="s">
        <v>645</v>
      </c>
      <c r="Y1758" s="263" t="s">
        <v>645</v>
      </c>
      <c r="Z1758" s="263" t="s">
        <v>645</v>
      </c>
      <c r="AA1758" s="263" t="s">
        <v>645</v>
      </c>
      <c r="AB1758" s="263" t="s">
        <v>645</v>
      </c>
    </row>
    <row r="1759" spans="1:28" s="268" customFormat="1" ht="40.200000000000003" customHeight="1">
      <c r="A1759" s="263" t="s">
        <v>5516</v>
      </c>
      <c r="B1759" s="263" t="s">
        <v>5517</v>
      </c>
      <c r="C1759" s="263" t="s">
        <v>1800</v>
      </c>
      <c r="D1759" s="263" t="s">
        <v>5518</v>
      </c>
      <c r="E1759" s="263" t="s">
        <v>5519</v>
      </c>
      <c r="F1759" s="263" t="s">
        <v>5634</v>
      </c>
      <c r="G1759" s="264" t="s">
        <v>5635</v>
      </c>
      <c r="H1759" s="263" t="s">
        <v>5636</v>
      </c>
      <c r="I1759" s="265" t="s">
        <v>9</v>
      </c>
      <c r="J1759" s="263"/>
      <c r="K1759" s="264"/>
      <c r="L1759" s="263" t="s">
        <v>645</v>
      </c>
      <c r="M1759" s="263" t="s">
        <v>645</v>
      </c>
      <c r="N1759" s="263" t="s">
        <v>645</v>
      </c>
      <c r="O1759" s="263" t="s">
        <v>645</v>
      </c>
      <c r="P1759" s="263" t="s">
        <v>645</v>
      </c>
      <c r="Q1759" s="263" t="s">
        <v>645</v>
      </c>
      <c r="R1759" s="263" t="s">
        <v>645</v>
      </c>
      <c r="S1759" s="263" t="s">
        <v>645</v>
      </c>
      <c r="T1759" s="263" t="s">
        <v>645</v>
      </c>
      <c r="U1759" s="263" t="s">
        <v>645</v>
      </c>
      <c r="V1759" s="263" t="s">
        <v>645</v>
      </c>
      <c r="W1759" s="263" t="s">
        <v>645</v>
      </c>
      <c r="X1759" s="263" t="s">
        <v>645</v>
      </c>
      <c r="Y1759" s="263" t="s">
        <v>645</v>
      </c>
      <c r="Z1759" s="263" t="s">
        <v>645</v>
      </c>
      <c r="AA1759" s="263" t="s">
        <v>645</v>
      </c>
      <c r="AB1759" s="263" t="s">
        <v>645</v>
      </c>
    </row>
    <row r="1760" spans="1:28" s="268" customFormat="1" ht="40.200000000000003" customHeight="1">
      <c r="A1760" s="263" t="s">
        <v>5516</v>
      </c>
      <c r="B1760" s="263" t="s">
        <v>5517</v>
      </c>
      <c r="C1760" s="263" t="s">
        <v>1803</v>
      </c>
      <c r="D1760" s="263" t="s">
        <v>5518</v>
      </c>
      <c r="E1760" s="263" t="s">
        <v>5519</v>
      </c>
      <c r="F1760" s="263" t="s">
        <v>5637</v>
      </c>
      <c r="G1760" s="264" t="s">
        <v>5638</v>
      </c>
      <c r="H1760" s="263" t="s">
        <v>5639</v>
      </c>
      <c r="I1760" s="265" t="s">
        <v>9</v>
      </c>
      <c r="J1760" s="263"/>
      <c r="K1760" s="264"/>
      <c r="L1760" s="263" t="s">
        <v>645</v>
      </c>
      <c r="M1760" s="263" t="s">
        <v>645</v>
      </c>
      <c r="N1760" s="263" t="s">
        <v>645</v>
      </c>
      <c r="O1760" s="263" t="s">
        <v>645</v>
      </c>
      <c r="P1760" s="263" t="s">
        <v>645</v>
      </c>
      <c r="Q1760" s="263" t="s">
        <v>645</v>
      </c>
      <c r="R1760" s="263" t="s">
        <v>645</v>
      </c>
      <c r="S1760" s="263" t="s">
        <v>645</v>
      </c>
      <c r="T1760" s="263" t="s">
        <v>645</v>
      </c>
      <c r="U1760" s="263" t="s">
        <v>645</v>
      </c>
      <c r="V1760" s="263" t="s">
        <v>645</v>
      </c>
      <c r="W1760" s="263" t="s">
        <v>645</v>
      </c>
      <c r="X1760" s="263" t="s">
        <v>645</v>
      </c>
      <c r="Y1760" s="263" t="s">
        <v>645</v>
      </c>
      <c r="Z1760" s="263" t="s">
        <v>645</v>
      </c>
      <c r="AA1760" s="263" t="s">
        <v>645</v>
      </c>
      <c r="AB1760" s="263" t="s">
        <v>645</v>
      </c>
    </row>
    <row r="1761" spans="1:28" s="268" customFormat="1" ht="40.200000000000003" customHeight="1">
      <c r="A1761" s="263" t="s">
        <v>5516</v>
      </c>
      <c r="B1761" s="263" t="s">
        <v>5517</v>
      </c>
      <c r="C1761" s="263" t="s">
        <v>1805</v>
      </c>
      <c r="D1761" s="263" t="s">
        <v>5518</v>
      </c>
      <c r="E1761" s="263" t="s">
        <v>5519</v>
      </c>
      <c r="F1761" s="263" t="s">
        <v>5025</v>
      </c>
      <c r="G1761" s="264" t="s">
        <v>5507</v>
      </c>
      <c r="H1761" s="263" t="s">
        <v>3365</v>
      </c>
      <c r="I1761" s="265" t="s">
        <v>9</v>
      </c>
      <c r="J1761" s="263"/>
      <c r="K1761" s="263"/>
      <c r="L1761" s="263" t="s">
        <v>645</v>
      </c>
      <c r="M1761" s="263" t="s">
        <v>645</v>
      </c>
      <c r="N1761" s="263" t="s">
        <v>645</v>
      </c>
      <c r="O1761" s="263" t="s">
        <v>645</v>
      </c>
      <c r="P1761" s="263" t="s">
        <v>645</v>
      </c>
      <c r="Q1761" s="263" t="s">
        <v>645</v>
      </c>
      <c r="R1761" s="263" t="s">
        <v>645</v>
      </c>
      <c r="S1761" s="263" t="s">
        <v>645</v>
      </c>
      <c r="T1761" s="263" t="s">
        <v>645</v>
      </c>
      <c r="U1761" s="263" t="s">
        <v>645</v>
      </c>
      <c r="V1761" s="263" t="s">
        <v>645</v>
      </c>
      <c r="W1761" s="263" t="s">
        <v>645</v>
      </c>
      <c r="X1761" s="263" t="s">
        <v>645</v>
      </c>
      <c r="Y1761" s="263" t="s">
        <v>645</v>
      </c>
      <c r="Z1761" s="263" t="s">
        <v>645</v>
      </c>
      <c r="AA1761" s="263" t="s">
        <v>645</v>
      </c>
      <c r="AB1761" s="263" t="s">
        <v>645</v>
      </c>
    </row>
    <row r="1762" spans="1:28" s="268" customFormat="1" ht="40.200000000000003" customHeight="1">
      <c r="A1762" s="263" t="s">
        <v>5516</v>
      </c>
      <c r="B1762" s="263" t="s">
        <v>5517</v>
      </c>
      <c r="C1762" s="263" t="s">
        <v>1809</v>
      </c>
      <c r="D1762" s="263" t="s">
        <v>5518</v>
      </c>
      <c r="E1762" s="263" t="s">
        <v>5519</v>
      </c>
      <c r="F1762" s="263" t="s">
        <v>3036</v>
      </c>
      <c r="G1762" s="264" t="s">
        <v>5407</v>
      </c>
      <c r="H1762" s="263" t="s">
        <v>3359</v>
      </c>
      <c r="I1762" s="265" t="s">
        <v>9</v>
      </c>
      <c r="J1762" s="263"/>
      <c r="K1762" s="263"/>
      <c r="L1762" s="263" t="s">
        <v>645</v>
      </c>
      <c r="M1762" s="263" t="s">
        <v>645</v>
      </c>
      <c r="N1762" s="263" t="s">
        <v>645</v>
      </c>
      <c r="O1762" s="263" t="s">
        <v>645</v>
      </c>
      <c r="P1762" s="263" t="s">
        <v>645</v>
      </c>
      <c r="Q1762" s="263" t="s">
        <v>645</v>
      </c>
      <c r="R1762" s="263" t="s">
        <v>645</v>
      </c>
      <c r="S1762" s="263" t="s">
        <v>645</v>
      </c>
      <c r="T1762" s="263" t="s">
        <v>645</v>
      </c>
      <c r="U1762" s="263" t="s">
        <v>645</v>
      </c>
      <c r="V1762" s="263" t="s">
        <v>645</v>
      </c>
      <c r="W1762" s="263" t="s">
        <v>645</v>
      </c>
      <c r="X1762" s="263" t="s">
        <v>645</v>
      </c>
      <c r="Y1762" s="263" t="s">
        <v>645</v>
      </c>
      <c r="Z1762" s="263" t="s">
        <v>645</v>
      </c>
      <c r="AA1762" s="263" t="s">
        <v>645</v>
      </c>
      <c r="AB1762" s="263" t="s">
        <v>645</v>
      </c>
    </row>
    <row r="1763" spans="1:28" s="268" customFormat="1" ht="40.200000000000003" customHeight="1">
      <c r="A1763" s="263" t="s">
        <v>5516</v>
      </c>
      <c r="B1763" s="263" t="s">
        <v>5517</v>
      </c>
      <c r="C1763" s="263" t="s">
        <v>1813</v>
      </c>
      <c r="D1763" s="263" t="s">
        <v>5518</v>
      </c>
      <c r="E1763" s="263" t="s">
        <v>5519</v>
      </c>
      <c r="F1763" s="263" t="s">
        <v>3031</v>
      </c>
      <c r="G1763" s="264" t="s">
        <v>5408</v>
      </c>
      <c r="H1763" s="263" t="s">
        <v>3362</v>
      </c>
      <c r="I1763" s="265" t="s">
        <v>9</v>
      </c>
      <c r="J1763" s="263"/>
      <c r="K1763" s="263"/>
      <c r="L1763" s="263" t="s">
        <v>645</v>
      </c>
      <c r="M1763" s="263" t="s">
        <v>645</v>
      </c>
      <c r="N1763" s="263" t="s">
        <v>645</v>
      </c>
      <c r="O1763" s="263" t="s">
        <v>645</v>
      </c>
      <c r="P1763" s="263" t="s">
        <v>645</v>
      </c>
      <c r="Q1763" s="263" t="s">
        <v>645</v>
      </c>
      <c r="R1763" s="263" t="s">
        <v>645</v>
      </c>
      <c r="S1763" s="263" t="s">
        <v>645</v>
      </c>
      <c r="T1763" s="263" t="s">
        <v>645</v>
      </c>
      <c r="U1763" s="263" t="s">
        <v>645</v>
      </c>
      <c r="V1763" s="263" t="s">
        <v>645</v>
      </c>
      <c r="W1763" s="263" t="s">
        <v>645</v>
      </c>
      <c r="X1763" s="263" t="s">
        <v>645</v>
      </c>
      <c r="Y1763" s="263" t="s">
        <v>645</v>
      </c>
      <c r="Z1763" s="263" t="s">
        <v>645</v>
      </c>
      <c r="AA1763" s="263" t="s">
        <v>645</v>
      </c>
      <c r="AB1763" s="263" t="s">
        <v>645</v>
      </c>
    </row>
    <row r="1764" spans="1:28" s="268" customFormat="1" ht="40.200000000000003" customHeight="1">
      <c r="A1764" s="263" t="s">
        <v>5516</v>
      </c>
      <c r="B1764" s="263" t="s">
        <v>5517</v>
      </c>
      <c r="C1764" s="263" t="s">
        <v>1817</v>
      </c>
      <c r="D1764" s="263" t="s">
        <v>5518</v>
      </c>
      <c r="E1764" s="263" t="s">
        <v>5519</v>
      </c>
      <c r="F1764" s="263" t="s">
        <v>5501</v>
      </c>
      <c r="G1764" s="264" t="s">
        <v>5640</v>
      </c>
      <c r="H1764" s="263" t="s">
        <v>5503</v>
      </c>
      <c r="I1764" s="265" t="s">
        <v>9</v>
      </c>
      <c r="J1764" s="263"/>
      <c r="K1764" s="263"/>
      <c r="L1764" s="263" t="s">
        <v>645</v>
      </c>
      <c r="M1764" s="263" t="s">
        <v>645</v>
      </c>
      <c r="N1764" s="263" t="s">
        <v>645</v>
      </c>
      <c r="O1764" s="263" t="s">
        <v>645</v>
      </c>
      <c r="P1764" s="263" t="s">
        <v>645</v>
      </c>
      <c r="Q1764" s="263" t="s">
        <v>645</v>
      </c>
      <c r="R1764" s="263" t="s">
        <v>645</v>
      </c>
      <c r="S1764" s="263" t="s">
        <v>645</v>
      </c>
      <c r="T1764" s="263" t="s">
        <v>645</v>
      </c>
      <c r="U1764" s="263" t="s">
        <v>645</v>
      </c>
      <c r="V1764" s="263" t="s">
        <v>645</v>
      </c>
      <c r="W1764" s="263" t="s">
        <v>645</v>
      </c>
      <c r="X1764" s="263" t="s">
        <v>645</v>
      </c>
      <c r="Y1764" s="263" t="s">
        <v>645</v>
      </c>
      <c r="Z1764" s="263" t="s">
        <v>645</v>
      </c>
      <c r="AA1764" s="263" t="s">
        <v>645</v>
      </c>
      <c r="AB1764" s="263" t="s">
        <v>645</v>
      </c>
    </row>
    <row r="1765" spans="1:28" s="268" customFormat="1" ht="40.200000000000003" customHeight="1">
      <c r="A1765" s="263" t="s">
        <v>5516</v>
      </c>
      <c r="B1765" s="263" t="s">
        <v>5517</v>
      </c>
      <c r="C1765" s="263" t="s">
        <v>1821</v>
      </c>
      <c r="D1765" s="263" t="s">
        <v>5518</v>
      </c>
      <c r="E1765" s="263" t="s">
        <v>5519</v>
      </c>
      <c r="F1765" s="263" t="s">
        <v>5641</v>
      </c>
      <c r="G1765" s="264" t="s">
        <v>5642</v>
      </c>
      <c r="H1765" s="263" t="s">
        <v>5500</v>
      </c>
      <c r="I1765" s="265" t="s">
        <v>9</v>
      </c>
      <c r="J1765" s="263"/>
      <c r="K1765" s="263"/>
      <c r="L1765" s="263" t="s">
        <v>645</v>
      </c>
      <c r="M1765" s="263" t="s">
        <v>645</v>
      </c>
      <c r="N1765" s="263" t="s">
        <v>645</v>
      </c>
      <c r="O1765" s="263" t="s">
        <v>645</v>
      </c>
      <c r="P1765" s="263" t="s">
        <v>645</v>
      </c>
      <c r="Q1765" s="263" t="s">
        <v>645</v>
      </c>
      <c r="R1765" s="263" t="s">
        <v>645</v>
      </c>
      <c r="S1765" s="263" t="s">
        <v>645</v>
      </c>
      <c r="T1765" s="263" t="s">
        <v>645</v>
      </c>
      <c r="U1765" s="263" t="s">
        <v>645</v>
      </c>
      <c r="V1765" s="263" t="s">
        <v>645</v>
      </c>
      <c r="W1765" s="263" t="s">
        <v>645</v>
      </c>
      <c r="X1765" s="263" t="s">
        <v>645</v>
      </c>
      <c r="Y1765" s="263" t="s">
        <v>645</v>
      </c>
      <c r="Z1765" s="263" t="s">
        <v>645</v>
      </c>
      <c r="AA1765" s="263" t="s">
        <v>645</v>
      </c>
      <c r="AB1765" s="263" t="s">
        <v>645</v>
      </c>
    </row>
    <row r="1766" spans="1:28" s="268" customFormat="1" ht="40.200000000000003" customHeight="1">
      <c r="A1766" s="263" t="s">
        <v>5516</v>
      </c>
      <c r="B1766" s="263" t="s">
        <v>5517</v>
      </c>
      <c r="C1766" s="263" t="s">
        <v>1825</v>
      </c>
      <c r="D1766" s="263" t="s">
        <v>5518</v>
      </c>
      <c r="E1766" s="263" t="s">
        <v>5519</v>
      </c>
      <c r="F1766" s="263" t="s">
        <v>5643</v>
      </c>
      <c r="G1766" s="264" t="s">
        <v>5644</v>
      </c>
      <c r="H1766" s="263" t="s">
        <v>5645</v>
      </c>
      <c r="I1766" s="265" t="s">
        <v>9</v>
      </c>
      <c r="J1766" s="263"/>
      <c r="K1766" s="264"/>
      <c r="L1766" s="263" t="s">
        <v>645</v>
      </c>
      <c r="M1766" s="263" t="s">
        <v>645</v>
      </c>
      <c r="N1766" s="263" t="s">
        <v>645</v>
      </c>
      <c r="O1766" s="263" t="s">
        <v>645</v>
      </c>
      <c r="P1766" s="263" t="s">
        <v>645</v>
      </c>
      <c r="Q1766" s="263" t="s">
        <v>645</v>
      </c>
      <c r="R1766" s="263" t="s">
        <v>645</v>
      </c>
      <c r="S1766" s="263" t="s">
        <v>645</v>
      </c>
      <c r="T1766" s="263" t="s">
        <v>645</v>
      </c>
      <c r="U1766" s="263" t="s">
        <v>645</v>
      </c>
      <c r="V1766" s="263" t="s">
        <v>645</v>
      </c>
      <c r="W1766" s="263" t="s">
        <v>645</v>
      </c>
      <c r="X1766" s="263" t="s">
        <v>645</v>
      </c>
      <c r="Y1766" s="263" t="s">
        <v>645</v>
      </c>
      <c r="Z1766" s="263" t="s">
        <v>645</v>
      </c>
      <c r="AA1766" s="263" t="s">
        <v>645</v>
      </c>
      <c r="AB1766" s="263" t="s">
        <v>645</v>
      </c>
    </row>
    <row r="1767" spans="1:28" s="268" customFormat="1" ht="40.200000000000003" customHeight="1">
      <c r="A1767" s="263" t="s">
        <v>5516</v>
      </c>
      <c r="B1767" s="263" t="s">
        <v>5517</v>
      </c>
      <c r="C1767" s="263" t="s">
        <v>1829</v>
      </c>
      <c r="D1767" s="263" t="s">
        <v>5518</v>
      </c>
      <c r="E1767" s="263" t="s">
        <v>5519</v>
      </c>
      <c r="F1767" s="263" t="s">
        <v>5646</v>
      </c>
      <c r="G1767" s="264" t="s">
        <v>5647</v>
      </c>
      <c r="H1767" s="263" t="s">
        <v>5648</v>
      </c>
      <c r="I1767" s="265" t="s">
        <v>9</v>
      </c>
      <c r="J1767" s="263"/>
      <c r="K1767" s="264"/>
      <c r="L1767" s="263" t="s">
        <v>645</v>
      </c>
      <c r="M1767" s="263" t="s">
        <v>645</v>
      </c>
      <c r="N1767" s="263" t="s">
        <v>645</v>
      </c>
      <c r="O1767" s="263" t="s">
        <v>645</v>
      </c>
      <c r="P1767" s="263" t="s">
        <v>645</v>
      </c>
      <c r="Q1767" s="263" t="s">
        <v>645</v>
      </c>
      <c r="R1767" s="263" t="s">
        <v>645</v>
      </c>
      <c r="S1767" s="263" t="s">
        <v>645</v>
      </c>
      <c r="T1767" s="263" t="s">
        <v>645</v>
      </c>
      <c r="U1767" s="263" t="s">
        <v>645</v>
      </c>
      <c r="V1767" s="263" t="s">
        <v>645</v>
      </c>
      <c r="W1767" s="263" t="s">
        <v>645</v>
      </c>
      <c r="X1767" s="263" t="s">
        <v>645</v>
      </c>
      <c r="Y1767" s="263" t="s">
        <v>645</v>
      </c>
      <c r="Z1767" s="263" t="s">
        <v>645</v>
      </c>
      <c r="AA1767" s="263" t="s">
        <v>645</v>
      </c>
      <c r="AB1767" s="263" t="s">
        <v>645</v>
      </c>
    </row>
    <row r="1768" spans="1:28" s="268" customFormat="1" ht="40.200000000000003" customHeight="1">
      <c r="A1768" s="263" t="s">
        <v>5516</v>
      </c>
      <c r="B1768" s="263" t="s">
        <v>5517</v>
      </c>
      <c r="C1768" s="263" t="s">
        <v>1833</v>
      </c>
      <c r="D1768" s="263" t="s">
        <v>5518</v>
      </c>
      <c r="E1768" s="263" t="s">
        <v>5519</v>
      </c>
      <c r="F1768" s="263" t="s">
        <v>5649</v>
      </c>
      <c r="G1768" s="264" t="s">
        <v>5650</v>
      </c>
      <c r="H1768" s="263" t="s">
        <v>5651</v>
      </c>
      <c r="I1768" s="265" t="s">
        <v>9</v>
      </c>
      <c r="J1768" s="263"/>
      <c r="K1768" s="264"/>
      <c r="L1768" s="263" t="s">
        <v>645</v>
      </c>
      <c r="M1768" s="263" t="s">
        <v>645</v>
      </c>
      <c r="N1768" s="263" t="s">
        <v>645</v>
      </c>
      <c r="O1768" s="263" t="s">
        <v>645</v>
      </c>
      <c r="P1768" s="263" t="s">
        <v>645</v>
      </c>
      <c r="Q1768" s="263" t="s">
        <v>645</v>
      </c>
      <c r="R1768" s="263" t="s">
        <v>645</v>
      </c>
      <c r="S1768" s="263" t="s">
        <v>645</v>
      </c>
      <c r="T1768" s="263" t="s">
        <v>645</v>
      </c>
      <c r="U1768" s="263" t="s">
        <v>645</v>
      </c>
      <c r="V1768" s="263" t="s">
        <v>645</v>
      </c>
      <c r="W1768" s="263" t="s">
        <v>645</v>
      </c>
      <c r="X1768" s="263" t="s">
        <v>645</v>
      </c>
      <c r="Y1768" s="263" t="s">
        <v>645</v>
      </c>
      <c r="Z1768" s="263" t="s">
        <v>645</v>
      </c>
      <c r="AA1768" s="263" t="s">
        <v>645</v>
      </c>
      <c r="AB1768" s="263" t="s">
        <v>645</v>
      </c>
    </row>
    <row r="1769" spans="1:28" s="268" customFormat="1" ht="40.200000000000003" customHeight="1">
      <c r="A1769" s="263" t="s">
        <v>5516</v>
      </c>
      <c r="B1769" s="263" t="s">
        <v>5517</v>
      </c>
      <c r="C1769" s="263" t="s">
        <v>1838</v>
      </c>
      <c r="D1769" s="263" t="s">
        <v>5518</v>
      </c>
      <c r="E1769" s="263" t="s">
        <v>5519</v>
      </c>
      <c r="F1769" s="263" t="s">
        <v>5652</v>
      </c>
      <c r="G1769" s="264" t="s">
        <v>5653</v>
      </c>
      <c r="H1769" s="263" t="s">
        <v>5654</v>
      </c>
      <c r="I1769" s="265" t="s">
        <v>9</v>
      </c>
      <c r="J1769" s="263"/>
      <c r="K1769" s="264"/>
      <c r="L1769" s="263" t="s">
        <v>645</v>
      </c>
      <c r="M1769" s="263" t="s">
        <v>645</v>
      </c>
      <c r="N1769" s="263" t="s">
        <v>645</v>
      </c>
      <c r="O1769" s="263" t="s">
        <v>645</v>
      </c>
      <c r="P1769" s="263" t="s">
        <v>645</v>
      </c>
      <c r="Q1769" s="263" t="s">
        <v>645</v>
      </c>
      <c r="R1769" s="263" t="s">
        <v>645</v>
      </c>
      <c r="S1769" s="263" t="s">
        <v>645</v>
      </c>
      <c r="T1769" s="263" t="s">
        <v>645</v>
      </c>
      <c r="U1769" s="263" t="s">
        <v>645</v>
      </c>
      <c r="V1769" s="263" t="s">
        <v>645</v>
      </c>
      <c r="W1769" s="263" t="s">
        <v>645</v>
      </c>
      <c r="X1769" s="263" t="s">
        <v>645</v>
      </c>
      <c r="Y1769" s="263" t="s">
        <v>645</v>
      </c>
      <c r="Z1769" s="263" t="s">
        <v>645</v>
      </c>
      <c r="AA1769" s="263" t="s">
        <v>645</v>
      </c>
      <c r="AB1769" s="263" t="s">
        <v>645</v>
      </c>
    </row>
    <row r="1770" spans="1:28" s="268" customFormat="1" ht="40.200000000000003" customHeight="1">
      <c r="A1770" s="263" t="s">
        <v>5516</v>
      </c>
      <c r="B1770" s="263" t="s">
        <v>5517</v>
      </c>
      <c r="C1770" s="263" t="s">
        <v>1842</v>
      </c>
      <c r="D1770" s="263" t="s">
        <v>5518</v>
      </c>
      <c r="E1770" s="263" t="s">
        <v>5519</v>
      </c>
      <c r="F1770" s="263" t="s">
        <v>5655</v>
      </c>
      <c r="G1770" s="264" t="s">
        <v>5656</v>
      </c>
      <c r="H1770" s="263" t="s">
        <v>5657</v>
      </c>
      <c r="I1770" s="265" t="s">
        <v>9</v>
      </c>
      <c r="J1770" s="263"/>
      <c r="K1770" s="263"/>
      <c r="L1770" s="263" t="s">
        <v>645</v>
      </c>
      <c r="M1770" s="263" t="s">
        <v>645</v>
      </c>
      <c r="N1770" s="263" t="s">
        <v>645</v>
      </c>
      <c r="O1770" s="263" t="s">
        <v>645</v>
      </c>
      <c r="P1770" s="263" t="s">
        <v>645</v>
      </c>
      <c r="Q1770" s="263" t="s">
        <v>645</v>
      </c>
      <c r="R1770" s="263" t="s">
        <v>645</v>
      </c>
      <c r="S1770" s="263" t="s">
        <v>645</v>
      </c>
      <c r="T1770" s="263" t="s">
        <v>645</v>
      </c>
      <c r="U1770" s="263" t="s">
        <v>645</v>
      </c>
      <c r="V1770" s="263" t="s">
        <v>645</v>
      </c>
      <c r="W1770" s="263" t="s">
        <v>645</v>
      </c>
      <c r="X1770" s="263" t="s">
        <v>645</v>
      </c>
      <c r="Y1770" s="263" t="s">
        <v>645</v>
      </c>
      <c r="Z1770" s="263" t="s">
        <v>645</v>
      </c>
      <c r="AA1770" s="263" t="s">
        <v>645</v>
      </c>
      <c r="AB1770" s="263" t="s">
        <v>645</v>
      </c>
    </row>
    <row r="1771" spans="1:28" s="268" customFormat="1" ht="40.200000000000003" customHeight="1">
      <c r="A1771" s="263" t="s">
        <v>5516</v>
      </c>
      <c r="B1771" s="263" t="s">
        <v>5517</v>
      </c>
      <c r="C1771" s="263" t="s">
        <v>2578</v>
      </c>
      <c r="D1771" s="263" t="s">
        <v>5518</v>
      </c>
      <c r="E1771" s="263" t="s">
        <v>5519</v>
      </c>
      <c r="F1771" s="263" t="s">
        <v>5658</v>
      </c>
      <c r="G1771" s="264" t="s">
        <v>5659</v>
      </c>
      <c r="H1771" s="263" t="s">
        <v>5660</v>
      </c>
      <c r="I1771" s="265" t="s">
        <v>9</v>
      </c>
      <c r="J1771" s="263"/>
      <c r="K1771" s="264"/>
      <c r="L1771" s="263" t="s">
        <v>645</v>
      </c>
      <c r="M1771" s="263" t="s">
        <v>645</v>
      </c>
      <c r="N1771" s="263" t="s">
        <v>645</v>
      </c>
      <c r="O1771" s="263" t="s">
        <v>645</v>
      </c>
      <c r="P1771" s="263" t="s">
        <v>645</v>
      </c>
      <c r="Q1771" s="263" t="s">
        <v>645</v>
      </c>
      <c r="R1771" s="263" t="s">
        <v>645</v>
      </c>
      <c r="S1771" s="263" t="s">
        <v>645</v>
      </c>
      <c r="T1771" s="263" t="s">
        <v>645</v>
      </c>
      <c r="U1771" s="263" t="s">
        <v>645</v>
      </c>
      <c r="V1771" s="263" t="s">
        <v>645</v>
      </c>
      <c r="W1771" s="263" t="s">
        <v>645</v>
      </c>
      <c r="X1771" s="263" t="s">
        <v>645</v>
      </c>
      <c r="Y1771" s="263" t="s">
        <v>645</v>
      </c>
      <c r="Z1771" s="263" t="s">
        <v>645</v>
      </c>
      <c r="AA1771" s="263" t="s">
        <v>645</v>
      </c>
      <c r="AB1771" s="263" t="s">
        <v>645</v>
      </c>
    </row>
    <row r="1772" spans="1:28" s="268" customFormat="1" ht="40.200000000000003" customHeight="1">
      <c r="A1772" s="263" t="s">
        <v>5516</v>
      </c>
      <c r="B1772" s="263" t="s">
        <v>5517</v>
      </c>
      <c r="C1772" s="263" t="s">
        <v>2579</v>
      </c>
      <c r="D1772" s="263" t="s">
        <v>5518</v>
      </c>
      <c r="E1772" s="263" t="s">
        <v>5519</v>
      </c>
      <c r="F1772" s="263" t="s">
        <v>5661</v>
      </c>
      <c r="G1772" s="264" t="s">
        <v>5662</v>
      </c>
      <c r="H1772" s="263" t="s">
        <v>5663</v>
      </c>
      <c r="I1772" s="265" t="s">
        <v>9</v>
      </c>
      <c r="J1772" s="263"/>
      <c r="K1772" s="263"/>
      <c r="L1772" s="263" t="s">
        <v>645</v>
      </c>
      <c r="M1772" s="263" t="s">
        <v>645</v>
      </c>
      <c r="N1772" s="263" t="s">
        <v>645</v>
      </c>
      <c r="O1772" s="263" t="s">
        <v>645</v>
      </c>
      <c r="P1772" s="263" t="s">
        <v>645</v>
      </c>
      <c r="Q1772" s="263" t="s">
        <v>645</v>
      </c>
      <c r="R1772" s="263" t="s">
        <v>645</v>
      </c>
      <c r="S1772" s="263" t="s">
        <v>645</v>
      </c>
      <c r="T1772" s="263" t="s">
        <v>645</v>
      </c>
      <c r="U1772" s="263" t="s">
        <v>645</v>
      </c>
      <c r="V1772" s="263" t="s">
        <v>645</v>
      </c>
      <c r="W1772" s="263" t="s">
        <v>645</v>
      </c>
      <c r="X1772" s="263" t="s">
        <v>645</v>
      </c>
      <c r="Y1772" s="263" t="s">
        <v>645</v>
      </c>
      <c r="Z1772" s="263" t="s">
        <v>645</v>
      </c>
      <c r="AA1772" s="263" t="s">
        <v>645</v>
      </c>
      <c r="AB1772" s="263" t="s">
        <v>645</v>
      </c>
    </row>
    <row r="1773" spans="1:28" s="268" customFormat="1" ht="40.200000000000003" customHeight="1">
      <c r="A1773" s="263" t="s">
        <v>5664</v>
      </c>
      <c r="B1773" s="263" t="s">
        <v>5665</v>
      </c>
      <c r="C1773" s="263" t="s">
        <v>209</v>
      </c>
      <c r="D1773" s="263" t="s">
        <v>5666</v>
      </c>
      <c r="E1773" s="263" t="s">
        <v>5667</v>
      </c>
      <c r="F1773" s="263" t="s">
        <v>5668</v>
      </c>
      <c r="G1773" s="264" t="s">
        <v>5669</v>
      </c>
      <c r="H1773" s="263" t="s">
        <v>5670</v>
      </c>
      <c r="I1773" s="265" t="s">
        <v>9</v>
      </c>
      <c r="J1773" s="263"/>
      <c r="K1773" s="264"/>
      <c r="L1773" s="263" t="s">
        <v>645</v>
      </c>
      <c r="M1773" s="263" t="s">
        <v>645</v>
      </c>
      <c r="N1773" s="263" t="s">
        <v>645</v>
      </c>
      <c r="O1773" s="263" t="s">
        <v>645</v>
      </c>
      <c r="P1773" s="263" t="s">
        <v>645</v>
      </c>
      <c r="Q1773" s="263" t="s">
        <v>645</v>
      </c>
      <c r="R1773" s="263" t="s">
        <v>645</v>
      </c>
      <c r="S1773" s="263" t="s">
        <v>645</v>
      </c>
      <c r="T1773" s="263" t="s">
        <v>645</v>
      </c>
      <c r="U1773" s="263" t="s">
        <v>645</v>
      </c>
      <c r="V1773" s="263" t="s">
        <v>645</v>
      </c>
      <c r="W1773" s="263" t="s">
        <v>645</v>
      </c>
      <c r="X1773" s="263" t="s">
        <v>645</v>
      </c>
      <c r="Y1773" s="263" t="s">
        <v>645</v>
      </c>
      <c r="Z1773" s="263" t="s">
        <v>645</v>
      </c>
      <c r="AA1773" s="263" t="s">
        <v>645</v>
      </c>
      <c r="AB1773" s="263" t="s">
        <v>645</v>
      </c>
    </row>
    <row r="1774" spans="1:28" s="268" customFormat="1" ht="40.200000000000003" customHeight="1">
      <c r="A1774" s="263" t="s">
        <v>5664</v>
      </c>
      <c r="B1774" s="263" t="s">
        <v>5665</v>
      </c>
      <c r="C1774" s="263" t="s">
        <v>215</v>
      </c>
      <c r="D1774" s="263" t="s">
        <v>5666</v>
      </c>
      <c r="E1774" s="263" t="s">
        <v>5667</v>
      </c>
      <c r="F1774" s="263" t="s">
        <v>17379</v>
      </c>
      <c r="G1774" s="264" t="s">
        <v>5671</v>
      </c>
      <c r="H1774" s="263" t="s">
        <v>5672</v>
      </c>
      <c r="I1774" s="265" t="s">
        <v>9</v>
      </c>
      <c r="J1774" s="263"/>
      <c r="K1774" s="264"/>
      <c r="L1774" s="263" t="s">
        <v>645</v>
      </c>
      <c r="M1774" s="263" t="s">
        <v>645</v>
      </c>
      <c r="N1774" s="263" t="s">
        <v>645</v>
      </c>
      <c r="O1774" s="263" t="s">
        <v>645</v>
      </c>
      <c r="P1774" s="263" t="s">
        <v>645</v>
      </c>
      <c r="Q1774" s="263" t="s">
        <v>645</v>
      </c>
      <c r="R1774" s="263" t="s">
        <v>645</v>
      </c>
      <c r="S1774" s="263" t="s">
        <v>645</v>
      </c>
      <c r="T1774" s="263" t="s">
        <v>645</v>
      </c>
      <c r="U1774" s="263" t="s">
        <v>645</v>
      </c>
      <c r="V1774" s="263" t="s">
        <v>645</v>
      </c>
      <c r="W1774" s="263" t="s">
        <v>645</v>
      </c>
      <c r="X1774" s="263" t="s">
        <v>645</v>
      </c>
      <c r="Y1774" s="263" t="s">
        <v>645</v>
      </c>
      <c r="Z1774" s="263" t="s">
        <v>645</v>
      </c>
      <c r="AA1774" s="263" t="s">
        <v>645</v>
      </c>
      <c r="AB1774" s="263" t="s">
        <v>645</v>
      </c>
    </row>
    <row r="1775" spans="1:28" s="284" customFormat="1" ht="40.200000000000003" customHeight="1">
      <c r="A1775" s="287" t="s">
        <v>5664</v>
      </c>
      <c r="B1775" s="287" t="s">
        <v>5665</v>
      </c>
      <c r="C1775" s="287" t="s">
        <v>220</v>
      </c>
      <c r="D1775" s="287" t="s">
        <v>5666</v>
      </c>
      <c r="E1775" s="287" t="s">
        <v>5667</v>
      </c>
      <c r="F1775" s="287" t="s">
        <v>17380</v>
      </c>
      <c r="G1775" s="309" t="s">
        <v>5669</v>
      </c>
      <c r="H1775" s="287" t="s">
        <v>5673</v>
      </c>
      <c r="I1775" s="286" t="s">
        <v>116</v>
      </c>
      <c r="J1775" s="287" t="s">
        <v>645</v>
      </c>
      <c r="K1775" s="287"/>
      <c r="L1775" s="287" t="s">
        <v>5325</v>
      </c>
      <c r="M1775" s="287" t="s">
        <v>645</v>
      </c>
      <c r="N1775" s="287" t="s">
        <v>645</v>
      </c>
      <c r="O1775" s="287" t="s">
        <v>645</v>
      </c>
      <c r="P1775" s="287" t="s">
        <v>645</v>
      </c>
      <c r="Q1775" s="287" t="s">
        <v>645</v>
      </c>
      <c r="R1775" s="287" t="s">
        <v>645</v>
      </c>
      <c r="S1775" s="287" t="s">
        <v>645</v>
      </c>
      <c r="T1775" s="287" t="s">
        <v>645</v>
      </c>
      <c r="U1775" s="287" t="s">
        <v>645</v>
      </c>
      <c r="V1775" s="287" t="s">
        <v>645</v>
      </c>
      <c r="W1775" s="287" t="s">
        <v>645</v>
      </c>
      <c r="X1775" s="287" t="s">
        <v>645</v>
      </c>
      <c r="Y1775" s="287" t="s">
        <v>645</v>
      </c>
      <c r="Z1775" s="287" t="s">
        <v>645</v>
      </c>
      <c r="AA1775" s="287" t="s">
        <v>645</v>
      </c>
      <c r="AB1775" s="287" t="s">
        <v>645</v>
      </c>
    </row>
    <row r="1776" spans="1:28" s="262" customFormat="1" ht="40.200000000000003" customHeight="1">
      <c r="A1776" s="256" t="s">
        <v>5664</v>
      </c>
      <c r="B1776" s="256" t="s">
        <v>5665</v>
      </c>
      <c r="C1776" s="256" t="s">
        <v>226</v>
      </c>
      <c r="D1776" s="256" t="s">
        <v>5666</v>
      </c>
      <c r="E1776" s="256" t="s">
        <v>5667</v>
      </c>
      <c r="F1776" s="256" t="s">
        <v>5674</v>
      </c>
      <c r="G1776" s="258" t="s">
        <v>5669</v>
      </c>
      <c r="H1776" s="256" t="s">
        <v>5675</v>
      </c>
      <c r="I1776" s="259" t="s">
        <v>9</v>
      </c>
      <c r="J1776" s="263"/>
      <c r="K1776" s="258"/>
      <c r="L1776" s="256" t="s">
        <v>645</v>
      </c>
      <c r="M1776" s="256" t="s">
        <v>645</v>
      </c>
      <c r="N1776" s="256" t="s">
        <v>645</v>
      </c>
      <c r="O1776" s="256" t="s">
        <v>645</v>
      </c>
      <c r="P1776" s="256" t="s">
        <v>645</v>
      </c>
      <c r="Q1776" s="256" t="s">
        <v>645</v>
      </c>
      <c r="R1776" s="256" t="s">
        <v>645</v>
      </c>
      <c r="S1776" s="256" t="s">
        <v>645</v>
      </c>
      <c r="T1776" s="256" t="s">
        <v>645</v>
      </c>
      <c r="U1776" s="256" t="s">
        <v>645</v>
      </c>
      <c r="V1776" s="256" t="s">
        <v>645</v>
      </c>
      <c r="W1776" s="256" t="s">
        <v>645</v>
      </c>
      <c r="X1776" s="256" t="s">
        <v>645</v>
      </c>
      <c r="Y1776" s="256" t="s">
        <v>645</v>
      </c>
      <c r="Z1776" s="256" t="s">
        <v>645</v>
      </c>
      <c r="AA1776" s="256" t="s">
        <v>645</v>
      </c>
      <c r="AB1776" s="256" t="s">
        <v>645</v>
      </c>
    </row>
    <row r="1777" spans="1:28" s="268" customFormat="1" ht="40.200000000000003" customHeight="1">
      <c r="A1777" s="263" t="s">
        <v>5664</v>
      </c>
      <c r="B1777" s="263" t="s">
        <v>5665</v>
      </c>
      <c r="C1777" s="263" t="s">
        <v>230</v>
      </c>
      <c r="D1777" s="263" t="s">
        <v>5666</v>
      </c>
      <c r="E1777" s="263" t="s">
        <v>5667</v>
      </c>
      <c r="F1777" s="263" t="s">
        <v>5676</v>
      </c>
      <c r="G1777" s="264" t="s">
        <v>5669</v>
      </c>
      <c r="H1777" s="263" t="s">
        <v>17381</v>
      </c>
      <c r="I1777" s="265" t="s">
        <v>9</v>
      </c>
      <c r="J1777" s="263"/>
      <c r="K1777" s="264"/>
      <c r="L1777" s="263" t="s">
        <v>645</v>
      </c>
      <c r="M1777" s="263" t="s">
        <v>645</v>
      </c>
      <c r="N1777" s="263" t="s">
        <v>645</v>
      </c>
      <c r="O1777" s="263" t="s">
        <v>645</v>
      </c>
      <c r="P1777" s="263" t="s">
        <v>645</v>
      </c>
      <c r="Q1777" s="263" t="s">
        <v>645</v>
      </c>
      <c r="R1777" s="263" t="s">
        <v>645</v>
      </c>
      <c r="S1777" s="263" t="s">
        <v>645</v>
      </c>
      <c r="T1777" s="263" t="s">
        <v>645</v>
      </c>
      <c r="U1777" s="263" t="s">
        <v>645</v>
      </c>
      <c r="V1777" s="263" t="s">
        <v>645</v>
      </c>
      <c r="W1777" s="263" t="s">
        <v>645</v>
      </c>
      <c r="X1777" s="263" t="s">
        <v>645</v>
      </c>
      <c r="Y1777" s="263" t="s">
        <v>645</v>
      </c>
      <c r="Z1777" s="263" t="s">
        <v>645</v>
      </c>
      <c r="AA1777" s="263" t="s">
        <v>645</v>
      </c>
      <c r="AB1777" s="263" t="s">
        <v>645</v>
      </c>
    </row>
    <row r="1778" spans="1:28" s="268" customFormat="1" ht="40.200000000000003" customHeight="1">
      <c r="A1778" s="263" t="s">
        <v>5664</v>
      </c>
      <c r="B1778" s="263" t="s">
        <v>5665</v>
      </c>
      <c r="C1778" s="263" t="s">
        <v>234</v>
      </c>
      <c r="D1778" s="263" t="s">
        <v>5666</v>
      </c>
      <c r="E1778" s="263" t="s">
        <v>5667</v>
      </c>
      <c r="F1778" s="263" t="s">
        <v>5677</v>
      </c>
      <c r="G1778" s="264" t="s">
        <v>5669</v>
      </c>
      <c r="H1778" s="263" t="s">
        <v>5678</v>
      </c>
      <c r="I1778" s="265" t="s">
        <v>9</v>
      </c>
      <c r="J1778" s="263"/>
      <c r="K1778" s="264"/>
      <c r="L1778" s="263" t="s">
        <v>645</v>
      </c>
      <c r="M1778" s="263" t="s">
        <v>645</v>
      </c>
      <c r="N1778" s="263" t="s">
        <v>645</v>
      </c>
      <c r="O1778" s="263" t="s">
        <v>645</v>
      </c>
      <c r="P1778" s="263" t="s">
        <v>645</v>
      </c>
      <c r="Q1778" s="263" t="s">
        <v>645</v>
      </c>
      <c r="R1778" s="263" t="s">
        <v>645</v>
      </c>
      <c r="S1778" s="263" t="s">
        <v>645</v>
      </c>
      <c r="T1778" s="263" t="s">
        <v>645</v>
      </c>
      <c r="U1778" s="263" t="s">
        <v>645</v>
      </c>
      <c r="V1778" s="263" t="s">
        <v>645</v>
      </c>
      <c r="W1778" s="263" t="s">
        <v>645</v>
      </c>
      <c r="X1778" s="263" t="s">
        <v>645</v>
      </c>
      <c r="Y1778" s="263" t="s">
        <v>645</v>
      </c>
      <c r="Z1778" s="263" t="s">
        <v>645</v>
      </c>
      <c r="AA1778" s="263" t="s">
        <v>645</v>
      </c>
      <c r="AB1778" s="263" t="s">
        <v>645</v>
      </c>
    </row>
    <row r="1779" spans="1:28" s="268" customFormat="1" ht="40.200000000000003" customHeight="1">
      <c r="A1779" s="263" t="s">
        <v>5664</v>
      </c>
      <c r="B1779" s="263" t="s">
        <v>5665</v>
      </c>
      <c r="C1779" s="263" t="s">
        <v>238</v>
      </c>
      <c r="D1779" s="263" t="s">
        <v>5666</v>
      </c>
      <c r="E1779" s="263" t="s">
        <v>5667</v>
      </c>
      <c r="F1779" s="263" t="s">
        <v>5679</v>
      </c>
      <c r="G1779" s="264" t="s">
        <v>5669</v>
      </c>
      <c r="H1779" s="263" t="s">
        <v>5680</v>
      </c>
      <c r="I1779" s="265" t="s">
        <v>9</v>
      </c>
      <c r="J1779" s="263"/>
      <c r="K1779" s="264"/>
      <c r="L1779" s="263" t="s">
        <v>645</v>
      </c>
      <c r="M1779" s="263" t="s">
        <v>645</v>
      </c>
      <c r="N1779" s="263" t="s">
        <v>645</v>
      </c>
      <c r="O1779" s="263" t="s">
        <v>645</v>
      </c>
      <c r="P1779" s="263" t="s">
        <v>645</v>
      </c>
      <c r="Q1779" s="263" t="s">
        <v>645</v>
      </c>
      <c r="R1779" s="263" t="s">
        <v>645</v>
      </c>
      <c r="S1779" s="263" t="s">
        <v>645</v>
      </c>
      <c r="T1779" s="263" t="s">
        <v>645</v>
      </c>
      <c r="U1779" s="263" t="s">
        <v>645</v>
      </c>
      <c r="V1779" s="263" t="s">
        <v>645</v>
      </c>
      <c r="W1779" s="263" t="s">
        <v>645</v>
      </c>
      <c r="X1779" s="263" t="s">
        <v>645</v>
      </c>
      <c r="Y1779" s="263" t="s">
        <v>645</v>
      </c>
      <c r="Z1779" s="263" t="s">
        <v>645</v>
      </c>
      <c r="AA1779" s="263" t="s">
        <v>645</v>
      </c>
      <c r="AB1779" s="263" t="s">
        <v>645</v>
      </c>
    </row>
    <row r="1780" spans="1:28" s="268" customFormat="1" ht="40.200000000000003" customHeight="1">
      <c r="A1780" s="263" t="s">
        <v>5664</v>
      </c>
      <c r="B1780" s="263" t="s">
        <v>5665</v>
      </c>
      <c r="C1780" s="263" t="s">
        <v>243</v>
      </c>
      <c r="D1780" s="263" t="s">
        <v>5666</v>
      </c>
      <c r="E1780" s="263" t="s">
        <v>5667</v>
      </c>
      <c r="F1780" s="263" t="s">
        <v>5681</v>
      </c>
      <c r="G1780" s="264" t="s">
        <v>5669</v>
      </c>
      <c r="H1780" s="263" t="s">
        <v>5682</v>
      </c>
      <c r="I1780" s="265" t="s">
        <v>9</v>
      </c>
      <c r="J1780" s="263"/>
      <c r="K1780" s="264"/>
      <c r="L1780" s="263" t="s">
        <v>645</v>
      </c>
      <c r="M1780" s="263" t="s">
        <v>645</v>
      </c>
      <c r="N1780" s="263" t="s">
        <v>645</v>
      </c>
      <c r="O1780" s="263" t="s">
        <v>645</v>
      </c>
      <c r="P1780" s="263" t="s">
        <v>645</v>
      </c>
      <c r="Q1780" s="263" t="s">
        <v>645</v>
      </c>
      <c r="R1780" s="263" t="s">
        <v>645</v>
      </c>
      <c r="S1780" s="263" t="s">
        <v>645</v>
      </c>
      <c r="T1780" s="263" t="s">
        <v>645</v>
      </c>
      <c r="U1780" s="263" t="s">
        <v>645</v>
      </c>
      <c r="V1780" s="263" t="s">
        <v>645</v>
      </c>
      <c r="W1780" s="263" t="s">
        <v>645</v>
      </c>
      <c r="X1780" s="263" t="s">
        <v>645</v>
      </c>
      <c r="Y1780" s="263" t="s">
        <v>645</v>
      </c>
      <c r="Z1780" s="263" t="s">
        <v>645</v>
      </c>
      <c r="AA1780" s="263" t="s">
        <v>645</v>
      </c>
      <c r="AB1780" s="263" t="s">
        <v>645</v>
      </c>
    </row>
    <row r="1781" spans="1:28" s="268" customFormat="1" ht="40.200000000000003" customHeight="1">
      <c r="A1781" s="263" t="s">
        <v>5664</v>
      </c>
      <c r="B1781" s="263" t="s">
        <v>5665</v>
      </c>
      <c r="C1781" s="263" t="s">
        <v>248</v>
      </c>
      <c r="D1781" s="263" t="s">
        <v>5666</v>
      </c>
      <c r="E1781" s="263" t="s">
        <v>5667</v>
      </c>
      <c r="F1781" s="263" t="s">
        <v>5683</v>
      </c>
      <c r="G1781" s="264" t="s">
        <v>5669</v>
      </c>
      <c r="H1781" s="263" t="s">
        <v>5684</v>
      </c>
      <c r="I1781" s="265" t="s">
        <v>9</v>
      </c>
      <c r="J1781" s="263"/>
      <c r="K1781" s="263"/>
      <c r="L1781" s="263" t="s">
        <v>645</v>
      </c>
      <c r="M1781" s="263" t="s">
        <v>645</v>
      </c>
      <c r="N1781" s="263" t="s">
        <v>645</v>
      </c>
      <c r="O1781" s="263" t="s">
        <v>645</v>
      </c>
      <c r="P1781" s="263" t="s">
        <v>645</v>
      </c>
      <c r="Q1781" s="263" t="s">
        <v>645</v>
      </c>
      <c r="R1781" s="263" t="s">
        <v>645</v>
      </c>
      <c r="S1781" s="263" t="s">
        <v>645</v>
      </c>
      <c r="T1781" s="263" t="s">
        <v>645</v>
      </c>
      <c r="U1781" s="263" t="s">
        <v>645</v>
      </c>
      <c r="V1781" s="263" t="s">
        <v>645</v>
      </c>
      <c r="W1781" s="263" t="s">
        <v>645</v>
      </c>
      <c r="X1781" s="263" t="s">
        <v>645</v>
      </c>
      <c r="Y1781" s="263" t="s">
        <v>645</v>
      </c>
      <c r="Z1781" s="263" t="s">
        <v>645</v>
      </c>
      <c r="AA1781" s="263" t="s">
        <v>645</v>
      </c>
      <c r="AB1781" s="263" t="s">
        <v>645</v>
      </c>
    </row>
    <row r="1782" spans="1:28" s="268" customFormat="1" ht="40.200000000000003" customHeight="1">
      <c r="A1782" s="263" t="s">
        <v>5664</v>
      </c>
      <c r="B1782" s="263" t="s">
        <v>5665</v>
      </c>
      <c r="C1782" s="263" t="s">
        <v>252</v>
      </c>
      <c r="D1782" s="263" t="s">
        <v>5666</v>
      </c>
      <c r="E1782" s="263" t="s">
        <v>5667</v>
      </c>
      <c r="F1782" s="263" t="s">
        <v>5685</v>
      </c>
      <c r="G1782" s="264" t="s">
        <v>5686</v>
      </c>
      <c r="H1782" s="263" t="s">
        <v>5687</v>
      </c>
      <c r="I1782" s="265" t="s">
        <v>9</v>
      </c>
      <c r="J1782" s="263"/>
      <c r="K1782" s="263"/>
      <c r="L1782" s="266"/>
      <c r="M1782" s="263" t="s">
        <v>645</v>
      </c>
      <c r="N1782" s="263" t="s">
        <v>645</v>
      </c>
      <c r="O1782" s="263" t="s">
        <v>645</v>
      </c>
      <c r="P1782" s="263" t="s">
        <v>645</v>
      </c>
      <c r="Q1782" s="263" t="s">
        <v>645</v>
      </c>
      <c r="R1782" s="263" t="s">
        <v>645</v>
      </c>
      <c r="S1782" s="263" t="s">
        <v>645</v>
      </c>
      <c r="T1782" s="263" t="s">
        <v>645</v>
      </c>
      <c r="U1782" s="263" t="s">
        <v>645</v>
      </c>
      <c r="V1782" s="263" t="s">
        <v>645</v>
      </c>
      <c r="W1782" s="263" t="s">
        <v>645</v>
      </c>
      <c r="X1782" s="263" t="s">
        <v>645</v>
      </c>
      <c r="Y1782" s="263" t="s">
        <v>645</v>
      </c>
      <c r="Z1782" s="263" t="s">
        <v>645</v>
      </c>
      <c r="AA1782" s="263" t="s">
        <v>645</v>
      </c>
      <c r="AB1782" s="263" t="s">
        <v>645</v>
      </c>
    </row>
    <row r="1783" spans="1:28" s="268" customFormat="1" ht="40.200000000000003" customHeight="1">
      <c r="A1783" s="263" t="s">
        <v>5664</v>
      </c>
      <c r="B1783" s="263" t="s">
        <v>5665</v>
      </c>
      <c r="C1783" s="263" t="s">
        <v>257</v>
      </c>
      <c r="D1783" s="263" t="s">
        <v>5666</v>
      </c>
      <c r="E1783" s="263" t="s">
        <v>5667</v>
      </c>
      <c r="F1783" s="263" t="s">
        <v>5688</v>
      </c>
      <c r="G1783" s="264" t="s">
        <v>5689</v>
      </c>
      <c r="H1783" s="263" t="s">
        <v>5690</v>
      </c>
      <c r="I1783" s="265" t="s">
        <v>9</v>
      </c>
      <c r="J1783" s="263"/>
      <c r="K1783" s="264"/>
      <c r="L1783" s="263" t="s">
        <v>645</v>
      </c>
      <c r="M1783" s="263" t="s">
        <v>645</v>
      </c>
      <c r="N1783" s="263" t="s">
        <v>645</v>
      </c>
      <c r="O1783" s="263" t="s">
        <v>645</v>
      </c>
      <c r="P1783" s="263" t="s">
        <v>645</v>
      </c>
      <c r="Q1783" s="263" t="s">
        <v>645</v>
      </c>
      <c r="R1783" s="263" t="s">
        <v>645</v>
      </c>
      <c r="S1783" s="263" t="s">
        <v>645</v>
      </c>
      <c r="T1783" s="263" t="s">
        <v>645</v>
      </c>
      <c r="U1783" s="263" t="s">
        <v>645</v>
      </c>
      <c r="V1783" s="263" t="s">
        <v>645</v>
      </c>
      <c r="W1783" s="263" t="s">
        <v>645</v>
      </c>
      <c r="X1783" s="263" t="s">
        <v>645</v>
      </c>
      <c r="Y1783" s="263" t="s">
        <v>645</v>
      </c>
      <c r="Z1783" s="263" t="s">
        <v>645</v>
      </c>
      <c r="AA1783" s="263" t="s">
        <v>645</v>
      </c>
      <c r="AB1783" s="263" t="s">
        <v>645</v>
      </c>
    </row>
    <row r="1784" spans="1:28" s="268" customFormat="1" ht="40.200000000000003" customHeight="1">
      <c r="A1784" s="263" t="s">
        <v>5664</v>
      </c>
      <c r="B1784" s="263" t="s">
        <v>5665</v>
      </c>
      <c r="C1784" s="263" t="s">
        <v>260</v>
      </c>
      <c r="D1784" s="263" t="s">
        <v>5666</v>
      </c>
      <c r="E1784" s="263" t="s">
        <v>5667</v>
      </c>
      <c r="F1784" s="263" t="s">
        <v>5691</v>
      </c>
      <c r="G1784" s="264" t="s">
        <v>5692</v>
      </c>
      <c r="H1784" s="263" t="s">
        <v>5693</v>
      </c>
      <c r="I1784" s="265" t="s">
        <v>9</v>
      </c>
      <c r="J1784" s="263"/>
      <c r="K1784" s="264"/>
      <c r="L1784" s="263" t="s">
        <v>645</v>
      </c>
      <c r="M1784" s="263" t="s">
        <v>645</v>
      </c>
      <c r="N1784" s="263" t="s">
        <v>645</v>
      </c>
      <c r="O1784" s="263" t="s">
        <v>645</v>
      </c>
      <c r="P1784" s="263" t="s">
        <v>645</v>
      </c>
      <c r="Q1784" s="263" t="s">
        <v>645</v>
      </c>
      <c r="R1784" s="263" t="s">
        <v>645</v>
      </c>
      <c r="S1784" s="263" t="s">
        <v>645</v>
      </c>
      <c r="T1784" s="263" t="s">
        <v>645</v>
      </c>
      <c r="U1784" s="263" t="s">
        <v>645</v>
      </c>
      <c r="V1784" s="263" t="s">
        <v>645</v>
      </c>
      <c r="W1784" s="263" t="s">
        <v>645</v>
      </c>
      <c r="X1784" s="263" t="s">
        <v>645</v>
      </c>
      <c r="Y1784" s="263" t="s">
        <v>645</v>
      </c>
      <c r="Z1784" s="263" t="s">
        <v>645</v>
      </c>
      <c r="AA1784" s="263" t="s">
        <v>645</v>
      </c>
      <c r="AB1784" s="263" t="s">
        <v>645</v>
      </c>
    </row>
    <row r="1785" spans="1:28" s="268" customFormat="1" ht="40.200000000000003" customHeight="1">
      <c r="A1785" s="263" t="s">
        <v>5664</v>
      </c>
      <c r="B1785" s="263" t="s">
        <v>5665</v>
      </c>
      <c r="C1785" s="263" t="s">
        <v>264</v>
      </c>
      <c r="D1785" s="263" t="s">
        <v>5666</v>
      </c>
      <c r="E1785" s="263" t="s">
        <v>5667</v>
      </c>
      <c r="F1785" s="263" t="s">
        <v>5694</v>
      </c>
      <c r="G1785" s="264" t="s">
        <v>5695</v>
      </c>
      <c r="H1785" s="263" t="s">
        <v>5696</v>
      </c>
      <c r="I1785" s="265" t="s">
        <v>9</v>
      </c>
      <c r="J1785" s="263"/>
      <c r="K1785" s="264"/>
      <c r="L1785" s="263" t="s">
        <v>645</v>
      </c>
      <c r="M1785" s="263" t="s">
        <v>645</v>
      </c>
      <c r="N1785" s="263" t="s">
        <v>645</v>
      </c>
      <c r="O1785" s="263" t="s">
        <v>645</v>
      </c>
      <c r="P1785" s="263" t="s">
        <v>645</v>
      </c>
      <c r="Q1785" s="263" t="s">
        <v>645</v>
      </c>
      <c r="R1785" s="263" t="s">
        <v>645</v>
      </c>
      <c r="S1785" s="263" t="s">
        <v>645</v>
      </c>
      <c r="T1785" s="263" t="s">
        <v>645</v>
      </c>
      <c r="U1785" s="263" t="s">
        <v>645</v>
      </c>
      <c r="V1785" s="263" t="s">
        <v>645</v>
      </c>
      <c r="W1785" s="263" t="s">
        <v>645</v>
      </c>
      <c r="X1785" s="263" t="s">
        <v>645</v>
      </c>
      <c r="Y1785" s="263" t="s">
        <v>645</v>
      </c>
      <c r="Z1785" s="263" t="s">
        <v>645</v>
      </c>
      <c r="AA1785" s="263" t="s">
        <v>645</v>
      </c>
      <c r="AB1785" s="263" t="s">
        <v>645</v>
      </c>
    </row>
    <row r="1786" spans="1:28" s="268" customFormat="1" ht="40.200000000000003" customHeight="1">
      <c r="A1786" s="263" t="s">
        <v>5664</v>
      </c>
      <c r="B1786" s="263" t="s">
        <v>5665</v>
      </c>
      <c r="C1786" s="263" t="s">
        <v>268</v>
      </c>
      <c r="D1786" s="263" t="s">
        <v>5666</v>
      </c>
      <c r="E1786" s="263" t="s">
        <v>5667</v>
      </c>
      <c r="F1786" s="263" t="s">
        <v>5697</v>
      </c>
      <c r="G1786" s="264" t="s">
        <v>5698</v>
      </c>
      <c r="H1786" s="263" t="s">
        <v>5699</v>
      </c>
      <c r="I1786" s="265" t="s">
        <v>9</v>
      </c>
      <c r="J1786" s="263"/>
      <c r="K1786" s="264"/>
      <c r="L1786" s="263" t="s">
        <v>645</v>
      </c>
      <c r="M1786" s="263" t="s">
        <v>645</v>
      </c>
      <c r="N1786" s="263" t="s">
        <v>645</v>
      </c>
      <c r="O1786" s="263" t="s">
        <v>645</v>
      </c>
      <c r="P1786" s="263" t="s">
        <v>645</v>
      </c>
      <c r="Q1786" s="263" t="s">
        <v>645</v>
      </c>
      <c r="R1786" s="263" t="s">
        <v>645</v>
      </c>
      <c r="S1786" s="263" t="s">
        <v>645</v>
      </c>
      <c r="T1786" s="263" t="s">
        <v>645</v>
      </c>
      <c r="U1786" s="263" t="s">
        <v>645</v>
      </c>
      <c r="V1786" s="263" t="s">
        <v>645</v>
      </c>
      <c r="W1786" s="263" t="s">
        <v>645</v>
      </c>
      <c r="X1786" s="263" t="s">
        <v>645</v>
      </c>
      <c r="Y1786" s="263" t="s">
        <v>645</v>
      </c>
      <c r="Z1786" s="263" t="s">
        <v>645</v>
      </c>
      <c r="AA1786" s="263" t="s">
        <v>645</v>
      </c>
      <c r="AB1786" s="263" t="s">
        <v>645</v>
      </c>
    </row>
    <row r="1787" spans="1:28" s="268" customFormat="1" ht="40.200000000000003" customHeight="1">
      <c r="A1787" s="263" t="s">
        <v>5664</v>
      </c>
      <c r="B1787" s="263" t="s">
        <v>5665</v>
      </c>
      <c r="C1787" s="263" t="s">
        <v>272</v>
      </c>
      <c r="D1787" s="263" t="s">
        <v>5666</v>
      </c>
      <c r="E1787" s="263" t="s">
        <v>5667</v>
      </c>
      <c r="F1787" s="263" t="s">
        <v>5700</v>
      </c>
      <c r="G1787" s="264" t="s">
        <v>5701</v>
      </c>
      <c r="H1787" s="263" t="s">
        <v>5702</v>
      </c>
      <c r="I1787" s="265" t="s">
        <v>9</v>
      </c>
      <c r="J1787" s="263"/>
      <c r="K1787" s="264"/>
      <c r="L1787" s="263" t="s">
        <v>645</v>
      </c>
      <c r="M1787" s="263" t="s">
        <v>645</v>
      </c>
      <c r="N1787" s="263" t="s">
        <v>645</v>
      </c>
      <c r="O1787" s="263" t="s">
        <v>645</v>
      </c>
      <c r="P1787" s="263" t="s">
        <v>645</v>
      </c>
      <c r="Q1787" s="263" t="s">
        <v>645</v>
      </c>
      <c r="R1787" s="263" t="s">
        <v>645</v>
      </c>
      <c r="S1787" s="263" t="s">
        <v>645</v>
      </c>
      <c r="T1787" s="263" t="s">
        <v>645</v>
      </c>
      <c r="U1787" s="263" t="s">
        <v>645</v>
      </c>
      <c r="V1787" s="263" t="s">
        <v>645</v>
      </c>
      <c r="W1787" s="263" t="s">
        <v>645</v>
      </c>
      <c r="X1787" s="263" t="s">
        <v>645</v>
      </c>
      <c r="Y1787" s="263" t="s">
        <v>645</v>
      </c>
      <c r="Z1787" s="263" t="s">
        <v>645</v>
      </c>
      <c r="AA1787" s="263" t="s">
        <v>645</v>
      </c>
      <c r="AB1787" s="263" t="s">
        <v>645</v>
      </c>
    </row>
    <row r="1788" spans="1:28" s="268" customFormat="1" ht="40.200000000000003" customHeight="1">
      <c r="A1788" s="263" t="s">
        <v>5664</v>
      </c>
      <c r="B1788" s="263" t="s">
        <v>5665</v>
      </c>
      <c r="C1788" s="263" t="s">
        <v>275</v>
      </c>
      <c r="D1788" s="263" t="s">
        <v>5666</v>
      </c>
      <c r="E1788" s="263" t="s">
        <v>5667</v>
      </c>
      <c r="F1788" s="263" t="s">
        <v>5703</v>
      </c>
      <c r="G1788" s="264" t="s">
        <v>5701</v>
      </c>
      <c r="H1788" s="263" t="s">
        <v>5704</v>
      </c>
      <c r="I1788" s="265" t="s">
        <v>9</v>
      </c>
      <c r="J1788" s="263"/>
      <c r="K1788" s="263"/>
      <c r="L1788" s="266"/>
      <c r="M1788" s="263" t="s">
        <v>645</v>
      </c>
      <c r="N1788" s="263" t="s">
        <v>645</v>
      </c>
      <c r="O1788" s="263" t="s">
        <v>645</v>
      </c>
      <c r="P1788" s="263" t="s">
        <v>645</v>
      </c>
      <c r="Q1788" s="263" t="s">
        <v>645</v>
      </c>
      <c r="R1788" s="263" t="s">
        <v>645</v>
      </c>
      <c r="S1788" s="263" t="s">
        <v>645</v>
      </c>
      <c r="T1788" s="263" t="s">
        <v>645</v>
      </c>
      <c r="U1788" s="263" t="s">
        <v>645</v>
      </c>
      <c r="V1788" s="263" t="s">
        <v>645</v>
      </c>
      <c r="W1788" s="263" t="s">
        <v>645</v>
      </c>
      <c r="X1788" s="263" t="s">
        <v>645</v>
      </c>
      <c r="Y1788" s="263" t="s">
        <v>645</v>
      </c>
      <c r="Z1788" s="263" t="s">
        <v>645</v>
      </c>
      <c r="AA1788" s="263" t="s">
        <v>645</v>
      </c>
      <c r="AB1788" s="263" t="s">
        <v>645</v>
      </c>
    </row>
    <row r="1789" spans="1:28" s="268" customFormat="1" ht="40.200000000000003" customHeight="1">
      <c r="A1789" s="263" t="s">
        <v>5664</v>
      </c>
      <c r="B1789" s="263" t="s">
        <v>5665</v>
      </c>
      <c r="C1789" s="263" t="s">
        <v>279</v>
      </c>
      <c r="D1789" s="263" t="s">
        <v>5666</v>
      </c>
      <c r="E1789" s="263" t="s">
        <v>5667</v>
      </c>
      <c r="F1789" s="263" t="s">
        <v>5705</v>
      </c>
      <c r="G1789" s="264" t="s">
        <v>5706</v>
      </c>
      <c r="H1789" s="263" t="s">
        <v>5707</v>
      </c>
      <c r="I1789" s="265" t="s">
        <v>9</v>
      </c>
      <c r="J1789" s="263"/>
      <c r="K1789" s="263"/>
      <c r="L1789" s="266"/>
      <c r="M1789" s="263" t="s">
        <v>645</v>
      </c>
      <c r="N1789" s="263" t="s">
        <v>645</v>
      </c>
      <c r="O1789" s="263" t="s">
        <v>645</v>
      </c>
      <c r="P1789" s="263" t="s">
        <v>645</v>
      </c>
      <c r="Q1789" s="263" t="s">
        <v>645</v>
      </c>
      <c r="R1789" s="263" t="s">
        <v>645</v>
      </c>
      <c r="S1789" s="263" t="s">
        <v>645</v>
      </c>
      <c r="T1789" s="263" t="s">
        <v>645</v>
      </c>
      <c r="U1789" s="263" t="s">
        <v>645</v>
      </c>
      <c r="V1789" s="263" t="s">
        <v>645</v>
      </c>
      <c r="W1789" s="263" t="s">
        <v>645</v>
      </c>
      <c r="X1789" s="263" t="s">
        <v>645</v>
      </c>
      <c r="Y1789" s="263" t="s">
        <v>645</v>
      </c>
      <c r="Z1789" s="263" t="s">
        <v>645</v>
      </c>
      <c r="AA1789" s="263" t="s">
        <v>645</v>
      </c>
      <c r="AB1789" s="263" t="s">
        <v>645</v>
      </c>
    </row>
    <row r="1790" spans="1:28" s="268" customFormat="1" ht="40.200000000000003" customHeight="1">
      <c r="A1790" s="263" t="s">
        <v>5664</v>
      </c>
      <c r="B1790" s="263" t="s">
        <v>5665</v>
      </c>
      <c r="C1790" s="263" t="s">
        <v>283</v>
      </c>
      <c r="D1790" s="263" t="s">
        <v>5666</v>
      </c>
      <c r="E1790" s="263" t="s">
        <v>5667</v>
      </c>
      <c r="F1790" s="263" t="s">
        <v>5708</v>
      </c>
      <c r="G1790" s="264" t="s">
        <v>5706</v>
      </c>
      <c r="H1790" s="263" t="s">
        <v>5709</v>
      </c>
      <c r="I1790" s="265" t="s">
        <v>9</v>
      </c>
      <c r="J1790" s="263"/>
      <c r="K1790" s="264"/>
      <c r="L1790" s="263" t="s">
        <v>645</v>
      </c>
      <c r="M1790" s="263" t="s">
        <v>645</v>
      </c>
      <c r="N1790" s="263" t="s">
        <v>645</v>
      </c>
      <c r="O1790" s="263" t="s">
        <v>645</v>
      </c>
      <c r="P1790" s="263" t="s">
        <v>645</v>
      </c>
      <c r="Q1790" s="263" t="s">
        <v>645</v>
      </c>
      <c r="R1790" s="263" t="s">
        <v>645</v>
      </c>
      <c r="S1790" s="263" t="s">
        <v>645</v>
      </c>
      <c r="T1790" s="263" t="s">
        <v>645</v>
      </c>
      <c r="U1790" s="263" t="s">
        <v>645</v>
      </c>
      <c r="V1790" s="263" t="s">
        <v>645</v>
      </c>
      <c r="W1790" s="263" t="s">
        <v>645</v>
      </c>
      <c r="X1790" s="263" t="s">
        <v>645</v>
      </c>
      <c r="Y1790" s="263" t="s">
        <v>645</v>
      </c>
      <c r="Z1790" s="263" t="s">
        <v>645</v>
      </c>
      <c r="AA1790" s="263" t="s">
        <v>645</v>
      </c>
      <c r="AB1790" s="263" t="s">
        <v>645</v>
      </c>
    </row>
    <row r="1791" spans="1:28" s="268" customFormat="1" ht="40.200000000000003" customHeight="1">
      <c r="A1791" s="263" t="s">
        <v>5664</v>
      </c>
      <c r="B1791" s="263" t="s">
        <v>5665</v>
      </c>
      <c r="C1791" s="263" t="s">
        <v>286</v>
      </c>
      <c r="D1791" s="263" t="s">
        <v>5666</v>
      </c>
      <c r="E1791" s="263" t="s">
        <v>5667</v>
      </c>
      <c r="F1791" s="263" t="s">
        <v>5710</v>
      </c>
      <c r="G1791" s="264" t="s">
        <v>5711</v>
      </c>
      <c r="H1791" s="263" t="s">
        <v>5712</v>
      </c>
      <c r="I1791" s="265" t="s">
        <v>9</v>
      </c>
      <c r="J1791" s="263"/>
      <c r="K1791" s="264"/>
      <c r="L1791" s="263" t="s">
        <v>645</v>
      </c>
      <c r="M1791" s="263" t="s">
        <v>645</v>
      </c>
      <c r="N1791" s="263" t="s">
        <v>645</v>
      </c>
      <c r="O1791" s="263" t="s">
        <v>645</v>
      </c>
      <c r="P1791" s="263" t="s">
        <v>645</v>
      </c>
      <c r="Q1791" s="263" t="s">
        <v>645</v>
      </c>
      <c r="R1791" s="263" t="s">
        <v>645</v>
      </c>
      <c r="S1791" s="263" t="s">
        <v>645</v>
      </c>
      <c r="T1791" s="263" t="s">
        <v>645</v>
      </c>
      <c r="U1791" s="263" t="s">
        <v>645</v>
      </c>
      <c r="V1791" s="263" t="s">
        <v>645</v>
      </c>
      <c r="W1791" s="263" t="s">
        <v>645</v>
      </c>
      <c r="X1791" s="263" t="s">
        <v>645</v>
      </c>
      <c r="Y1791" s="263" t="s">
        <v>645</v>
      </c>
      <c r="Z1791" s="263" t="s">
        <v>645</v>
      </c>
      <c r="AA1791" s="263" t="s">
        <v>645</v>
      </c>
      <c r="AB1791" s="263" t="s">
        <v>645</v>
      </c>
    </row>
    <row r="1792" spans="1:28" s="268" customFormat="1" ht="40.200000000000003" customHeight="1">
      <c r="A1792" s="263" t="s">
        <v>5664</v>
      </c>
      <c r="B1792" s="263" t="s">
        <v>5665</v>
      </c>
      <c r="C1792" s="263" t="s">
        <v>290</v>
      </c>
      <c r="D1792" s="263" t="s">
        <v>5666</v>
      </c>
      <c r="E1792" s="263" t="s">
        <v>5667</v>
      </c>
      <c r="F1792" s="263" t="s">
        <v>5713</v>
      </c>
      <c r="G1792" s="264" t="s">
        <v>5706</v>
      </c>
      <c r="H1792" s="263" t="s">
        <v>5714</v>
      </c>
      <c r="I1792" s="265" t="s">
        <v>9</v>
      </c>
      <c r="J1792" s="263"/>
      <c r="K1792" s="264"/>
      <c r="L1792" s="263" t="s">
        <v>645</v>
      </c>
      <c r="M1792" s="263" t="s">
        <v>645</v>
      </c>
      <c r="N1792" s="263" t="s">
        <v>645</v>
      </c>
      <c r="O1792" s="263" t="s">
        <v>645</v>
      </c>
      <c r="P1792" s="263" t="s">
        <v>645</v>
      </c>
      <c r="Q1792" s="263" t="s">
        <v>645</v>
      </c>
      <c r="R1792" s="263" t="s">
        <v>645</v>
      </c>
      <c r="S1792" s="263" t="s">
        <v>645</v>
      </c>
      <c r="T1792" s="263" t="s">
        <v>645</v>
      </c>
      <c r="U1792" s="263" t="s">
        <v>645</v>
      </c>
      <c r="V1792" s="263" t="s">
        <v>645</v>
      </c>
      <c r="W1792" s="263" t="s">
        <v>645</v>
      </c>
      <c r="X1792" s="263" t="s">
        <v>645</v>
      </c>
      <c r="Y1792" s="263" t="s">
        <v>645</v>
      </c>
      <c r="Z1792" s="263" t="s">
        <v>645</v>
      </c>
      <c r="AA1792" s="263" t="s">
        <v>645</v>
      </c>
      <c r="AB1792" s="263" t="s">
        <v>645</v>
      </c>
    </row>
    <row r="1793" spans="1:28" s="268" customFormat="1" ht="40.200000000000003" customHeight="1">
      <c r="A1793" s="263" t="s">
        <v>5664</v>
      </c>
      <c r="B1793" s="263" t="s">
        <v>5665</v>
      </c>
      <c r="C1793" s="263" t="s">
        <v>295</v>
      </c>
      <c r="D1793" s="263" t="s">
        <v>5666</v>
      </c>
      <c r="E1793" s="263" t="s">
        <v>5667</v>
      </c>
      <c r="F1793" s="263" t="s">
        <v>5715</v>
      </c>
      <c r="G1793" s="264" t="s">
        <v>5706</v>
      </c>
      <c r="H1793" s="263" t="s">
        <v>5716</v>
      </c>
      <c r="I1793" s="265" t="s">
        <v>9</v>
      </c>
      <c r="J1793" s="263"/>
      <c r="K1793" s="264"/>
      <c r="L1793" s="263" t="s">
        <v>645</v>
      </c>
      <c r="M1793" s="263" t="s">
        <v>645</v>
      </c>
      <c r="N1793" s="263" t="s">
        <v>645</v>
      </c>
      <c r="O1793" s="263" t="s">
        <v>645</v>
      </c>
      <c r="P1793" s="263" t="s">
        <v>645</v>
      </c>
      <c r="Q1793" s="263" t="s">
        <v>645</v>
      </c>
      <c r="R1793" s="263" t="s">
        <v>645</v>
      </c>
      <c r="S1793" s="263" t="s">
        <v>645</v>
      </c>
      <c r="T1793" s="263" t="s">
        <v>645</v>
      </c>
      <c r="U1793" s="263" t="s">
        <v>645</v>
      </c>
      <c r="V1793" s="263" t="s">
        <v>645</v>
      </c>
      <c r="W1793" s="263" t="s">
        <v>645</v>
      </c>
      <c r="X1793" s="263" t="s">
        <v>645</v>
      </c>
      <c r="Y1793" s="263" t="s">
        <v>645</v>
      </c>
      <c r="Z1793" s="263" t="s">
        <v>645</v>
      </c>
      <c r="AA1793" s="263" t="s">
        <v>645</v>
      </c>
      <c r="AB1793" s="263" t="s">
        <v>645</v>
      </c>
    </row>
    <row r="1794" spans="1:28" s="268" customFormat="1" ht="40.200000000000003" customHeight="1">
      <c r="A1794" s="263" t="s">
        <v>5664</v>
      </c>
      <c r="B1794" s="263" t="s">
        <v>5665</v>
      </c>
      <c r="C1794" s="263" t="s">
        <v>300</v>
      </c>
      <c r="D1794" s="263" t="s">
        <v>5666</v>
      </c>
      <c r="E1794" s="263" t="s">
        <v>5667</v>
      </c>
      <c r="F1794" s="263" t="s">
        <v>5717</v>
      </c>
      <c r="G1794" s="264" t="s">
        <v>5718</v>
      </c>
      <c r="H1794" s="263" t="s">
        <v>5719</v>
      </c>
      <c r="I1794" s="265" t="s">
        <v>9</v>
      </c>
      <c r="J1794" s="263"/>
      <c r="K1794" s="264"/>
      <c r="L1794" s="263" t="s">
        <v>645</v>
      </c>
      <c r="M1794" s="263" t="s">
        <v>645</v>
      </c>
      <c r="N1794" s="263" t="s">
        <v>645</v>
      </c>
      <c r="O1794" s="263" t="s">
        <v>645</v>
      </c>
      <c r="P1794" s="263" t="s">
        <v>645</v>
      </c>
      <c r="Q1794" s="263" t="s">
        <v>645</v>
      </c>
      <c r="R1794" s="263" t="s">
        <v>645</v>
      </c>
      <c r="S1794" s="263" t="s">
        <v>645</v>
      </c>
      <c r="T1794" s="263" t="s">
        <v>645</v>
      </c>
      <c r="U1794" s="263" t="s">
        <v>645</v>
      </c>
      <c r="V1794" s="263" t="s">
        <v>645</v>
      </c>
      <c r="W1794" s="263" t="s">
        <v>645</v>
      </c>
      <c r="X1794" s="263" t="s">
        <v>645</v>
      </c>
      <c r="Y1794" s="263" t="s">
        <v>645</v>
      </c>
      <c r="Z1794" s="263" t="s">
        <v>645</v>
      </c>
      <c r="AA1794" s="263" t="s">
        <v>645</v>
      </c>
      <c r="AB1794" s="263" t="s">
        <v>645</v>
      </c>
    </row>
    <row r="1795" spans="1:28" s="268" customFormat="1" ht="40.200000000000003" customHeight="1">
      <c r="A1795" s="263" t="s">
        <v>5664</v>
      </c>
      <c r="B1795" s="263" t="s">
        <v>5665</v>
      </c>
      <c r="C1795" s="263" t="s">
        <v>304</v>
      </c>
      <c r="D1795" s="263" t="s">
        <v>5666</v>
      </c>
      <c r="E1795" s="263" t="s">
        <v>5667</v>
      </c>
      <c r="F1795" s="263" t="s">
        <v>5025</v>
      </c>
      <c r="G1795" s="264" t="s">
        <v>5507</v>
      </c>
      <c r="H1795" s="263" t="s">
        <v>3365</v>
      </c>
      <c r="I1795" s="265" t="s">
        <v>9</v>
      </c>
      <c r="J1795" s="263"/>
      <c r="K1795" s="263"/>
      <c r="L1795" s="263" t="s">
        <v>645</v>
      </c>
      <c r="M1795" s="263" t="s">
        <v>645</v>
      </c>
      <c r="N1795" s="263" t="s">
        <v>645</v>
      </c>
      <c r="O1795" s="263" t="s">
        <v>645</v>
      </c>
      <c r="P1795" s="263" t="s">
        <v>645</v>
      </c>
      <c r="Q1795" s="263" t="s">
        <v>645</v>
      </c>
      <c r="R1795" s="263" t="s">
        <v>645</v>
      </c>
      <c r="S1795" s="263" t="s">
        <v>645</v>
      </c>
      <c r="T1795" s="263" t="s">
        <v>645</v>
      </c>
      <c r="U1795" s="263" t="s">
        <v>645</v>
      </c>
      <c r="V1795" s="263" t="s">
        <v>645</v>
      </c>
      <c r="W1795" s="263" t="s">
        <v>645</v>
      </c>
      <c r="X1795" s="263" t="s">
        <v>645</v>
      </c>
      <c r="Y1795" s="263" t="s">
        <v>645</v>
      </c>
      <c r="Z1795" s="263" t="s">
        <v>645</v>
      </c>
      <c r="AA1795" s="263" t="s">
        <v>645</v>
      </c>
      <c r="AB1795" s="263" t="s">
        <v>645</v>
      </c>
    </row>
    <row r="1796" spans="1:28" s="268" customFormat="1" ht="40.200000000000003" customHeight="1">
      <c r="A1796" s="263" t="s">
        <v>5664</v>
      </c>
      <c r="B1796" s="263" t="s">
        <v>5665</v>
      </c>
      <c r="C1796" s="263" t="s">
        <v>308</v>
      </c>
      <c r="D1796" s="263" t="s">
        <v>5666</v>
      </c>
      <c r="E1796" s="263" t="s">
        <v>5667</v>
      </c>
      <c r="F1796" s="263" t="s">
        <v>3036</v>
      </c>
      <c r="G1796" s="264" t="s">
        <v>5407</v>
      </c>
      <c r="H1796" s="263" t="s">
        <v>3359</v>
      </c>
      <c r="I1796" s="265" t="s">
        <v>9</v>
      </c>
      <c r="J1796" s="263"/>
      <c r="K1796" s="263"/>
      <c r="L1796" s="263" t="s">
        <v>645</v>
      </c>
      <c r="M1796" s="263" t="s">
        <v>645</v>
      </c>
      <c r="N1796" s="263" t="s">
        <v>645</v>
      </c>
      <c r="O1796" s="263" t="s">
        <v>645</v>
      </c>
      <c r="P1796" s="263" t="s">
        <v>645</v>
      </c>
      <c r="Q1796" s="263" t="s">
        <v>645</v>
      </c>
      <c r="R1796" s="263" t="s">
        <v>645</v>
      </c>
      <c r="S1796" s="263" t="s">
        <v>645</v>
      </c>
      <c r="T1796" s="263" t="s">
        <v>645</v>
      </c>
      <c r="U1796" s="263" t="s">
        <v>645</v>
      </c>
      <c r="V1796" s="263" t="s">
        <v>645</v>
      </c>
      <c r="W1796" s="263" t="s">
        <v>645</v>
      </c>
      <c r="X1796" s="263" t="s">
        <v>645</v>
      </c>
      <c r="Y1796" s="263" t="s">
        <v>645</v>
      </c>
      <c r="Z1796" s="263" t="s">
        <v>645</v>
      </c>
      <c r="AA1796" s="263" t="s">
        <v>645</v>
      </c>
      <c r="AB1796" s="263" t="s">
        <v>645</v>
      </c>
    </row>
    <row r="1797" spans="1:28" s="268" customFormat="1" ht="40.200000000000003" customHeight="1">
      <c r="A1797" s="263" t="s">
        <v>5664</v>
      </c>
      <c r="B1797" s="263" t="s">
        <v>5665</v>
      </c>
      <c r="C1797" s="263" t="s">
        <v>311</v>
      </c>
      <c r="D1797" s="263" t="s">
        <v>5666</v>
      </c>
      <c r="E1797" s="263" t="s">
        <v>5667</v>
      </c>
      <c r="F1797" s="263" t="s">
        <v>3031</v>
      </c>
      <c r="G1797" s="264" t="s">
        <v>5408</v>
      </c>
      <c r="H1797" s="263" t="s">
        <v>3362</v>
      </c>
      <c r="I1797" s="265" t="s">
        <v>9</v>
      </c>
      <c r="J1797" s="263"/>
      <c r="K1797" s="263"/>
      <c r="L1797" s="263" t="s">
        <v>645</v>
      </c>
      <c r="M1797" s="263" t="s">
        <v>645</v>
      </c>
      <c r="N1797" s="263" t="s">
        <v>645</v>
      </c>
      <c r="O1797" s="263" t="s">
        <v>645</v>
      </c>
      <c r="P1797" s="263" t="s">
        <v>645</v>
      </c>
      <c r="Q1797" s="263" t="s">
        <v>645</v>
      </c>
      <c r="R1797" s="263" t="s">
        <v>645</v>
      </c>
      <c r="S1797" s="263" t="s">
        <v>645</v>
      </c>
      <c r="T1797" s="263" t="s">
        <v>645</v>
      </c>
      <c r="U1797" s="263" t="s">
        <v>645</v>
      </c>
      <c r="V1797" s="263" t="s">
        <v>645</v>
      </c>
      <c r="W1797" s="263" t="s">
        <v>645</v>
      </c>
      <c r="X1797" s="263" t="s">
        <v>645</v>
      </c>
      <c r="Y1797" s="263" t="s">
        <v>645</v>
      </c>
      <c r="Z1797" s="263" t="s">
        <v>645</v>
      </c>
      <c r="AA1797" s="263" t="s">
        <v>645</v>
      </c>
      <c r="AB1797" s="263" t="s">
        <v>645</v>
      </c>
    </row>
    <row r="1798" spans="1:28" s="268" customFormat="1" ht="40.200000000000003" customHeight="1">
      <c r="A1798" s="263" t="s">
        <v>5664</v>
      </c>
      <c r="B1798" s="263" t="s">
        <v>5665</v>
      </c>
      <c r="C1798" s="263" t="s">
        <v>315</v>
      </c>
      <c r="D1798" s="263" t="s">
        <v>5666</v>
      </c>
      <c r="E1798" s="263" t="s">
        <v>5667</v>
      </c>
      <c r="F1798" s="263" t="s">
        <v>5720</v>
      </c>
      <c r="G1798" s="264" t="s">
        <v>5721</v>
      </c>
      <c r="H1798" s="263" t="s">
        <v>5722</v>
      </c>
      <c r="I1798" s="265" t="s">
        <v>9</v>
      </c>
      <c r="J1798" s="263"/>
      <c r="K1798" s="264"/>
      <c r="L1798" s="263" t="s">
        <v>645</v>
      </c>
      <c r="M1798" s="263" t="s">
        <v>645</v>
      </c>
      <c r="N1798" s="263" t="s">
        <v>645</v>
      </c>
      <c r="O1798" s="263" t="s">
        <v>645</v>
      </c>
      <c r="P1798" s="263" t="s">
        <v>645</v>
      </c>
      <c r="Q1798" s="263" t="s">
        <v>645</v>
      </c>
      <c r="R1798" s="263" t="s">
        <v>645</v>
      </c>
      <c r="S1798" s="263" t="s">
        <v>645</v>
      </c>
      <c r="T1798" s="263" t="s">
        <v>645</v>
      </c>
      <c r="U1798" s="263" t="s">
        <v>645</v>
      </c>
      <c r="V1798" s="263" t="s">
        <v>645</v>
      </c>
      <c r="W1798" s="263" t="s">
        <v>645</v>
      </c>
      <c r="X1798" s="263" t="s">
        <v>645</v>
      </c>
      <c r="Y1798" s="263" t="s">
        <v>645</v>
      </c>
      <c r="Z1798" s="263" t="s">
        <v>645</v>
      </c>
      <c r="AA1798" s="263" t="s">
        <v>645</v>
      </c>
      <c r="AB1798" s="263" t="s">
        <v>645</v>
      </c>
    </row>
    <row r="1799" spans="1:28" s="268" customFormat="1" ht="40.200000000000003" customHeight="1">
      <c r="A1799" s="263" t="s">
        <v>5664</v>
      </c>
      <c r="B1799" s="263" t="s">
        <v>5665</v>
      </c>
      <c r="C1799" s="263" t="s">
        <v>318</v>
      </c>
      <c r="D1799" s="263" t="s">
        <v>5666</v>
      </c>
      <c r="E1799" s="263" t="s">
        <v>5667</v>
      </c>
      <c r="F1799" s="263" t="s">
        <v>5723</v>
      </c>
      <c r="G1799" s="264" t="s">
        <v>5724</v>
      </c>
      <c r="H1799" s="263" t="s">
        <v>5725</v>
      </c>
      <c r="I1799" s="282" t="s">
        <v>10</v>
      </c>
      <c r="J1799" s="290" t="s">
        <v>5726</v>
      </c>
      <c r="K1799" s="264"/>
      <c r="L1799" s="263"/>
      <c r="M1799" s="263" t="s">
        <v>645</v>
      </c>
      <c r="N1799" s="263" t="s">
        <v>645</v>
      </c>
      <c r="O1799" s="263" t="s">
        <v>645</v>
      </c>
      <c r="P1799" s="263" t="s">
        <v>645</v>
      </c>
      <c r="Q1799" s="263" t="s">
        <v>645</v>
      </c>
      <c r="R1799" s="263" t="s">
        <v>645</v>
      </c>
      <c r="S1799" s="263" t="s">
        <v>645</v>
      </c>
      <c r="T1799" s="263" t="s">
        <v>645</v>
      </c>
      <c r="U1799" s="263" t="s">
        <v>645</v>
      </c>
      <c r="V1799" s="263" t="s">
        <v>645</v>
      </c>
      <c r="W1799" s="263" t="s">
        <v>645</v>
      </c>
      <c r="X1799" s="263" t="s">
        <v>645</v>
      </c>
      <c r="Y1799" s="263" t="s">
        <v>645</v>
      </c>
      <c r="Z1799" s="263" t="s">
        <v>645</v>
      </c>
      <c r="AA1799" s="263" t="s">
        <v>645</v>
      </c>
      <c r="AB1799" s="263" t="s">
        <v>645</v>
      </c>
    </row>
    <row r="1800" spans="1:28" s="268" customFormat="1" ht="40.200000000000003" customHeight="1">
      <c r="A1800" s="263" t="s">
        <v>5664</v>
      </c>
      <c r="B1800" s="263" t="s">
        <v>5665</v>
      </c>
      <c r="C1800" s="263" t="s">
        <v>322</v>
      </c>
      <c r="D1800" s="263" t="s">
        <v>5666</v>
      </c>
      <c r="E1800" s="263" t="s">
        <v>5667</v>
      </c>
      <c r="F1800" s="263" t="s">
        <v>5727</v>
      </c>
      <c r="G1800" s="264" t="s">
        <v>5728</v>
      </c>
      <c r="H1800" s="263" t="s">
        <v>5729</v>
      </c>
      <c r="I1800" s="265" t="s">
        <v>9</v>
      </c>
      <c r="J1800" s="263"/>
      <c r="K1800" s="264"/>
      <c r="L1800" s="263" t="s">
        <v>645</v>
      </c>
      <c r="M1800" s="263" t="s">
        <v>645</v>
      </c>
      <c r="N1800" s="263" t="s">
        <v>645</v>
      </c>
      <c r="O1800" s="263" t="s">
        <v>645</v>
      </c>
      <c r="P1800" s="263" t="s">
        <v>645</v>
      </c>
      <c r="Q1800" s="263" t="s">
        <v>645</v>
      </c>
      <c r="R1800" s="263" t="s">
        <v>645</v>
      </c>
      <c r="S1800" s="263" t="s">
        <v>645</v>
      </c>
      <c r="T1800" s="263" t="s">
        <v>645</v>
      </c>
      <c r="U1800" s="263" t="s">
        <v>645</v>
      </c>
      <c r="V1800" s="263" t="s">
        <v>645</v>
      </c>
      <c r="W1800" s="263" t="s">
        <v>645</v>
      </c>
      <c r="X1800" s="263" t="s">
        <v>645</v>
      </c>
      <c r="Y1800" s="263" t="s">
        <v>645</v>
      </c>
      <c r="Z1800" s="263" t="s">
        <v>645</v>
      </c>
      <c r="AA1800" s="263" t="s">
        <v>645</v>
      </c>
      <c r="AB1800" s="263" t="s">
        <v>645</v>
      </c>
    </row>
    <row r="1801" spans="1:28" s="268" customFormat="1" ht="40.200000000000003" customHeight="1">
      <c r="A1801" s="263" t="s">
        <v>5664</v>
      </c>
      <c r="B1801" s="263" t="s">
        <v>5665</v>
      </c>
      <c r="C1801" s="263" t="s">
        <v>1080</v>
      </c>
      <c r="D1801" s="263" t="s">
        <v>5666</v>
      </c>
      <c r="E1801" s="263" t="s">
        <v>5667</v>
      </c>
      <c r="F1801" s="263" t="s">
        <v>5730</v>
      </c>
      <c r="G1801" s="264" t="s">
        <v>5721</v>
      </c>
      <c r="H1801" s="263" t="s">
        <v>5731</v>
      </c>
      <c r="I1801" s="265" t="s">
        <v>9</v>
      </c>
      <c r="J1801" s="263"/>
      <c r="K1801" s="264"/>
      <c r="L1801" s="263" t="s">
        <v>645</v>
      </c>
      <c r="M1801" s="263" t="s">
        <v>645</v>
      </c>
      <c r="N1801" s="263" t="s">
        <v>645</v>
      </c>
      <c r="O1801" s="263" t="s">
        <v>645</v>
      </c>
      <c r="P1801" s="263" t="s">
        <v>645</v>
      </c>
      <c r="Q1801" s="263" t="s">
        <v>645</v>
      </c>
      <c r="R1801" s="263" t="s">
        <v>645</v>
      </c>
      <c r="S1801" s="263" t="s">
        <v>645</v>
      </c>
      <c r="T1801" s="263" t="s">
        <v>645</v>
      </c>
      <c r="U1801" s="263" t="s">
        <v>645</v>
      </c>
      <c r="V1801" s="263" t="s">
        <v>645</v>
      </c>
      <c r="W1801" s="263" t="s">
        <v>645</v>
      </c>
      <c r="X1801" s="263" t="s">
        <v>645</v>
      </c>
      <c r="Y1801" s="263" t="s">
        <v>645</v>
      </c>
      <c r="Z1801" s="263" t="s">
        <v>645</v>
      </c>
      <c r="AA1801" s="263" t="s">
        <v>645</v>
      </c>
      <c r="AB1801" s="263" t="s">
        <v>645</v>
      </c>
    </row>
    <row r="1802" spans="1:28" s="268" customFormat="1" ht="40.200000000000003" customHeight="1">
      <c r="A1802" s="263" t="s">
        <v>5664</v>
      </c>
      <c r="B1802" s="263" t="s">
        <v>5665</v>
      </c>
      <c r="C1802" s="263" t="s">
        <v>1084</v>
      </c>
      <c r="D1802" s="263" t="s">
        <v>5666</v>
      </c>
      <c r="E1802" s="263" t="s">
        <v>5667</v>
      </c>
      <c r="F1802" s="263" t="s">
        <v>5732</v>
      </c>
      <c r="G1802" s="264" t="s">
        <v>5733</v>
      </c>
      <c r="H1802" s="263" t="s">
        <v>5734</v>
      </c>
      <c r="I1802" s="265" t="s">
        <v>9</v>
      </c>
      <c r="J1802" s="263"/>
      <c r="K1802" s="264"/>
      <c r="L1802" s="263" t="s">
        <v>645</v>
      </c>
      <c r="M1802" s="263" t="s">
        <v>645</v>
      </c>
      <c r="N1802" s="263" t="s">
        <v>645</v>
      </c>
      <c r="O1802" s="263" t="s">
        <v>645</v>
      </c>
      <c r="P1802" s="263" t="s">
        <v>645</v>
      </c>
      <c r="Q1802" s="263" t="s">
        <v>645</v>
      </c>
      <c r="R1802" s="263" t="s">
        <v>645</v>
      </c>
      <c r="S1802" s="263" t="s">
        <v>645</v>
      </c>
      <c r="T1802" s="263" t="s">
        <v>645</v>
      </c>
      <c r="U1802" s="263" t="s">
        <v>645</v>
      </c>
      <c r="V1802" s="263" t="s">
        <v>645</v>
      </c>
      <c r="W1802" s="263" t="s">
        <v>645</v>
      </c>
      <c r="X1802" s="263" t="s">
        <v>645</v>
      </c>
      <c r="Y1802" s="263" t="s">
        <v>645</v>
      </c>
      <c r="Z1802" s="263" t="s">
        <v>645</v>
      </c>
      <c r="AA1802" s="263" t="s">
        <v>645</v>
      </c>
      <c r="AB1802" s="263" t="s">
        <v>645</v>
      </c>
    </row>
    <row r="1803" spans="1:28" s="268" customFormat="1" ht="40.200000000000003" customHeight="1">
      <c r="A1803" s="263" t="s">
        <v>5664</v>
      </c>
      <c r="B1803" s="263" t="s">
        <v>5665</v>
      </c>
      <c r="C1803" s="263" t="s">
        <v>1088</v>
      </c>
      <c r="D1803" s="263" t="s">
        <v>5666</v>
      </c>
      <c r="E1803" s="263" t="s">
        <v>5667</v>
      </c>
      <c r="F1803" s="263" t="s">
        <v>5735</v>
      </c>
      <c r="G1803" s="264" t="s">
        <v>5733</v>
      </c>
      <c r="H1803" s="263" t="s">
        <v>5736</v>
      </c>
      <c r="I1803" s="265" t="s">
        <v>9</v>
      </c>
      <c r="J1803" s="263"/>
      <c r="K1803" s="264"/>
      <c r="L1803" s="263" t="s">
        <v>645</v>
      </c>
      <c r="M1803" s="263" t="s">
        <v>645</v>
      </c>
      <c r="N1803" s="263" t="s">
        <v>645</v>
      </c>
      <c r="O1803" s="263" t="s">
        <v>645</v>
      </c>
      <c r="P1803" s="263" t="s">
        <v>645</v>
      </c>
      <c r="Q1803" s="263" t="s">
        <v>645</v>
      </c>
      <c r="R1803" s="263" t="s">
        <v>645</v>
      </c>
      <c r="S1803" s="263" t="s">
        <v>645</v>
      </c>
      <c r="T1803" s="263" t="s">
        <v>645</v>
      </c>
      <c r="U1803" s="263" t="s">
        <v>645</v>
      </c>
      <c r="V1803" s="263" t="s">
        <v>645</v>
      </c>
      <c r="W1803" s="263" t="s">
        <v>645</v>
      </c>
      <c r="X1803" s="263" t="s">
        <v>645</v>
      </c>
      <c r="Y1803" s="263" t="s">
        <v>645</v>
      </c>
      <c r="Z1803" s="263" t="s">
        <v>645</v>
      </c>
      <c r="AA1803" s="263" t="s">
        <v>645</v>
      </c>
      <c r="AB1803" s="263" t="s">
        <v>645</v>
      </c>
    </row>
    <row r="1804" spans="1:28" s="268" customFormat="1" ht="40.200000000000003" customHeight="1">
      <c r="A1804" s="263" t="s">
        <v>5664</v>
      </c>
      <c r="B1804" s="263" t="s">
        <v>5665</v>
      </c>
      <c r="C1804" s="263" t="s">
        <v>1092</v>
      </c>
      <c r="D1804" s="263" t="s">
        <v>5666</v>
      </c>
      <c r="E1804" s="263" t="s">
        <v>5667</v>
      </c>
      <c r="F1804" s="263" t="s">
        <v>5737</v>
      </c>
      <c r="G1804" s="264" t="s">
        <v>5738</v>
      </c>
      <c r="H1804" s="263" t="s">
        <v>5739</v>
      </c>
      <c r="I1804" s="265" t="s">
        <v>9</v>
      </c>
      <c r="J1804" s="263"/>
      <c r="K1804" s="264"/>
      <c r="L1804" s="263" t="s">
        <v>645</v>
      </c>
      <c r="M1804" s="263" t="s">
        <v>645</v>
      </c>
      <c r="N1804" s="263" t="s">
        <v>645</v>
      </c>
      <c r="O1804" s="263" t="s">
        <v>645</v>
      </c>
      <c r="P1804" s="263" t="s">
        <v>645</v>
      </c>
      <c r="Q1804" s="263" t="s">
        <v>645</v>
      </c>
      <c r="R1804" s="263" t="s">
        <v>645</v>
      </c>
      <c r="S1804" s="263" t="s">
        <v>645</v>
      </c>
      <c r="T1804" s="263" t="s">
        <v>645</v>
      </c>
      <c r="U1804" s="263" t="s">
        <v>645</v>
      </c>
      <c r="V1804" s="263" t="s">
        <v>645</v>
      </c>
      <c r="W1804" s="263" t="s">
        <v>645</v>
      </c>
      <c r="X1804" s="263" t="s">
        <v>645</v>
      </c>
      <c r="Y1804" s="263" t="s">
        <v>645</v>
      </c>
      <c r="Z1804" s="263" t="s">
        <v>645</v>
      </c>
      <c r="AA1804" s="263" t="s">
        <v>645</v>
      </c>
      <c r="AB1804" s="263" t="s">
        <v>645</v>
      </c>
    </row>
    <row r="1805" spans="1:28" s="268" customFormat="1" ht="40.200000000000003" customHeight="1">
      <c r="A1805" s="263" t="s">
        <v>5664</v>
      </c>
      <c r="B1805" s="263" t="s">
        <v>5665</v>
      </c>
      <c r="C1805" s="263" t="s">
        <v>1096</v>
      </c>
      <c r="D1805" s="263" t="s">
        <v>5666</v>
      </c>
      <c r="E1805" s="263" t="s">
        <v>5667</v>
      </c>
      <c r="F1805" s="263" t="s">
        <v>5740</v>
      </c>
      <c r="G1805" s="264" t="s">
        <v>5741</v>
      </c>
      <c r="H1805" s="263" t="s">
        <v>5742</v>
      </c>
      <c r="I1805" s="265" t="s">
        <v>9</v>
      </c>
      <c r="J1805" s="263"/>
      <c r="K1805" s="263"/>
      <c r="L1805" s="263" t="s">
        <v>645</v>
      </c>
      <c r="M1805" s="263" t="s">
        <v>645</v>
      </c>
      <c r="N1805" s="263" t="s">
        <v>645</v>
      </c>
      <c r="O1805" s="263" t="s">
        <v>645</v>
      </c>
      <c r="P1805" s="263" t="s">
        <v>645</v>
      </c>
      <c r="Q1805" s="263" t="s">
        <v>645</v>
      </c>
      <c r="R1805" s="263" t="s">
        <v>645</v>
      </c>
      <c r="S1805" s="263" t="s">
        <v>645</v>
      </c>
      <c r="T1805" s="263" t="s">
        <v>645</v>
      </c>
      <c r="U1805" s="263" t="s">
        <v>645</v>
      </c>
      <c r="V1805" s="263" t="s">
        <v>645</v>
      </c>
      <c r="W1805" s="263" t="s">
        <v>645</v>
      </c>
      <c r="X1805" s="263" t="s">
        <v>645</v>
      </c>
      <c r="Y1805" s="263" t="s">
        <v>645</v>
      </c>
      <c r="Z1805" s="263" t="s">
        <v>645</v>
      </c>
      <c r="AA1805" s="263" t="s">
        <v>645</v>
      </c>
      <c r="AB1805" s="263" t="s">
        <v>645</v>
      </c>
    </row>
    <row r="1806" spans="1:28" s="268" customFormat="1" ht="40.200000000000003" customHeight="1">
      <c r="A1806" s="263" t="s">
        <v>5664</v>
      </c>
      <c r="B1806" s="263" t="s">
        <v>5665</v>
      </c>
      <c r="C1806" s="263" t="s">
        <v>1100</v>
      </c>
      <c r="D1806" s="263" t="s">
        <v>5666</v>
      </c>
      <c r="E1806" s="263" t="s">
        <v>5667</v>
      </c>
      <c r="F1806" s="263" t="s">
        <v>5743</v>
      </c>
      <c r="G1806" s="264" t="s">
        <v>5744</v>
      </c>
      <c r="H1806" s="263" t="s">
        <v>5745</v>
      </c>
      <c r="I1806" s="265" t="s">
        <v>9</v>
      </c>
      <c r="J1806" s="263"/>
      <c r="K1806" s="263"/>
      <c r="L1806" s="263" t="s">
        <v>645</v>
      </c>
      <c r="M1806" s="263" t="s">
        <v>645</v>
      </c>
      <c r="N1806" s="263" t="s">
        <v>645</v>
      </c>
      <c r="O1806" s="263" t="s">
        <v>645</v>
      </c>
      <c r="P1806" s="263" t="s">
        <v>645</v>
      </c>
      <c r="Q1806" s="263" t="s">
        <v>645</v>
      </c>
      <c r="R1806" s="263" t="s">
        <v>645</v>
      </c>
      <c r="S1806" s="263" t="s">
        <v>645</v>
      </c>
      <c r="T1806" s="263" t="s">
        <v>645</v>
      </c>
      <c r="U1806" s="263" t="s">
        <v>645</v>
      </c>
      <c r="V1806" s="263" t="s">
        <v>645</v>
      </c>
      <c r="W1806" s="263" t="s">
        <v>645</v>
      </c>
      <c r="X1806" s="263" t="s">
        <v>645</v>
      </c>
      <c r="Y1806" s="263" t="s">
        <v>645</v>
      </c>
      <c r="Z1806" s="263" t="s">
        <v>645</v>
      </c>
      <c r="AA1806" s="263" t="s">
        <v>645</v>
      </c>
      <c r="AB1806" s="263" t="s">
        <v>645</v>
      </c>
    </row>
    <row r="1807" spans="1:28" s="268" customFormat="1" ht="40.200000000000003" customHeight="1">
      <c r="A1807" s="263" t="s">
        <v>5746</v>
      </c>
      <c r="B1807" s="263" t="s">
        <v>5747</v>
      </c>
      <c r="C1807" s="263" t="s">
        <v>209</v>
      </c>
      <c r="D1807" s="263" t="s">
        <v>5748</v>
      </c>
      <c r="E1807" s="263" t="s">
        <v>5749</v>
      </c>
      <c r="F1807" s="263" t="s">
        <v>5750</v>
      </c>
      <c r="G1807" s="264" t="s">
        <v>5751</v>
      </c>
      <c r="H1807" s="263" t="s">
        <v>5752</v>
      </c>
      <c r="I1807" s="265" t="s">
        <v>9</v>
      </c>
      <c r="J1807" s="263"/>
      <c r="K1807" s="264"/>
      <c r="L1807" s="263" t="s">
        <v>645</v>
      </c>
      <c r="M1807" s="263" t="s">
        <v>645</v>
      </c>
      <c r="N1807" s="263" t="s">
        <v>645</v>
      </c>
      <c r="O1807" s="263" t="s">
        <v>645</v>
      </c>
      <c r="P1807" s="263" t="s">
        <v>645</v>
      </c>
      <c r="Q1807" s="263" t="s">
        <v>645</v>
      </c>
      <c r="R1807" s="263" t="s">
        <v>645</v>
      </c>
      <c r="S1807" s="263" t="s">
        <v>645</v>
      </c>
      <c r="T1807" s="263" t="s">
        <v>645</v>
      </c>
      <c r="U1807" s="263" t="s">
        <v>645</v>
      </c>
      <c r="V1807" s="263" t="s">
        <v>645</v>
      </c>
      <c r="W1807" s="263" t="s">
        <v>645</v>
      </c>
      <c r="X1807" s="263" t="s">
        <v>645</v>
      </c>
      <c r="Y1807" s="263" t="s">
        <v>645</v>
      </c>
      <c r="Z1807" s="263" t="s">
        <v>645</v>
      </c>
      <c r="AA1807" s="263" t="s">
        <v>645</v>
      </c>
      <c r="AB1807" s="263" t="s">
        <v>645</v>
      </c>
    </row>
    <row r="1808" spans="1:28" s="268" customFormat="1" ht="40.200000000000003" customHeight="1">
      <c r="A1808" s="263" t="s">
        <v>5746</v>
      </c>
      <c r="B1808" s="263" t="s">
        <v>5747</v>
      </c>
      <c r="C1808" s="263" t="s">
        <v>215</v>
      </c>
      <c r="D1808" s="263" t="s">
        <v>5748</v>
      </c>
      <c r="E1808" s="263" t="s">
        <v>5749</v>
      </c>
      <c r="F1808" s="263" t="s">
        <v>5753</v>
      </c>
      <c r="G1808" s="264" t="s">
        <v>5754</v>
      </c>
      <c r="H1808" s="263" t="s">
        <v>5672</v>
      </c>
      <c r="I1808" s="265" t="s">
        <v>9</v>
      </c>
      <c r="J1808" s="263"/>
      <c r="K1808" s="264"/>
      <c r="L1808" s="263" t="s">
        <v>645</v>
      </c>
      <c r="M1808" s="263" t="s">
        <v>645</v>
      </c>
      <c r="N1808" s="263" t="s">
        <v>645</v>
      </c>
      <c r="O1808" s="263" t="s">
        <v>645</v>
      </c>
      <c r="P1808" s="263" t="s">
        <v>645</v>
      </c>
      <c r="Q1808" s="263" t="s">
        <v>645</v>
      </c>
      <c r="R1808" s="263" t="s">
        <v>645</v>
      </c>
      <c r="S1808" s="263" t="s">
        <v>645</v>
      </c>
      <c r="T1808" s="263" t="s">
        <v>645</v>
      </c>
      <c r="U1808" s="263" t="s">
        <v>645</v>
      </c>
      <c r="V1808" s="263" t="s">
        <v>645</v>
      </c>
      <c r="W1808" s="263" t="s">
        <v>645</v>
      </c>
      <c r="X1808" s="263" t="s">
        <v>645</v>
      </c>
      <c r="Y1808" s="263" t="s">
        <v>645</v>
      </c>
      <c r="Z1808" s="263" t="s">
        <v>645</v>
      </c>
      <c r="AA1808" s="263" t="s">
        <v>645</v>
      </c>
      <c r="AB1808" s="263" t="s">
        <v>645</v>
      </c>
    </row>
    <row r="1809" spans="1:28" s="284" customFormat="1" ht="40.200000000000003" customHeight="1">
      <c r="A1809" s="287" t="s">
        <v>5746</v>
      </c>
      <c r="B1809" s="287" t="s">
        <v>5747</v>
      </c>
      <c r="C1809" s="287" t="s">
        <v>220</v>
      </c>
      <c r="D1809" s="287" t="s">
        <v>5748</v>
      </c>
      <c r="E1809" s="287" t="s">
        <v>5749</v>
      </c>
      <c r="F1809" s="287" t="s">
        <v>5755</v>
      </c>
      <c r="G1809" s="309" t="s">
        <v>5756</v>
      </c>
      <c r="H1809" s="287" t="s">
        <v>5757</v>
      </c>
      <c r="I1809" s="286" t="s">
        <v>116</v>
      </c>
      <c r="J1809" s="287" t="s">
        <v>645</v>
      </c>
      <c r="K1809" s="309"/>
      <c r="L1809" s="287" t="s">
        <v>5325</v>
      </c>
      <c r="M1809" s="287" t="s">
        <v>645</v>
      </c>
      <c r="N1809" s="287" t="s">
        <v>645</v>
      </c>
      <c r="O1809" s="287" t="s">
        <v>645</v>
      </c>
      <c r="P1809" s="287" t="s">
        <v>645</v>
      </c>
      <c r="Q1809" s="287" t="s">
        <v>645</v>
      </c>
      <c r="R1809" s="287" t="s">
        <v>645</v>
      </c>
      <c r="S1809" s="287" t="s">
        <v>645</v>
      </c>
      <c r="T1809" s="287" t="s">
        <v>645</v>
      </c>
      <c r="U1809" s="287" t="s">
        <v>645</v>
      </c>
      <c r="V1809" s="287" t="s">
        <v>645</v>
      </c>
      <c r="W1809" s="287" t="s">
        <v>645</v>
      </c>
      <c r="X1809" s="287" t="s">
        <v>645</v>
      </c>
      <c r="Y1809" s="287" t="s">
        <v>645</v>
      </c>
      <c r="Z1809" s="287" t="s">
        <v>645</v>
      </c>
      <c r="AA1809" s="287" t="s">
        <v>645</v>
      </c>
      <c r="AB1809" s="287" t="s">
        <v>645</v>
      </c>
    </row>
    <row r="1810" spans="1:28" s="262" customFormat="1" ht="40.200000000000003" customHeight="1">
      <c r="A1810" s="256" t="s">
        <v>5746</v>
      </c>
      <c r="B1810" s="256" t="s">
        <v>5747</v>
      </c>
      <c r="C1810" s="256" t="s">
        <v>226</v>
      </c>
      <c r="D1810" s="256" t="s">
        <v>5748</v>
      </c>
      <c r="E1810" s="256" t="s">
        <v>5749</v>
      </c>
      <c r="F1810" s="256" t="s">
        <v>5758</v>
      </c>
      <c r="G1810" s="258" t="s">
        <v>5759</v>
      </c>
      <c r="H1810" s="256" t="s">
        <v>5760</v>
      </c>
      <c r="I1810" s="259" t="s">
        <v>9</v>
      </c>
      <c r="J1810" s="263"/>
      <c r="K1810" s="258"/>
      <c r="L1810" s="256" t="s">
        <v>645</v>
      </c>
      <c r="M1810" s="256" t="s">
        <v>645</v>
      </c>
      <c r="N1810" s="256" t="s">
        <v>645</v>
      </c>
      <c r="O1810" s="256" t="s">
        <v>645</v>
      </c>
      <c r="P1810" s="256" t="s">
        <v>645</v>
      </c>
      <c r="Q1810" s="256" t="s">
        <v>645</v>
      </c>
      <c r="R1810" s="256" t="s">
        <v>645</v>
      </c>
      <c r="S1810" s="256" t="s">
        <v>645</v>
      </c>
      <c r="T1810" s="256" t="s">
        <v>645</v>
      </c>
      <c r="U1810" s="256" t="s">
        <v>645</v>
      </c>
      <c r="V1810" s="256" t="s">
        <v>645</v>
      </c>
      <c r="W1810" s="256" t="s">
        <v>645</v>
      </c>
      <c r="X1810" s="256" t="s">
        <v>645</v>
      </c>
      <c r="Y1810" s="256" t="s">
        <v>645</v>
      </c>
      <c r="Z1810" s="256" t="s">
        <v>645</v>
      </c>
      <c r="AA1810" s="256" t="s">
        <v>645</v>
      </c>
      <c r="AB1810" s="256" t="s">
        <v>645</v>
      </c>
    </row>
    <row r="1811" spans="1:28" s="268" customFormat="1" ht="40.200000000000003" customHeight="1">
      <c r="A1811" s="263" t="s">
        <v>5746</v>
      </c>
      <c r="B1811" s="263" t="s">
        <v>5747</v>
      </c>
      <c r="C1811" s="263" t="s">
        <v>230</v>
      </c>
      <c r="D1811" s="263" t="s">
        <v>5748</v>
      </c>
      <c r="E1811" s="263" t="s">
        <v>5749</v>
      </c>
      <c r="F1811" s="263" t="s">
        <v>5761</v>
      </c>
      <c r="G1811" s="264" t="s">
        <v>5762</v>
      </c>
      <c r="H1811" s="263" t="s">
        <v>5763</v>
      </c>
      <c r="I1811" s="265" t="s">
        <v>9</v>
      </c>
      <c r="J1811" s="263"/>
      <c r="K1811" s="264"/>
      <c r="L1811" s="263" t="s">
        <v>645</v>
      </c>
      <c r="M1811" s="263" t="s">
        <v>645</v>
      </c>
      <c r="N1811" s="263" t="s">
        <v>645</v>
      </c>
      <c r="O1811" s="263" t="s">
        <v>645</v>
      </c>
      <c r="P1811" s="263" t="s">
        <v>645</v>
      </c>
      <c r="Q1811" s="263" t="s">
        <v>645</v>
      </c>
      <c r="R1811" s="263" t="s">
        <v>645</v>
      </c>
      <c r="S1811" s="263" t="s">
        <v>645</v>
      </c>
      <c r="T1811" s="263" t="s">
        <v>645</v>
      </c>
      <c r="U1811" s="263" t="s">
        <v>645</v>
      </c>
      <c r="V1811" s="263" t="s">
        <v>645</v>
      </c>
      <c r="W1811" s="263" t="s">
        <v>645</v>
      </c>
      <c r="X1811" s="263" t="s">
        <v>645</v>
      </c>
      <c r="Y1811" s="263" t="s">
        <v>645</v>
      </c>
      <c r="Z1811" s="263" t="s">
        <v>645</v>
      </c>
      <c r="AA1811" s="263" t="s">
        <v>645</v>
      </c>
      <c r="AB1811" s="263" t="s">
        <v>645</v>
      </c>
    </row>
    <row r="1812" spans="1:28" s="268" customFormat="1" ht="40.200000000000003" customHeight="1">
      <c r="A1812" s="263" t="s">
        <v>5746</v>
      </c>
      <c r="B1812" s="263" t="s">
        <v>5747</v>
      </c>
      <c r="C1812" s="263" t="s">
        <v>234</v>
      </c>
      <c r="D1812" s="263" t="s">
        <v>5748</v>
      </c>
      <c r="E1812" s="263" t="s">
        <v>5749</v>
      </c>
      <c r="F1812" s="263" t="s">
        <v>5764</v>
      </c>
      <c r="G1812" s="264" t="s">
        <v>5762</v>
      </c>
      <c r="H1812" s="263" t="s">
        <v>5765</v>
      </c>
      <c r="I1812" s="265" t="s">
        <v>9</v>
      </c>
      <c r="J1812" s="263"/>
      <c r="K1812" s="264"/>
      <c r="L1812" s="263" t="s">
        <v>645</v>
      </c>
      <c r="M1812" s="263" t="s">
        <v>645</v>
      </c>
      <c r="N1812" s="263" t="s">
        <v>645</v>
      </c>
      <c r="O1812" s="263" t="s">
        <v>645</v>
      </c>
      <c r="P1812" s="263" t="s">
        <v>645</v>
      </c>
      <c r="Q1812" s="263" t="s">
        <v>645</v>
      </c>
      <c r="R1812" s="263" t="s">
        <v>645</v>
      </c>
      <c r="S1812" s="263" t="s">
        <v>645</v>
      </c>
      <c r="T1812" s="263" t="s">
        <v>645</v>
      </c>
      <c r="U1812" s="263" t="s">
        <v>645</v>
      </c>
      <c r="V1812" s="263" t="s">
        <v>645</v>
      </c>
      <c r="W1812" s="263" t="s">
        <v>645</v>
      </c>
      <c r="X1812" s="263" t="s">
        <v>645</v>
      </c>
      <c r="Y1812" s="263" t="s">
        <v>645</v>
      </c>
      <c r="Z1812" s="263" t="s">
        <v>645</v>
      </c>
      <c r="AA1812" s="263" t="s">
        <v>645</v>
      </c>
      <c r="AB1812" s="263" t="s">
        <v>645</v>
      </c>
    </row>
    <row r="1813" spans="1:28" s="268" customFormat="1" ht="40.200000000000003" customHeight="1">
      <c r="A1813" s="263" t="s">
        <v>5746</v>
      </c>
      <c r="B1813" s="263" t="s">
        <v>5747</v>
      </c>
      <c r="C1813" s="263" t="s">
        <v>238</v>
      </c>
      <c r="D1813" s="263" t="s">
        <v>5748</v>
      </c>
      <c r="E1813" s="263" t="s">
        <v>5749</v>
      </c>
      <c r="F1813" s="263" t="s">
        <v>5766</v>
      </c>
      <c r="G1813" s="264" t="s">
        <v>5767</v>
      </c>
      <c r="H1813" s="263" t="s">
        <v>5768</v>
      </c>
      <c r="I1813" s="265" t="s">
        <v>9</v>
      </c>
      <c r="J1813" s="263"/>
      <c r="K1813" s="264"/>
      <c r="L1813" s="263" t="s">
        <v>645</v>
      </c>
      <c r="M1813" s="263" t="s">
        <v>645</v>
      </c>
      <c r="N1813" s="263" t="s">
        <v>645</v>
      </c>
      <c r="O1813" s="263" t="s">
        <v>645</v>
      </c>
      <c r="P1813" s="263" t="s">
        <v>645</v>
      </c>
      <c r="Q1813" s="263" t="s">
        <v>645</v>
      </c>
      <c r="R1813" s="263" t="s">
        <v>645</v>
      </c>
      <c r="S1813" s="263" t="s">
        <v>645</v>
      </c>
      <c r="T1813" s="263" t="s">
        <v>645</v>
      </c>
      <c r="U1813" s="263" t="s">
        <v>645</v>
      </c>
      <c r="V1813" s="263" t="s">
        <v>645</v>
      </c>
      <c r="W1813" s="263" t="s">
        <v>645</v>
      </c>
      <c r="X1813" s="263" t="s">
        <v>645</v>
      </c>
      <c r="Y1813" s="263" t="s">
        <v>645</v>
      </c>
      <c r="Z1813" s="263" t="s">
        <v>645</v>
      </c>
      <c r="AA1813" s="263" t="s">
        <v>645</v>
      </c>
      <c r="AB1813" s="263" t="s">
        <v>645</v>
      </c>
    </row>
    <row r="1814" spans="1:28" s="268" customFormat="1" ht="40.200000000000003" customHeight="1">
      <c r="A1814" s="263" t="s">
        <v>5746</v>
      </c>
      <c r="B1814" s="263" t="s">
        <v>5747</v>
      </c>
      <c r="C1814" s="263" t="s">
        <v>243</v>
      </c>
      <c r="D1814" s="263" t="s">
        <v>5748</v>
      </c>
      <c r="E1814" s="263" t="s">
        <v>5749</v>
      </c>
      <c r="F1814" s="263" t="s">
        <v>5769</v>
      </c>
      <c r="G1814" s="264" t="s">
        <v>5770</v>
      </c>
      <c r="H1814" s="263" t="s">
        <v>5771</v>
      </c>
      <c r="I1814" s="265" t="s">
        <v>9</v>
      </c>
      <c r="J1814" s="263"/>
      <c r="K1814" s="264"/>
      <c r="L1814" s="263" t="s">
        <v>645</v>
      </c>
      <c r="M1814" s="263" t="s">
        <v>645</v>
      </c>
      <c r="N1814" s="263" t="s">
        <v>645</v>
      </c>
      <c r="O1814" s="263" t="s">
        <v>645</v>
      </c>
      <c r="P1814" s="263" t="s">
        <v>645</v>
      </c>
      <c r="Q1814" s="263" t="s">
        <v>645</v>
      </c>
      <c r="R1814" s="263" t="s">
        <v>645</v>
      </c>
      <c r="S1814" s="263" t="s">
        <v>645</v>
      </c>
      <c r="T1814" s="263" t="s">
        <v>645</v>
      </c>
      <c r="U1814" s="263" t="s">
        <v>645</v>
      </c>
      <c r="V1814" s="263" t="s">
        <v>645</v>
      </c>
      <c r="W1814" s="263" t="s">
        <v>645</v>
      </c>
      <c r="X1814" s="263" t="s">
        <v>645</v>
      </c>
      <c r="Y1814" s="263" t="s">
        <v>645</v>
      </c>
      <c r="Z1814" s="263" t="s">
        <v>645</v>
      </c>
      <c r="AA1814" s="263" t="s">
        <v>645</v>
      </c>
      <c r="AB1814" s="263" t="s">
        <v>645</v>
      </c>
    </row>
    <row r="1815" spans="1:28" s="268" customFormat="1" ht="40.200000000000003" customHeight="1">
      <c r="A1815" s="263" t="s">
        <v>5746</v>
      </c>
      <c r="B1815" s="263" t="s">
        <v>5747</v>
      </c>
      <c r="C1815" s="263" t="s">
        <v>248</v>
      </c>
      <c r="D1815" s="263" t="s">
        <v>5748</v>
      </c>
      <c r="E1815" s="263" t="s">
        <v>5749</v>
      </c>
      <c r="F1815" s="263" t="s">
        <v>5683</v>
      </c>
      <c r="G1815" s="264" t="s">
        <v>5772</v>
      </c>
      <c r="H1815" s="263" t="s">
        <v>5684</v>
      </c>
      <c r="I1815" s="265" t="s">
        <v>9</v>
      </c>
      <c r="J1815" s="263"/>
      <c r="K1815" s="264"/>
      <c r="L1815" s="263" t="s">
        <v>645</v>
      </c>
      <c r="M1815" s="263" t="s">
        <v>645</v>
      </c>
      <c r="N1815" s="263" t="s">
        <v>645</v>
      </c>
      <c r="O1815" s="263" t="s">
        <v>645</v>
      </c>
      <c r="P1815" s="263" t="s">
        <v>645</v>
      </c>
      <c r="Q1815" s="263" t="s">
        <v>645</v>
      </c>
      <c r="R1815" s="263" t="s">
        <v>645</v>
      </c>
      <c r="S1815" s="263" t="s">
        <v>645</v>
      </c>
      <c r="T1815" s="263" t="s">
        <v>645</v>
      </c>
      <c r="U1815" s="263" t="s">
        <v>645</v>
      </c>
      <c r="V1815" s="263" t="s">
        <v>645</v>
      </c>
      <c r="W1815" s="263" t="s">
        <v>645</v>
      </c>
      <c r="X1815" s="263" t="s">
        <v>645</v>
      </c>
      <c r="Y1815" s="263" t="s">
        <v>645</v>
      </c>
      <c r="Z1815" s="263" t="s">
        <v>645</v>
      </c>
      <c r="AA1815" s="263" t="s">
        <v>645</v>
      </c>
      <c r="AB1815" s="263" t="s">
        <v>645</v>
      </c>
    </row>
    <row r="1816" spans="1:28" s="268" customFormat="1" ht="40.200000000000003" customHeight="1">
      <c r="A1816" s="263" t="s">
        <v>5746</v>
      </c>
      <c r="B1816" s="263" t="s">
        <v>5747</v>
      </c>
      <c r="C1816" s="263" t="s">
        <v>252</v>
      </c>
      <c r="D1816" s="263" t="s">
        <v>5748</v>
      </c>
      <c r="E1816" s="263" t="s">
        <v>5749</v>
      </c>
      <c r="F1816" s="263" t="s">
        <v>5773</v>
      </c>
      <c r="G1816" s="264" t="s">
        <v>5774</v>
      </c>
      <c r="H1816" s="263" t="s">
        <v>5687</v>
      </c>
      <c r="I1816" s="265" t="s">
        <v>9</v>
      </c>
      <c r="J1816" s="263"/>
      <c r="K1816" s="263"/>
      <c r="L1816" s="263" t="s">
        <v>645</v>
      </c>
      <c r="M1816" s="263" t="s">
        <v>645</v>
      </c>
      <c r="N1816" s="263" t="s">
        <v>645</v>
      </c>
      <c r="O1816" s="263" t="s">
        <v>645</v>
      </c>
      <c r="P1816" s="263" t="s">
        <v>645</v>
      </c>
      <c r="Q1816" s="263" t="s">
        <v>645</v>
      </c>
      <c r="R1816" s="263" t="s">
        <v>645</v>
      </c>
      <c r="S1816" s="263" t="s">
        <v>645</v>
      </c>
      <c r="T1816" s="263" t="s">
        <v>645</v>
      </c>
      <c r="U1816" s="263" t="s">
        <v>645</v>
      </c>
      <c r="V1816" s="263" t="s">
        <v>645</v>
      </c>
      <c r="W1816" s="263" t="s">
        <v>645</v>
      </c>
      <c r="X1816" s="263" t="s">
        <v>645</v>
      </c>
      <c r="Y1816" s="263" t="s">
        <v>645</v>
      </c>
      <c r="Z1816" s="263" t="s">
        <v>645</v>
      </c>
      <c r="AA1816" s="263" t="s">
        <v>645</v>
      </c>
      <c r="AB1816" s="263" t="s">
        <v>645</v>
      </c>
    </row>
    <row r="1817" spans="1:28" s="268" customFormat="1" ht="40.200000000000003" customHeight="1">
      <c r="A1817" s="263" t="s">
        <v>5746</v>
      </c>
      <c r="B1817" s="263" t="s">
        <v>5747</v>
      </c>
      <c r="C1817" s="263" t="s">
        <v>257</v>
      </c>
      <c r="D1817" s="263" t="s">
        <v>5748</v>
      </c>
      <c r="E1817" s="263" t="s">
        <v>5749</v>
      </c>
      <c r="F1817" s="263" t="s">
        <v>5775</v>
      </c>
      <c r="G1817" s="264" t="s">
        <v>5776</v>
      </c>
      <c r="H1817" s="263" t="s">
        <v>5690</v>
      </c>
      <c r="I1817" s="265" t="s">
        <v>9</v>
      </c>
      <c r="J1817" s="263"/>
      <c r="K1817" s="263"/>
      <c r="L1817" s="263" t="s">
        <v>645</v>
      </c>
      <c r="M1817" s="263" t="s">
        <v>645</v>
      </c>
      <c r="N1817" s="263" t="s">
        <v>645</v>
      </c>
      <c r="O1817" s="263" t="s">
        <v>645</v>
      </c>
      <c r="P1817" s="263" t="s">
        <v>645</v>
      </c>
      <c r="Q1817" s="263" t="s">
        <v>645</v>
      </c>
      <c r="R1817" s="263" t="s">
        <v>645</v>
      </c>
      <c r="S1817" s="263" t="s">
        <v>645</v>
      </c>
      <c r="T1817" s="263" t="s">
        <v>645</v>
      </c>
      <c r="U1817" s="263" t="s">
        <v>645</v>
      </c>
      <c r="V1817" s="263" t="s">
        <v>645</v>
      </c>
      <c r="W1817" s="263" t="s">
        <v>645</v>
      </c>
      <c r="X1817" s="263" t="s">
        <v>645</v>
      </c>
      <c r="Y1817" s="263" t="s">
        <v>645</v>
      </c>
      <c r="Z1817" s="263" t="s">
        <v>645</v>
      </c>
      <c r="AA1817" s="263" t="s">
        <v>645</v>
      </c>
      <c r="AB1817" s="263" t="s">
        <v>645</v>
      </c>
    </row>
    <row r="1818" spans="1:28" s="268" customFormat="1" ht="40.200000000000003" customHeight="1">
      <c r="A1818" s="263" t="s">
        <v>5746</v>
      </c>
      <c r="B1818" s="263" t="s">
        <v>5747</v>
      </c>
      <c r="C1818" s="263" t="s">
        <v>260</v>
      </c>
      <c r="D1818" s="263" t="s">
        <v>5748</v>
      </c>
      <c r="E1818" s="263" t="s">
        <v>5749</v>
      </c>
      <c r="F1818" s="263" t="s">
        <v>5777</v>
      </c>
      <c r="G1818" s="264" t="s">
        <v>5778</v>
      </c>
      <c r="H1818" s="263" t="s">
        <v>5693</v>
      </c>
      <c r="I1818" s="265" t="s">
        <v>9</v>
      </c>
      <c r="J1818" s="263"/>
      <c r="K1818" s="263"/>
      <c r="L1818" s="263" t="s">
        <v>645</v>
      </c>
      <c r="M1818" s="263" t="s">
        <v>645</v>
      </c>
      <c r="N1818" s="263" t="s">
        <v>645</v>
      </c>
      <c r="O1818" s="263" t="s">
        <v>645</v>
      </c>
      <c r="P1818" s="263" t="s">
        <v>645</v>
      </c>
      <c r="Q1818" s="263" t="s">
        <v>645</v>
      </c>
      <c r="R1818" s="263" t="s">
        <v>645</v>
      </c>
      <c r="S1818" s="263" t="s">
        <v>645</v>
      </c>
      <c r="T1818" s="263" t="s">
        <v>645</v>
      </c>
      <c r="U1818" s="263" t="s">
        <v>645</v>
      </c>
      <c r="V1818" s="263" t="s">
        <v>645</v>
      </c>
      <c r="W1818" s="263" t="s">
        <v>645</v>
      </c>
      <c r="X1818" s="263" t="s">
        <v>645</v>
      </c>
      <c r="Y1818" s="263" t="s">
        <v>645</v>
      </c>
      <c r="Z1818" s="263" t="s">
        <v>645</v>
      </c>
      <c r="AA1818" s="263" t="s">
        <v>645</v>
      </c>
      <c r="AB1818" s="263" t="s">
        <v>645</v>
      </c>
    </row>
    <row r="1819" spans="1:28" s="268" customFormat="1" ht="40.200000000000003" customHeight="1">
      <c r="A1819" s="263" t="s">
        <v>5746</v>
      </c>
      <c r="B1819" s="263" t="s">
        <v>5747</v>
      </c>
      <c r="C1819" s="263" t="s">
        <v>264</v>
      </c>
      <c r="D1819" s="263" t="s">
        <v>5748</v>
      </c>
      <c r="E1819" s="263" t="s">
        <v>5749</v>
      </c>
      <c r="F1819" s="263" t="s">
        <v>5779</v>
      </c>
      <c r="G1819" s="264" t="s">
        <v>5780</v>
      </c>
      <c r="H1819" s="263" t="s">
        <v>17382</v>
      </c>
      <c r="I1819" s="265" t="s">
        <v>9</v>
      </c>
      <c r="J1819" s="263"/>
      <c r="K1819" s="264"/>
      <c r="L1819" s="263" t="s">
        <v>645</v>
      </c>
      <c r="M1819" s="263" t="s">
        <v>645</v>
      </c>
      <c r="N1819" s="263" t="s">
        <v>645</v>
      </c>
      <c r="O1819" s="263" t="s">
        <v>645</v>
      </c>
      <c r="P1819" s="263" t="s">
        <v>645</v>
      </c>
      <c r="Q1819" s="263" t="s">
        <v>645</v>
      </c>
      <c r="R1819" s="263" t="s">
        <v>645</v>
      </c>
      <c r="S1819" s="263" t="s">
        <v>645</v>
      </c>
      <c r="T1819" s="263" t="s">
        <v>645</v>
      </c>
      <c r="U1819" s="263" t="s">
        <v>645</v>
      </c>
      <c r="V1819" s="263" t="s">
        <v>645</v>
      </c>
      <c r="W1819" s="263" t="s">
        <v>645</v>
      </c>
      <c r="X1819" s="263" t="s">
        <v>645</v>
      </c>
      <c r="Y1819" s="263" t="s">
        <v>645</v>
      </c>
      <c r="Z1819" s="263" t="s">
        <v>645</v>
      </c>
      <c r="AA1819" s="263" t="s">
        <v>645</v>
      </c>
      <c r="AB1819" s="263" t="s">
        <v>645</v>
      </c>
    </row>
    <row r="1820" spans="1:28" s="268" customFormat="1" ht="40.200000000000003" customHeight="1">
      <c r="A1820" s="263" t="s">
        <v>5746</v>
      </c>
      <c r="B1820" s="263" t="s">
        <v>5747</v>
      </c>
      <c r="C1820" s="263" t="s">
        <v>268</v>
      </c>
      <c r="D1820" s="263" t="s">
        <v>5748</v>
      </c>
      <c r="E1820" s="263" t="s">
        <v>5749</v>
      </c>
      <c r="F1820" s="263" t="s">
        <v>5697</v>
      </c>
      <c r="G1820" s="264" t="s">
        <v>5781</v>
      </c>
      <c r="H1820" s="263" t="s">
        <v>5699</v>
      </c>
      <c r="I1820" s="265" t="s">
        <v>9</v>
      </c>
      <c r="J1820" s="263"/>
      <c r="K1820" s="264"/>
      <c r="L1820" s="263" t="s">
        <v>645</v>
      </c>
      <c r="M1820" s="263" t="s">
        <v>645</v>
      </c>
      <c r="N1820" s="263" t="s">
        <v>645</v>
      </c>
      <c r="O1820" s="263" t="s">
        <v>645</v>
      </c>
      <c r="P1820" s="263" t="s">
        <v>645</v>
      </c>
      <c r="Q1820" s="263" t="s">
        <v>645</v>
      </c>
      <c r="R1820" s="263" t="s">
        <v>645</v>
      </c>
      <c r="S1820" s="263" t="s">
        <v>645</v>
      </c>
      <c r="T1820" s="263" t="s">
        <v>645</v>
      </c>
      <c r="U1820" s="263" t="s">
        <v>645</v>
      </c>
      <c r="V1820" s="263" t="s">
        <v>645</v>
      </c>
      <c r="W1820" s="263" t="s">
        <v>645</v>
      </c>
      <c r="X1820" s="263" t="s">
        <v>645</v>
      </c>
      <c r="Y1820" s="263" t="s">
        <v>645</v>
      </c>
      <c r="Z1820" s="263" t="s">
        <v>645</v>
      </c>
      <c r="AA1820" s="263" t="s">
        <v>645</v>
      </c>
      <c r="AB1820" s="263" t="s">
        <v>645</v>
      </c>
    </row>
    <row r="1821" spans="1:28" s="268" customFormat="1" ht="40.200000000000003" customHeight="1">
      <c r="A1821" s="263" t="s">
        <v>5746</v>
      </c>
      <c r="B1821" s="263" t="s">
        <v>5747</v>
      </c>
      <c r="C1821" s="263" t="s">
        <v>272</v>
      </c>
      <c r="D1821" s="263" t="s">
        <v>5748</v>
      </c>
      <c r="E1821" s="263" t="s">
        <v>5749</v>
      </c>
      <c r="F1821" s="263" t="s">
        <v>5782</v>
      </c>
      <c r="G1821" s="264" t="s">
        <v>5783</v>
      </c>
      <c r="H1821" s="263" t="s">
        <v>5702</v>
      </c>
      <c r="I1821" s="265" t="s">
        <v>9</v>
      </c>
      <c r="J1821" s="263"/>
      <c r="K1821" s="264"/>
      <c r="L1821" s="263" t="s">
        <v>645</v>
      </c>
      <c r="M1821" s="263" t="s">
        <v>645</v>
      </c>
      <c r="N1821" s="263" t="s">
        <v>645</v>
      </c>
      <c r="O1821" s="263" t="s">
        <v>645</v>
      </c>
      <c r="P1821" s="263" t="s">
        <v>645</v>
      </c>
      <c r="Q1821" s="263" t="s">
        <v>645</v>
      </c>
      <c r="R1821" s="263" t="s">
        <v>645</v>
      </c>
      <c r="S1821" s="263" t="s">
        <v>645</v>
      </c>
      <c r="T1821" s="263" t="s">
        <v>645</v>
      </c>
      <c r="U1821" s="263" t="s">
        <v>645</v>
      </c>
      <c r="V1821" s="263" t="s">
        <v>645</v>
      </c>
      <c r="W1821" s="263" t="s">
        <v>645</v>
      </c>
      <c r="X1821" s="263" t="s">
        <v>645</v>
      </c>
      <c r="Y1821" s="263" t="s">
        <v>645</v>
      </c>
      <c r="Z1821" s="263" t="s">
        <v>645</v>
      </c>
      <c r="AA1821" s="263" t="s">
        <v>645</v>
      </c>
      <c r="AB1821" s="263" t="s">
        <v>645</v>
      </c>
    </row>
    <row r="1822" spans="1:28" s="268" customFormat="1" ht="40.200000000000003" customHeight="1">
      <c r="A1822" s="263" t="s">
        <v>5746</v>
      </c>
      <c r="B1822" s="263" t="s">
        <v>5747</v>
      </c>
      <c r="C1822" s="263" t="s">
        <v>275</v>
      </c>
      <c r="D1822" s="263" t="s">
        <v>5748</v>
      </c>
      <c r="E1822" s="263" t="s">
        <v>5749</v>
      </c>
      <c r="F1822" s="263" t="s">
        <v>5784</v>
      </c>
      <c r="G1822" s="264" t="s">
        <v>5785</v>
      </c>
      <c r="H1822" s="263" t="s">
        <v>5786</v>
      </c>
      <c r="I1822" s="265" t="s">
        <v>9</v>
      </c>
      <c r="J1822" s="263"/>
      <c r="K1822" s="264"/>
      <c r="L1822" s="263" t="s">
        <v>645</v>
      </c>
      <c r="M1822" s="263" t="s">
        <v>645</v>
      </c>
      <c r="N1822" s="263" t="s">
        <v>645</v>
      </c>
      <c r="O1822" s="263" t="s">
        <v>645</v>
      </c>
      <c r="P1822" s="263" t="s">
        <v>645</v>
      </c>
      <c r="Q1822" s="263" t="s">
        <v>645</v>
      </c>
      <c r="R1822" s="263" t="s">
        <v>645</v>
      </c>
      <c r="S1822" s="263" t="s">
        <v>645</v>
      </c>
      <c r="T1822" s="263" t="s">
        <v>645</v>
      </c>
      <c r="U1822" s="263" t="s">
        <v>645</v>
      </c>
      <c r="V1822" s="263" t="s">
        <v>645</v>
      </c>
      <c r="W1822" s="263" t="s">
        <v>645</v>
      </c>
      <c r="X1822" s="263" t="s">
        <v>645</v>
      </c>
      <c r="Y1822" s="263" t="s">
        <v>645</v>
      </c>
      <c r="Z1822" s="263" t="s">
        <v>645</v>
      </c>
      <c r="AA1822" s="263" t="s">
        <v>645</v>
      </c>
      <c r="AB1822" s="263" t="s">
        <v>645</v>
      </c>
    </row>
    <row r="1823" spans="1:28" s="268" customFormat="1" ht="40.200000000000003" customHeight="1">
      <c r="A1823" s="263" t="s">
        <v>5746</v>
      </c>
      <c r="B1823" s="263" t="s">
        <v>5747</v>
      </c>
      <c r="C1823" s="263" t="s">
        <v>279</v>
      </c>
      <c r="D1823" s="263" t="s">
        <v>5748</v>
      </c>
      <c r="E1823" s="263" t="s">
        <v>5749</v>
      </c>
      <c r="F1823" s="263" t="s">
        <v>5787</v>
      </c>
      <c r="G1823" s="264" t="s">
        <v>5788</v>
      </c>
      <c r="H1823" s="263" t="s">
        <v>5789</v>
      </c>
      <c r="I1823" s="265" t="s">
        <v>9</v>
      </c>
      <c r="J1823" s="263"/>
      <c r="K1823" s="264"/>
      <c r="L1823" s="263" t="s">
        <v>645</v>
      </c>
      <c r="M1823" s="263" t="s">
        <v>645</v>
      </c>
      <c r="N1823" s="263" t="s">
        <v>645</v>
      </c>
      <c r="O1823" s="263" t="s">
        <v>645</v>
      </c>
      <c r="P1823" s="263" t="s">
        <v>645</v>
      </c>
      <c r="Q1823" s="263" t="s">
        <v>645</v>
      </c>
      <c r="R1823" s="263" t="s">
        <v>645</v>
      </c>
      <c r="S1823" s="263" t="s">
        <v>645</v>
      </c>
      <c r="T1823" s="263" t="s">
        <v>645</v>
      </c>
      <c r="U1823" s="263" t="s">
        <v>645</v>
      </c>
      <c r="V1823" s="263" t="s">
        <v>645</v>
      </c>
      <c r="W1823" s="263" t="s">
        <v>645</v>
      </c>
      <c r="X1823" s="263" t="s">
        <v>645</v>
      </c>
      <c r="Y1823" s="263" t="s">
        <v>645</v>
      </c>
      <c r="Z1823" s="263" t="s">
        <v>645</v>
      </c>
      <c r="AA1823" s="263" t="s">
        <v>645</v>
      </c>
      <c r="AB1823" s="263" t="s">
        <v>645</v>
      </c>
    </row>
    <row r="1824" spans="1:28" s="268" customFormat="1" ht="40.200000000000003" customHeight="1">
      <c r="A1824" s="263" t="s">
        <v>5746</v>
      </c>
      <c r="B1824" s="263" t="s">
        <v>5747</v>
      </c>
      <c r="C1824" s="263" t="s">
        <v>283</v>
      </c>
      <c r="D1824" s="263" t="s">
        <v>5748</v>
      </c>
      <c r="E1824" s="263" t="s">
        <v>5749</v>
      </c>
      <c r="F1824" s="263" t="s">
        <v>5790</v>
      </c>
      <c r="G1824" s="264" t="s">
        <v>5788</v>
      </c>
      <c r="H1824" s="263" t="s">
        <v>5791</v>
      </c>
      <c r="I1824" s="265" t="s">
        <v>9</v>
      </c>
      <c r="J1824" s="263"/>
      <c r="K1824" s="264"/>
      <c r="L1824" s="263" t="s">
        <v>645</v>
      </c>
      <c r="M1824" s="263" t="s">
        <v>645</v>
      </c>
      <c r="N1824" s="263" t="s">
        <v>645</v>
      </c>
      <c r="O1824" s="263" t="s">
        <v>645</v>
      </c>
      <c r="P1824" s="263" t="s">
        <v>645</v>
      </c>
      <c r="Q1824" s="263" t="s">
        <v>645</v>
      </c>
      <c r="R1824" s="263" t="s">
        <v>645</v>
      </c>
      <c r="S1824" s="263" t="s">
        <v>645</v>
      </c>
      <c r="T1824" s="263" t="s">
        <v>645</v>
      </c>
      <c r="U1824" s="263" t="s">
        <v>645</v>
      </c>
      <c r="V1824" s="263" t="s">
        <v>645</v>
      </c>
      <c r="W1824" s="263" t="s">
        <v>645</v>
      </c>
      <c r="X1824" s="263" t="s">
        <v>645</v>
      </c>
      <c r="Y1824" s="263" t="s">
        <v>645</v>
      </c>
      <c r="Z1824" s="263" t="s">
        <v>645</v>
      </c>
      <c r="AA1824" s="263" t="s">
        <v>645</v>
      </c>
      <c r="AB1824" s="263" t="s">
        <v>645</v>
      </c>
    </row>
    <row r="1825" spans="1:28" s="268" customFormat="1" ht="40.200000000000003" customHeight="1">
      <c r="A1825" s="263" t="s">
        <v>5746</v>
      </c>
      <c r="B1825" s="263" t="s">
        <v>5747</v>
      </c>
      <c r="C1825" s="263" t="s">
        <v>286</v>
      </c>
      <c r="D1825" s="263" t="s">
        <v>5748</v>
      </c>
      <c r="E1825" s="263" t="s">
        <v>5749</v>
      </c>
      <c r="F1825" s="263" t="s">
        <v>5792</v>
      </c>
      <c r="G1825" s="264" t="s">
        <v>5788</v>
      </c>
      <c r="H1825" s="263" t="s">
        <v>5793</v>
      </c>
      <c r="I1825" s="265" t="s">
        <v>9</v>
      </c>
      <c r="J1825" s="263"/>
      <c r="K1825" s="264"/>
      <c r="L1825" s="263" t="s">
        <v>645</v>
      </c>
      <c r="M1825" s="263" t="s">
        <v>645</v>
      </c>
      <c r="N1825" s="263" t="s">
        <v>645</v>
      </c>
      <c r="O1825" s="263" t="s">
        <v>645</v>
      </c>
      <c r="P1825" s="263" t="s">
        <v>645</v>
      </c>
      <c r="Q1825" s="263" t="s">
        <v>645</v>
      </c>
      <c r="R1825" s="263" t="s">
        <v>645</v>
      </c>
      <c r="S1825" s="263" t="s">
        <v>645</v>
      </c>
      <c r="T1825" s="263" t="s">
        <v>645</v>
      </c>
      <c r="U1825" s="263" t="s">
        <v>645</v>
      </c>
      <c r="V1825" s="263" t="s">
        <v>645</v>
      </c>
      <c r="W1825" s="263" t="s">
        <v>645</v>
      </c>
      <c r="X1825" s="263" t="s">
        <v>645</v>
      </c>
      <c r="Y1825" s="263" t="s">
        <v>645</v>
      </c>
      <c r="Z1825" s="263" t="s">
        <v>645</v>
      </c>
      <c r="AA1825" s="263" t="s">
        <v>645</v>
      </c>
      <c r="AB1825" s="263" t="s">
        <v>645</v>
      </c>
    </row>
    <row r="1826" spans="1:28" s="268" customFormat="1" ht="40.200000000000003" customHeight="1">
      <c r="A1826" s="263" t="s">
        <v>5746</v>
      </c>
      <c r="B1826" s="263" t="s">
        <v>5747</v>
      </c>
      <c r="C1826" s="263" t="s">
        <v>290</v>
      </c>
      <c r="D1826" s="263" t="s">
        <v>5748</v>
      </c>
      <c r="E1826" s="263" t="s">
        <v>5749</v>
      </c>
      <c r="F1826" s="263" t="s">
        <v>5794</v>
      </c>
      <c r="G1826" s="264" t="s">
        <v>5795</v>
      </c>
      <c r="H1826" s="263" t="s">
        <v>5709</v>
      </c>
      <c r="I1826" s="265" t="s">
        <v>9</v>
      </c>
      <c r="J1826" s="263"/>
      <c r="K1826" s="263"/>
      <c r="L1826" s="263" t="s">
        <v>645</v>
      </c>
      <c r="M1826" s="263" t="s">
        <v>645</v>
      </c>
      <c r="N1826" s="263" t="s">
        <v>645</v>
      </c>
      <c r="O1826" s="263" t="s">
        <v>645</v>
      </c>
      <c r="P1826" s="263" t="s">
        <v>645</v>
      </c>
      <c r="Q1826" s="263" t="s">
        <v>645</v>
      </c>
      <c r="R1826" s="263" t="s">
        <v>645</v>
      </c>
      <c r="S1826" s="263" t="s">
        <v>645</v>
      </c>
      <c r="T1826" s="263" t="s">
        <v>645</v>
      </c>
      <c r="U1826" s="263" t="s">
        <v>645</v>
      </c>
      <c r="V1826" s="263" t="s">
        <v>645</v>
      </c>
      <c r="W1826" s="263" t="s">
        <v>645</v>
      </c>
      <c r="X1826" s="263" t="s">
        <v>645</v>
      </c>
      <c r="Y1826" s="263" t="s">
        <v>645</v>
      </c>
      <c r="Z1826" s="263" t="s">
        <v>645</v>
      </c>
      <c r="AA1826" s="263" t="s">
        <v>645</v>
      </c>
      <c r="AB1826" s="263" t="s">
        <v>645</v>
      </c>
    </row>
    <row r="1827" spans="1:28" s="268" customFormat="1" ht="40.200000000000003" customHeight="1">
      <c r="A1827" s="263" t="s">
        <v>5746</v>
      </c>
      <c r="B1827" s="263" t="s">
        <v>5747</v>
      </c>
      <c r="C1827" s="263" t="s">
        <v>295</v>
      </c>
      <c r="D1827" s="263" t="s">
        <v>5748</v>
      </c>
      <c r="E1827" s="263" t="s">
        <v>5749</v>
      </c>
      <c r="F1827" s="263" t="s">
        <v>5796</v>
      </c>
      <c r="G1827" s="264" t="s">
        <v>5788</v>
      </c>
      <c r="H1827" s="263" t="s">
        <v>5712</v>
      </c>
      <c r="I1827" s="265" t="s">
        <v>9</v>
      </c>
      <c r="J1827" s="263"/>
      <c r="K1827" s="263"/>
      <c r="L1827" s="263" t="s">
        <v>645</v>
      </c>
      <c r="M1827" s="263" t="s">
        <v>645</v>
      </c>
      <c r="N1827" s="263" t="s">
        <v>645</v>
      </c>
      <c r="O1827" s="263" t="s">
        <v>645</v>
      </c>
      <c r="P1827" s="263" t="s">
        <v>645</v>
      </c>
      <c r="Q1827" s="263" t="s">
        <v>645</v>
      </c>
      <c r="R1827" s="263" t="s">
        <v>645</v>
      </c>
      <c r="S1827" s="263" t="s">
        <v>645</v>
      </c>
      <c r="T1827" s="263" t="s">
        <v>645</v>
      </c>
      <c r="U1827" s="263" t="s">
        <v>645</v>
      </c>
      <c r="V1827" s="263" t="s">
        <v>645</v>
      </c>
      <c r="W1827" s="263" t="s">
        <v>645</v>
      </c>
      <c r="X1827" s="263" t="s">
        <v>645</v>
      </c>
      <c r="Y1827" s="263" t="s">
        <v>645</v>
      </c>
      <c r="Z1827" s="263" t="s">
        <v>645</v>
      </c>
      <c r="AA1827" s="263" t="s">
        <v>645</v>
      </c>
      <c r="AB1827" s="263" t="s">
        <v>645</v>
      </c>
    </row>
    <row r="1828" spans="1:28" s="268" customFormat="1" ht="40.200000000000003" customHeight="1">
      <c r="A1828" s="263" t="s">
        <v>5746</v>
      </c>
      <c r="B1828" s="263" t="s">
        <v>5747</v>
      </c>
      <c r="C1828" s="263" t="s">
        <v>300</v>
      </c>
      <c r="D1828" s="263" t="s">
        <v>5748</v>
      </c>
      <c r="E1828" s="263" t="s">
        <v>5749</v>
      </c>
      <c r="F1828" s="263" t="s">
        <v>5797</v>
      </c>
      <c r="G1828" s="264" t="s">
        <v>5788</v>
      </c>
      <c r="H1828" s="263" t="s">
        <v>5716</v>
      </c>
      <c r="I1828" s="265" t="s">
        <v>9</v>
      </c>
      <c r="J1828" s="263"/>
      <c r="K1828" s="263"/>
      <c r="L1828" s="263" t="s">
        <v>645</v>
      </c>
      <c r="M1828" s="263" t="s">
        <v>645</v>
      </c>
      <c r="N1828" s="263" t="s">
        <v>645</v>
      </c>
      <c r="O1828" s="263" t="s">
        <v>645</v>
      </c>
      <c r="P1828" s="263" t="s">
        <v>645</v>
      </c>
      <c r="Q1828" s="263" t="s">
        <v>645</v>
      </c>
      <c r="R1828" s="263" t="s">
        <v>645</v>
      </c>
      <c r="S1828" s="263" t="s">
        <v>645</v>
      </c>
      <c r="T1828" s="263" t="s">
        <v>645</v>
      </c>
      <c r="U1828" s="263" t="s">
        <v>645</v>
      </c>
      <c r="V1828" s="263" t="s">
        <v>645</v>
      </c>
      <c r="W1828" s="263" t="s">
        <v>645</v>
      </c>
      <c r="X1828" s="263" t="s">
        <v>645</v>
      </c>
      <c r="Y1828" s="263" t="s">
        <v>645</v>
      </c>
      <c r="Z1828" s="263" t="s">
        <v>645</v>
      </c>
      <c r="AA1828" s="263" t="s">
        <v>645</v>
      </c>
      <c r="AB1828" s="263" t="s">
        <v>645</v>
      </c>
    </row>
    <row r="1829" spans="1:28" s="268" customFormat="1" ht="40.200000000000003" customHeight="1">
      <c r="A1829" s="263" t="s">
        <v>5746</v>
      </c>
      <c r="B1829" s="263" t="s">
        <v>5747</v>
      </c>
      <c r="C1829" s="263" t="s">
        <v>304</v>
      </c>
      <c r="D1829" s="263" t="s">
        <v>5748</v>
      </c>
      <c r="E1829" s="263" t="s">
        <v>5749</v>
      </c>
      <c r="F1829" s="263" t="s">
        <v>5798</v>
      </c>
      <c r="G1829" s="264" t="s">
        <v>5788</v>
      </c>
      <c r="H1829" s="263" t="s">
        <v>5799</v>
      </c>
      <c r="I1829" s="265" t="s">
        <v>9</v>
      </c>
      <c r="J1829" s="263"/>
      <c r="K1829" s="263"/>
      <c r="L1829" s="263" t="s">
        <v>645</v>
      </c>
      <c r="M1829" s="263" t="s">
        <v>645</v>
      </c>
      <c r="N1829" s="263" t="s">
        <v>645</v>
      </c>
      <c r="O1829" s="263" t="s">
        <v>645</v>
      </c>
      <c r="P1829" s="263" t="s">
        <v>645</v>
      </c>
      <c r="Q1829" s="263" t="s">
        <v>645</v>
      </c>
      <c r="R1829" s="263" t="s">
        <v>645</v>
      </c>
      <c r="S1829" s="263" t="s">
        <v>645</v>
      </c>
      <c r="T1829" s="263" t="s">
        <v>645</v>
      </c>
      <c r="U1829" s="263" t="s">
        <v>645</v>
      </c>
      <c r="V1829" s="263" t="s">
        <v>645</v>
      </c>
      <c r="W1829" s="263" t="s">
        <v>645</v>
      </c>
      <c r="X1829" s="263" t="s">
        <v>645</v>
      </c>
      <c r="Y1829" s="263" t="s">
        <v>645</v>
      </c>
      <c r="Z1829" s="263" t="s">
        <v>645</v>
      </c>
      <c r="AA1829" s="263" t="s">
        <v>645</v>
      </c>
      <c r="AB1829" s="263" t="s">
        <v>645</v>
      </c>
    </row>
    <row r="1830" spans="1:28" s="268" customFormat="1" ht="40.200000000000003" customHeight="1">
      <c r="A1830" s="263" t="s">
        <v>5746</v>
      </c>
      <c r="B1830" s="263" t="s">
        <v>5747</v>
      </c>
      <c r="C1830" s="263" t="s">
        <v>308</v>
      </c>
      <c r="D1830" s="263" t="s">
        <v>5748</v>
      </c>
      <c r="E1830" s="263" t="s">
        <v>5749</v>
      </c>
      <c r="F1830" s="263" t="s">
        <v>5800</v>
      </c>
      <c r="G1830" s="264" t="s">
        <v>5788</v>
      </c>
      <c r="H1830" s="263" t="s">
        <v>5801</v>
      </c>
      <c r="I1830" s="265" t="s">
        <v>9</v>
      </c>
      <c r="J1830" s="263"/>
      <c r="K1830" s="263"/>
      <c r="L1830" s="263" t="s">
        <v>645</v>
      </c>
      <c r="M1830" s="263" t="s">
        <v>645</v>
      </c>
      <c r="N1830" s="263" t="s">
        <v>645</v>
      </c>
      <c r="O1830" s="263" t="s">
        <v>645</v>
      </c>
      <c r="P1830" s="263" t="s">
        <v>645</v>
      </c>
      <c r="Q1830" s="263" t="s">
        <v>645</v>
      </c>
      <c r="R1830" s="263" t="s">
        <v>645</v>
      </c>
      <c r="S1830" s="263" t="s">
        <v>645</v>
      </c>
      <c r="T1830" s="263" t="s">
        <v>645</v>
      </c>
      <c r="U1830" s="263" t="s">
        <v>645</v>
      </c>
      <c r="V1830" s="263" t="s">
        <v>645</v>
      </c>
      <c r="W1830" s="263" t="s">
        <v>645</v>
      </c>
      <c r="X1830" s="263" t="s">
        <v>645</v>
      </c>
      <c r="Y1830" s="263" t="s">
        <v>645</v>
      </c>
      <c r="Z1830" s="263" t="s">
        <v>645</v>
      </c>
      <c r="AA1830" s="263" t="s">
        <v>645</v>
      </c>
      <c r="AB1830" s="263" t="s">
        <v>645</v>
      </c>
    </row>
    <row r="1831" spans="1:28" s="268" customFormat="1" ht="40.200000000000003" customHeight="1">
      <c r="A1831" s="263" t="s">
        <v>5746</v>
      </c>
      <c r="B1831" s="263" t="s">
        <v>5747</v>
      </c>
      <c r="C1831" s="263" t="s">
        <v>311</v>
      </c>
      <c r="D1831" s="263" t="s">
        <v>5748</v>
      </c>
      <c r="E1831" s="263" t="s">
        <v>5749</v>
      </c>
      <c r="F1831" s="263" t="s">
        <v>5802</v>
      </c>
      <c r="G1831" s="264" t="s">
        <v>5803</v>
      </c>
      <c r="H1831" s="263" t="s">
        <v>5804</v>
      </c>
      <c r="I1831" s="265" t="s">
        <v>9</v>
      </c>
      <c r="J1831" s="263"/>
      <c r="K1831" s="263"/>
      <c r="L1831" s="263" t="s">
        <v>645</v>
      </c>
      <c r="M1831" s="263" t="s">
        <v>645</v>
      </c>
      <c r="N1831" s="263" t="s">
        <v>645</v>
      </c>
      <c r="O1831" s="263" t="s">
        <v>645</v>
      </c>
      <c r="P1831" s="263" t="s">
        <v>645</v>
      </c>
      <c r="Q1831" s="263" t="s">
        <v>645</v>
      </c>
      <c r="R1831" s="263" t="s">
        <v>645</v>
      </c>
      <c r="S1831" s="263" t="s">
        <v>645</v>
      </c>
      <c r="T1831" s="263" t="s">
        <v>645</v>
      </c>
      <c r="U1831" s="263" t="s">
        <v>645</v>
      </c>
      <c r="V1831" s="263" t="s">
        <v>645</v>
      </c>
      <c r="W1831" s="263" t="s">
        <v>645</v>
      </c>
      <c r="X1831" s="263" t="s">
        <v>645</v>
      </c>
      <c r="Y1831" s="263" t="s">
        <v>645</v>
      </c>
      <c r="Z1831" s="263" t="s">
        <v>645</v>
      </c>
      <c r="AA1831" s="263" t="s">
        <v>645</v>
      </c>
      <c r="AB1831" s="263" t="s">
        <v>645</v>
      </c>
    </row>
    <row r="1832" spans="1:28" s="268" customFormat="1" ht="40.200000000000003" customHeight="1">
      <c r="A1832" s="263" t="s">
        <v>5746</v>
      </c>
      <c r="B1832" s="263" t="s">
        <v>5747</v>
      </c>
      <c r="C1832" s="263" t="s">
        <v>315</v>
      </c>
      <c r="D1832" s="263" t="s">
        <v>5748</v>
      </c>
      <c r="E1832" s="263" t="s">
        <v>5749</v>
      </c>
      <c r="F1832" s="263" t="s">
        <v>5805</v>
      </c>
      <c r="G1832" s="264" t="s">
        <v>5788</v>
      </c>
      <c r="H1832" s="263" t="s">
        <v>5806</v>
      </c>
      <c r="I1832" s="265" t="s">
        <v>9</v>
      </c>
      <c r="J1832" s="263"/>
      <c r="K1832" s="263"/>
      <c r="L1832" s="263" t="s">
        <v>645</v>
      </c>
      <c r="M1832" s="263" t="s">
        <v>645</v>
      </c>
      <c r="N1832" s="263" t="s">
        <v>645</v>
      </c>
      <c r="O1832" s="263" t="s">
        <v>645</v>
      </c>
      <c r="P1832" s="263" t="s">
        <v>645</v>
      </c>
      <c r="Q1832" s="263" t="s">
        <v>645</v>
      </c>
      <c r="R1832" s="263" t="s">
        <v>645</v>
      </c>
      <c r="S1832" s="263" t="s">
        <v>645</v>
      </c>
      <c r="T1832" s="263" t="s">
        <v>645</v>
      </c>
      <c r="U1832" s="263" t="s">
        <v>645</v>
      </c>
      <c r="V1832" s="263" t="s">
        <v>645</v>
      </c>
      <c r="W1832" s="263" t="s">
        <v>645</v>
      </c>
      <c r="X1832" s="263" t="s">
        <v>645</v>
      </c>
      <c r="Y1832" s="263" t="s">
        <v>645</v>
      </c>
      <c r="Z1832" s="263" t="s">
        <v>645</v>
      </c>
      <c r="AA1832" s="263" t="s">
        <v>645</v>
      </c>
      <c r="AB1832" s="263" t="s">
        <v>645</v>
      </c>
    </row>
    <row r="1833" spans="1:28" s="268" customFormat="1" ht="40.200000000000003" customHeight="1">
      <c r="A1833" s="263" t="s">
        <v>5746</v>
      </c>
      <c r="B1833" s="263" t="s">
        <v>5747</v>
      </c>
      <c r="C1833" s="263" t="s">
        <v>318</v>
      </c>
      <c r="D1833" s="263" t="s">
        <v>5748</v>
      </c>
      <c r="E1833" s="263" t="s">
        <v>5749</v>
      </c>
      <c r="F1833" s="263" t="s">
        <v>5807</v>
      </c>
      <c r="G1833" s="264" t="s">
        <v>5808</v>
      </c>
      <c r="H1833" s="263" t="s">
        <v>5809</v>
      </c>
      <c r="I1833" s="265" t="s">
        <v>9</v>
      </c>
      <c r="J1833" s="263"/>
      <c r="K1833" s="263"/>
      <c r="L1833" s="263" t="s">
        <v>645</v>
      </c>
      <c r="M1833" s="263" t="s">
        <v>645</v>
      </c>
      <c r="N1833" s="263" t="s">
        <v>645</v>
      </c>
      <c r="O1833" s="263" t="s">
        <v>645</v>
      </c>
      <c r="P1833" s="263" t="s">
        <v>645</v>
      </c>
      <c r="Q1833" s="263" t="s">
        <v>645</v>
      </c>
      <c r="R1833" s="263" t="s">
        <v>645</v>
      </c>
      <c r="S1833" s="263" t="s">
        <v>645</v>
      </c>
      <c r="T1833" s="263" t="s">
        <v>645</v>
      </c>
      <c r="U1833" s="263" t="s">
        <v>645</v>
      </c>
      <c r="V1833" s="263" t="s">
        <v>645</v>
      </c>
      <c r="W1833" s="263" t="s">
        <v>645</v>
      </c>
      <c r="X1833" s="263" t="s">
        <v>645</v>
      </c>
      <c r="Y1833" s="263" t="s">
        <v>645</v>
      </c>
      <c r="Z1833" s="263" t="s">
        <v>645</v>
      </c>
      <c r="AA1833" s="263" t="s">
        <v>645</v>
      </c>
      <c r="AB1833" s="263" t="s">
        <v>645</v>
      </c>
    </row>
    <row r="1834" spans="1:28" s="268" customFormat="1" ht="40.200000000000003" customHeight="1">
      <c r="A1834" s="263" t="s">
        <v>5746</v>
      </c>
      <c r="B1834" s="263" t="s">
        <v>5747</v>
      </c>
      <c r="C1834" s="263" t="s">
        <v>322</v>
      </c>
      <c r="D1834" s="263" t="s">
        <v>5748</v>
      </c>
      <c r="E1834" s="263" t="s">
        <v>5749</v>
      </c>
      <c r="F1834" s="263" t="s">
        <v>5810</v>
      </c>
      <c r="G1834" s="264" t="s">
        <v>5811</v>
      </c>
      <c r="H1834" s="263" t="s">
        <v>5812</v>
      </c>
      <c r="I1834" s="265" t="s">
        <v>9</v>
      </c>
      <c r="J1834" s="263"/>
      <c r="K1834" s="263"/>
      <c r="L1834" s="263" t="s">
        <v>645</v>
      </c>
      <c r="M1834" s="263" t="s">
        <v>645</v>
      </c>
      <c r="N1834" s="263" t="s">
        <v>645</v>
      </c>
      <c r="O1834" s="263" t="s">
        <v>645</v>
      </c>
      <c r="P1834" s="263" t="s">
        <v>645</v>
      </c>
      <c r="Q1834" s="263" t="s">
        <v>645</v>
      </c>
      <c r="R1834" s="263" t="s">
        <v>645</v>
      </c>
      <c r="S1834" s="263" t="s">
        <v>645</v>
      </c>
      <c r="T1834" s="263" t="s">
        <v>645</v>
      </c>
      <c r="U1834" s="263" t="s">
        <v>645</v>
      </c>
      <c r="V1834" s="263" t="s">
        <v>645</v>
      </c>
      <c r="W1834" s="263" t="s">
        <v>645</v>
      </c>
      <c r="X1834" s="263" t="s">
        <v>645</v>
      </c>
      <c r="Y1834" s="263" t="s">
        <v>645</v>
      </c>
      <c r="Z1834" s="263" t="s">
        <v>645</v>
      </c>
      <c r="AA1834" s="263" t="s">
        <v>645</v>
      </c>
      <c r="AB1834" s="263" t="s">
        <v>645</v>
      </c>
    </row>
    <row r="1835" spans="1:28" s="268" customFormat="1" ht="40.200000000000003" customHeight="1">
      <c r="A1835" s="263" t="s">
        <v>5746</v>
      </c>
      <c r="B1835" s="263" t="s">
        <v>5747</v>
      </c>
      <c r="C1835" s="263" t="s">
        <v>1080</v>
      </c>
      <c r="D1835" s="263" t="s">
        <v>5748</v>
      </c>
      <c r="E1835" s="263" t="s">
        <v>5749</v>
      </c>
      <c r="F1835" s="263" t="s">
        <v>5813</v>
      </c>
      <c r="G1835" s="264" t="s">
        <v>5814</v>
      </c>
      <c r="H1835" s="263" t="s">
        <v>5815</v>
      </c>
      <c r="I1835" s="265" t="s">
        <v>9</v>
      </c>
      <c r="J1835" s="289"/>
      <c r="K1835" s="263"/>
      <c r="L1835" s="263" t="s">
        <v>645</v>
      </c>
      <c r="M1835" s="263" t="s">
        <v>645</v>
      </c>
      <c r="N1835" s="263" t="s">
        <v>645</v>
      </c>
      <c r="O1835" s="263" t="s">
        <v>645</v>
      </c>
      <c r="P1835" s="263" t="s">
        <v>645</v>
      </c>
      <c r="Q1835" s="263" t="s">
        <v>645</v>
      </c>
      <c r="R1835" s="263" t="s">
        <v>645</v>
      </c>
      <c r="S1835" s="263" t="s">
        <v>645</v>
      </c>
      <c r="T1835" s="263" t="s">
        <v>645</v>
      </c>
      <c r="U1835" s="263" t="s">
        <v>645</v>
      </c>
      <c r="V1835" s="263" t="s">
        <v>645</v>
      </c>
      <c r="W1835" s="263" t="s">
        <v>645</v>
      </c>
      <c r="X1835" s="263" t="s">
        <v>645</v>
      </c>
      <c r="Y1835" s="263" t="s">
        <v>645</v>
      </c>
      <c r="Z1835" s="263" t="s">
        <v>645</v>
      </c>
      <c r="AA1835" s="263" t="s">
        <v>645</v>
      </c>
      <c r="AB1835" s="263" t="s">
        <v>645</v>
      </c>
    </row>
    <row r="1836" spans="1:28" s="268" customFormat="1" ht="40.200000000000003" customHeight="1">
      <c r="A1836" s="263" t="s">
        <v>5746</v>
      </c>
      <c r="B1836" s="263" t="s">
        <v>5747</v>
      </c>
      <c r="C1836" s="263" t="s">
        <v>1084</v>
      </c>
      <c r="D1836" s="263" t="s">
        <v>5748</v>
      </c>
      <c r="E1836" s="263" t="s">
        <v>5749</v>
      </c>
      <c r="F1836" s="263" t="s">
        <v>5816</v>
      </c>
      <c r="G1836" s="264" t="s">
        <v>5817</v>
      </c>
      <c r="H1836" s="263" t="s">
        <v>5734</v>
      </c>
      <c r="I1836" s="265" t="s">
        <v>9</v>
      </c>
      <c r="J1836" s="263"/>
      <c r="K1836" s="263"/>
      <c r="L1836" s="263" t="s">
        <v>645</v>
      </c>
      <c r="M1836" s="263" t="s">
        <v>645</v>
      </c>
      <c r="N1836" s="263" t="s">
        <v>645</v>
      </c>
      <c r="O1836" s="263" t="s">
        <v>645</v>
      </c>
      <c r="P1836" s="263" t="s">
        <v>645</v>
      </c>
      <c r="Q1836" s="263" t="s">
        <v>645</v>
      </c>
      <c r="R1836" s="263" t="s">
        <v>645</v>
      </c>
      <c r="S1836" s="263" t="s">
        <v>645</v>
      </c>
      <c r="T1836" s="263" t="s">
        <v>645</v>
      </c>
      <c r="U1836" s="263" t="s">
        <v>645</v>
      </c>
      <c r="V1836" s="263" t="s">
        <v>645</v>
      </c>
      <c r="W1836" s="263" t="s">
        <v>645</v>
      </c>
      <c r="X1836" s="263" t="s">
        <v>645</v>
      </c>
      <c r="Y1836" s="263" t="s">
        <v>645</v>
      </c>
      <c r="Z1836" s="263" t="s">
        <v>645</v>
      </c>
      <c r="AA1836" s="263" t="s">
        <v>645</v>
      </c>
      <c r="AB1836" s="263" t="s">
        <v>645</v>
      </c>
    </row>
    <row r="1837" spans="1:28" s="268" customFormat="1" ht="40.200000000000003" customHeight="1">
      <c r="A1837" s="263" t="s">
        <v>5746</v>
      </c>
      <c r="B1837" s="263" t="s">
        <v>5747</v>
      </c>
      <c r="C1837" s="263" t="s">
        <v>1088</v>
      </c>
      <c r="D1837" s="263" t="s">
        <v>5748</v>
      </c>
      <c r="E1837" s="263" t="s">
        <v>5749</v>
      </c>
      <c r="F1837" s="263" t="s">
        <v>5818</v>
      </c>
      <c r="G1837" s="264" t="s">
        <v>5788</v>
      </c>
      <c r="H1837" s="263" t="s">
        <v>5819</v>
      </c>
      <c r="I1837" s="265" t="s">
        <v>9</v>
      </c>
      <c r="J1837" s="263"/>
      <c r="K1837" s="264"/>
      <c r="L1837" s="263" t="s">
        <v>645</v>
      </c>
      <c r="M1837" s="263" t="s">
        <v>645</v>
      </c>
      <c r="N1837" s="263" t="s">
        <v>645</v>
      </c>
      <c r="O1837" s="263" t="s">
        <v>645</v>
      </c>
      <c r="P1837" s="263" t="s">
        <v>645</v>
      </c>
      <c r="Q1837" s="263" t="s">
        <v>645</v>
      </c>
      <c r="R1837" s="263" t="s">
        <v>645</v>
      </c>
      <c r="S1837" s="263" t="s">
        <v>645</v>
      </c>
      <c r="T1837" s="263" t="s">
        <v>645</v>
      </c>
      <c r="U1837" s="263" t="s">
        <v>645</v>
      </c>
      <c r="V1837" s="263" t="s">
        <v>645</v>
      </c>
      <c r="W1837" s="263" t="s">
        <v>645</v>
      </c>
      <c r="X1837" s="263" t="s">
        <v>645</v>
      </c>
      <c r="Y1837" s="263" t="s">
        <v>645</v>
      </c>
      <c r="Z1837" s="263" t="s">
        <v>645</v>
      </c>
      <c r="AA1837" s="263" t="s">
        <v>645</v>
      </c>
      <c r="AB1837" s="263" t="s">
        <v>645</v>
      </c>
    </row>
    <row r="1838" spans="1:28" s="268" customFormat="1" ht="40.200000000000003" customHeight="1">
      <c r="A1838" s="263" t="s">
        <v>5746</v>
      </c>
      <c r="B1838" s="263" t="s">
        <v>5747</v>
      </c>
      <c r="C1838" s="263" t="s">
        <v>1092</v>
      </c>
      <c r="D1838" s="263" t="s">
        <v>5748</v>
      </c>
      <c r="E1838" s="263" t="s">
        <v>5749</v>
      </c>
      <c r="F1838" s="263" t="s">
        <v>5820</v>
      </c>
      <c r="G1838" s="264" t="s">
        <v>5821</v>
      </c>
      <c r="H1838" s="263" t="s">
        <v>5822</v>
      </c>
      <c r="I1838" s="265" t="s">
        <v>9</v>
      </c>
      <c r="J1838" s="263"/>
      <c r="K1838" s="263"/>
      <c r="L1838" s="263" t="s">
        <v>645</v>
      </c>
      <c r="M1838" s="263" t="s">
        <v>645</v>
      </c>
      <c r="N1838" s="263" t="s">
        <v>645</v>
      </c>
      <c r="O1838" s="263" t="s">
        <v>645</v>
      </c>
      <c r="P1838" s="263" t="s">
        <v>645</v>
      </c>
      <c r="Q1838" s="263" t="s">
        <v>645</v>
      </c>
      <c r="R1838" s="263" t="s">
        <v>645</v>
      </c>
      <c r="S1838" s="263" t="s">
        <v>645</v>
      </c>
      <c r="T1838" s="263" t="s">
        <v>645</v>
      </c>
      <c r="U1838" s="263" t="s">
        <v>645</v>
      </c>
      <c r="V1838" s="263" t="s">
        <v>645</v>
      </c>
      <c r="W1838" s="263" t="s">
        <v>645</v>
      </c>
      <c r="X1838" s="263" t="s">
        <v>645</v>
      </c>
      <c r="Y1838" s="263" t="s">
        <v>645</v>
      </c>
      <c r="Z1838" s="263" t="s">
        <v>645</v>
      </c>
      <c r="AA1838" s="263" t="s">
        <v>645</v>
      </c>
      <c r="AB1838" s="263" t="s">
        <v>645</v>
      </c>
    </row>
    <row r="1839" spans="1:28" s="268" customFormat="1" ht="40.200000000000003" customHeight="1">
      <c r="A1839" s="263" t="s">
        <v>5746</v>
      </c>
      <c r="B1839" s="263" t="s">
        <v>5747</v>
      </c>
      <c r="C1839" s="263" t="s">
        <v>1096</v>
      </c>
      <c r="D1839" s="263" t="s">
        <v>5748</v>
      </c>
      <c r="E1839" s="263" t="s">
        <v>5749</v>
      </c>
      <c r="F1839" s="263" t="s">
        <v>5823</v>
      </c>
      <c r="G1839" s="264" t="s">
        <v>5824</v>
      </c>
      <c r="H1839" s="263" t="s">
        <v>5825</v>
      </c>
      <c r="I1839" s="265" t="s">
        <v>9</v>
      </c>
      <c r="J1839" s="263"/>
      <c r="K1839" s="263"/>
      <c r="L1839" s="263" t="s">
        <v>645</v>
      </c>
      <c r="M1839" s="263" t="s">
        <v>645</v>
      </c>
      <c r="N1839" s="263" t="s">
        <v>645</v>
      </c>
      <c r="O1839" s="263" t="s">
        <v>645</v>
      </c>
      <c r="P1839" s="263" t="s">
        <v>645</v>
      </c>
      <c r="Q1839" s="263" t="s">
        <v>645</v>
      </c>
      <c r="R1839" s="263" t="s">
        <v>645</v>
      </c>
      <c r="S1839" s="263" t="s">
        <v>645</v>
      </c>
      <c r="T1839" s="263" t="s">
        <v>645</v>
      </c>
      <c r="U1839" s="263" t="s">
        <v>645</v>
      </c>
      <c r="V1839" s="263" t="s">
        <v>645</v>
      </c>
      <c r="W1839" s="263" t="s">
        <v>645</v>
      </c>
      <c r="X1839" s="263" t="s">
        <v>645</v>
      </c>
      <c r="Y1839" s="263" t="s">
        <v>645</v>
      </c>
      <c r="Z1839" s="263" t="s">
        <v>645</v>
      </c>
      <c r="AA1839" s="263" t="s">
        <v>645</v>
      </c>
      <c r="AB1839" s="263" t="s">
        <v>645</v>
      </c>
    </row>
    <row r="1840" spans="1:28" s="268" customFormat="1" ht="40.200000000000003" customHeight="1">
      <c r="A1840" s="263" t="s">
        <v>5746</v>
      </c>
      <c r="B1840" s="263" t="s">
        <v>5747</v>
      </c>
      <c r="C1840" s="263" t="s">
        <v>1100</v>
      </c>
      <c r="D1840" s="263" t="s">
        <v>5748</v>
      </c>
      <c r="E1840" s="263" t="s">
        <v>5749</v>
      </c>
      <c r="F1840" s="263" t="s">
        <v>5826</v>
      </c>
      <c r="G1840" s="264" t="s">
        <v>5824</v>
      </c>
      <c r="H1840" s="263" t="s">
        <v>5827</v>
      </c>
      <c r="I1840" s="265" t="s">
        <v>9</v>
      </c>
      <c r="J1840" s="263"/>
      <c r="K1840" s="263"/>
      <c r="L1840" s="263" t="s">
        <v>645</v>
      </c>
      <c r="M1840" s="263" t="s">
        <v>645</v>
      </c>
      <c r="N1840" s="263" t="s">
        <v>645</v>
      </c>
      <c r="O1840" s="263" t="s">
        <v>645</v>
      </c>
      <c r="P1840" s="263" t="s">
        <v>645</v>
      </c>
      <c r="Q1840" s="263" t="s">
        <v>645</v>
      </c>
      <c r="R1840" s="263" t="s">
        <v>645</v>
      </c>
      <c r="S1840" s="263" t="s">
        <v>645</v>
      </c>
      <c r="T1840" s="263" t="s">
        <v>645</v>
      </c>
      <c r="U1840" s="263" t="s">
        <v>645</v>
      </c>
      <c r="V1840" s="263" t="s">
        <v>645</v>
      </c>
      <c r="W1840" s="263" t="s">
        <v>645</v>
      </c>
      <c r="X1840" s="263" t="s">
        <v>645</v>
      </c>
      <c r="Y1840" s="263" t="s">
        <v>645</v>
      </c>
      <c r="Z1840" s="263" t="s">
        <v>645</v>
      </c>
      <c r="AA1840" s="263" t="s">
        <v>645</v>
      </c>
      <c r="AB1840" s="263" t="s">
        <v>645</v>
      </c>
    </row>
    <row r="1841" spans="1:28" s="268" customFormat="1" ht="40.200000000000003" customHeight="1">
      <c r="A1841" s="263" t="s">
        <v>5746</v>
      </c>
      <c r="B1841" s="263" t="s">
        <v>5747</v>
      </c>
      <c r="C1841" s="263" t="s">
        <v>1104</v>
      </c>
      <c r="D1841" s="263" t="s">
        <v>5748</v>
      </c>
      <c r="E1841" s="263" t="s">
        <v>5749</v>
      </c>
      <c r="F1841" s="263" t="s">
        <v>5828</v>
      </c>
      <c r="G1841" s="264" t="s">
        <v>5829</v>
      </c>
      <c r="H1841" s="263" t="s">
        <v>5830</v>
      </c>
      <c r="I1841" s="265" t="s">
        <v>9</v>
      </c>
      <c r="J1841" s="263"/>
      <c r="K1841" s="264"/>
      <c r="L1841" s="263" t="s">
        <v>645</v>
      </c>
      <c r="M1841" s="263" t="s">
        <v>645</v>
      </c>
      <c r="N1841" s="263" t="s">
        <v>645</v>
      </c>
      <c r="O1841" s="263" t="s">
        <v>645</v>
      </c>
      <c r="P1841" s="263" t="s">
        <v>645</v>
      </c>
      <c r="Q1841" s="263" t="s">
        <v>645</v>
      </c>
      <c r="R1841" s="263" t="s">
        <v>645</v>
      </c>
      <c r="S1841" s="263" t="s">
        <v>645</v>
      </c>
      <c r="T1841" s="263" t="s">
        <v>645</v>
      </c>
      <c r="U1841" s="263" t="s">
        <v>645</v>
      </c>
      <c r="V1841" s="263" t="s">
        <v>645</v>
      </c>
      <c r="W1841" s="263" t="s">
        <v>645</v>
      </c>
      <c r="X1841" s="263" t="s">
        <v>645</v>
      </c>
      <c r="Y1841" s="263" t="s">
        <v>645</v>
      </c>
      <c r="Z1841" s="263" t="s">
        <v>645</v>
      </c>
      <c r="AA1841" s="263" t="s">
        <v>645</v>
      </c>
      <c r="AB1841" s="263" t="s">
        <v>645</v>
      </c>
    </row>
    <row r="1842" spans="1:28" s="268" customFormat="1" ht="40.200000000000003" customHeight="1">
      <c r="A1842" s="263" t="s">
        <v>5746</v>
      </c>
      <c r="B1842" s="263" t="s">
        <v>5747</v>
      </c>
      <c r="C1842" s="263" t="s">
        <v>1108</v>
      </c>
      <c r="D1842" s="263" t="s">
        <v>5748</v>
      </c>
      <c r="E1842" s="263" t="s">
        <v>5749</v>
      </c>
      <c r="F1842" s="263" t="s">
        <v>5025</v>
      </c>
      <c r="G1842" s="264" t="s">
        <v>5507</v>
      </c>
      <c r="H1842" s="263" t="s">
        <v>3365</v>
      </c>
      <c r="I1842" s="265" t="s">
        <v>9</v>
      </c>
      <c r="J1842" s="263"/>
      <c r="K1842" s="264"/>
      <c r="L1842" s="263" t="s">
        <v>645</v>
      </c>
      <c r="M1842" s="263" t="s">
        <v>645</v>
      </c>
      <c r="N1842" s="263" t="s">
        <v>645</v>
      </c>
      <c r="O1842" s="263" t="s">
        <v>645</v>
      </c>
      <c r="P1842" s="263" t="s">
        <v>645</v>
      </c>
      <c r="Q1842" s="263" t="s">
        <v>645</v>
      </c>
      <c r="R1842" s="263" t="s">
        <v>645</v>
      </c>
      <c r="S1842" s="263" t="s">
        <v>645</v>
      </c>
      <c r="T1842" s="263" t="s">
        <v>645</v>
      </c>
      <c r="U1842" s="263" t="s">
        <v>645</v>
      </c>
      <c r="V1842" s="263" t="s">
        <v>645</v>
      </c>
      <c r="W1842" s="263" t="s">
        <v>645</v>
      </c>
      <c r="X1842" s="263" t="s">
        <v>645</v>
      </c>
      <c r="Y1842" s="263" t="s">
        <v>645</v>
      </c>
      <c r="Z1842" s="263" t="s">
        <v>645</v>
      </c>
      <c r="AA1842" s="263" t="s">
        <v>645</v>
      </c>
      <c r="AB1842" s="263" t="s">
        <v>645</v>
      </c>
    </row>
    <row r="1843" spans="1:28" s="268" customFormat="1" ht="40.200000000000003" customHeight="1">
      <c r="A1843" s="263" t="s">
        <v>5746</v>
      </c>
      <c r="B1843" s="263" t="s">
        <v>5747</v>
      </c>
      <c r="C1843" s="263" t="s">
        <v>1111</v>
      </c>
      <c r="D1843" s="263" t="s">
        <v>5748</v>
      </c>
      <c r="E1843" s="263" t="s">
        <v>5749</v>
      </c>
      <c r="F1843" s="263" t="s">
        <v>3036</v>
      </c>
      <c r="G1843" s="264" t="s">
        <v>5831</v>
      </c>
      <c r="H1843" s="263" t="s">
        <v>3359</v>
      </c>
      <c r="I1843" s="265" t="s">
        <v>9</v>
      </c>
      <c r="J1843" s="263"/>
      <c r="K1843" s="264"/>
      <c r="L1843" s="263" t="s">
        <v>645</v>
      </c>
      <c r="M1843" s="263" t="s">
        <v>645</v>
      </c>
      <c r="N1843" s="263" t="s">
        <v>645</v>
      </c>
      <c r="O1843" s="263" t="s">
        <v>645</v>
      </c>
      <c r="P1843" s="263" t="s">
        <v>645</v>
      </c>
      <c r="Q1843" s="263" t="s">
        <v>645</v>
      </c>
      <c r="R1843" s="263" t="s">
        <v>645</v>
      </c>
      <c r="S1843" s="263" t="s">
        <v>645</v>
      </c>
      <c r="T1843" s="263" t="s">
        <v>645</v>
      </c>
      <c r="U1843" s="263" t="s">
        <v>645</v>
      </c>
      <c r="V1843" s="263" t="s">
        <v>645</v>
      </c>
      <c r="W1843" s="263" t="s">
        <v>645</v>
      </c>
      <c r="X1843" s="263" t="s">
        <v>645</v>
      </c>
      <c r="Y1843" s="263" t="s">
        <v>645</v>
      </c>
      <c r="Z1843" s="263" t="s">
        <v>645</v>
      </c>
      <c r="AA1843" s="263" t="s">
        <v>645</v>
      </c>
      <c r="AB1843" s="263" t="s">
        <v>645</v>
      </c>
    </row>
    <row r="1844" spans="1:28" s="268" customFormat="1" ht="40.200000000000003" customHeight="1">
      <c r="A1844" s="263" t="s">
        <v>5746</v>
      </c>
      <c r="B1844" s="263" t="s">
        <v>5747</v>
      </c>
      <c r="C1844" s="263" t="s">
        <v>1114</v>
      </c>
      <c r="D1844" s="263" t="s">
        <v>5748</v>
      </c>
      <c r="E1844" s="263" t="s">
        <v>5749</v>
      </c>
      <c r="F1844" s="263" t="s">
        <v>3031</v>
      </c>
      <c r="G1844" s="264" t="s">
        <v>5408</v>
      </c>
      <c r="H1844" s="263" t="s">
        <v>3362</v>
      </c>
      <c r="I1844" s="265" t="s">
        <v>9</v>
      </c>
      <c r="J1844" s="263"/>
      <c r="K1844" s="264"/>
      <c r="L1844" s="263" t="s">
        <v>645</v>
      </c>
      <c r="M1844" s="263" t="s">
        <v>645</v>
      </c>
      <c r="N1844" s="263" t="s">
        <v>645</v>
      </c>
      <c r="O1844" s="263" t="s">
        <v>645</v>
      </c>
      <c r="P1844" s="263" t="s">
        <v>645</v>
      </c>
      <c r="Q1844" s="263" t="s">
        <v>645</v>
      </c>
      <c r="R1844" s="263" t="s">
        <v>645</v>
      </c>
      <c r="S1844" s="263" t="s">
        <v>645</v>
      </c>
      <c r="T1844" s="263" t="s">
        <v>645</v>
      </c>
      <c r="U1844" s="263" t="s">
        <v>645</v>
      </c>
      <c r="V1844" s="263" t="s">
        <v>645</v>
      </c>
      <c r="W1844" s="263" t="s">
        <v>645</v>
      </c>
      <c r="X1844" s="263" t="s">
        <v>645</v>
      </c>
      <c r="Y1844" s="263" t="s">
        <v>645</v>
      </c>
      <c r="Z1844" s="263" t="s">
        <v>645</v>
      </c>
      <c r="AA1844" s="263" t="s">
        <v>645</v>
      </c>
      <c r="AB1844" s="263" t="s">
        <v>645</v>
      </c>
    </row>
    <row r="1845" spans="1:28" s="268" customFormat="1" ht="40.200000000000003" customHeight="1">
      <c r="A1845" s="263" t="s">
        <v>5746</v>
      </c>
      <c r="B1845" s="263" t="s">
        <v>5747</v>
      </c>
      <c r="C1845" s="263" t="s">
        <v>1117</v>
      </c>
      <c r="D1845" s="263" t="s">
        <v>5748</v>
      </c>
      <c r="E1845" s="263" t="s">
        <v>5749</v>
      </c>
      <c r="F1845" s="263" t="s">
        <v>5720</v>
      </c>
      <c r="G1845" s="264" t="s">
        <v>5832</v>
      </c>
      <c r="H1845" s="263" t="s">
        <v>5833</v>
      </c>
      <c r="I1845" s="265" t="s">
        <v>9</v>
      </c>
      <c r="J1845" s="263"/>
      <c r="K1845" s="263"/>
      <c r="L1845" s="263" t="s">
        <v>645</v>
      </c>
      <c r="M1845" s="263" t="s">
        <v>645</v>
      </c>
      <c r="N1845" s="263" t="s">
        <v>645</v>
      </c>
      <c r="O1845" s="263" t="s">
        <v>645</v>
      </c>
      <c r="P1845" s="263" t="s">
        <v>645</v>
      </c>
      <c r="Q1845" s="263" t="s">
        <v>645</v>
      </c>
      <c r="R1845" s="263" t="s">
        <v>645</v>
      </c>
      <c r="S1845" s="263" t="s">
        <v>645</v>
      </c>
      <c r="T1845" s="263" t="s">
        <v>645</v>
      </c>
      <c r="U1845" s="263" t="s">
        <v>645</v>
      </c>
      <c r="V1845" s="263" t="s">
        <v>645</v>
      </c>
      <c r="W1845" s="263" t="s">
        <v>645</v>
      </c>
      <c r="X1845" s="263" t="s">
        <v>645</v>
      </c>
      <c r="Y1845" s="263" t="s">
        <v>645</v>
      </c>
      <c r="Z1845" s="263" t="s">
        <v>645</v>
      </c>
      <c r="AA1845" s="263" t="s">
        <v>645</v>
      </c>
      <c r="AB1845" s="263" t="s">
        <v>645</v>
      </c>
    </row>
    <row r="1846" spans="1:28" s="268" customFormat="1" ht="40.200000000000003" customHeight="1">
      <c r="A1846" s="263" t="s">
        <v>5746</v>
      </c>
      <c r="B1846" s="263" t="s">
        <v>5747</v>
      </c>
      <c r="C1846" s="263" t="s">
        <v>1121</v>
      </c>
      <c r="D1846" s="263" t="s">
        <v>5748</v>
      </c>
      <c r="E1846" s="263" t="s">
        <v>5749</v>
      </c>
      <c r="F1846" s="263" t="s">
        <v>5834</v>
      </c>
      <c r="G1846" s="264" t="s">
        <v>5835</v>
      </c>
      <c r="H1846" s="263" t="s">
        <v>5836</v>
      </c>
      <c r="I1846" s="265" t="s">
        <v>9</v>
      </c>
      <c r="J1846" s="263"/>
      <c r="K1846" s="263"/>
      <c r="L1846" s="263" t="s">
        <v>645</v>
      </c>
      <c r="M1846" s="263" t="s">
        <v>645</v>
      </c>
      <c r="N1846" s="263" t="s">
        <v>645</v>
      </c>
      <c r="O1846" s="263" t="s">
        <v>645</v>
      </c>
      <c r="P1846" s="263" t="s">
        <v>645</v>
      </c>
      <c r="Q1846" s="263" t="s">
        <v>645</v>
      </c>
      <c r="R1846" s="263" t="s">
        <v>645</v>
      </c>
      <c r="S1846" s="263" t="s">
        <v>645</v>
      </c>
      <c r="T1846" s="263" t="s">
        <v>645</v>
      </c>
      <c r="U1846" s="263" t="s">
        <v>645</v>
      </c>
      <c r="V1846" s="263" t="s">
        <v>645</v>
      </c>
      <c r="W1846" s="263" t="s">
        <v>645</v>
      </c>
      <c r="X1846" s="263" t="s">
        <v>645</v>
      </c>
      <c r="Y1846" s="263" t="s">
        <v>645</v>
      </c>
      <c r="Z1846" s="263" t="s">
        <v>645</v>
      </c>
      <c r="AA1846" s="263" t="s">
        <v>645</v>
      </c>
      <c r="AB1846" s="263" t="s">
        <v>645</v>
      </c>
    </row>
    <row r="1847" spans="1:28" s="268" customFormat="1" ht="40.200000000000003" customHeight="1">
      <c r="A1847" s="263" t="s">
        <v>5746</v>
      </c>
      <c r="B1847" s="263" t="s">
        <v>5747</v>
      </c>
      <c r="C1847" s="263" t="s">
        <v>1781</v>
      </c>
      <c r="D1847" s="263" t="s">
        <v>5748</v>
      </c>
      <c r="E1847" s="263" t="s">
        <v>5749</v>
      </c>
      <c r="F1847" s="263" t="s">
        <v>5727</v>
      </c>
      <c r="G1847" s="264" t="s">
        <v>5837</v>
      </c>
      <c r="H1847" s="263" t="s">
        <v>5729</v>
      </c>
      <c r="I1847" s="265" t="s">
        <v>9</v>
      </c>
      <c r="J1847" s="263"/>
      <c r="K1847" s="263"/>
      <c r="L1847" s="263" t="s">
        <v>645</v>
      </c>
      <c r="M1847" s="263" t="s">
        <v>645</v>
      </c>
      <c r="N1847" s="263" t="s">
        <v>645</v>
      </c>
      <c r="O1847" s="263" t="s">
        <v>645</v>
      </c>
      <c r="P1847" s="263" t="s">
        <v>645</v>
      </c>
      <c r="Q1847" s="263" t="s">
        <v>645</v>
      </c>
      <c r="R1847" s="263" t="s">
        <v>645</v>
      </c>
      <c r="S1847" s="263" t="s">
        <v>645</v>
      </c>
      <c r="T1847" s="263" t="s">
        <v>645</v>
      </c>
      <c r="U1847" s="263" t="s">
        <v>645</v>
      </c>
      <c r="V1847" s="263" t="s">
        <v>645</v>
      </c>
      <c r="W1847" s="263" t="s">
        <v>645</v>
      </c>
      <c r="X1847" s="263" t="s">
        <v>645</v>
      </c>
      <c r="Y1847" s="263" t="s">
        <v>645</v>
      </c>
      <c r="Z1847" s="263" t="s">
        <v>645</v>
      </c>
      <c r="AA1847" s="263" t="s">
        <v>645</v>
      </c>
      <c r="AB1847" s="263" t="s">
        <v>645</v>
      </c>
    </row>
    <row r="1848" spans="1:28" s="268" customFormat="1" ht="40.200000000000003" customHeight="1">
      <c r="A1848" s="263" t="s">
        <v>5746</v>
      </c>
      <c r="B1848" s="263" t="s">
        <v>5747</v>
      </c>
      <c r="C1848" s="263" t="s">
        <v>1785</v>
      </c>
      <c r="D1848" s="263" t="s">
        <v>5748</v>
      </c>
      <c r="E1848" s="263" t="s">
        <v>5749</v>
      </c>
      <c r="F1848" s="263" t="s">
        <v>5730</v>
      </c>
      <c r="G1848" s="264" t="s">
        <v>5832</v>
      </c>
      <c r="H1848" s="263" t="s">
        <v>5731</v>
      </c>
      <c r="I1848" s="265" t="s">
        <v>9</v>
      </c>
      <c r="J1848" s="263"/>
      <c r="K1848" s="263"/>
      <c r="L1848" s="263" t="s">
        <v>645</v>
      </c>
      <c r="M1848" s="263" t="s">
        <v>645</v>
      </c>
      <c r="N1848" s="263" t="s">
        <v>645</v>
      </c>
      <c r="O1848" s="263" t="s">
        <v>645</v>
      </c>
      <c r="P1848" s="263" t="s">
        <v>645</v>
      </c>
      <c r="Q1848" s="263" t="s">
        <v>645</v>
      </c>
      <c r="R1848" s="263" t="s">
        <v>645</v>
      </c>
      <c r="S1848" s="263" t="s">
        <v>645</v>
      </c>
      <c r="T1848" s="263" t="s">
        <v>645</v>
      </c>
      <c r="U1848" s="263" t="s">
        <v>645</v>
      </c>
      <c r="V1848" s="263" t="s">
        <v>645</v>
      </c>
      <c r="W1848" s="263" t="s">
        <v>645</v>
      </c>
      <c r="X1848" s="263" t="s">
        <v>645</v>
      </c>
      <c r="Y1848" s="263" t="s">
        <v>645</v>
      </c>
      <c r="Z1848" s="263" t="s">
        <v>645</v>
      </c>
      <c r="AA1848" s="263" t="s">
        <v>645</v>
      </c>
      <c r="AB1848" s="263" t="s">
        <v>645</v>
      </c>
    </row>
    <row r="1849" spans="1:28" s="268" customFormat="1" ht="40.200000000000003" customHeight="1">
      <c r="A1849" s="263" t="s">
        <v>5746</v>
      </c>
      <c r="B1849" s="263" t="s">
        <v>5747</v>
      </c>
      <c r="C1849" s="263" t="s">
        <v>1789</v>
      </c>
      <c r="D1849" s="263" t="s">
        <v>5748</v>
      </c>
      <c r="E1849" s="263" t="s">
        <v>5749</v>
      </c>
      <c r="F1849" s="263" t="s">
        <v>5838</v>
      </c>
      <c r="G1849" s="264" t="s">
        <v>5839</v>
      </c>
      <c r="H1849" s="263" t="s">
        <v>5739</v>
      </c>
      <c r="I1849" s="265" t="s">
        <v>9</v>
      </c>
      <c r="J1849" s="263"/>
      <c r="K1849" s="264"/>
      <c r="L1849" s="263" t="s">
        <v>645</v>
      </c>
      <c r="M1849" s="263" t="s">
        <v>645</v>
      </c>
      <c r="N1849" s="263" t="s">
        <v>645</v>
      </c>
      <c r="O1849" s="263" t="s">
        <v>645</v>
      </c>
      <c r="P1849" s="263" t="s">
        <v>645</v>
      </c>
      <c r="Q1849" s="263" t="s">
        <v>645</v>
      </c>
      <c r="R1849" s="263" t="s">
        <v>645</v>
      </c>
      <c r="S1849" s="263" t="s">
        <v>645</v>
      </c>
      <c r="T1849" s="263" t="s">
        <v>645</v>
      </c>
      <c r="U1849" s="263" t="s">
        <v>645</v>
      </c>
      <c r="V1849" s="263" t="s">
        <v>645</v>
      </c>
      <c r="W1849" s="263" t="s">
        <v>645</v>
      </c>
      <c r="X1849" s="263" t="s">
        <v>645</v>
      </c>
      <c r="Y1849" s="263" t="s">
        <v>645</v>
      </c>
      <c r="Z1849" s="263" t="s">
        <v>645</v>
      </c>
      <c r="AA1849" s="263" t="s">
        <v>645</v>
      </c>
      <c r="AB1849" s="263" t="s">
        <v>645</v>
      </c>
    </row>
    <row r="1850" spans="1:28" s="268" customFormat="1" ht="40.200000000000003" customHeight="1">
      <c r="A1850" s="263" t="s">
        <v>5746</v>
      </c>
      <c r="B1850" s="263" t="s">
        <v>5747</v>
      </c>
      <c r="C1850" s="263" t="s">
        <v>1793</v>
      </c>
      <c r="D1850" s="263" t="s">
        <v>5748</v>
      </c>
      <c r="E1850" s="263" t="s">
        <v>5749</v>
      </c>
      <c r="F1850" s="263" t="s">
        <v>5840</v>
      </c>
      <c r="G1850" s="264" t="s">
        <v>5841</v>
      </c>
      <c r="H1850" s="263" t="s">
        <v>5503</v>
      </c>
      <c r="I1850" s="265" t="s">
        <v>9</v>
      </c>
      <c r="J1850" s="263"/>
      <c r="K1850" s="263"/>
      <c r="L1850" s="263" t="s">
        <v>645</v>
      </c>
      <c r="M1850" s="263" t="s">
        <v>645</v>
      </c>
      <c r="N1850" s="263" t="s">
        <v>645</v>
      </c>
      <c r="O1850" s="263" t="s">
        <v>645</v>
      </c>
      <c r="P1850" s="263" t="s">
        <v>645</v>
      </c>
      <c r="Q1850" s="263" t="s">
        <v>645</v>
      </c>
      <c r="R1850" s="263" t="s">
        <v>645</v>
      </c>
      <c r="S1850" s="263" t="s">
        <v>645</v>
      </c>
      <c r="T1850" s="263" t="s">
        <v>645</v>
      </c>
      <c r="U1850" s="263" t="s">
        <v>645</v>
      </c>
      <c r="V1850" s="263" t="s">
        <v>645</v>
      </c>
      <c r="W1850" s="263" t="s">
        <v>645</v>
      </c>
      <c r="X1850" s="263" t="s">
        <v>645</v>
      </c>
      <c r="Y1850" s="263" t="s">
        <v>645</v>
      </c>
      <c r="Z1850" s="263" t="s">
        <v>645</v>
      </c>
      <c r="AA1850" s="263" t="s">
        <v>645</v>
      </c>
      <c r="AB1850" s="263" t="s">
        <v>645</v>
      </c>
    </row>
    <row r="1851" spans="1:28" s="268" customFormat="1" ht="40.200000000000003" customHeight="1">
      <c r="A1851" s="263" t="s">
        <v>5746</v>
      </c>
      <c r="B1851" s="263" t="s">
        <v>5747</v>
      </c>
      <c r="C1851" s="263" t="s">
        <v>1796</v>
      </c>
      <c r="D1851" s="263" t="s">
        <v>5748</v>
      </c>
      <c r="E1851" s="263" t="s">
        <v>5749</v>
      </c>
      <c r="F1851" s="263" t="s">
        <v>5842</v>
      </c>
      <c r="G1851" s="264" t="s">
        <v>5843</v>
      </c>
      <c r="H1851" s="263" t="s">
        <v>5500</v>
      </c>
      <c r="I1851" s="265" t="s">
        <v>9</v>
      </c>
      <c r="J1851" s="263"/>
      <c r="K1851" s="263"/>
      <c r="L1851" s="263" t="s">
        <v>645</v>
      </c>
      <c r="M1851" s="263" t="s">
        <v>645</v>
      </c>
      <c r="N1851" s="263" t="s">
        <v>645</v>
      </c>
      <c r="O1851" s="263" t="s">
        <v>645</v>
      </c>
      <c r="P1851" s="263" t="s">
        <v>645</v>
      </c>
      <c r="Q1851" s="263" t="s">
        <v>645</v>
      </c>
      <c r="R1851" s="263" t="s">
        <v>645</v>
      </c>
      <c r="S1851" s="263" t="s">
        <v>645</v>
      </c>
      <c r="T1851" s="263" t="s">
        <v>645</v>
      </c>
      <c r="U1851" s="263" t="s">
        <v>645</v>
      </c>
      <c r="V1851" s="263" t="s">
        <v>645</v>
      </c>
      <c r="W1851" s="263" t="s">
        <v>645</v>
      </c>
      <c r="X1851" s="263" t="s">
        <v>645</v>
      </c>
      <c r="Y1851" s="263" t="s">
        <v>645</v>
      </c>
      <c r="Z1851" s="263" t="s">
        <v>645</v>
      </c>
      <c r="AA1851" s="263" t="s">
        <v>645</v>
      </c>
      <c r="AB1851" s="263" t="s">
        <v>645</v>
      </c>
    </row>
    <row r="1852" spans="1:28" s="268" customFormat="1" ht="40.200000000000003" customHeight="1">
      <c r="A1852" s="263" t="s">
        <v>5844</v>
      </c>
      <c r="B1852" s="263" t="s">
        <v>5845</v>
      </c>
      <c r="C1852" s="263" t="s">
        <v>209</v>
      </c>
      <c r="D1852" s="263" t="s">
        <v>5846</v>
      </c>
      <c r="E1852" s="263" t="s">
        <v>5847</v>
      </c>
      <c r="F1852" s="263" t="s">
        <v>5848</v>
      </c>
      <c r="G1852" s="264" t="s">
        <v>5849</v>
      </c>
      <c r="H1852" s="263" t="s">
        <v>5850</v>
      </c>
      <c r="I1852" s="265" t="s">
        <v>9</v>
      </c>
      <c r="J1852" s="263"/>
      <c r="K1852" s="263"/>
      <c r="L1852" s="263" t="s">
        <v>645</v>
      </c>
      <c r="M1852" s="263" t="s">
        <v>645</v>
      </c>
      <c r="N1852" s="263" t="s">
        <v>645</v>
      </c>
      <c r="O1852" s="263" t="s">
        <v>645</v>
      </c>
      <c r="P1852" s="263" t="s">
        <v>645</v>
      </c>
      <c r="Q1852" s="263" t="s">
        <v>645</v>
      </c>
      <c r="R1852" s="263" t="s">
        <v>645</v>
      </c>
      <c r="S1852" s="263" t="s">
        <v>645</v>
      </c>
      <c r="T1852" s="263" t="s">
        <v>645</v>
      </c>
      <c r="U1852" s="263" t="s">
        <v>645</v>
      </c>
      <c r="V1852" s="263" t="s">
        <v>645</v>
      </c>
      <c r="W1852" s="263" t="s">
        <v>645</v>
      </c>
      <c r="X1852" s="263" t="s">
        <v>645</v>
      </c>
      <c r="Y1852" s="263" t="s">
        <v>645</v>
      </c>
      <c r="Z1852" s="263" t="s">
        <v>645</v>
      </c>
      <c r="AA1852" s="263" t="s">
        <v>645</v>
      </c>
      <c r="AB1852" s="263" t="s">
        <v>645</v>
      </c>
    </row>
    <row r="1853" spans="1:28" s="268" customFormat="1" ht="40.200000000000003" customHeight="1">
      <c r="A1853" s="263" t="s">
        <v>5844</v>
      </c>
      <c r="B1853" s="263" t="s">
        <v>5845</v>
      </c>
      <c r="C1853" s="263" t="s">
        <v>215</v>
      </c>
      <c r="D1853" s="263" t="s">
        <v>5846</v>
      </c>
      <c r="E1853" s="263" t="s">
        <v>5847</v>
      </c>
      <c r="F1853" s="263" t="s">
        <v>5851</v>
      </c>
      <c r="G1853" s="264" t="s">
        <v>5849</v>
      </c>
      <c r="H1853" s="263" t="s">
        <v>5852</v>
      </c>
      <c r="I1853" s="265" t="s">
        <v>9</v>
      </c>
      <c r="J1853" s="263"/>
      <c r="K1853" s="263"/>
      <c r="L1853" s="263" t="s">
        <v>645</v>
      </c>
      <c r="M1853" s="263" t="s">
        <v>645</v>
      </c>
      <c r="N1853" s="263" t="s">
        <v>645</v>
      </c>
      <c r="O1853" s="263" t="s">
        <v>645</v>
      </c>
      <c r="P1853" s="263" t="s">
        <v>645</v>
      </c>
      <c r="Q1853" s="263" t="s">
        <v>645</v>
      </c>
      <c r="R1853" s="263" t="s">
        <v>645</v>
      </c>
      <c r="S1853" s="263" t="s">
        <v>645</v>
      </c>
      <c r="T1853" s="263" t="s">
        <v>645</v>
      </c>
      <c r="U1853" s="263" t="s">
        <v>645</v>
      </c>
      <c r="V1853" s="263" t="s">
        <v>645</v>
      </c>
      <c r="W1853" s="263" t="s">
        <v>645</v>
      </c>
      <c r="X1853" s="263" t="s">
        <v>645</v>
      </c>
      <c r="Y1853" s="263" t="s">
        <v>645</v>
      </c>
      <c r="Z1853" s="263" t="s">
        <v>645</v>
      </c>
      <c r="AA1853" s="263" t="s">
        <v>645</v>
      </c>
      <c r="AB1853" s="263" t="s">
        <v>645</v>
      </c>
    </row>
    <row r="1854" spans="1:28" s="268" customFormat="1" ht="40.200000000000003" customHeight="1">
      <c r="A1854" s="263" t="s">
        <v>5844</v>
      </c>
      <c r="B1854" s="263" t="s">
        <v>5845</v>
      </c>
      <c r="C1854" s="263" t="s">
        <v>220</v>
      </c>
      <c r="D1854" s="263" t="s">
        <v>5846</v>
      </c>
      <c r="E1854" s="263" t="s">
        <v>5847</v>
      </c>
      <c r="F1854" s="263" t="s">
        <v>5853</v>
      </c>
      <c r="G1854" s="264" t="s">
        <v>17383</v>
      </c>
      <c r="H1854" s="263" t="s">
        <v>5854</v>
      </c>
      <c r="I1854" s="265" t="s">
        <v>9</v>
      </c>
      <c r="J1854" s="263"/>
      <c r="K1854" s="263"/>
      <c r="L1854" s="263" t="s">
        <v>645</v>
      </c>
      <c r="M1854" s="263" t="s">
        <v>645</v>
      </c>
      <c r="N1854" s="263" t="s">
        <v>645</v>
      </c>
      <c r="O1854" s="263" t="s">
        <v>645</v>
      </c>
      <c r="P1854" s="263" t="s">
        <v>645</v>
      </c>
      <c r="Q1854" s="263" t="s">
        <v>645</v>
      </c>
      <c r="R1854" s="263" t="s">
        <v>645</v>
      </c>
      <c r="S1854" s="263" t="s">
        <v>645</v>
      </c>
      <c r="T1854" s="263" t="s">
        <v>645</v>
      </c>
      <c r="U1854" s="263" t="s">
        <v>645</v>
      </c>
      <c r="V1854" s="263" t="s">
        <v>645</v>
      </c>
      <c r="W1854" s="263" t="s">
        <v>645</v>
      </c>
      <c r="X1854" s="263" t="s">
        <v>645</v>
      </c>
      <c r="Y1854" s="263" t="s">
        <v>645</v>
      </c>
      <c r="Z1854" s="263" t="s">
        <v>645</v>
      </c>
      <c r="AA1854" s="263" t="s">
        <v>645</v>
      </c>
      <c r="AB1854" s="263" t="s">
        <v>645</v>
      </c>
    </row>
    <row r="1855" spans="1:28" s="268" customFormat="1" ht="40.200000000000003" customHeight="1">
      <c r="A1855" s="263" t="s">
        <v>5844</v>
      </c>
      <c r="B1855" s="263" t="s">
        <v>5845</v>
      </c>
      <c r="C1855" s="263" t="s">
        <v>226</v>
      </c>
      <c r="D1855" s="263" t="s">
        <v>5846</v>
      </c>
      <c r="E1855" s="263" t="s">
        <v>5847</v>
      </c>
      <c r="F1855" s="263" t="s">
        <v>5855</v>
      </c>
      <c r="G1855" s="264" t="s">
        <v>5856</v>
      </c>
      <c r="H1855" s="263" t="s">
        <v>5857</v>
      </c>
      <c r="I1855" s="265" t="s">
        <v>9</v>
      </c>
      <c r="J1855" s="263"/>
      <c r="K1855" s="263"/>
      <c r="L1855" s="263" t="s">
        <v>645</v>
      </c>
      <c r="M1855" s="263" t="s">
        <v>645</v>
      </c>
      <c r="N1855" s="263" t="s">
        <v>645</v>
      </c>
      <c r="O1855" s="263" t="s">
        <v>645</v>
      </c>
      <c r="P1855" s="263" t="s">
        <v>645</v>
      </c>
      <c r="Q1855" s="263" t="s">
        <v>645</v>
      </c>
      <c r="R1855" s="263" t="s">
        <v>645</v>
      </c>
      <c r="S1855" s="263" t="s">
        <v>645</v>
      </c>
      <c r="T1855" s="263" t="s">
        <v>645</v>
      </c>
      <c r="U1855" s="263" t="s">
        <v>645</v>
      </c>
      <c r="V1855" s="263" t="s">
        <v>645</v>
      </c>
      <c r="W1855" s="263" t="s">
        <v>645</v>
      </c>
      <c r="X1855" s="263" t="s">
        <v>645</v>
      </c>
      <c r="Y1855" s="263" t="s">
        <v>645</v>
      </c>
      <c r="Z1855" s="263" t="s">
        <v>645</v>
      </c>
      <c r="AA1855" s="263" t="s">
        <v>645</v>
      </c>
      <c r="AB1855" s="263" t="s">
        <v>645</v>
      </c>
    </row>
    <row r="1856" spans="1:28" s="268" customFormat="1" ht="40.200000000000003" customHeight="1">
      <c r="A1856" s="263" t="s">
        <v>5844</v>
      </c>
      <c r="B1856" s="263" t="s">
        <v>5845</v>
      </c>
      <c r="C1856" s="263" t="s">
        <v>230</v>
      </c>
      <c r="D1856" s="263" t="s">
        <v>5846</v>
      </c>
      <c r="E1856" s="263" t="s">
        <v>5847</v>
      </c>
      <c r="F1856" s="263" t="s">
        <v>5858</v>
      </c>
      <c r="G1856" s="264" t="s">
        <v>5859</v>
      </c>
      <c r="H1856" s="291" t="s">
        <v>5860</v>
      </c>
      <c r="I1856" s="265" t="s">
        <v>9</v>
      </c>
      <c r="J1856" s="263"/>
      <c r="K1856" s="263"/>
      <c r="L1856" s="263" t="s">
        <v>645</v>
      </c>
      <c r="M1856" s="263" t="s">
        <v>645</v>
      </c>
      <c r="N1856" s="263" t="s">
        <v>645</v>
      </c>
      <c r="O1856" s="263" t="s">
        <v>645</v>
      </c>
      <c r="P1856" s="263" t="s">
        <v>645</v>
      </c>
      <c r="Q1856" s="263" t="s">
        <v>645</v>
      </c>
      <c r="R1856" s="263" t="s">
        <v>645</v>
      </c>
      <c r="S1856" s="263" t="s">
        <v>645</v>
      </c>
      <c r="T1856" s="263" t="s">
        <v>645</v>
      </c>
      <c r="U1856" s="263" t="s">
        <v>645</v>
      </c>
      <c r="V1856" s="263" t="s">
        <v>645</v>
      </c>
      <c r="W1856" s="263" t="s">
        <v>645</v>
      </c>
      <c r="X1856" s="263" t="s">
        <v>645</v>
      </c>
      <c r="Y1856" s="263" t="s">
        <v>645</v>
      </c>
      <c r="Z1856" s="263" t="s">
        <v>645</v>
      </c>
      <c r="AA1856" s="263" t="s">
        <v>645</v>
      </c>
      <c r="AB1856" s="263" t="s">
        <v>645</v>
      </c>
    </row>
    <row r="1857" spans="1:28" s="268" customFormat="1" ht="40.200000000000003" customHeight="1">
      <c r="A1857" s="263" t="s">
        <v>5844</v>
      </c>
      <c r="B1857" s="263" t="s">
        <v>5845</v>
      </c>
      <c r="C1857" s="263" t="s">
        <v>234</v>
      </c>
      <c r="D1857" s="263" t="s">
        <v>5846</v>
      </c>
      <c r="E1857" s="263" t="s">
        <v>5847</v>
      </c>
      <c r="F1857" s="263" t="s">
        <v>5861</v>
      </c>
      <c r="G1857" s="264" t="s">
        <v>5859</v>
      </c>
      <c r="H1857" s="263" t="s">
        <v>5862</v>
      </c>
      <c r="I1857" s="265" t="s">
        <v>9</v>
      </c>
      <c r="J1857" s="263"/>
      <c r="K1857" s="263"/>
      <c r="L1857" s="263" t="s">
        <v>645</v>
      </c>
      <c r="M1857" s="263" t="s">
        <v>645</v>
      </c>
      <c r="N1857" s="263" t="s">
        <v>645</v>
      </c>
      <c r="O1857" s="263" t="s">
        <v>645</v>
      </c>
      <c r="P1857" s="263" t="s">
        <v>645</v>
      </c>
      <c r="Q1857" s="263" t="s">
        <v>645</v>
      </c>
      <c r="R1857" s="263" t="s">
        <v>645</v>
      </c>
      <c r="S1857" s="263" t="s">
        <v>645</v>
      </c>
      <c r="T1857" s="263" t="s">
        <v>645</v>
      </c>
      <c r="U1857" s="263" t="s">
        <v>645</v>
      </c>
      <c r="V1857" s="263" t="s">
        <v>645</v>
      </c>
      <c r="W1857" s="263" t="s">
        <v>645</v>
      </c>
      <c r="X1857" s="263" t="s">
        <v>645</v>
      </c>
      <c r="Y1857" s="263" t="s">
        <v>645</v>
      </c>
      <c r="Z1857" s="263" t="s">
        <v>645</v>
      </c>
      <c r="AA1857" s="263" t="s">
        <v>645</v>
      </c>
      <c r="AB1857" s="263" t="s">
        <v>645</v>
      </c>
    </row>
    <row r="1858" spans="1:28" s="268" customFormat="1" ht="40.200000000000003" customHeight="1">
      <c r="A1858" s="263" t="s">
        <v>5844</v>
      </c>
      <c r="B1858" s="263" t="s">
        <v>5845</v>
      </c>
      <c r="C1858" s="263" t="s">
        <v>238</v>
      </c>
      <c r="D1858" s="263" t="s">
        <v>5846</v>
      </c>
      <c r="E1858" s="263" t="s">
        <v>5847</v>
      </c>
      <c r="F1858" s="263" t="s">
        <v>5863</v>
      </c>
      <c r="G1858" s="264" t="s">
        <v>5859</v>
      </c>
      <c r="H1858" s="263" t="s">
        <v>5864</v>
      </c>
      <c r="I1858" s="265" t="s">
        <v>9</v>
      </c>
      <c r="J1858" s="263"/>
      <c r="K1858" s="263"/>
      <c r="L1858" s="263" t="s">
        <v>645</v>
      </c>
      <c r="M1858" s="263" t="s">
        <v>645</v>
      </c>
      <c r="N1858" s="263" t="s">
        <v>645</v>
      </c>
      <c r="O1858" s="263" t="s">
        <v>645</v>
      </c>
      <c r="P1858" s="263" t="s">
        <v>645</v>
      </c>
      <c r="Q1858" s="263" t="s">
        <v>645</v>
      </c>
      <c r="R1858" s="263" t="s">
        <v>645</v>
      </c>
      <c r="S1858" s="263" t="s">
        <v>645</v>
      </c>
      <c r="T1858" s="263" t="s">
        <v>645</v>
      </c>
      <c r="U1858" s="263" t="s">
        <v>645</v>
      </c>
      <c r="V1858" s="263" t="s">
        <v>645</v>
      </c>
      <c r="W1858" s="263" t="s">
        <v>645</v>
      </c>
      <c r="X1858" s="263" t="s">
        <v>645</v>
      </c>
      <c r="Y1858" s="263" t="s">
        <v>645</v>
      </c>
      <c r="Z1858" s="263" t="s">
        <v>645</v>
      </c>
      <c r="AA1858" s="263" t="s">
        <v>645</v>
      </c>
      <c r="AB1858" s="263" t="s">
        <v>645</v>
      </c>
    </row>
    <row r="1859" spans="1:28" s="268" customFormat="1" ht="40.200000000000003" customHeight="1">
      <c r="A1859" s="263" t="s">
        <v>5844</v>
      </c>
      <c r="B1859" s="263" t="s">
        <v>5845</v>
      </c>
      <c r="C1859" s="263" t="s">
        <v>243</v>
      </c>
      <c r="D1859" s="263" t="s">
        <v>5846</v>
      </c>
      <c r="E1859" s="263" t="s">
        <v>5847</v>
      </c>
      <c r="F1859" s="263" t="s">
        <v>5865</v>
      </c>
      <c r="G1859" s="264" t="s">
        <v>5859</v>
      </c>
      <c r="H1859" s="263" t="s">
        <v>5866</v>
      </c>
      <c r="I1859" s="265" t="s">
        <v>9</v>
      </c>
      <c r="J1859" s="263"/>
      <c r="K1859" s="263"/>
      <c r="L1859" s="263" t="s">
        <v>645</v>
      </c>
      <c r="M1859" s="263" t="s">
        <v>645</v>
      </c>
      <c r="N1859" s="263" t="s">
        <v>645</v>
      </c>
      <c r="O1859" s="263" t="s">
        <v>645</v>
      </c>
      <c r="P1859" s="263" t="s">
        <v>645</v>
      </c>
      <c r="Q1859" s="263" t="s">
        <v>645</v>
      </c>
      <c r="R1859" s="263" t="s">
        <v>645</v>
      </c>
      <c r="S1859" s="263" t="s">
        <v>645</v>
      </c>
      <c r="T1859" s="263" t="s">
        <v>645</v>
      </c>
      <c r="U1859" s="263" t="s">
        <v>645</v>
      </c>
      <c r="V1859" s="263" t="s">
        <v>645</v>
      </c>
      <c r="W1859" s="263" t="s">
        <v>645</v>
      </c>
      <c r="X1859" s="263" t="s">
        <v>645</v>
      </c>
      <c r="Y1859" s="263" t="s">
        <v>645</v>
      </c>
      <c r="Z1859" s="263" t="s">
        <v>645</v>
      </c>
      <c r="AA1859" s="263" t="s">
        <v>645</v>
      </c>
      <c r="AB1859" s="263" t="s">
        <v>645</v>
      </c>
    </row>
    <row r="1860" spans="1:28" s="268" customFormat="1" ht="40.200000000000003" customHeight="1">
      <c r="A1860" s="263" t="s">
        <v>5844</v>
      </c>
      <c r="B1860" s="263" t="s">
        <v>5845</v>
      </c>
      <c r="C1860" s="263" t="s">
        <v>248</v>
      </c>
      <c r="D1860" s="263" t="s">
        <v>5846</v>
      </c>
      <c r="E1860" s="263" t="s">
        <v>5847</v>
      </c>
      <c r="F1860" s="263" t="s">
        <v>5867</v>
      </c>
      <c r="G1860" s="264" t="s">
        <v>5859</v>
      </c>
      <c r="H1860" s="263" t="s">
        <v>5868</v>
      </c>
      <c r="I1860" s="265" t="s">
        <v>9</v>
      </c>
      <c r="J1860" s="263"/>
      <c r="K1860" s="263"/>
      <c r="L1860" s="263" t="s">
        <v>645</v>
      </c>
      <c r="M1860" s="263" t="s">
        <v>645</v>
      </c>
      <c r="N1860" s="263" t="s">
        <v>645</v>
      </c>
      <c r="O1860" s="263" t="s">
        <v>645</v>
      </c>
      <c r="P1860" s="263" t="s">
        <v>645</v>
      </c>
      <c r="Q1860" s="263" t="s">
        <v>645</v>
      </c>
      <c r="R1860" s="263" t="s">
        <v>645</v>
      </c>
      <c r="S1860" s="263" t="s">
        <v>645</v>
      </c>
      <c r="T1860" s="263" t="s">
        <v>645</v>
      </c>
      <c r="U1860" s="263" t="s">
        <v>645</v>
      </c>
      <c r="V1860" s="263" t="s">
        <v>645</v>
      </c>
      <c r="W1860" s="263" t="s">
        <v>645</v>
      </c>
      <c r="X1860" s="263" t="s">
        <v>645</v>
      </c>
      <c r="Y1860" s="263" t="s">
        <v>645</v>
      </c>
      <c r="Z1860" s="263" t="s">
        <v>645</v>
      </c>
      <c r="AA1860" s="263" t="s">
        <v>645</v>
      </c>
      <c r="AB1860" s="263" t="s">
        <v>645</v>
      </c>
    </row>
    <row r="1861" spans="1:28" s="268" customFormat="1" ht="40.200000000000003" customHeight="1">
      <c r="A1861" s="263" t="s">
        <v>5844</v>
      </c>
      <c r="B1861" s="263" t="s">
        <v>5845</v>
      </c>
      <c r="C1861" s="263" t="s">
        <v>252</v>
      </c>
      <c r="D1861" s="263" t="s">
        <v>5846</v>
      </c>
      <c r="E1861" s="263" t="s">
        <v>5847</v>
      </c>
      <c r="F1861" s="263" t="s">
        <v>5869</v>
      </c>
      <c r="G1861" s="264" t="s">
        <v>5859</v>
      </c>
      <c r="H1861" s="263" t="s">
        <v>5870</v>
      </c>
      <c r="I1861" s="265" t="s">
        <v>9</v>
      </c>
      <c r="J1861" s="263"/>
      <c r="K1861" s="263"/>
      <c r="L1861" s="263" t="s">
        <v>645</v>
      </c>
      <c r="M1861" s="263" t="s">
        <v>645</v>
      </c>
      <c r="N1861" s="263" t="s">
        <v>645</v>
      </c>
      <c r="O1861" s="263" t="s">
        <v>645</v>
      </c>
      <c r="P1861" s="263" t="s">
        <v>645</v>
      </c>
      <c r="Q1861" s="263" t="s">
        <v>645</v>
      </c>
      <c r="R1861" s="263" t="s">
        <v>645</v>
      </c>
      <c r="S1861" s="263" t="s">
        <v>645</v>
      </c>
      <c r="T1861" s="263" t="s">
        <v>645</v>
      </c>
      <c r="U1861" s="263" t="s">
        <v>645</v>
      </c>
      <c r="V1861" s="263" t="s">
        <v>645</v>
      </c>
      <c r="W1861" s="263" t="s">
        <v>645</v>
      </c>
      <c r="X1861" s="263" t="s">
        <v>645</v>
      </c>
      <c r="Y1861" s="263" t="s">
        <v>645</v>
      </c>
      <c r="Z1861" s="263" t="s">
        <v>645</v>
      </c>
      <c r="AA1861" s="263" t="s">
        <v>645</v>
      </c>
      <c r="AB1861" s="263" t="s">
        <v>645</v>
      </c>
    </row>
    <row r="1862" spans="1:28" s="268" customFormat="1" ht="40.200000000000003" customHeight="1">
      <c r="A1862" s="263" t="s">
        <v>5844</v>
      </c>
      <c r="B1862" s="263" t="s">
        <v>5845</v>
      </c>
      <c r="C1862" s="263" t="s">
        <v>257</v>
      </c>
      <c r="D1862" s="263" t="s">
        <v>5846</v>
      </c>
      <c r="E1862" s="263" t="s">
        <v>5847</v>
      </c>
      <c r="F1862" s="263" t="s">
        <v>5871</v>
      </c>
      <c r="G1862" s="264" t="s">
        <v>5859</v>
      </c>
      <c r="H1862" s="263" t="s">
        <v>5872</v>
      </c>
      <c r="I1862" s="265" t="s">
        <v>9</v>
      </c>
      <c r="J1862" s="263"/>
      <c r="K1862" s="263"/>
      <c r="L1862" s="263" t="s">
        <v>645</v>
      </c>
      <c r="M1862" s="263" t="s">
        <v>645</v>
      </c>
      <c r="N1862" s="263" t="s">
        <v>645</v>
      </c>
      <c r="O1862" s="263" t="s">
        <v>645</v>
      </c>
      <c r="P1862" s="263" t="s">
        <v>645</v>
      </c>
      <c r="Q1862" s="263" t="s">
        <v>645</v>
      </c>
      <c r="R1862" s="263" t="s">
        <v>645</v>
      </c>
      <c r="S1862" s="263" t="s">
        <v>645</v>
      </c>
      <c r="T1862" s="263" t="s">
        <v>645</v>
      </c>
      <c r="U1862" s="263" t="s">
        <v>645</v>
      </c>
      <c r="V1862" s="263" t="s">
        <v>645</v>
      </c>
      <c r="W1862" s="263" t="s">
        <v>645</v>
      </c>
      <c r="X1862" s="263" t="s">
        <v>645</v>
      </c>
      <c r="Y1862" s="263" t="s">
        <v>645</v>
      </c>
      <c r="Z1862" s="263" t="s">
        <v>645</v>
      </c>
      <c r="AA1862" s="263" t="s">
        <v>645</v>
      </c>
      <c r="AB1862" s="263" t="s">
        <v>645</v>
      </c>
    </row>
    <row r="1863" spans="1:28" s="268" customFormat="1" ht="40.200000000000003" customHeight="1">
      <c r="A1863" s="263" t="s">
        <v>5844</v>
      </c>
      <c r="B1863" s="263" t="s">
        <v>5845</v>
      </c>
      <c r="C1863" s="263" t="s">
        <v>260</v>
      </c>
      <c r="D1863" s="263" t="s">
        <v>5846</v>
      </c>
      <c r="E1863" s="263" t="s">
        <v>5847</v>
      </c>
      <c r="F1863" s="263" t="s">
        <v>5873</v>
      </c>
      <c r="G1863" s="264" t="s">
        <v>5859</v>
      </c>
      <c r="H1863" s="263" t="s">
        <v>5874</v>
      </c>
      <c r="I1863" s="265" t="s">
        <v>9</v>
      </c>
      <c r="J1863" s="263"/>
      <c r="K1863" s="263"/>
      <c r="L1863" s="263" t="s">
        <v>645</v>
      </c>
      <c r="M1863" s="263" t="s">
        <v>645</v>
      </c>
      <c r="N1863" s="263" t="s">
        <v>645</v>
      </c>
      <c r="O1863" s="263" t="s">
        <v>645</v>
      </c>
      <c r="P1863" s="263" t="s">
        <v>645</v>
      </c>
      <c r="Q1863" s="263" t="s">
        <v>645</v>
      </c>
      <c r="R1863" s="263" t="s">
        <v>645</v>
      </c>
      <c r="S1863" s="263" t="s">
        <v>645</v>
      </c>
      <c r="T1863" s="263" t="s">
        <v>645</v>
      </c>
      <c r="U1863" s="263" t="s">
        <v>645</v>
      </c>
      <c r="V1863" s="263" t="s">
        <v>645</v>
      </c>
      <c r="W1863" s="263" t="s">
        <v>645</v>
      </c>
      <c r="X1863" s="263" t="s">
        <v>645</v>
      </c>
      <c r="Y1863" s="263" t="s">
        <v>645</v>
      </c>
      <c r="Z1863" s="263" t="s">
        <v>645</v>
      </c>
      <c r="AA1863" s="263" t="s">
        <v>645</v>
      </c>
      <c r="AB1863" s="263" t="s">
        <v>645</v>
      </c>
    </row>
    <row r="1864" spans="1:28" s="268" customFormat="1" ht="40.200000000000003" customHeight="1">
      <c r="A1864" s="263" t="s">
        <v>5844</v>
      </c>
      <c r="B1864" s="263" t="s">
        <v>5845</v>
      </c>
      <c r="C1864" s="263" t="s">
        <v>264</v>
      </c>
      <c r="D1864" s="263" t="s">
        <v>5846</v>
      </c>
      <c r="E1864" s="263" t="s">
        <v>5847</v>
      </c>
      <c r="F1864" s="263" t="s">
        <v>5875</v>
      </c>
      <c r="G1864" s="264" t="s">
        <v>5859</v>
      </c>
      <c r="H1864" s="263" t="s">
        <v>5876</v>
      </c>
      <c r="I1864" s="265" t="s">
        <v>9</v>
      </c>
      <c r="J1864" s="263"/>
      <c r="K1864" s="263"/>
      <c r="L1864" s="263" t="s">
        <v>645</v>
      </c>
      <c r="M1864" s="263" t="s">
        <v>645</v>
      </c>
      <c r="N1864" s="263" t="s">
        <v>645</v>
      </c>
      <c r="O1864" s="263" t="s">
        <v>645</v>
      </c>
      <c r="P1864" s="263" t="s">
        <v>645</v>
      </c>
      <c r="Q1864" s="263" t="s">
        <v>645</v>
      </c>
      <c r="R1864" s="263" t="s">
        <v>645</v>
      </c>
      <c r="S1864" s="263" t="s">
        <v>645</v>
      </c>
      <c r="T1864" s="263" t="s">
        <v>645</v>
      </c>
      <c r="U1864" s="263" t="s">
        <v>645</v>
      </c>
      <c r="V1864" s="263" t="s">
        <v>645</v>
      </c>
      <c r="W1864" s="263" t="s">
        <v>645</v>
      </c>
      <c r="X1864" s="263" t="s">
        <v>645</v>
      </c>
      <c r="Y1864" s="263" t="s">
        <v>645</v>
      </c>
      <c r="Z1864" s="263" t="s">
        <v>645</v>
      </c>
      <c r="AA1864" s="263" t="s">
        <v>645</v>
      </c>
      <c r="AB1864" s="263" t="s">
        <v>645</v>
      </c>
    </row>
    <row r="1865" spans="1:28" s="268" customFormat="1" ht="40.200000000000003" customHeight="1">
      <c r="A1865" s="263" t="s">
        <v>5844</v>
      </c>
      <c r="B1865" s="263" t="s">
        <v>5845</v>
      </c>
      <c r="C1865" s="263" t="s">
        <v>268</v>
      </c>
      <c r="D1865" s="263" t="s">
        <v>5846</v>
      </c>
      <c r="E1865" s="263" t="s">
        <v>5847</v>
      </c>
      <c r="F1865" s="263" t="s">
        <v>5877</v>
      </c>
      <c r="G1865" s="264" t="s">
        <v>5859</v>
      </c>
      <c r="H1865" s="263" t="s">
        <v>5878</v>
      </c>
      <c r="I1865" s="265" t="s">
        <v>9</v>
      </c>
      <c r="J1865" s="263"/>
      <c r="K1865" s="263"/>
      <c r="L1865" s="263" t="s">
        <v>645</v>
      </c>
      <c r="M1865" s="263" t="s">
        <v>645</v>
      </c>
      <c r="N1865" s="263" t="s">
        <v>645</v>
      </c>
      <c r="O1865" s="263" t="s">
        <v>645</v>
      </c>
      <c r="P1865" s="263" t="s">
        <v>645</v>
      </c>
      <c r="Q1865" s="263" t="s">
        <v>645</v>
      </c>
      <c r="R1865" s="263" t="s">
        <v>645</v>
      </c>
      <c r="S1865" s="263" t="s">
        <v>645</v>
      </c>
      <c r="T1865" s="263" t="s">
        <v>645</v>
      </c>
      <c r="U1865" s="263" t="s">
        <v>645</v>
      </c>
      <c r="V1865" s="263" t="s">
        <v>645</v>
      </c>
      <c r="W1865" s="263" t="s">
        <v>645</v>
      </c>
      <c r="X1865" s="263" t="s">
        <v>645</v>
      </c>
      <c r="Y1865" s="263" t="s">
        <v>645</v>
      </c>
      <c r="Z1865" s="263" t="s">
        <v>645</v>
      </c>
      <c r="AA1865" s="263" t="s">
        <v>645</v>
      </c>
      <c r="AB1865" s="263" t="s">
        <v>645</v>
      </c>
    </row>
    <row r="1866" spans="1:28" s="268" customFormat="1" ht="40.200000000000003" customHeight="1">
      <c r="A1866" s="263" t="s">
        <v>5844</v>
      </c>
      <c r="B1866" s="263" t="s">
        <v>5845</v>
      </c>
      <c r="C1866" s="263" t="s">
        <v>272</v>
      </c>
      <c r="D1866" s="263" t="s">
        <v>5846</v>
      </c>
      <c r="E1866" s="263" t="s">
        <v>5847</v>
      </c>
      <c r="F1866" s="263" t="s">
        <v>5879</v>
      </c>
      <c r="G1866" s="264" t="s">
        <v>5859</v>
      </c>
      <c r="H1866" s="263" t="s">
        <v>5880</v>
      </c>
      <c r="I1866" s="265" t="s">
        <v>9</v>
      </c>
      <c r="J1866" s="263"/>
      <c r="K1866" s="263"/>
      <c r="L1866" s="263" t="s">
        <v>645</v>
      </c>
      <c r="M1866" s="263" t="s">
        <v>645</v>
      </c>
      <c r="N1866" s="263" t="s">
        <v>645</v>
      </c>
      <c r="O1866" s="263" t="s">
        <v>645</v>
      </c>
      <c r="P1866" s="263" t="s">
        <v>645</v>
      </c>
      <c r="Q1866" s="263" t="s">
        <v>645</v>
      </c>
      <c r="R1866" s="263" t="s">
        <v>645</v>
      </c>
      <c r="S1866" s="263" t="s">
        <v>645</v>
      </c>
      <c r="T1866" s="263" t="s">
        <v>645</v>
      </c>
      <c r="U1866" s="263" t="s">
        <v>645</v>
      </c>
      <c r="V1866" s="263" t="s">
        <v>645</v>
      </c>
      <c r="W1866" s="263" t="s">
        <v>645</v>
      </c>
      <c r="X1866" s="263" t="s">
        <v>645</v>
      </c>
      <c r="Y1866" s="263" t="s">
        <v>645</v>
      </c>
      <c r="Z1866" s="263" t="s">
        <v>645</v>
      </c>
      <c r="AA1866" s="263" t="s">
        <v>645</v>
      </c>
      <c r="AB1866" s="263" t="s">
        <v>645</v>
      </c>
    </row>
    <row r="1867" spans="1:28" s="268" customFormat="1" ht="40.200000000000003" customHeight="1">
      <c r="A1867" s="263" t="s">
        <v>5844</v>
      </c>
      <c r="B1867" s="263" t="s">
        <v>5845</v>
      </c>
      <c r="C1867" s="263" t="s">
        <v>275</v>
      </c>
      <c r="D1867" s="263" t="s">
        <v>5846</v>
      </c>
      <c r="E1867" s="263" t="s">
        <v>5847</v>
      </c>
      <c r="F1867" s="263" t="s">
        <v>5881</v>
      </c>
      <c r="G1867" s="264" t="s">
        <v>5882</v>
      </c>
      <c r="H1867" s="263" t="s">
        <v>5883</v>
      </c>
      <c r="I1867" s="265" t="s">
        <v>9</v>
      </c>
      <c r="J1867" s="263"/>
      <c r="K1867" s="263"/>
      <c r="L1867" s="263" t="s">
        <v>645</v>
      </c>
      <c r="M1867" s="263" t="s">
        <v>645</v>
      </c>
      <c r="N1867" s="263" t="s">
        <v>645</v>
      </c>
      <c r="O1867" s="263" t="s">
        <v>645</v>
      </c>
      <c r="P1867" s="263" t="s">
        <v>645</v>
      </c>
      <c r="Q1867" s="263" t="s">
        <v>645</v>
      </c>
      <c r="R1867" s="263" t="s">
        <v>645</v>
      </c>
      <c r="S1867" s="263" t="s">
        <v>645</v>
      </c>
      <c r="T1867" s="263" t="s">
        <v>645</v>
      </c>
      <c r="U1867" s="263" t="s">
        <v>645</v>
      </c>
      <c r="V1867" s="263" t="s">
        <v>645</v>
      </c>
      <c r="W1867" s="263" t="s">
        <v>645</v>
      </c>
      <c r="X1867" s="263" t="s">
        <v>645</v>
      </c>
      <c r="Y1867" s="263" t="s">
        <v>645</v>
      </c>
      <c r="Z1867" s="263" t="s">
        <v>645</v>
      </c>
      <c r="AA1867" s="263" t="s">
        <v>645</v>
      </c>
      <c r="AB1867" s="263" t="s">
        <v>645</v>
      </c>
    </row>
    <row r="1868" spans="1:28" s="268" customFormat="1" ht="40.200000000000003" customHeight="1">
      <c r="A1868" s="263" t="s">
        <v>5844</v>
      </c>
      <c r="B1868" s="263" t="s">
        <v>5845</v>
      </c>
      <c r="C1868" s="263" t="s">
        <v>279</v>
      </c>
      <c r="D1868" s="263" t="s">
        <v>5846</v>
      </c>
      <c r="E1868" s="263" t="s">
        <v>5847</v>
      </c>
      <c r="F1868" s="263" t="s">
        <v>5884</v>
      </c>
      <c r="G1868" s="264" t="s">
        <v>5882</v>
      </c>
      <c r="H1868" s="263" t="s">
        <v>5885</v>
      </c>
      <c r="I1868" s="265" t="s">
        <v>9</v>
      </c>
      <c r="J1868" s="263"/>
      <c r="K1868" s="263"/>
      <c r="L1868" s="263" t="s">
        <v>645</v>
      </c>
      <c r="M1868" s="263" t="s">
        <v>645</v>
      </c>
      <c r="N1868" s="263" t="s">
        <v>645</v>
      </c>
      <c r="O1868" s="263" t="s">
        <v>645</v>
      </c>
      <c r="P1868" s="263" t="s">
        <v>645</v>
      </c>
      <c r="Q1868" s="263" t="s">
        <v>645</v>
      </c>
      <c r="R1868" s="263" t="s">
        <v>645</v>
      </c>
      <c r="S1868" s="263" t="s">
        <v>645</v>
      </c>
      <c r="T1868" s="263" t="s">
        <v>645</v>
      </c>
      <c r="U1868" s="263" t="s">
        <v>645</v>
      </c>
      <c r="V1868" s="263" t="s">
        <v>645</v>
      </c>
      <c r="W1868" s="263" t="s">
        <v>645</v>
      </c>
      <c r="X1868" s="263" t="s">
        <v>645</v>
      </c>
      <c r="Y1868" s="263" t="s">
        <v>645</v>
      </c>
      <c r="Z1868" s="263" t="s">
        <v>645</v>
      </c>
      <c r="AA1868" s="263" t="s">
        <v>645</v>
      </c>
      <c r="AB1868" s="263" t="s">
        <v>645</v>
      </c>
    </row>
    <row r="1869" spans="1:28" s="268" customFormat="1" ht="40.200000000000003" customHeight="1">
      <c r="A1869" s="263" t="s">
        <v>5844</v>
      </c>
      <c r="B1869" s="263" t="s">
        <v>5845</v>
      </c>
      <c r="C1869" s="263" t="s">
        <v>283</v>
      </c>
      <c r="D1869" s="263" t="s">
        <v>5846</v>
      </c>
      <c r="E1869" s="263" t="s">
        <v>5847</v>
      </c>
      <c r="F1869" s="263" t="s">
        <v>5886</v>
      </c>
      <c r="G1869" s="264" t="s">
        <v>5882</v>
      </c>
      <c r="H1869" s="263" t="s">
        <v>5887</v>
      </c>
      <c r="I1869" s="265" t="s">
        <v>9</v>
      </c>
      <c r="J1869" s="263"/>
      <c r="K1869" s="263"/>
      <c r="L1869" s="263" t="s">
        <v>645</v>
      </c>
      <c r="M1869" s="263" t="s">
        <v>645</v>
      </c>
      <c r="N1869" s="263" t="s">
        <v>645</v>
      </c>
      <c r="O1869" s="263" t="s">
        <v>645</v>
      </c>
      <c r="P1869" s="263" t="s">
        <v>645</v>
      </c>
      <c r="Q1869" s="263" t="s">
        <v>645</v>
      </c>
      <c r="R1869" s="263" t="s">
        <v>645</v>
      </c>
      <c r="S1869" s="263" t="s">
        <v>645</v>
      </c>
      <c r="T1869" s="263" t="s">
        <v>645</v>
      </c>
      <c r="U1869" s="263" t="s">
        <v>645</v>
      </c>
      <c r="V1869" s="263" t="s">
        <v>645</v>
      </c>
      <c r="W1869" s="263" t="s">
        <v>645</v>
      </c>
      <c r="X1869" s="263" t="s">
        <v>645</v>
      </c>
      <c r="Y1869" s="263" t="s">
        <v>645</v>
      </c>
      <c r="Z1869" s="263" t="s">
        <v>645</v>
      </c>
      <c r="AA1869" s="263" t="s">
        <v>645</v>
      </c>
      <c r="AB1869" s="263" t="s">
        <v>645</v>
      </c>
    </row>
    <row r="1870" spans="1:28" s="268" customFormat="1" ht="40.200000000000003" customHeight="1">
      <c r="A1870" s="263" t="s">
        <v>5844</v>
      </c>
      <c r="B1870" s="263" t="s">
        <v>5845</v>
      </c>
      <c r="C1870" s="263" t="s">
        <v>286</v>
      </c>
      <c r="D1870" s="263" t="s">
        <v>5846</v>
      </c>
      <c r="E1870" s="263" t="s">
        <v>5847</v>
      </c>
      <c r="F1870" s="263" t="s">
        <v>5888</v>
      </c>
      <c r="G1870" s="264" t="s">
        <v>5882</v>
      </c>
      <c r="H1870" s="263" t="s">
        <v>5889</v>
      </c>
      <c r="I1870" s="265" t="s">
        <v>9</v>
      </c>
      <c r="J1870" s="263"/>
      <c r="K1870" s="263"/>
      <c r="L1870" s="263" t="s">
        <v>645</v>
      </c>
      <c r="M1870" s="263" t="s">
        <v>645</v>
      </c>
      <c r="N1870" s="263" t="s">
        <v>645</v>
      </c>
      <c r="O1870" s="263" t="s">
        <v>645</v>
      </c>
      <c r="P1870" s="263" t="s">
        <v>645</v>
      </c>
      <c r="Q1870" s="263" t="s">
        <v>645</v>
      </c>
      <c r="R1870" s="263" t="s">
        <v>645</v>
      </c>
      <c r="S1870" s="263" t="s">
        <v>645</v>
      </c>
      <c r="T1870" s="263" t="s">
        <v>645</v>
      </c>
      <c r="U1870" s="263" t="s">
        <v>645</v>
      </c>
      <c r="V1870" s="263" t="s">
        <v>645</v>
      </c>
      <c r="W1870" s="263" t="s">
        <v>645</v>
      </c>
      <c r="X1870" s="263" t="s">
        <v>645</v>
      </c>
      <c r="Y1870" s="263" t="s">
        <v>645</v>
      </c>
      <c r="Z1870" s="263" t="s">
        <v>645</v>
      </c>
      <c r="AA1870" s="263" t="s">
        <v>645</v>
      </c>
      <c r="AB1870" s="263" t="s">
        <v>645</v>
      </c>
    </row>
    <row r="1871" spans="1:28" s="268" customFormat="1" ht="40.200000000000003" customHeight="1">
      <c r="A1871" s="263" t="s">
        <v>5844</v>
      </c>
      <c r="B1871" s="263" t="s">
        <v>5845</v>
      </c>
      <c r="C1871" s="263" t="s">
        <v>290</v>
      </c>
      <c r="D1871" s="263" t="s">
        <v>5846</v>
      </c>
      <c r="E1871" s="263" t="s">
        <v>5847</v>
      </c>
      <c r="F1871" s="263" t="s">
        <v>5890</v>
      </c>
      <c r="G1871" s="264" t="s">
        <v>5891</v>
      </c>
      <c r="H1871" s="263" t="s">
        <v>5892</v>
      </c>
      <c r="I1871" s="265" t="s">
        <v>9</v>
      </c>
      <c r="J1871" s="263"/>
      <c r="K1871" s="263"/>
      <c r="L1871" s="263" t="s">
        <v>645</v>
      </c>
      <c r="M1871" s="263" t="s">
        <v>645</v>
      </c>
      <c r="N1871" s="263" t="s">
        <v>645</v>
      </c>
      <c r="O1871" s="263" t="s">
        <v>645</v>
      </c>
      <c r="P1871" s="263" t="s">
        <v>645</v>
      </c>
      <c r="Q1871" s="263" t="s">
        <v>645</v>
      </c>
      <c r="R1871" s="263" t="s">
        <v>645</v>
      </c>
      <c r="S1871" s="263" t="s">
        <v>645</v>
      </c>
      <c r="T1871" s="263" t="s">
        <v>645</v>
      </c>
      <c r="U1871" s="263" t="s">
        <v>645</v>
      </c>
      <c r="V1871" s="263" t="s">
        <v>645</v>
      </c>
      <c r="W1871" s="263" t="s">
        <v>645</v>
      </c>
      <c r="X1871" s="263" t="s">
        <v>645</v>
      </c>
      <c r="Y1871" s="263" t="s">
        <v>645</v>
      </c>
      <c r="Z1871" s="263" t="s">
        <v>645</v>
      </c>
      <c r="AA1871" s="263" t="s">
        <v>645</v>
      </c>
      <c r="AB1871" s="263" t="s">
        <v>645</v>
      </c>
    </row>
    <row r="1872" spans="1:28" s="268" customFormat="1" ht="40.200000000000003" customHeight="1">
      <c r="A1872" s="263" t="s">
        <v>5844</v>
      </c>
      <c r="B1872" s="263" t="s">
        <v>5845</v>
      </c>
      <c r="C1872" s="263" t="s">
        <v>295</v>
      </c>
      <c r="D1872" s="263" t="s">
        <v>5846</v>
      </c>
      <c r="E1872" s="263" t="s">
        <v>5847</v>
      </c>
      <c r="F1872" s="263" t="s">
        <v>5893</v>
      </c>
      <c r="G1872" s="264" t="s">
        <v>5894</v>
      </c>
      <c r="H1872" s="263" t="s">
        <v>5895</v>
      </c>
      <c r="I1872" s="265" t="s">
        <v>9</v>
      </c>
      <c r="J1872" s="263"/>
      <c r="K1872" s="263"/>
      <c r="L1872" s="263" t="s">
        <v>645</v>
      </c>
      <c r="M1872" s="263" t="s">
        <v>645</v>
      </c>
      <c r="N1872" s="263" t="s">
        <v>645</v>
      </c>
      <c r="O1872" s="263" t="s">
        <v>645</v>
      </c>
      <c r="P1872" s="263" t="s">
        <v>645</v>
      </c>
      <c r="Q1872" s="263" t="s">
        <v>645</v>
      </c>
      <c r="R1872" s="263" t="s">
        <v>645</v>
      </c>
      <c r="S1872" s="263" t="s">
        <v>645</v>
      </c>
      <c r="T1872" s="263" t="s">
        <v>645</v>
      </c>
      <c r="U1872" s="263" t="s">
        <v>645</v>
      </c>
      <c r="V1872" s="263" t="s">
        <v>645</v>
      </c>
      <c r="W1872" s="263" t="s">
        <v>645</v>
      </c>
      <c r="X1872" s="263" t="s">
        <v>645</v>
      </c>
      <c r="Y1872" s="263" t="s">
        <v>645</v>
      </c>
      <c r="Z1872" s="263" t="s">
        <v>645</v>
      </c>
      <c r="AA1872" s="263" t="s">
        <v>645</v>
      </c>
      <c r="AB1872" s="263" t="s">
        <v>645</v>
      </c>
    </row>
    <row r="1873" spans="1:28" s="268" customFormat="1" ht="40.200000000000003" customHeight="1">
      <c r="A1873" s="263" t="s">
        <v>5844</v>
      </c>
      <c r="B1873" s="263" t="s">
        <v>5845</v>
      </c>
      <c r="C1873" s="263" t="s">
        <v>300</v>
      </c>
      <c r="D1873" s="263" t="s">
        <v>5846</v>
      </c>
      <c r="E1873" s="263" t="s">
        <v>5847</v>
      </c>
      <c r="F1873" s="263" t="s">
        <v>5896</v>
      </c>
      <c r="G1873" s="264" t="s">
        <v>5894</v>
      </c>
      <c r="H1873" s="263" t="s">
        <v>5897</v>
      </c>
      <c r="I1873" s="265" t="s">
        <v>9</v>
      </c>
      <c r="J1873" s="263"/>
      <c r="K1873" s="263"/>
      <c r="L1873" s="263" t="s">
        <v>645</v>
      </c>
      <c r="M1873" s="263" t="s">
        <v>645</v>
      </c>
      <c r="N1873" s="263" t="s">
        <v>645</v>
      </c>
      <c r="O1873" s="263" t="s">
        <v>645</v>
      </c>
      <c r="P1873" s="263" t="s">
        <v>645</v>
      </c>
      <c r="Q1873" s="263" t="s">
        <v>645</v>
      </c>
      <c r="R1873" s="263" t="s">
        <v>645</v>
      </c>
      <c r="S1873" s="263" t="s">
        <v>645</v>
      </c>
      <c r="T1873" s="263" t="s">
        <v>645</v>
      </c>
      <c r="U1873" s="263" t="s">
        <v>645</v>
      </c>
      <c r="V1873" s="263" t="s">
        <v>645</v>
      </c>
      <c r="W1873" s="263" t="s">
        <v>645</v>
      </c>
      <c r="X1873" s="263" t="s">
        <v>645</v>
      </c>
      <c r="Y1873" s="263" t="s">
        <v>645</v>
      </c>
      <c r="Z1873" s="263" t="s">
        <v>645</v>
      </c>
      <c r="AA1873" s="263" t="s">
        <v>645</v>
      </c>
      <c r="AB1873" s="263" t="s">
        <v>645</v>
      </c>
    </row>
    <row r="1874" spans="1:28" s="268" customFormat="1" ht="40.200000000000003" customHeight="1">
      <c r="A1874" s="263" t="s">
        <v>5844</v>
      </c>
      <c r="B1874" s="263" t="s">
        <v>5845</v>
      </c>
      <c r="C1874" s="263" t="s">
        <v>304</v>
      </c>
      <c r="D1874" s="263" t="s">
        <v>5846</v>
      </c>
      <c r="E1874" s="263" t="s">
        <v>5847</v>
      </c>
      <c r="F1874" s="263" t="s">
        <v>5898</v>
      </c>
      <c r="G1874" s="264" t="s">
        <v>5899</v>
      </c>
      <c r="H1874" s="263" t="s">
        <v>5900</v>
      </c>
      <c r="I1874" s="265" t="s">
        <v>9</v>
      </c>
      <c r="J1874" s="263"/>
      <c r="K1874" s="263"/>
      <c r="L1874" s="263" t="s">
        <v>645</v>
      </c>
      <c r="M1874" s="263" t="s">
        <v>645</v>
      </c>
      <c r="N1874" s="263" t="s">
        <v>645</v>
      </c>
      <c r="O1874" s="263" t="s">
        <v>645</v>
      </c>
      <c r="P1874" s="263" t="s">
        <v>645</v>
      </c>
      <c r="Q1874" s="263" t="s">
        <v>645</v>
      </c>
      <c r="R1874" s="263" t="s">
        <v>645</v>
      </c>
      <c r="S1874" s="263" t="s">
        <v>645</v>
      </c>
      <c r="T1874" s="263" t="s">
        <v>645</v>
      </c>
      <c r="U1874" s="263" t="s">
        <v>645</v>
      </c>
      <c r="V1874" s="263" t="s">
        <v>645</v>
      </c>
      <c r="W1874" s="263" t="s">
        <v>645</v>
      </c>
      <c r="X1874" s="263" t="s">
        <v>645</v>
      </c>
      <c r="Y1874" s="263" t="s">
        <v>645</v>
      </c>
      <c r="Z1874" s="263" t="s">
        <v>645</v>
      </c>
      <c r="AA1874" s="263" t="s">
        <v>645</v>
      </c>
      <c r="AB1874" s="263" t="s">
        <v>645</v>
      </c>
    </row>
    <row r="1875" spans="1:28" s="268" customFormat="1" ht="40.200000000000003" customHeight="1">
      <c r="A1875" s="263" t="s">
        <v>5844</v>
      </c>
      <c r="B1875" s="263" t="s">
        <v>5845</v>
      </c>
      <c r="C1875" s="263" t="s">
        <v>308</v>
      </c>
      <c r="D1875" s="263" t="s">
        <v>5846</v>
      </c>
      <c r="E1875" s="263" t="s">
        <v>5847</v>
      </c>
      <c r="F1875" s="263" t="s">
        <v>5901</v>
      </c>
      <c r="G1875" s="264" t="s">
        <v>5902</v>
      </c>
      <c r="H1875" s="263" t="s">
        <v>5903</v>
      </c>
      <c r="I1875" s="265" t="s">
        <v>9</v>
      </c>
      <c r="J1875" s="263"/>
      <c r="K1875" s="263"/>
      <c r="L1875" s="263" t="s">
        <v>645</v>
      </c>
      <c r="M1875" s="263" t="s">
        <v>645</v>
      </c>
      <c r="N1875" s="263" t="s">
        <v>645</v>
      </c>
      <c r="O1875" s="263" t="s">
        <v>645</v>
      </c>
      <c r="P1875" s="263" t="s">
        <v>645</v>
      </c>
      <c r="Q1875" s="263" t="s">
        <v>645</v>
      </c>
      <c r="R1875" s="263" t="s">
        <v>645</v>
      </c>
      <c r="S1875" s="263" t="s">
        <v>645</v>
      </c>
      <c r="T1875" s="263" t="s">
        <v>645</v>
      </c>
      <c r="U1875" s="263" t="s">
        <v>645</v>
      </c>
      <c r="V1875" s="263" t="s">
        <v>645</v>
      </c>
      <c r="W1875" s="263" t="s">
        <v>645</v>
      </c>
      <c r="X1875" s="263" t="s">
        <v>645</v>
      </c>
      <c r="Y1875" s="263" t="s">
        <v>645</v>
      </c>
      <c r="Z1875" s="263" t="s">
        <v>645</v>
      </c>
      <c r="AA1875" s="263" t="s">
        <v>645</v>
      </c>
      <c r="AB1875" s="263" t="s">
        <v>645</v>
      </c>
    </row>
    <row r="1876" spans="1:28" s="268" customFormat="1" ht="40.200000000000003" customHeight="1">
      <c r="A1876" s="263" t="s">
        <v>5844</v>
      </c>
      <c r="B1876" s="263" t="s">
        <v>5845</v>
      </c>
      <c r="C1876" s="263" t="s">
        <v>311</v>
      </c>
      <c r="D1876" s="263" t="s">
        <v>5846</v>
      </c>
      <c r="E1876" s="263" t="s">
        <v>5847</v>
      </c>
      <c r="F1876" s="263" t="s">
        <v>5904</v>
      </c>
      <c r="G1876" s="264" t="s">
        <v>5905</v>
      </c>
      <c r="H1876" s="263" t="s">
        <v>5906</v>
      </c>
      <c r="I1876" s="265" t="s">
        <v>9</v>
      </c>
      <c r="J1876" s="263"/>
      <c r="K1876" s="263"/>
      <c r="L1876" s="263" t="s">
        <v>645</v>
      </c>
      <c r="M1876" s="263" t="s">
        <v>645</v>
      </c>
      <c r="N1876" s="263" t="s">
        <v>645</v>
      </c>
      <c r="O1876" s="263" t="s">
        <v>645</v>
      </c>
      <c r="P1876" s="263" t="s">
        <v>645</v>
      </c>
      <c r="Q1876" s="263" t="s">
        <v>645</v>
      </c>
      <c r="R1876" s="263" t="s">
        <v>645</v>
      </c>
      <c r="S1876" s="263" t="s">
        <v>645</v>
      </c>
      <c r="T1876" s="263" t="s">
        <v>645</v>
      </c>
      <c r="U1876" s="263" t="s">
        <v>645</v>
      </c>
      <c r="V1876" s="263" t="s">
        <v>645</v>
      </c>
      <c r="W1876" s="263" t="s">
        <v>645</v>
      </c>
      <c r="X1876" s="263" t="s">
        <v>645</v>
      </c>
      <c r="Y1876" s="263" t="s">
        <v>645</v>
      </c>
      <c r="Z1876" s="263" t="s">
        <v>645</v>
      </c>
      <c r="AA1876" s="263" t="s">
        <v>645</v>
      </c>
      <c r="AB1876" s="263" t="s">
        <v>645</v>
      </c>
    </row>
    <row r="1877" spans="1:28" s="268" customFormat="1" ht="40.200000000000003" customHeight="1">
      <c r="A1877" s="263" t="s">
        <v>5844</v>
      </c>
      <c r="B1877" s="263" t="s">
        <v>5845</v>
      </c>
      <c r="C1877" s="263" t="s">
        <v>315</v>
      </c>
      <c r="D1877" s="263" t="s">
        <v>5846</v>
      </c>
      <c r="E1877" s="263" t="s">
        <v>5847</v>
      </c>
      <c r="F1877" s="263" t="s">
        <v>5907</v>
      </c>
      <c r="G1877" s="264" t="s">
        <v>5908</v>
      </c>
      <c r="H1877" s="263" t="s">
        <v>5909</v>
      </c>
      <c r="I1877" s="265" t="s">
        <v>9</v>
      </c>
      <c r="J1877" s="263"/>
      <c r="K1877" s="263"/>
      <c r="L1877" s="263" t="s">
        <v>645</v>
      </c>
      <c r="M1877" s="263" t="s">
        <v>645</v>
      </c>
      <c r="N1877" s="263" t="s">
        <v>645</v>
      </c>
      <c r="O1877" s="263" t="s">
        <v>645</v>
      </c>
      <c r="P1877" s="263" t="s">
        <v>645</v>
      </c>
      <c r="Q1877" s="263" t="s">
        <v>645</v>
      </c>
      <c r="R1877" s="263" t="s">
        <v>645</v>
      </c>
      <c r="S1877" s="263" t="s">
        <v>645</v>
      </c>
      <c r="T1877" s="263" t="s">
        <v>645</v>
      </c>
      <c r="U1877" s="263" t="s">
        <v>645</v>
      </c>
      <c r="V1877" s="263" t="s">
        <v>645</v>
      </c>
      <c r="W1877" s="263" t="s">
        <v>645</v>
      </c>
      <c r="X1877" s="263" t="s">
        <v>645</v>
      </c>
      <c r="Y1877" s="263" t="s">
        <v>645</v>
      </c>
      <c r="Z1877" s="263" t="s">
        <v>645</v>
      </c>
      <c r="AA1877" s="263" t="s">
        <v>645</v>
      </c>
      <c r="AB1877" s="263" t="s">
        <v>645</v>
      </c>
    </row>
    <row r="1878" spans="1:28" s="268" customFormat="1" ht="40.200000000000003" customHeight="1">
      <c r="A1878" s="263" t="s">
        <v>5844</v>
      </c>
      <c r="B1878" s="263" t="s">
        <v>5845</v>
      </c>
      <c r="C1878" s="263" t="s">
        <v>318</v>
      </c>
      <c r="D1878" s="263" t="s">
        <v>5846</v>
      </c>
      <c r="E1878" s="263" t="s">
        <v>5847</v>
      </c>
      <c r="F1878" s="263" t="s">
        <v>5025</v>
      </c>
      <c r="G1878" s="264" t="s">
        <v>5507</v>
      </c>
      <c r="H1878" s="263" t="s">
        <v>3365</v>
      </c>
      <c r="I1878" s="265" t="s">
        <v>9</v>
      </c>
      <c r="J1878" s="263"/>
      <c r="K1878" s="263"/>
      <c r="L1878" s="263" t="s">
        <v>645</v>
      </c>
      <c r="M1878" s="263" t="s">
        <v>645</v>
      </c>
      <c r="N1878" s="263" t="s">
        <v>645</v>
      </c>
      <c r="O1878" s="263" t="s">
        <v>645</v>
      </c>
      <c r="P1878" s="263" t="s">
        <v>645</v>
      </c>
      <c r="Q1878" s="263" t="s">
        <v>645</v>
      </c>
      <c r="R1878" s="263" t="s">
        <v>645</v>
      </c>
      <c r="S1878" s="263" t="s">
        <v>645</v>
      </c>
      <c r="T1878" s="263" t="s">
        <v>645</v>
      </c>
      <c r="U1878" s="263" t="s">
        <v>645</v>
      </c>
      <c r="V1878" s="263" t="s">
        <v>645</v>
      </c>
      <c r="W1878" s="263" t="s">
        <v>645</v>
      </c>
      <c r="X1878" s="263" t="s">
        <v>645</v>
      </c>
      <c r="Y1878" s="263" t="s">
        <v>645</v>
      </c>
      <c r="Z1878" s="263" t="s">
        <v>645</v>
      </c>
      <c r="AA1878" s="263" t="s">
        <v>645</v>
      </c>
      <c r="AB1878" s="263" t="s">
        <v>645</v>
      </c>
    </row>
    <row r="1879" spans="1:28" s="268" customFormat="1" ht="40.200000000000003" customHeight="1">
      <c r="A1879" s="263" t="s">
        <v>5844</v>
      </c>
      <c r="B1879" s="263" t="s">
        <v>5845</v>
      </c>
      <c r="C1879" s="263" t="s">
        <v>322</v>
      </c>
      <c r="D1879" s="263" t="s">
        <v>5846</v>
      </c>
      <c r="E1879" s="263" t="s">
        <v>5847</v>
      </c>
      <c r="F1879" s="263" t="s">
        <v>3036</v>
      </c>
      <c r="G1879" s="264" t="s">
        <v>5407</v>
      </c>
      <c r="H1879" s="263" t="s">
        <v>3359</v>
      </c>
      <c r="I1879" s="265" t="s">
        <v>9</v>
      </c>
      <c r="J1879" s="263"/>
      <c r="K1879" s="263"/>
      <c r="L1879" s="263" t="s">
        <v>645</v>
      </c>
      <c r="M1879" s="263" t="s">
        <v>645</v>
      </c>
      <c r="N1879" s="263" t="s">
        <v>645</v>
      </c>
      <c r="O1879" s="263" t="s">
        <v>645</v>
      </c>
      <c r="P1879" s="263" t="s">
        <v>645</v>
      </c>
      <c r="Q1879" s="263" t="s">
        <v>645</v>
      </c>
      <c r="R1879" s="263" t="s">
        <v>645</v>
      </c>
      <c r="S1879" s="263" t="s">
        <v>645</v>
      </c>
      <c r="T1879" s="263" t="s">
        <v>645</v>
      </c>
      <c r="U1879" s="263" t="s">
        <v>645</v>
      </c>
      <c r="V1879" s="263" t="s">
        <v>645</v>
      </c>
      <c r="W1879" s="263" t="s">
        <v>645</v>
      </c>
      <c r="X1879" s="263" t="s">
        <v>645</v>
      </c>
      <c r="Y1879" s="263" t="s">
        <v>645</v>
      </c>
      <c r="Z1879" s="263" t="s">
        <v>645</v>
      </c>
      <c r="AA1879" s="263" t="s">
        <v>645</v>
      </c>
      <c r="AB1879" s="263" t="s">
        <v>645</v>
      </c>
    </row>
    <row r="1880" spans="1:28" s="268" customFormat="1" ht="40.200000000000003" customHeight="1">
      <c r="A1880" s="263" t="s">
        <v>5844</v>
      </c>
      <c r="B1880" s="263" t="s">
        <v>5845</v>
      </c>
      <c r="C1880" s="263" t="s">
        <v>1080</v>
      </c>
      <c r="D1880" s="263" t="s">
        <v>5846</v>
      </c>
      <c r="E1880" s="263" t="s">
        <v>5847</v>
      </c>
      <c r="F1880" s="263" t="s">
        <v>3031</v>
      </c>
      <c r="G1880" s="264" t="s">
        <v>5408</v>
      </c>
      <c r="H1880" s="263" t="s">
        <v>3362</v>
      </c>
      <c r="I1880" s="265" t="s">
        <v>9</v>
      </c>
      <c r="J1880" s="263"/>
      <c r="K1880" s="263"/>
      <c r="L1880" s="263" t="s">
        <v>645</v>
      </c>
      <c r="M1880" s="263" t="s">
        <v>645</v>
      </c>
      <c r="N1880" s="263" t="s">
        <v>645</v>
      </c>
      <c r="O1880" s="263" t="s">
        <v>645</v>
      </c>
      <c r="P1880" s="263" t="s">
        <v>645</v>
      </c>
      <c r="Q1880" s="263" t="s">
        <v>645</v>
      </c>
      <c r="R1880" s="263" t="s">
        <v>645</v>
      </c>
      <c r="S1880" s="263" t="s">
        <v>645</v>
      </c>
      <c r="T1880" s="263" t="s">
        <v>645</v>
      </c>
      <c r="U1880" s="263" t="s">
        <v>645</v>
      </c>
      <c r="V1880" s="263" t="s">
        <v>645</v>
      </c>
      <c r="W1880" s="263" t="s">
        <v>645</v>
      </c>
      <c r="X1880" s="263" t="s">
        <v>645</v>
      </c>
      <c r="Y1880" s="263" t="s">
        <v>645</v>
      </c>
      <c r="Z1880" s="263" t="s">
        <v>645</v>
      </c>
      <c r="AA1880" s="263" t="s">
        <v>645</v>
      </c>
      <c r="AB1880" s="263" t="s">
        <v>645</v>
      </c>
    </row>
    <row r="1881" spans="1:28" s="268" customFormat="1" ht="40.200000000000003" customHeight="1">
      <c r="A1881" s="263" t="s">
        <v>5844</v>
      </c>
      <c r="B1881" s="263" t="s">
        <v>5845</v>
      </c>
      <c r="C1881" s="263" t="s">
        <v>1084</v>
      </c>
      <c r="D1881" s="263" t="s">
        <v>5846</v>
      </c>
      <c r="E1881" s="263" t="s">
        <v>5847</v>
      </c>
      <c r="F1881" s="263" t="s">
        <v>5840</v>
      </c>
      <c r="G1881" s="264" t="s">
        <v>5841</v>
      </c>
      <c r="H1881" s="263" t="s">
        <v>5503</v>
      </c>
      <c r="I1881" s="265" t="s">
        <v>9</v>
      </c>
      <c r="J1881" s="263"/>
      <c r="K1881" s="263"/>
      <c r="L1881" s="263" t="s">
        <v>645</v>
      </c>
      <c r="M1881" s="263" t="s">
        <v>645</v>
      </c>
      <c r="N1881" s="263" t="s">
        <v>645</v>
      </c>
      <c r="O1881" s="263" t="s">
        <v>645</v>
      </c>
      <c r="P1881" s="263" t="s">
        <v>645</v>
      </c>
      <c r="Q1881" s="263" t="s">
        <v>645</v>
      </c>
      <c r="R1881" s="263" t="s">
        <v>645</v>
      </c>
      <c r="S1881" s="263" t="s">
        <v>645</v>
      </c>
      <c r="T1881" s="263" t="s">
        <v>645</v>
      </c>
      <c r="U1881" s="263" t="s">
        <v>645</v>
      </c>
      <c r="V1881" s="263" t="s">
        <v>645</v>
      </c>
      <c r="W1881" s="263" t="s">
        <v>645</v>
      </c>
      <c r="X1881" s="263" t="s">
        <v>645</v>
      </c>
      <c r="Y1881" s="263" t="s">
        <v>645</v>
      </c>
      <c r="Z1881" s="263" t="s">
        <v>645</v>
      </c>
      <c r="AA1881" s="263" t="s">
        <v>645</v>
      </c>
      <c r="AB1881" s="263" t="s">
        <v>645</v>
      </c>
    </row>
    <row r="1882" spans="1:28" s="268" customFormat="1" ht="40.200000000000003" customHeight="1">
      <c r="A1882" s="263" t="s">
        <v>5844</v>
      </c>
      <c r="B1882" s="263" t="s">
        <v>5845</v>
      </c>
      <c r="C1882" s="263" t="s">
        <v>1088</v>
      </c>
      <c r="D1882" s="263" t="s">
        <v>5846</v>
      </c>
      <c r="E1882" s="263" t="s">
        <v>5847</v>
      </c>
      <c r="F1882" s="263" t="s">
        <v>5910</v>
      </c>
      <c r="G1882" s="264" t="s">
        <v>5843</v>
      </c>
      <c r="H1882" s="263" t="s">
        <v>5500</v>
      </c>
      <c r="I1882" s="265" t="s">
        <v>9</v>
      </c>
      <c r="J1882" s="263"/>
      <c r="K1882" s="263"/>
      <c r="L1882" s="263" t="s">
        <v>645</v>
      </c>
      <c r="M1882" s="263" t="s">
        <v>645</v>
      </c>
      <c r="N1882" s="263" t="s">
        <v>645</v>
      </c>
      <c r="O1882" s="263" t="s">
        <v>645</v>
      </c>
      <c r="P1882" s="263" t="s">
        <v>645</v>
      </c>
      <c r="Q1882" s="263" t="s">
        <v>645</v>
      </c>
      <c r="R1882" s="263" t="s">
        <v>645</v>
      </c>
      <c r="S1882" s="263" t="s">
        <v>645</v>
      </c>
      <c r="T1882" s="263" t="s">
        <v>645</v>
      </c>
      <c r="U1882" s="263" t="s">
        <v>645</v>
      </c>
      <c r="V1882" s="263" t="s">
        <v>645</v>
      </c>
      <c r="W1882" s="263" t="s">
        <v>645</v>
      </c>
      <c r="X1882" s="263" t="s">
        <v>645</v>
      </c>
      <c r="Y1882" s="263" t="s">
        <v>645</v>
      </c>
      <c r="Z1882" s="263" t="s">
        <v>645</v>
      </c>
      <c r="AA1882" s="263" t="s">
        <v>645</v>
      </c>
      <c r="AB1882" s="263" t="s">
        <v>645</v>
      </c>
    </row>
    <row r="1883" spans="1:28" s="268" customFormat="1" ht="40.200000000000003" customHeight="1">
      <c r="A1883" s="263" t="s">
        <v>5844</v>
      </c>
      <c r="B1883" s="263" t="s">
        <v>5845</v>
      </c>
      <c r="C1883" s="263" t="s">
        <v>1092</v>
      </c>
      <c r="D1883" s="263" t="s">
        <v>5846</v>
      </c>
      <c r="E1883" s="263" t="s">
        <v>5847</v>
      </c>
      <c r="F1883" s="263" t="s">
        <v>5911</v>
      </c>
      <c r="G1883" s="264" t="s">
        <v>5912</v>
      </c>
      <c r="H1883" s="263" t="s">
        <v>5913</v>
      </c>
      <c r="I1883" s="265" t="s">
        <v>9</v>
      </c>
      <c r="J1883" s="263"/>
      <c r="K1883" s="263"/>
      <c r="L1883" s="263" t="s">
        <v>645</v>
      </c>
      <c r="M1883" s="263" t="s">
        <v>645</v>
      </c>
      <c r="N1883" s="263" t="s">
        <v>645</v>
      </c>
      <c r="O1883" s="263" t="s">
        <v>645</v>
      </c>
      <c r="P1883" s="263" t="s">
        <v>645</v>
      </c>
      <c r="Q1883" s="263" t="s">
        <v>645</v>
      </c>
      <c r="R1883" s="263" t="s">
        <v>645</v>
      </c>
      <c r="S1883" s="263" t="s">
        <v>645</v>
      </c>
      <c r="T1883" s="263" t="s">
        <v>645</v>
      </c>
      <c r="U1883" s="263" t="s">
        <v>645</v>
      </c>
      <c r="V1883" s="263" t="s">
        <v>645</v>
      </c>
      <c r="W1883" s="263" t="s">
        <v>645</v>
      </c>
      <c r="X1883" s="263" t="s">
        <v>645</v>
      </c>
      <c r="Y1883" s="263" t="s">
        <v>645</v>
      </c>
      <c r="Z1883" s="263" t="s">
        <v>645</v>
      </c>
      <c r="AA1883" s="263" t="s">
        <v>645</v>
      </c>
      <c r="AB1883" s="263" t="s">
        <v>645</v>
      </c>
    </row>
    <row r="1884" spans="1:28" s="268" customFormat="1" ht="40.200000000000003" customHeight="1">
      <c r="A1884" s="263" t="s">
        <v>5914</v>
      </c>
      <c r="B1884" s="263" t="s">
        <v>5915</v>
      </c>
      <c r="C1884" s="263" t="s">
        <v>209</v>
      </c>
      <c r="D1884" s="263" t="s">
        <v>5916</v>
      </c>
      <c r="E1884" s="263" t="s">
        <v>5917</v>
      </c>
      <c r="F1884" s="263" t="s">
        <v>5918</v>
      </c>
      <c r="G1884" s="264" t="s">
        <v>5919</v>
      </c>
      <c r="H1884" s="263" t="s">
        <v>5920</v>
      </c>
      <c r="I1884" s="265" t="s">
        <v>9</v>
      </c>
      <c r="J1884" s="263"/>
      <c r="K1884" s="264"/>
      <c r="L1884" s="263"/>
      <c r="M1884" s="263"/>
      <c r="N1884" s="263"/>
      <c r="O1884" s="263"/>
      <c r="P1884" s="263"/>
      <c r="Q1884" s="263"/>
      <c r="R1884" s="263"/>
      <c r="S1884" s="263"/>
      <c r="T1884" s="263"/>
      <c r="U1884" s="263"/>
      <c r="V1884" s="263"/>
      <c r="W1884" s="263"/>
      <c r="X1884" s="263"/>
      <c r="Y1884" s="263"/>
      <c r="Z1884" s="263"/>
      <c r="AA1884" s="263"/>
      <c r="AB1884" s="263"/>
    </row>
    <row r="1885" spans="1:28" s="268" customFormat="1" ht="40.200000000000003" customHeight="1">
      <c r="A1885" s="263" t="s">
        <v>5914</v>
      </c>
      <c r="B1885" s="263" t="s">
        <v>5915</v>
      </c>
      <c r="C1885" s="263" t="s">
        <v>215</v>
      </c>
      <c r="D1885" s="263" t="s">
        <v>5916</v>
      </c>
      <c r="E1885" s="263" t="s">
        <v>5917</v>
      </c>
      <c r="F1885" s="263" t="s">
        <v>5921</v>
      </c>
      <c r="G1885" s="264" t="s">
        <v>5919</v>
      </c>
      <c r="H1885" s="263" t="s">
        <v>5922</v>
      </c>
      <c r="I1885" s="265" t="s">
        <v>9</v>
      </c>
      <c r="J1885" s="263"/>
      <c r="K1885" s="264"/>
      <c r="L1885" s="263"/>
      <c r="M1885" s="263"/>
      <c r="N1885" s="263"/>
      <c r="O1885" s="263"/>
      <c r="P1885" s="263"/>
      <c r="Q1885" s="263"/>
      <c r="R1885" s="263"/>
      <c r="S1885" s="263"/>
      <c r="T1885" s="263"/>
      <c r="U1885" s="263"/>
      <c r="V1885" s="263"/>
      <c r="W1885" s="263"/>
      <c r="X1885" s="263"/>
      <c r="Y1885" s="263"/>
      <c r="Z1885" s="263"/>
      <c r="AA1885" s="263"/>
      <c r="AB1885" s="263"/>
    </row>
    <row r="1886" spans="1:28" s="268" customFormat="1" ht="40.200000000000003" customHeight="1">
      <c r="A1886" s="263" t="s">
        <v>5914</v>
      </c>
      <c r="B1886" s="263" t="s">
        <v>5915</v>
      </c>
      <c r="C1886" s="263" t="s">
        <v>220</v>
      </c>
      <c r="D1886" s="263" t="s">
        <v>5916</v>
      </c>
      <c r="E1886" s="263" t="s">
        <v>5917</v>
      </c>
      <c r="F1886" s="263" t="s">
        <v>5923</v>
      </c>
      <c r="G1886" s="264" t="s">
        <v>5919</v>
      </c>
      <c r="H1886" s="263" t="s">
        <v>5924</v>
      </c>
      <c r="I1886" s="265" t="s">
        <v>9</v>
      </c>
      <c r="J1886" s="263"/>
      <c r="K1886" s="264"/>
      <c r="L1886" s="263"/>
      <c r="M1886" s="263"/>
      <c r="N1886" s="263"/>
      <c r="O1886" s="263"/>
      <c r="P1886" s="263"/>
      <c r="Q1886" s="263"/>
      <c r="R1886" s="263"/>
      <c r="S1886" s="263"/>
      <c r="T1886" s="263"/>
      <c r="U1886" s="263"/>
      <c r="V1886" s="263"/>
      <c r="W1886" s="263"/>
      <c r="X1886" s="263"/>
      <c r="Y1886" s="263"/>
      <c r="Z1886" s="263"/>
      <c r="AA1886" s="263"/>
      <c r="AB1886" s="263"/>
    </row>
    <row r="1887" spans="1:28" s="268" customFormat="1" ht="40.200000000000003" customHeight="1">
      <c r="A1887" s="263" t="s">
        <v>5914</v>
      </c>
      <c r="B1887" s="263" t="s">
        <v>5915</v>
      </c>
      <c r="C1887" s="263" t="s">
        <v>226</v>
      </c>
      <c r="D1887" s="263" t="s">
        <v>5916</v>
      </c>
      <c r="E1887" s="263" t="s">
        <v>5917</v>
      </c>
      <c r="F1887" s="263" t="s">
        <v>5925</v>
      </c>
      <c r="G1887" s="264" t="s">
        <v>5919</v>
      </c>
      <c r="H1887" s="263" t="s">
        <v>5926</v>
      </c>
      <c r="I1887" s="265" t="s">
        <v>9</v>
      </c>
      <c r="J1887" s="263"/>
      <c r="K1887" s="264"/>
      <c r="L1887" s="263"/>
      <c r="M1887" s="263"/>
      <c r="N1887" s="263"/>
      <c r="O1887" s="263"/>
      <c r="P1887" s="263"/>
      <c r="Q1887" s="263"/>
      <c r="R1887" s="263"/>
      <c r="S1887" s="263"/>
      <c r="T1887" s="263"/>
      <c r="U1887" s="263"/>
      <c r="V1887" s="263"/>
      <c r="W1887" s="263"/>
      <c r="X1887" s="263"/>
      <c r="Y1887" s="263"/>
      <c r="Z1887" s="263"/>
      <c r="AA1887" s="263"/>
      <c r="AB1887" s="263"/>
    </row>
    <row r="1888" spans="1:28" s="268" customFormat="1" ht="40.200000000000003" customHeight="1">
      <c r="A1888" s="263" t="s">
        <v>5914</v>
      </c>
      <c r="B1888" s="263" t="s">
        <v>5915</v>
      </c>
      <c r="C1888" s="263" t="s">
        <v>230</v>
      </c>
      <c r="D1888" s="263" t="s">
        <v>5916</v>
      </c>
      <c r="E1888" s="263" t="s">
        <v>5917</v>
      </c>
      <c r="F1888" s="263" t="s">
        <v>5927</v>
      </c>
      <c r="G1888" s="264" t="s">
        <v>5919</v>
      </c>
      <c r="H1888" s="263" t="s">
        <v>5870</v>
      </c>
      <c r="I1888" s="265" t="s">
        <v>9</v>
      </c>
      <c r="J1888" s="263"/>
      <c r="K1888" s="264"/>
      <c r="L1888" s="263"/>
      <c r="M1888" s="263"/>
      <c r="N1888" s="263"/>
      <c r="O1888" s="263"/>
      <c r="P1888" s="263"/>
      <c r="Q1888" s="263"/>
      <c r="R1888" s="263"/>
      <c r="S1888" s="263"/>
      <c r="T1888" s="263"/>
      <c r="U1888" s="263"/>
      <c r="V1888" s="263"/>
      <c r="W1888" s="263"/>
      <c r="X1888" s="263"/>
      <c r="Y1888" s="263"/>
      <c r="Z1888" s="263"/>
      <c r="AA1888" s="263"/>
      <c r="AB1888" s="263"/>
    </row>
    <row r="1889" spans="1:28" s="268" customFormat="1" ht="40.200000000000003" customHeight="1">
      <c r="A1889" s="263" t="s">
        <v>5914</v>
      </c>
      <c r="B1889" s="263" t="s">
        <v>5915</v>
      </c>
      <c r="C1889" s="263" t="s">
        <v>234</v>
      </c>
      <c r="D1889" s="263" t="s">
        <v>5916</v>
      </c>
      <c r="E1889" s="263" t="s">
        <v>5917</v>
      </c>
      <c r="F1889" s="263" t="s">
        <v>5928</v>
      </c>
      <c r="G1889" s="264" t="s">
        <v>5919</v>
      </c>
      <c r="H1889" s="263" t="s">
        <v>5872</v>
      </c>
      <c r="I1889" s="265" t="s">
        <v>9</v>
      </c>
      <c r="J1889" s="263"/>
      <c r="K1889" s="264"/>
      <c r="L1889" s="263"/>
      <c r="M1889" s="263"/>
      <c r="N1889" s="263"/>
      <c r="O1889" s="263"/>
      <c r="P1889" s="263"/>
      <c r="Q1889" s="263"/>
      <c r="R1889" s="263"/>
      <c r="S1889" s="263"/>
      <c r="T1889" s="263"/>
      <c r="U1889" s="263"/>
      <c r="V1889" s="263"/>
      <c r="W1889" s="263"/>
      <c r="X1889" s="263"/>
      <c r="Y1889" s="263"/>
      <c r="Z1889" s="263"/>
      <c r="AA1889" s="263"/>
      <c r="AB1889" s="263"/>
    </row>
    <row r="1890" spans="1:28" s="268" customFormat="1" ht="40.200000000000003" customHeight="1">
      <c r="A1890" s="263" t="s">
        <v>5914</v>
      </c>
      <c r="B1890" s="263" t="s">
        <v>5915</v>
      </c>
      <c r="C1890" s="263" t="s">
        <v>238</v>
      </c>
      <c r="D1890" s="263" t="s">
        <v>5916</v>
      </c>
      <c r="E1890" s="263" t="s">
        <v>5917</v>
      </c>
      <c r="F1890" s="263" t="s">
        <v>5929</v>
      </c>
      <c r="G1890" s="264" t="s">
        <v>5919</v>
      </c>
      <c r="H1890" s="263" t="s">
        <v>5874</v>
      </c>
      <c r="I1890" s="265" t="s">
        <v>9</v>
      </c>
      <c r="J1890" s="263"/>
      <c r="K1890" s="263"/>
      <c r="L1890" s="263"/>
      <c r="M1890" s="263"/>
      <c r="N1890" s="263"/>
      <c r="O1890" s="263"/>
      <c r="P1890" s="263"/>
      <c r="Q1890" s="263"/>
      <c r="R1890" s="263"/>
      <c r="S1890" s="263"/>
      <c r="T1890" s="263"/>
      <c r="U1890" s="263"/>
      <c r="V1890" s="263"/>
      <c r="W1890" s="263"/>
      <c r="X1890" s="263"/>
      <c r="Y1890" s="263"/>
      <c r="Z1890" s="263"/>
      <c r="AA1890" s="263"/>
      <c r="AB1890" s="263"/>
    </row>
    <row r="1891" spans="1:28" s="268" customFormat="1" ht="40.200000000000003" customHeight="1">
      <c r="A1891" s="263" t="s">
        <v>5914</v>
      </c>
      <c r="B1891" s="263" t="s">
        <v>5915</v>
      </c>
      <c r="C1891" s="263" t="s">
        <v>243</v>
      </c>
      <c r="D1891" s="263" t="s">
        <v>5916</v>
      </c>
      <c r="E1891" s="263" t="s">
        <v>5917</v>
      </c>
      <c r="F1891" s="263" t="s">
        <v>5930</v>
      </c>
      <c r="G1891" s="264" t="s">
        <v>5919</v>
      </c>
      <c r="H1891" s="263" t="s">
        <v>5876</v>
      </c>
      <c r="I1891" s="265" t="s">
        <v>9</v>
      </c>
      <c r="J1891" s="263"/>
      <c r="K1891" s="264"/>
      <c r="L1891" s="263"/>
      <c r="M1891" s="263"/>
      <c r="N1891" s="263"/>
      <c r="O1891" s="263"/>
      <c r="P1891" s="263"/>
      <c r="Q1891" s="263"/>
      <c r="R1891" s="263"/>
      <c r="S1891" s="263"/>
      <c r="T1891" s="263"/>
      <c r="U1891" s="263"/>
      <c r="V1891" s="263"/>
      <c r="W1891" s="263"/>
      <c r="X1891" s="263"/>
      <c r="Y1891" s="263"/>
      <c r="Z1891" s="263"/>
      <c r="AA1891" s="263"/>
      <c r="AB1891" s="263"/>
    </row>
    <row r="1892" spans="1:28" s="268" customFormat="1" ht="40.200000000000003" customHeight="1">
      <c r="A1892" s="263" t="s">
        <v>5914</v>
      </c>
      <c r="B1892" s="263" t="s">
        <v>5915</v>
      </c>
      <c r="C1892" s="263" t="s">
        <v>248</v>
      </c>
      <c r="D1892" s="263" t="s">
        <v>5916</v>
      </c>
      <c r="E1892" s="263" t="s">
        <v>5917</v>
      </c>
      <c r="F1892" s="263" t="s">
        <v>5931</v>
      </c>
      <c r="G1892" s="264" t="s">
        <v>5919</v>
      </c>
      <c r="H1892" s="263" t="s">
        <v>5932</v>
      </c>
      <c r="I1892" s="265" t="s">
        <v>9</v>
      </c>
      <c r="J1892" s="263"/>
      <c r="K1892" s="264"/>
      <c r="L1892" s="263"/>
      <c r="M1892" s="263"/>
      <c r="N1892" s="263"/>
      <c r="O1892" s="263"/>
      <c r="P1892" s="263"/>
      <c r="Q1892" s="263"/>
      <c r="R1892" s="263"/>
      <c r="S1892" s="263"/>
      <c r="T1892" s="263"/>
      <c r="U1892" s="263"/>
      <c r="V1892" s="263"/>
      <c r="W1892" s="263"/>
      <c r="X1892" s="263"/>
      <c r="Y1892" s="263"/>
      <c r="Z1892" s="263"/>
      <c r="AA1892" s="263"/>
      <c r="AB1892" s="263"/>
    </row>
    <row r="1893" spans="1:28" s="268" customFormat="1" ht="40.200000000000003" customHeight="1">
      <c r="A1893" s="263" t="s">
        <v>5914</v>
      </c>
      <c r="B1893" s="263" t="s">
        <v>5915</v>
      </c>
      <c r="C1893" s="263" t="s">
        <v>252</v>
      </c>
      <c r="D1893" s="263" t="s">
        <v>5916</v>
      </c>
      <c r="E1893" s="263" t="s">
        <v>5917</v>
      </c>
      <c r="F1893" s="263" t="s">
        <v>5933</v>
      </c>
      <c r="G1893" s="264" t="s">
        <v>5919</v>
      </c>
      <c r="H1893" s="263" t="s">
        <v>5934</v>
      </c>
      <c r="I1893" s="265" t="s">
        <v>9</v>
      </c>
      <c r="J1893" s="263"/>
      <c r="K1893" s="264"/>
      <c r="L1893" s="263"/>
      <c r="M1893" s="263"/>
      <c r="N1893" s="263"/>
      <c r="O1893" s="263"/>
      <c r="P1893" s="263"/>
      <c r="Q1893" s="263"/>
      <c r="R1893" s="263"/>
      <c r="S1893" s="263"/>
      <c r="T1893" s="263"/>
      <c r="U1893" s="263"/>
      <c r="V1893" s="263"/>
      <c r="W1893" s="263"/>
      <c r="X1893" s="263"/>
      <c r="Y1893" s="263"/>
      <c r="Z1893" s="263"/>
      <c r="AA1893" s="263"/>
      <c r="AB1893" s="263"/>
    </row>
    <row r="1894" spans="1:28" s="268" customFormat="1" ht="40.200000000000003" customHeight="1">
      <c r="A1894" s="263" t="s">
        <v>5914</v>
      </c>
      <c r="B1894" s="263" t="s">
        <v>5915</v>
      </c>
      <c r="C1894" s="263" t="s">
        <v>257</v>
      </c>
      <c r="D1894" s="263" t="s">
        <v>5916</v>
      </c>
      <c r="E1894" s="263" t="s">
        <v>5917</v>
      </c>
      <c r="F1894" s="263" t="s">
        <v>5935</v>
      </c>
      <c r="G1894" s="264" t="s">
        <v>5919</v>
      </c>
      <c r="H1894" s="263" t="s">
        <v>5936</v>
      </c>
      <c r="I1894" s="265" t="s">
        <v>9</v>
      </c>
      <c r="J1894" s="263"/>
      <c r="K1894" s="264"/>
      <c r="L1894" s="263"/>
      <c r="M1894" s="263"/>
      <c r="N1894" s="263"/>
      <c r="O1894" s="263"/>
      <c r="P1894" s="263"/>
      <c r="Q1894" s="263"/>
      <c r="R1894" s="263"/>
      <c r="S1894" s="263"/>
      <c r="T1894" s="263"/>
      <c r="U1894" s="263"/>
      <c r="V1894" s="263"/>
      <c r="W1894" s="263"/>
      <c r="X1894" s="263"/>
      <c r="Y1894" s="263"/>
      <c r="Z1894" s="263"/>
      <c r="AA1894" s="263"/>
      <c r="AB1894" s="263"/>
    </row>
    <row r="1895" spans="1:28" s="268" customFormat="1" ht="40.200000000000003" customHeight="1">
      <c r="A1895" s="263" t="s">
        <v>5914</v>
      </c>
      <c r="B1895" s="263" t="s">
        <v>5915</v>
      </c>
      <c r="C1895" s="263" t="s">
        <v>260</v>
      </c>
      <c r="D1895" s="263" t="s">
        <v>5916</v>
      </c>
      <c r="E1895" s="263" t="s">
        <v>5917</v>
      </c>
      <c r="F1895" s="263" t="s">
        <v>5937</v>
      </c>
      <c r="G1895" s="264" t="s">
        <v>5919</v>
      </c>
      <c r="H1895" s="263" t="s">
        <v>5936</v>
      </c>
      <c r="I1895" s="265" t="s">
        <v>9</v>
      </c>
      <c r="J1895" s="263"/>
      <c r="K1895" s="264"/>
      <c r="L1895" s="263"/>
      <c r="M1895" s="263"/>
      <c r="N1895" s="263"/>
      <c r="O1895" s="263"/>
      <c r="P1895" s="263"/>
      <c r="Q1895" s="263"/>
      <c r="R1895" s="263"/>
      <c r="S1895" s="263"/>
      <c r="T1895" s="263"/>
      <c r="U1895" s="263"/>
      <c r="V1895" s="263"/>
      <c r="W1895" s="263"/>
      <c r="X1895" s="263"/>
      <c r="Y1895" s="263"/>
      <c r="Z1895" s="263"/>
      <c r="AA1895" s="263"/>
      <c r="AB1895" s="263"/>
    </row>
    <row r="1896" spans="1:28" s="268" customFormat="1" ht="40.200000000000003" customHeight="1">
      <c r="A1896" s="263" t="s">
        <v>5914</v>
      </c>
      <c r="B1896" s="263" t="s">
        <v>5915</v>
      </c>
      <c r="C1896" s="263" t="s">
        <v>264</v>
      </c>
      <c r="D1896" s="263" t="s">
        <v>5916</v>
      </c>
      <c r="E1896" s="263" t="s">
        <v>5917</v>
      </c>
      <c r="F1896" s="263" t="s">
        <v>5938</v>
      </c>
      <c r="G1896" s="264" t="s">
        <v>5919</v>
      </c>
      <c r="H1896" s="263" t="s">
        <v>5939</v>
      </c>
      <c r="I1896" s="265" t="s">
        <v>9</v>
      </c>
      <c r="J1896" s="263"/>
      <c r="K1896" s="264"/>
      <c r="L1896" s="263"/>
      <c r="M1896" s="263"/>
      <c r="N1896" s="263"/>
      <c r="O1896" s="263"/>
      <c r="P1896" s="263"/>
      <c r="Q1896" s="263"/>
      <c r="R1896" s="263"/>
      <c r="S1896" s="263"/>
      <c r="T1896" s="263"/>
      <c r="U1896" s="263"/>
      <c r="V1896" s="263"/>
      <c r="W1896" s="263"/>
      <c r="X1896" s="263"/>
      <c r="Y1896" s="263"/>
      <c r="Z1896" s="263"/>
      <c r="AA1896" s="263"/>
      <c r="AB1896" s="263"/>
    </row>
    <row r="1897" spans="1:28" s="268" customFormat="1" ht="40.200000000000003" customHeight="1">
      <c r="A1897" s="263" t="s">
        <v>5914</v>
      </c>
      <c r="B1897" s="263" t="s">
        <v>5915</v>
      </c>
      <c r="C1897" s="263" t="s">
        <v>268</v>
      </c>
      <c r="D1897" s="263" t="s">
        <v>5916</v>
      </c>
      <c r="E1897" s="263" t="s">
        <v>5917</v>
      </c>
      <c r="F1897" s="263" t="s">
        <v>5940</v>
      </c>
      <c r="G1897" s="264" t="s">
        <v>5919</v>
      </c>
      <c r="H1897" s="263" t="s">
        <v>5446</v>
      </c>
      <c r="I1897" s="265" t="s">
        <v>9</v>
      </c>
      <c r="J1897" s="263"/>
      <c r="K1897" s="264"/>
      <c r="L1897" s="263"/>
      <c r="M1897" s="263"/>
      <c r="N1897" s="263"/>
      <c r="O1897" s="263"/>
      <c r="P1897" s="263"/>
      <c r="Q1897" s="263"/>
      <c r="R1897" s="263"/>
      <c r="S1897" s="263"/>
      <c r="T1897" s="263"/>
      <c r="U1897" s="263"/>
      <c r="V1897" s="263"/>
      <c r="W1897" s="263"/>
      <c r="X1897" s="263"/>
      <c r="Y1897" s="263"/>
      <c r="Z1897" s="263"/>
      <c r="AA1897" s="263"/>
      <c r="AB1897" s="263"/>
    </row>
    <row r="1898" spans="1:28" s="268" customFormat="1" ht="40.200000000000003" customHeight="1">
      <c r="A1898" s="263" t="s">
        <v>5914</v>
      </c>
      <c r="B1898" s="263" t="s">
        <v>5915</v>
      </c>
      <c r="C1898" s="263" t="s">
        <v>272</v>
      </c>
      <c r="D1898" s="263" t="s">
        <v>5916</v>
      </c>
      <c r="E1898" s="263" t="s">
        <v>5917</v>
      </c>
      <c r="F1898" s="263" t="s">
        <v>5025</v>
      </c>
      <c r="G1898" s="264" t="s">
        <v>5507</v>
      </c>
      <c r="H1898" s="263" t="s">
        <v>3365</v>
      </c>
      <c r="I1898" s="265" t="s">
        <v>9</v>
      </c>
      <c r="J1898" s="263"/>
      <c r="K1898" s="263"/>
      <c r="L1898" s="263"/>
      <c r="M1898" s="263"/>
      <c r="N1898" s="263"/>
      <c r="O1898" s="263"/>
      <c r="P1898" s="263"/>
      <c r="Q1898" s="263"/>
      <c r="R1898" s="263"/>
      <c r="S1898" s="263"/>
      <c r="T1898" s="263"/>
      <c r="U1898" s="263"/>
      <c r="V1898" s="263"/>
      <c r="W1898" s="263"/>
      <c r="X1898" s="263"/>
      <c r="Y1898" s="263"/>
      <c r="Z1898" s="263"/>
      <c r="AA1898" s="263"/>
      <c r="AB1898" s="263"/>
    </row>
    <row r="1899" spans="1:28" s="268" customFormat="1" ht="40.200000000000003" customHeight="1">
      <c r="A1899" s="263" t="s">
        <v>5914</v>
      </c>
      <c r="B1899" s="263" t="s">
        <v>5915</v>
      </c>
      <c r="C1899" s="263" t="s">
        <v>275</v>
      </c>
      <c r="D1899" s="263" t="s">
        <v>5916</v>
      </c>
      <c r="E1899" s="263" t="s">
        <v>5917</v>
      </c>
      <c r="F1899" s="263" t="s">
        <v>3036</v>
      </c>
      <c r="G1899" s="264" t="s">
        <v>5407</v>
      </c>
      <c r="H1899" s="263" t="s">
        <v>3359</v>
      </c>
      <c r="I1899" s="265" t="s">
        <v>9</v>
      </c>
      <c r="J1899" s="263"/>
      <c r="K1899" s="263"/>
      <c r="L1899" s="263"/>
      <c r="M1899" s="263"/>
      <c r="N1899" s="263"/>
      <c r="O1899" s="263"/>
      <c r="P1899" s="263"/>
      <c r="Q1899" s="263"/>
      <c r="R1899" s="263"/>
      <c r="S1899" s="263"/>
      <c r="T1899" s="263"/>
      <c r="U1899" s="263"/>
      <c r="V1899" s="263"/>
      <c r="W1899" s="263"/>
      <c r="X1899" s="263"/>
      <c r="Y1899" s="263"/>
      <c r="Z1899" s="263"/>
      <c r="AA1899" s="263"/>
      <c r="AB1899" s="263"/>
    </row>
    <row r="1900" spans="1:28" s="268" customFormat="1" ht="40.200000000000003" customHeight="1">
      <c r="A1900" s="263" t="s">
        <v>5914</v>
      </c>
      <c r="B1900" s="263" t="s">
        <v>5915</v>
      </c>
      <c r="C1900" s="263" t="s">
        <v>279</v>
      </c>
      <c r="D1900" s="263" t="s">
        <v>5916</v>
      </c>
      <c r="E1900" s="263" t="s">
        <v>5917</v>
      </c>
      <c r="F1900" s="263" t="s">
        <v>3031</v>
      </c>
      <c r="G1900" s="264" t="s">
        <v>5408</v>
      </c>
      <c r="H1900" s="263" t="s">
        <v>3362</v>
      </c>
      <c r="I1900" s="265" t="s">
        <v>9</v>
      </c>
      <c r="J1900" s="263"/>
      <c r="K1900" s="263"/>
      <c r="L1900" s="263"/>
      <c r="M1900" s="263"/>
      <c r="N1900" s="263"/>
      <c r="O1900" s="263"/>
      <c r="P1900" s="263"/>
      <c r="Q1900" s="263"/>
      <c r="R1900" s="263"/>
      <c r="S1900" s="263"/>
      <c r="T1900" s="263"/>
      <c r="U1900" s="263"/>
      <c r="V1900" s="263"/>
      <c r="W1900" s="263"/>
      <c r="X1900" s="263"/>
      <c r="Y1900" s="263"/>
      <c r="Z1900" s="263"/>
      <c r="AA1900" s="263"/>
      <c r="AB1900" s="263"/>
    </row>
    <row r="1901" spans="1:28" s="268" customFormat="1" ht="40.200000000000003" customHeight="1">
      <c r="A1901" s="263" t="s">
        <v>5914</v>
      </c>
      <c r="B1901" s="263" t="s">
        <v>5915</v>
      </c>
      <c r="C1901" s="263" t="s">
        <v>283</v>
      </c>
      <c r="D1901" s="263" t="s">
        <v>5916</v>
      </c>
      <c r="E1901" s="263" t="s">
        <v>5917</v>
      </c>
      <c r="F1901" s="263" t="s">
        <v>17384</v>
      </c>
      <c r="G1901" s="264" t="s">
        <v>5941</v>
      </c>
      <c r="H1901" s="263" t="s">
        <v>5503</v>
      </c>
      <c r="I1901" s="265" t="s">
        <v>9</v>
      </c>
      <c r="J1901" s="263"/>
      <c r="K1901" s="263"/>
      <c r="L1901" s="263"/>
      <c r="M1901" s="263"/>
      <c r="N1901" s="263"/>
      <c r="O1901" s="263"/>
      <c r="P1901" s="263"/>
      <c r="Q1901" s="263"/>
      <c r="R1901" s="263"/>
      <c r="S1901" s="263"/>
      <c r="T1901" s="263"/>
      <c r="U1901" s="263"/>
      <c r="V1901" s="263"/>
      <c r="W1901" s="263"/>
      <c r="X1901" s="263"/>
      <c r="Y1901" s="263"/>
      <c r="Z1901" s="263"/>
      <c r="AA1901" s="263"/>
      <c r="AB1901" s="263"/>
    </row>
    <row r="1902" spans="1:28" s="268" customFormat="1" ht="40.200000000000003" customHeight="1">
      <c r="A1902" s="263" t="s">
        <v>5914</v>
      </c>
      <c r="B1902" s="263" t="s">
        <v>5915</v>
      </c>
      <c r="C1902" s="263" t="s">
        <v>286</v>
      </c>
      <c r="D1902" s="263" t="s">
        <v>5916</v>
      </c>
      <c r="E1902" s="263" t="s">
        <v>5917</v>
      </c>
      <c r="F1902" s="263" t="s">
        <v>5942</v>
      </c>
      <c r="G1902" s="264" t="s">
        <v>5943</v>
      </c>
      <c r="H1902" s="263" t="s">
        <v>5500</v>
      </c>
      <c r="I1902" s="265" t="s">
        <v>9</v>
      </c>
      <c r="J1902" s="263"/>
      <c r="K1902" s="263"/>
      <c r="L1902" s="263"/>
      <c r="M1902" s="263"/>
      <c r="N1902" s="263"/>
      <c r="O1902" s="263"/>
      <c r="P1902" s="263"/>
      <c r="Q1902" s="263"/>
      <c r="R1902" s="263"/>
      <c r="S1902" s="263"/>
      <c r="T1902" s="263"/>
      <c r="U1902" s="263"/>
      <c r="V1902" s="263"/>
      <c r="W1902" s="263"/>
      <c r="X1902" s="263"/>
      <c r="Y1902" s="263"/>
      <c r="Z1902" s="263"/>
      <c r="AA1902" s="263"/>
      <c r="AB1902" s="263"/>
    </row>
    <row r="1903" spans="1:28" s="268" customFormat="1" ht="40.200000000000003" customHeight="1">
      <c r="A1903" s="263" t="s">
        <v>5944</v>
      </c>
      <c r="B1903" s="271" t="s">
        <v>5945</v>
      </c>
      <c r="C1903" s="263" t="s">
        <v>5946</v>
      </c>
      <c r="D1903" s="271" t="s">
        <v>5947</v>
      </c>
      <c r="E1903" s="271" t="s">
        <v>5948</v>
      </c>
      <c r="F1903" s="263" t="s">
        <v>5949</v>
      </c>
      <c r="G1903" s="264" t="s">
        <v>5950</v>
      </c>
      <c r="H1903" s="263" t="s">
        <v>5951</v>
      </c>
      <c r="I1903" s="265" t="s">
        <v>9</v>
      </c>
      <c r="J1903" s="263"/>
      <c r="K1903" s="263"/>
      <c r="L1903" s="266"/>
      <c r="M1903" s="263"/>
      <c r="N1903" s="263"/>
      <c r="O1903" s="263"/>
      <c r="P1903" s="263"/>
      <c r="Q1903" s="263"/>
      <c r="R1903" s="263"/>
      <c r="S1903" s="263"/>
      <c r="T1903" s="263"/>
      <c r="U1903" s="263"/>
      <c r="V1903" s="263"/>
      <c r="W1903" s="263"/>
      <c r="X1903" s="263"/>
      <c r="Y1903" s="263"/>
      <c r="Z1903" s="263"/>
      <c r="AA1903" s="263"/>
      <c r="AB1903" s="263"/>
    </row>
    <row r="1904" spans="1:28" s="268" customFormat="1" ht="40.200000000000003" customHeight="1">
      <c r="A1904" s="263" t="s">
        <v>5944</v>
      </c>
      <c r="B1904" s="271" t="s">
        <v>5945</v>
      </c>
      <c r="C1904" s="263" t="s">
        <v>5952</v>
      </c>
      <c r="D1904" s="271" t="s">
        <v>5947</v>
      </c>
      <c r="E1904" s="271" t="s">
        <v>5948</v>
      </c>
      <c r="F1904" s="263" t="s">
        <v>5953</v>
      </c>
      <c r="G1904" s="264" t="s">
        <v>5954</v>
      </c>
      <c r="H1904" s="263" t="s">
        <v>5955</v>
      </c>
      <c r="I1904" s="265" t="s">
        <v>9</v>
      </c>
      <c r="J1904" s="263"/>
      <c r="K1904" s="263"/>
      <c r="L1904" s="266"/>
      <c r="M1904" s="263"/>
      <c r="N1904" s="263"/>
      <c r="O1904" s="263"/>
      <c r="P1904" s="263"/>
      <c r="Q1904" s="263"/>
      <c r="R1904" s="263"/>
      <c r="S1904" s="263"/>
      <c r="T1904" s="263"/>
      <c r="U1904" s="263"/>
      <c r="V1904" s="263"/>
      <c r="W1904" s="263"/>
      <c r="X1904" s="263"/>
      <c r="Y1904" s="263"/>
      <c r="Z1904" s="263"/>
      <c r="AA1904" s="263"/>
      <c r="AB1904" s="263"/>
    </row>
    <row r="1905" spans="1:28" s="268" customFormat="1" ht="40.200000000000003" customHeight="1">
      <c r="A1905" s="263" t="s">
        <v>5944</v>
      </c>
      <c r="B1905" s="271" t="s">
        <v>5945</v>
      </c>
      <c r="C1905" s="263" t="s">
        <v>5956</v>
      </c>
      <c r="D1905" s="271" t="s">
        <v>5947</v>
      </c>
      <c r="E1905" s="271" t="s">
        <v>5948</v>
      </c>
      <c r="F1905" s="263" t="s">
        <v>5957</v>
      </c>
      <c r="G1905" s="264" t="s">
        <v>5958</v>
      </c>
      <c r="H1905" s="263" t="s">
        <v>5959</v>
      </c>
      <c r="I1905" s="265" t="s">
        <v>9</v>
      </c>
      <c r="J1905" s="263"/>
      <c r="K1905" s="263"/>
      <c r="L1905" s="266"/>
      <c r="M1905" s="267"/>
      <c r="N1905" s="267"/>
      <c r="O1905" s="267"/>
      <c r="P1905" s="267"/>
      <c r="Q1905" s="267"/>
      <c r="R1905" s="267"/>
      <c r="S1905" s="267"/>
      <c r="T1905" s="267"/>
      <c r="U1905" s="267"/>
      <c r="V1905" s="267"/>
      <c r="W1905" s="267"/>
      <c r="X1905" s="267"/>
      <c r="Y1905" s="267"/>
      <c r="Z1905" s="267"/>
      <c r="AA1905" s="267"/>
      <c r="AB1905" s="267"/>
    </row>
    <row r="1906" spans="1:28" s="268" customFormat="1" ht="40.200000000000003" customHeight="1">
      <c r="A1906" s="263" t="s">
        <v>5944</v>
      </c>
      <c r="B1906" s="271" t="s">
        <v>5945</v>
      </c>
      <c r="C1906" s="263" t="s">
        <v>5960</v>
      </c>
      <c r="D1906" s="271" t="s">
        <v>5947</v>
      </c>
      <c r="E1906" s="271" t="s">
        <v>5948</v>
      </c>
      <c r="F1906" s="263" t="s">
        <v>5961</v>
      </c>
      <c r="G1906" s="264" t="s">
        <v>5958</v>
      </c>
      <c r="H1906" s="263" t="s">
        <v>5962</v>
      </c>
      <c r="I1906" s="265" t="s">
        <v>9</v>
      </c>
      <c r="J1906" s="263"/>
      <c r="K1906" s="263"/>
      <c r="L1906" s="266"/>
      <c r="M1906" s="267"/>
      <c r="N1906" s="267"/>
      <c r="O1906" s="267"/>
      <c r="P1906" s="267"/>
      <c r="Q1906" s="267"/>
      <c r="R1906" s="267"/>
      <c r="S1906" s="267"/>
      <c r="T1906" s="267"/>
      <c r="U1906" s="267"/>
      <c r="V1906" s="267"/>
      <c r="W1906" s="267"/>
      <c r="X1906" s="267"/>
      <c r="Y1906" s="267"/>
      <c r="Z1906" s="267"/>
      <c r="AA1906" s="267"/>
      <c r="AB1906" s="267"/>
    </row>
    <row r="1907" spans="1:28" s="268" customFormat="1" ht="40.200000000000003" customHeight="1">
      <c r="A1907" s="263" t="s">
        <v>5944</v>
      </c>
      <c r="B1907" s="271" t="s">
        <v>5945</v>
      </c>
      <c r="C1907" s="263" t="s">
        <v>5963</v>
      </c>
      <c r="D1907" s="271" t="s">
        <v>5947</v>
      </c>
      <c r="E1907" s="271" t="s">
        <v>5948</v>
      </c>
      <c r="F1907" s="263" t="s">
        <v>5964</v>
      </c>
      <c r="G1907" s="264" t="s">
        <v>5958</v>
      </c>
      <c r="H1907" s="263" t="s">
        <v>5965</v>
      </c>
      <c r="I1907" s="265" t="s">
        <v>9</v>
      </c>
      <c r="J1907" s="263"/>
      <c r="K1907" s="263"/>
      <c r="L1907" s="266"/>
      <c r="M1907" s="267"/>
      <c r="N1907" s="267"/>
      <c r="O1907" s="267"/>
      <c r="P1907" s="267"/>
      <c r="Q1907" s="267"/>
      <c r="R1907" s="267"/>
      <c r="S1907" s="267"/>
      <c r="T1907" s="267"/>
      <c r="U1907" s="267"/>
      <c r="V1907" s="267"/>
      <c r="W1907" s="267"/>
      <c r="X1907" s="267"/>
      <c r="Y1907" s="267"/>
      <c r="Z1907" s="267"/>
      <c r="AA1907" s="267"/>
      <c r="AB1907" s="267"/>
    </row>
    <row r="1908" spans="1:28" s="268" customFormat="1" ht="40.200000000000003" customHeight="1">
      <c r="A1908" s="263" t="s">
        <v>5944</v>
      </c>
      <c r="B1908" s="271" t="s">
        <v>5945</v>
      </c>
      <c r="C1908" s="263" t="s">
        <v>5966</v>
      </c>
      <c r="D1908" s="271" t="s">
        <v>5947</v>
      </c>
      <c r="E1908" s="271" t="s">
        <v>5948</v>
      </c>
      <c r="F1908" s="263" t="s">
        <v>5967</v>
      </c>
      <c r="G1908" s="264" t="s">
        <v>5958</v>
      </c>
      <c r="H1908" s="263" t="s">
        <v>5968</v>
      </c>
      <c r="I1908" s="265" t="s">
        <v>9</v>
      </c>
      <c r="J1908" s="263"/>
      <c r="K1908" s="263"/>
      <c r="L1908" s="266"/>
      <c r="M1908" s="267"/>
      <c r="N1908" s="267"/>
      <c r="O1908" s="267"/>
      <c r="P1908" s="267"/>
      <c r="Q1908" s="267"/>
      <c r="R1908" s="267"/>
      <c r="S1908" s="267"/>
      <c r="T1908" s="267"/>
      <c r="U1908" s="267"/>
      <c r="V1908" s="267"/>
      <c r="W1908" s="267"/>
      <c r="X1908" s="267"/>
      <c r="Y1908" s="267"/>
      <c r="Z1908" s="267"/>
      <c r="AA1908" s="267"/>
      <c r="AB1908" s="267"/>
    </row>
    <row r="1909" spans="1:28" s="268" customFormat="1" ht="40.200000000000003" customHeight="1">
      <c r="A1909" s="263" t="s">
        <v>5944</v>
      </c>
      <c r="B1909" s="271" t="s">
        <v>5945</v>
      </c>
      <c r="C1909" s="263" t="s">
        <v>5969</v>
      </c>
      <c r="D1909" s="271" t="s">
        <v>5947</v>
      </c>
      <c r="E1909" s="271" t="s">
        <v>5948</v>
      </c>
      <c r="F1909" s="263" t="s">
        <v>5970</v>
      </c>
      <c r="G1909" s="264" t="s">
        <v>5971</v>
      </c>
      <c r="H1909" s="263" t="s">
        <v>5972</v>
      </c>
      <c r="I1909" s="265" t="s">
        <v>9</v>
      </c>
      <c r="J1909" s="263"/>
      <c r="K1909" s="263"/>
      <c r="L1909" s="266"/>
      <c r="M1909" s="267"/>
      <c r="N1909" s="267"/>
      <c r="O1909" s="267"/>
      <c r="P1909" s="267"/>
      <c r="Q1909" s="267"/>
      <c r="R1909" s="267"/>
      <c r="S1909" s="267"/>
      <c r="T1909" s="267"/>
      <c r="U1909" s="267"/>
      <c r="V1909" s="267"/>
      <c r="W1909" s="267"/>
      <c r="X1909" s="267"/>
      <c r="Y1909" s="267"/>
      <c r="Z1909" s="267"/>
      <c r="AA1909" s="267"/>
      <c r="AB1909" s="267"/>
    </row>
    <row r="1910" spans="1:28" s="268" customFormat="1" ht="40.200000000000003" customHeight="1">
      <c r="A1910" s="263" t="s">
        <v>5944</v>
      </c>
      <c r="B1910" s="271" t="s">
        <v>5945</v>
      </c>
      <c r="C1910" s="263" t="s">
        <v>5973</v>
      </c>
      <c r="D1910" s="271" t="s">
        <v>5947</v>
      </c>
      <c r="E1910" s="271" t="s">
        <v>5948</v>
      </c>
      <c r="F1910" s="263" t="s">
        <v>5974</v>
      </c>
      <c r="G1910" s="264" t="s">
        <v>5971</v>
      </c>
      <c r="H1910" s="263" t="s">
        <v>5975</v>
      </c>
      <c r="I1910" s="265" t="s">
        <v>9</v>
      </c>
      <c r="J1910" s="263"/>
      <c r="K1910" s="263"/>
      <c r="L1910" s="266"/>
      <c r="M1910" s="267"/>
      <c r="N1910" s="267"/>
      <c r="O1910" s="267"/>
      <c r="P1910" s="267"/>
      <c r="Q1910" s="267"/>
      <c r="R1910" s="267"/>
      <c r="S1910" s="267"/>
      <c r="T1910" s="267"/>
      <c r="U1910" s="267"/>
      <c r="V1910" s="267"/>
      <c r="W1910" s="267"/>
      <c r="X1910" s="267"/>
      <c r="Y1910" s="267"/>
      <c r="Z1910" s="267"/>
      <c r="AA1910" s="267"/>
      <c r="AB1910" s="267"/>
    </row>
    <row r="1911" spans="1:28" s="268" customFormat="1" ht="40.200000000000003" customHeight="1">
      <c r="A1911" s="263" t="s">
        <v>5944</v>
      </c>
      <c r="B1911" s="271" t="s">
        <v>5945</v>
      </c>
      <c r="C1911" s="263" t="s">
        <v>5976</v>
      </c>
      <c r="D1911" s="271" t="s">
        <v>5947</v>
      </c>
      <c r="E1911" s="271" t="s">
        <v>5948</v>
      </c>
      <c r="F1911" s="263" t="s">
        <v>5977</v>
      </c>
      <c r="G1911" s="264" t="s">
        <v>5971</v>
      </c>
      <c r="H1911" s="263" t="s">
        <v>5978</v>
      </c>
      <c r="I1911" s="265" t="s">
        <v>9</v>
      </c>
      <c r="J1911" s="263"/>
      <c r="K1911" s="263"/>
      <c r="L1911" s="266"/>
      <c r="M1911" s="267"/>
      <c r="N1911" s="267"/>
      <c r="O1911" s="267"/>
      <c r="P1911" s="267"/>
      <c r="Q1911" s="267"/>
      <c r="R1911" s="267"/>
      <c r="S1911" s="267"/>
      <c r="T1911" s="267"/>
      <c r="U1911" s="267"/>
      <c r="V1911" s="267"/>
      <c r="W1911" s="267"/>
      <c r="X1911" s="267"/>
      <c r="Y1911" s="267"/>
      <c r="Z1911" s="267"/>
      <c r="AA1911" s="267"/>
      <c r="AB1911" s="267"/>
    </row>
    <row r="1912" spans="1:28" s="268" customFormat="1" ht="40.200000000000003" customHeight="1">
      <c r="A1912" s="263" t="s">
        <v>5944</v>
      </c>
      <c r="B1912" s="271" t="s">
        <v>5945</v>
      </c>
      <c r="C1912" s="263" t="s">
        <v>5979</v>
      </c>
      <c r="D1912" s="271" t="s">
        <v>5947</v>
      </c>
      <c r="E1912" s="271" t="s">
        <v>5948</v>
      </c>
      <c r="F1912" s="263" t="s">
        <v>5980</v>
      </c>
      <c r="G1912" s="264" t="s">
        <v>5971</v>
      </c>
      <c r="H1912" s="263" t="s">
        <v>5981</v>
      </c>
      <c r="I1912" s="265" t="s">
        <v>9</v>
      </c>
      <c r="J1912" s="263"/>
      <c r="K1912" s="263"/>
      <c r="L1912" s="266"/>
      <c r="M1912" s="267"/>
      <c r="N1912" s="267"/>
      <c r="O1912" s="267"/>
      <c r="P1912" s="267"/>
      <c r="Q1912" s="267"/>
      <c r="R1912" s="267"/>
      <c r="S1912" s="267"/>
      <c r="T1912" s="267"/>
      <c r="U1912" s="267"/>
      <c r="V1912" s="267"/>
      <c r="W1912" s="267"/>
      <c r="X1912" s="267"/>
      <c r="Y1912" s="267"/>
      <c r="Z1912" s="267"/>
      <c r="AA1912" s="267"/>
      <c r="AB1912" s="267"/>
    </row>
    <row r="1913" spans="1:28" s="268" customFormat="1" ht="40.200000000000003" customHeight="1">
      <c r="A1913" s="263" t="s">
        <v>5944</v>
      </c>
      <c r="B1913" s="271" t="s">
        <v>5945</v>
      </c>
      <c r="C1913" s="263" t="s">
        <v>5982</v>
      </c>
      <c r="D1913" s="271" t="s">
        <v>5947</v>
      </c>
      <c r="E1913" s="271" t="s">
        <v>5948</v>
      </c>
      <c r="F1913" s="263" t="s">
        <v>5983</v>
      </c>
      <c r="G1913" s="264" t="s">
        <v>5984</v>
      </c>
      <c r="H1913" s="263" t="s">
        <v>5985</v>
      </c>
      <c r="I1913" s="265" t="s">
        <v>9</v>
      </c>
      <c r="J1913" s="263"/>
      <c r="K1913" s="263"/>
      <c r="L1913" s="266"/>
      <c r="M1913" s="267"/>
      <c r="N1913" s="267"/>
      <c r="O1913" s="267"/>
      <c r="P1913" s="267"/>
      <c r="Q1913" s="267"/>
      <c r="R1913" s="267"/>
      <c r="S1913" s="267"/>
      <c r="T1913" s="267"/>
      <c r="U1913" s="267"/>
      <c r="V1913" s="267"/>
      <c r="W1913" s="267"/>
      <c r="X1913" s="267"/>
      <c r="Y1913" s="267"/>
      <c r="Z1913" s="267"/>
      <c r="AA1913" s="267"/>
      <c r="AB1913" s="267"/>
    </row>
    <row r="1914" spans="1:28" s="268" customFormat="1" ht="40.200000000000003" customHeight="1">
      <c r="A1914" s="263" t="s">
        <v>5944</v>
      </c>
      <c r="B1914" s="271" t="s">
        <v>5945</v>
      </c>
      <c r="C1914" s="263" t="s">
        <v>5986</v>
      </c>
      <c r="D1914" s="271" t="s">
        <v>5947</v>
      </c>
      <c r="E1914" s="271" t="s">
        <v>5948</v>
      </c>
      <c r="F1914" s="263" t="s">
        <v>5987</v>
      </c>
      <c r="G1914" s="264" t="s">
        <v>5988</v>
      </c>
      <c r="H1914" s="263" t="s">
        <v>5989</v>
      </c>
      <c r="I1914" s="265" t="s">
        <v>9</v>
      </c>
      <c r="J1914" s="263"/>
      <c r="K1914" s="263"/>
      <c r="L1914" s="266"/>
      <c r="M1914" s="267"/>
      <c r="N1914" s="267"/>
      <c r="O1914" s="267"/>
      <c r="P1914" s="267"/>
      <c r="Q1914" s="267"/>
      <c r="R1914" s="267"/>
      <c r="S1914" s="267"/>
      <c r="T1914" s="267"/>
      <c r="U1914" s="267"/>
      <c r="V1914" s="267"/>
      <c r="W1914" s="267"/>
      <c r="X1914" s="267"/>
      <c r="Y1914" s="267"/>
      <c r="Z1914" s="267"/>
      <c r="AA1914" s="267"/>
      <c r="AB1914" s="267"/>
    </row>
    <row r="1915" spans="1:28" s="268" customFormat="1" ht="40.200000000000003" customHeight="1">
      <c r="A1915" s="263" t="s">
        <v>5944</v>
      </c>
      <c r="B1915" s="271" t="s">
        <v>5945</v>
      </c>
      <c r="C1915" s="263" t="s">
        <v>5990</v>
      </c>
      <c r="D1915" s="271" t="s">
        <v>5947</v>
      </c>
      <c r="E1915" s="271" t="s">
        <v>5948</v>
      </c>
      <c r="F1915" s="263" t="s">
        <v>5991</v>
      </c>
      <c r="G1915" s="264" t="s">
        <v>5992</v>
      </c>
      <c r="H1915" s="263" t="s">
        <v>5993</v>
      </c>
      <c r="I1915" s="265" t="s">
        <v>9</v>
      </c>
      <c r="J1915" s="263"/>
      <c r="K1915" s="263"/>
      <c r="L1915" s="266"/>
      <c r="M1915" s="267"/>
      <c r="N1915" s="267"/>
      <c r="O1915" s="267"/>
      <c r="P1915" s="267"/>
      <c r="Q1915" s="267"/>
      <c r="R1915" s="267"/>
      <c r="S1915" s="267"/>
      <c r="T1915" s="267"/>
      <c r="U1915" s="267"/>
      <c r="V1915" s="267"/>
      <c r="W1915" s="267"/>
      <c r="X1915" s="267"/>
      <c r="Y1915" s="267"/>
      <c r="Z1915" s="267"/>
      <c r="AA1915" s="267"/>
      <c r="AB1915" s="267"/>
    </row>
    <row r="1916" spans="1:28" s="268" customFormat="1" ht="40.200000000000003" customHeight="1">
      <c r="A1916" s="263" t="s">
        <v>5944</v>
      </c>
      <c r="B1916" s="271" t="s">
        <v>5945</v>
      </c>
      <c r="C1916" s="263" t="s">
        <v>5994</v>
      </c>
      <c r="D1916" s="271" t="s">
        <v>5947</v>
      </c>
      <c r="E1916" s="271" t="s">
        <v>5948</v>
      </c>
      <c r="F1916" s="263" t="s">
        <v>5995</v>
      </c>
      <c r="G1916" s="264" t="s">
        <v>5996</v>
      </c>
      <c r="H1916" s="263" t="s">
        <v>5997</v>
      </c>
      <c r="I1916" s="265" t="s">
        <v>9</v>
      </c>
      <c r="J1916" s="267"/>
      <c r="K1916" s="263"/>
      <c r="L1916" s="266"/>
      <c r="M1916" s="267"/>
      <c r="N1916" s="267"/>
      <c r="O1916" s="267"/>
      <c r="P1916" s="267"/>
      <c r="Q1916" s="267"/>
      <c r="R1916" s="267"/>
      <c r="S1916" s="267"/>
      <c r="T1916" s="267"/>
      <c r="U1916" s="267"/>
      <c r="V1916" s="267"/>
      <c r="W1916" s="267"/>
      <c r="X1916" s="267"/>
      <c r="Y1916" s="267"/>
      <c r="Z1916" s="267"/>
      <c r="AA1916" s="267"/>
      <c r="AB1916" s="267"/>
    </row>
    <row r="1917" spans="1:28" s="268" customFormat="1" ht="40.200000000000003" customHeight="1">
      <c r="A1917" s="263" t="s">
        <v>5944</v>
      </c>
      <c r="B1917" s="271" t="s">
        <v>5945</v>
      </c>
      <c r="C1917" s="263" t="s">
        <v>5998</v>
      </c>
      <c r="D1917" s="271" t="s">
        <v>5947</v>
      </c>
      <c r="E1917" s="271" t="s">
        <v>5948</v>
      </c>
      <c r="F1917" s="263" t="s">
        <v>4595</v>
      </c>
      <c r="G1917" s="264" t="s">
        <v>5999</v>
      </c>
      <c r="H1917" s="263" t="s">
        <v>6000</v>
      </c>
      <c r="I1917" s="265" t="s">
        <v>9</v>
      </c>
      <c r="J1917" s="267"/>
      <c r="K1917" s="263"/>
      <c r="L1917" s="266"/>
      <c r="M1917" s="267"/>
      <c r="N1917" s="267"/>
      <c r="O1917" s="267"/>
      <c r="P1917" s="267"/>
      <c r="Q1917" s="267"/>
      <c r="R1917" s="267"/>
      <c r="S1917" s="267"/>
      <c r="T1917" s="267"/>
      <c r="U1917" s="267"/>
      <c r="V1917" s="267"/>
      <c r="W1917" s="267"/>
      <c r="X1917" s="267"/>
      <c r="Y1917" s="267"/>
      <c r="Z1917" s="267"/>
      <c r="AA1917" s="267"/>
      <c r="AB1917" s="267"/>
    </row>
    <row r="1918" spans="1:28" s="268" customFormat="1" ht="40.200000000000003" customHeight="1">
      <c r="A1918" s="263" t="s">
        <v>5944</v>
      </c>
      <c r="B1918" s="271" t="s">
        <v>5945</v>
      </c>
      <c r="C1918" s="263" t="s">
        <v>6001</v>
      </c>
      <c r="D1918" s="271" t="s">
        <v>5947</v>
      </c>
      <c r="E1918" s="271" t="s">
        <v>5948</v>
      </c>
      <c r="F1918" s="263" t="s">
        <v>6002</v>
      </c>
      <c r="G1918" s="264" t="s">
        <v>5999</v>
      </c>
      <c r="H1918" s="263" t="s">
        <v>6003</v>
      </c>
      <c r="I1918" s="265" t="s">
        <v>9</v>
      </c>
      <c r="J1918" s="267"/>
      <c r="K1918" s="263"/>
      <c r="L1918" s="266"/>
      <c r="M1918" s="267"/>
      <c r="N1918" s="267"/>
      <c r="O1918" s="267"/>
      <c r="P1918" s="267"/>
      <c r="Q1918" s="267"/>
      <c r="R1918" s="267"/>
      <c r="S1918" s="267"/>
      <c r="T1918" s="267"/>
      <c r="U1918" s="267"/>
      <c r="V1918" s="267"/>
      <c r="W1918" s="267"/>
      <c r="X1918" s="267"/>
      <c r="Y1918" s="267"/>
      <c r="Z1918" s="267"/>
      <c r="AA1918" s="267"/>
      <c r="AB1918" s="267"/>
    </row>
    <row r="1919" spans="1:28" s="268" customFormat="1" ht="40.200000000000003" customHeight="1">
      <c r="A1919" s="263" t="s">
        <v>5944</v>
      </c>
      <c r="B1919" s="271" t="s">
        <v>5945</v>
      </c>
      <c r="C1919" s="263" t="s">
        <v>6004</v>
      </c>
      <c r="D1919" s="271" t="s">
        <v>5947</v>
      </c>
      <c r="E1919" s="271" t="s">
        <v>5948</v>
      </c>
      <c r="F1919" s="263" t="s">
        <v>6005</v>
      </c>
      <c r="G1919" s="264" t="s">
        <v>5999</v>
      </c>
      <c r="H1919" s="263" t="s">
        <v>6006</v>
      </c>
      <c r="I1919" s="265" t="s">
        <v>9</v>
      </c>
      <c r="J1919" s="263"/>
      <c r="K1919" s="263"/>
      <c r="L1919" s="266"/>
      <c r="M1919" s="267"/>
      <c r="N1919" s="267"/>
      <c r="O1919" s="267"/>
      <c r="P1919" s="267"/>
      <c r="Q1919" s="267"/>
      <c r="R1919" s="267"/>
      <c r="S1919" s="267"/>
      <c r="T1919" s="267"/>
      <c r="U1919" s="267"/>
      <c r="V1919" s="267"/>
      <c r="W1919" s="267"/>
      <c r="X1919" s="267"/>
      <c r="Y1919" s="267"/>
      <c r="Z1919" s="267"/>
      <c r="AA1919" s="267"/>
      <c r="AB1919" s="267"/>
    </row>
    <row r="1920" spans="1:28" s="268" customFormat="1" ht="40.200000000000003" customHeight="1">
      <c r="A1920" s="263" t="s">
        <v>5944</v>
      </c>
      <c r="B1920" s="271" t="s">
        <v>5945</v>
      </c>
      <c r="C1920" s="263" t="s">
        <v>6007</v>
      </c>
      <c r="D1920" s="271" t="s">
        <v>5947</v>
      </c>
      <c r="E1920" s="271" t="s">
        <v>5948</v>
      </c>
      <c r="F1920" s="263" t="s">
        <v>6008</v>
      </c>
      <c r="G1920" s="264" t="s">
        <v>6009</v>
      </c>
      <c r="H1920" s="263" t="s">
        <v>6010</v>
      </c>
      <c r="I1920" s="265" t="s">
        <v>9</v>
      </c>
      <c r="J1920" s="263"/>
      <c r="K1920" s="263"/>
      <c r="L1920" s="266"/>
      <c r="M1920" s="267"/>
      <c r="N1920" s="267"/>
      <c r="O1920" s="267"/>
      <c r="P1920" s="267"/>
      <c r="Q1920" s="267"/>
      <c r="R1920" s="267"/>
      <c r="S1920" s="267"/>
      <c r="T1920" s="267"/>
      <c r="U1920" s="267"/>
      <c r="V1920" s="267"/>
      <c r="W1920" s="267"/>
      <c r="X1920" s="267"/>
      <c r="Y1920" s="267"/>
      <c r="Z1920" s="267"/>
      <c r="AA1920" s="267"/>
      <c r="AB1920" s="267"/>
    </row>
    <row r="1921" spans="1:28" s="268" customFormat="1" ht="40.200000000000003" customHeight="1">
      <c r="A1921" s="263" t="s">
        <v>5944</v>
      </c>
      <c r="B1921" s="271" t="s">
        <v>5945</v>
      </c>
      <c r="C1921" s="263" t="s">
        <v>6011</v>
      </c>
      <c r="D1921" s="271" t="s">
        <v>5947</v>
      </c>
      <c r="E1921" s="271" t="s">
        <v>5948</v>
      </c>
      <c r="F1921" s="263" t="s">
        <v>6012</v>
      </c>
      <c r="G1921" s="264" t="s">
        <v>6013</v>
      </c>
      <c r="H1921" s="263" t="s">
        <v>6014</v>
      </c>
      <c r="I1921" s="265" t="s">
        <v>9</v>
      </c>
      <c r="J1921" s="263"/>
      <c r="K1921" s="263"/>
      <c r="L1921" s="266"/>
      <c r="M1921" s="267"/>
      <c r="N1921" s="267"/>
      <c r="O1921" s="267"/>
      <c r="P1921" s="267"/>
      <c r="Q1921" s="267"/>
      <c r="R1921" s="267"/>
      <c r="S1921" s="267"/>
      <c r="T1921" s="267"/>
      <c r="U1921" s="267"/>
      <c r="V1921" s="267"/>
      <c r="W1921" s="267"/>
      <c r="X1921" s="267"/>
      <c r="Y1921" s="267"/>
      <c r="Z1921" s="267"/>
      <c r="AA1921" s="267"/>
      <c r="AB1921" s="267"/>
    </row>
    <row r="1922" spans="1:28" s="268" customFormat="1" ht="40.200000000000003" customHeight="1">
      <c r="A1922" s="263" t="s">
        <v>5944</v>
      </c>
      <c r="B1922" s="271" t="s">
        <v>5945</v>
      </c>
      <c r="C1922" s="263" t="s">
        <v>6015</v>
      </c>
      <c r="D1922" s="271" t="s">
        <v>5947</v>
      </c>
      <c r="E1922" s="271" t="s">
        <v>5948</v>
      </c>
      <c r="F1922" s="263" t="s">
        <v>6016</v>
      </c>
      <c r="G1922" s="264" t="s">
        <v>6013</v>
      </c>
      <c r="H1922" s="263" t="s">
        <v>6017</v>
      </c>
      <c r="I1922" s="265" t="s">
        <v>9</v>
      </c>
      <c r="J1922" s="263"/>
      <c r="K1922" s="263"/>
      <c r="L1922" s="266"/>
      <c r="M1922" s="267"/>
      <c r="N1922" s="267"/>
      <c r="O1922" s="267"/>
      <c r="P1922" s="267"/>
      <c r="Q1922" s="267"/>
      <c r="R1922" s="267"/>
      <c r="S1922" s="267"/>
      <c r="T1922" s="267"/>
      <c r="U1922" s="267"/>
      <c r="V1922" s="267"/>
      <c r="W1922" s="267"/>
      <c r="X1922" s="267"/>
      <c r="Y1922" s="267"/>
      <c r="Z1922" s="267"/>
      <c r="AA1922" s="267"/>
      <c r="AB1922" s="267"/>
    </row>
    <row r="1923" spans="1:28" s="268" customFormat="1" ht="40.200000000000003" customHeight="1">
      <c r="A1923" s="263" t="s">
        <v>5944</v>
      </c>
      <c r="B1923" s="271" t="s">
        <v>5945</v>
      </c>
      <c r="C1923" s="263" t="s">
        <v>6018</v>
      </c>
      <c r="D1923" s="271" t="s">
        <v>5947</v>
      </c>
      <c r="E1923" s="271" t="s">
        <v>5948</v>
      </c>
      <c r="F1923" s="263" t="s">
        <v>6019</v>
      </c>
      <c r="G1923" s="264" t="s">
        <v>6020</v>
      </c>
      <c r="H1923" s="263" t="s">
        <v>6021</v>
      </c>
      <c r="I1923" s="265" t="s">
        <v>9</v>
      </c>
      <c r="J1923" s="263"/>
      <c r="K1923" s="263"/>
      <c r="L1923" s="266"/>
      <c r="M1923" s="267"/>
      <c r="N1923" s="267"/>
      <c r="O1923" s="267"/>
      <c r="P1923" s="267"/>
      <c r="Q1923" s="267"/>
      <c r="R1923" s="267"/>
      <c r="S1923" s="267"/>
      <c r="T1923" s="267"/>
      <c r="U1923" s="267"/>
      <c r="V1923" s="267"/>
      <c r="W1923" s="267"/>
      <c r="X1923" s="267"/>
      <c r="Y1923" s="267"/>
      <c r="Z1923" s="267"/>
      <c r="AA1923" s="267"/>
      <c r="AB1923" s="267"/>
    </row>
    <row r="1924" spans="1:28" s="268" customFormat="1" ht="40.200000000000003" customHeight="1">
      <c r="A1924" s="263" t="s">
        <v>5944</v>
      </c>
      <c r="B1924" s="271" t="s">
        <v>5945</v>
      </c>
      <c r="C1924" s="263" t="s">
        <v>6022</v>
      </c>
      <c r="D1924" s="271" t="s">
        <v>5947</v>
      </c>
      <c r="E1924" s="271" t="s">
        <v>5948</v>
      </c>
      <c r="F1924" s="263" t="s">
        <v>6023</v>
      </c>
      <c r="G1924" s="264" t="s">
        <v>6020</v>
      </c>
      <c r="H1924" s="263" t="s">
        <v>6024</v>
      </c>
      <c r="I1924" s="265" t="s">
        <v>9</v>
      </c>
      <c r="J1924" s="263"/>
      <c r="K1924" s="263"/>
      <c r="L1924" s="266"/>
      <c r="M1924" s="267"/>
      <c r="N1924" s="267"/>
      <c r="O1924" s="267"/>
      <c r="P1924" s="267"/>
      <c r="Q1924" s="267"/>
      <c r="R1924" s="267"/>
      <c r="S1924" s="267"/>
      <c r="T1924" s="267"/>
      <c r="U1924" s="267"/>
      <c r="V1924" s="267"/>
      <c r="W1924" s="267"/>
      <c r="X1924" s="267"/>
      <c r="Y1924" s="267"/>
      <c r="Z1924" s="267"/>
      <c r="AA1924" s="267"/>
      <c r="AB1924" s="267"/>
    </row>
    <row r="1925" spans="1:28" s="268" customFormat="1" ht="40.200000000000003" customHeight="1">
      <c r="A1925" s="263" t="s">
        <v>5944</v>
      </c>
      <c r="B1925" s="271" t="s">
        <v>5945</v>
      </c>
      <c r="C1925" s="263" t="s">
        <v>6025</v>
      </c>
      <c r="D1925" s="271" t="s">
        <v>5947</v>
      </c>
      <c r="E1925" s="271" t="s">
        <v>5948</v>
      </c>
      <c r="F1925" s="263" t="s">
        <v>6026</v>
      </c>
      <c r="G1925" s="264" t="s">
        <v>6027</v>
      </c>
      <c r="H1925" s="263" t="s">
        <v>6028</v>
      </c>
      <c r="I1925" s="265" t="s">
        <v>9</v>
      </c>
      <c r="J1925" s="263"/>
      <c r="K1925" s="263"/>
      <c r="L1925" s="263" t="s">
        <v>645</v>
      </c>
      <c r="M1925" s="267"/>
      <c r="N1925" s="267"/>
      <c r="O1925" s="267"/>
      <c r="P1925" s="267"/>
      <c r="Q1925" s="267"/>
      <c r="R1925" s="267"/>
      <c r="S1925" s="267"/>
      <c r="T1925" s="267"/>
      <c r="U1925" s="267"/>
      <c r="V1925" s="267"/>
      <c r="W1925" s="267"/>
      <c r="X1925" s="267"/>
      <c r="Y1925" s="267"/>
      <c r="Z1925" s="267"/>
      <c r="AA1925" s="267"/>
      <c r="AB1925" s="267"/>
    </row>
    <row r="1926" spans="1:28" s="268" customFormat="1" ht="40.200000000000003" customHeight="1">
      <c r="A1926" s="263" t="s">
        <v>5944</v>
      </c>
      <c r="B1926" s="271" t="s">
        <v>5945</v>
      </c>
      <c r="C1926" s="263" t="s">
        <v>6029</v>
      </c>
      <c r="D1926" s="271" t="s">
        <v>5947</v>
      </c>
      <c r="E1926" s="271" t="s">
        <v>5948</v>
      </c>
      <c r="F1926" s="263" t="s">
        <v>1036</v>
      </c>
      <c r="G1926" s="264" t="s">
        <v>6030</v>
      </c>
      <c r="H1926" s="263" t="s">
        <v>4613</v>
      </c>
      <c r="I1926" s="265" t="s">
        <v>9</v>
      </c>
      <c r="J1926" s="263"/>
      <c r="K1926" s="263"/>
      <c r="L1926" s="266"/>
      <c r="M1926" s="267"/>
      <c r="N1926" s="267"/>
      <c r="O1926" s="267"/>
      <c r="P1926" s="267"/>
      <c r="Q1926" s="267"/>
      <c r="R1926" s="267"/>
      <c r="S1926" s="267"/>
      <c r="T1926" s="267"/>
      <c r="U1926" s="267"/>
      <c r="V1926" s="267"/>
      <c r="W1926" s="267"/>
      <c r="X1926" s="267"/>
      <c r="Y1926" s="267"/>
      <c r="Z1926" s="267"/>
      <c r="AA1926" s="267"/>
      <c r="AB1926" s="267"/>
    </row>
    <row r="1927" spans="1:28" s="268" customFormat="1" ht="40.200000000000003" customHeight="1">
      <c r="A1927" s="263" t="s">
        <v>5944</v>
      </c>
      <c r="B1927" s="271" t="s">
        <v>5945</v>
      </c>
      <c r="C1927" s="263" t="s">
        <v>6031</v>
      </c>
      <c r="D1927" s="271" t="s">
        <v>5947</v>
      </c>
      <c r="E1927" s="271" t="s">
        <v>5948</v>
      </c>
      <c r="F1927" s="263" t="s">
        <v>4618</v>
      </c>
      <c r="G1927" s="264" t="s">
        <v>6032</v>
      </c>
      <c r="H1927" s="263" t="s">
        <v>6033</v>
      </c>
      <c r="I1927" s="265" t="s">
        <v>9</v>
      </c>
      <c r="J1927" s="263"/>
      <c r="K1927" s="263"/>
      <c r="L1927" s="263" t="s">
        <v>645</v>
      </c>
      <c r="M1927" s="267"/>
      <c r="N1927" s="267"/>
      <c r="O1927" s="267"/>
      <c r="P1927" s="267"/>
      <c r="Q1927" s="267"/>
      <c r="R1927" s="267"/>
      <c r="S1927" s="267"/>
      <c r="T1927" s="267"/>
      <c r="U1927" s="267"/>
      <c r="V1927" s="267"/>
      <c r="W1927" s="267"/>
      <c r="X1927" s="267"/>
      <c r="Y1927" s="267"/>
      <c r="Z1927" s="267"/>
      <c r="AA1927" s="267"/>
      <c r="AB1927" s="267"/>
    </row>
    <row r="1928" spans="1:28" s="268" customFormat="1" ht="40.200000000000003" customHeight="1">
      <c r="A1928" s="263" t="s">
        <v>5944</v>
      </c>
      <c r="B1928" s="271" t="s">
        <v>5945</v>
      </c>
      <c r="C1928" s="263" t="s">
        <v>6034</v>
      </c>
      <c r="D1928" s="271" t="s">
        <v>5947</v>
      </c>
      <c r="E1928" s="271" t="s">
        <v>5948</v>
      </c>
      <c r="F1928" s="263" t="s">
        <v>6035</v>
      </c>
      <c r="G1928" s="264" t="s">
        <v>6036</v>
      </c>
      <c r="H1928" s="263" t="s">
        <v>4627</v>
      </c>
      <c r="I1928" s="265" t="s">
        <v>9</v>
      </c>
      <c r="J1928" s="263"/>
      <c r="K1928" s="263"/>
      <c r="L1928" s="263" t="s">
        <v>645</v>
      </c>
      <c r="M1928" s="267"/>
      <c r="N1928" s="267"/>
      <c r="O1928" s="267"/>
      <c r="P1928" s="267"/>
      <c r="Q1928" s="267"/>
      <c r="R1928" s="267"/>
      <c r="S1928" s="267"/>
      <c r="T1928" s="267"/>
      <c r="U1928" s="267"/>
      <c r="V1928" s="267"/>
      <c r="W1928" s="267"/>
      <c r="X1928" s="267"/>
      <c r="Y1928" s="267"/>
      <c r="Z1928" s="267"/>
      <c r="AA1928" s="267"/>
      <c r="AB1928" s="267"/>
    </row>
    <row r="1929" spans="1:28" s="268" customFormat="1" ht="40.200000000000003" customHeight="1">
      <c r="A1929" s="263" t="s">
        <v>5944</v>
      </c>
      <c r="B1929" s="271" t="s">
        <v>5945</v>
      </c>
      <c r="C1929" s="263" t="s">
        <v>6037</v>
      </c>
      <c r="D1929" s="271" t="s">
        <v>5947</v>
      </c>
      <c r="E1929" s="271" t="s">
        <v>5948</v>
      </c>
      <c r="F1929" s="263" t="s">
        <v>4629</v>
      </c>
      <c r="G1929" s="264" t="s">
        <v>6038</v>
      </c>
      <c r="H1929" s="263" t="s">
        <v>4631</v>
      </c>
      <c r="I1929" s="265" t="s">
        <v>9</v>
      </c>
      <c r="J1929" s="263"/>
      <c r="K1929" s="263"/>
      <c r="L1929" s="263" t="s">
        <v>645</v>
      </c>
      <c r="M1929" s="267"/>
      <c r="N1929" s="267"/>
      <c r="O1929" s="267"/>
      <c r="P1929" s="267"/>
      <c r="Q1929" s="267"/>
      <c r="R1929" s="267"/>
      <c r="S1929" s="267"/>
      <c r="T1929" s="267"/>
      <c r="U1929" s="267"/>
      <c r="V1929" s="267"/>
      <c r="W1929" s="267"/>
      <c r="X1929" s="267"/>
      <c r="Y1929" s="267"/>
      <c r="Z1929" s="267"/>
      <c r="AA1929" s="267"/>
      <c r="AB1929" s="267"/>
    </row>
    <row r="1930" spans="1:28" s="268" customFormat="1" ht="40.200000000000003" customHeight="1">
      <c r="A1930" s="263" t="s">
        <v>5944</v>
      </c>
      <c r="B1930" s="271" t="s">
        <v>5945</v>
      </c>
      <c r="C1930" s="263" t="s">
        <v>6039</v>
      </c>
      <c r="D1930" s="271" t="s">
        <v>5947</v>
      </c>
      <c r="E1930" s="271" t="s">
        <v>5948</v>
      </c>
      <c r="F1930" s="263" t="s">
        <v>6040</v>
      </c>
      <c r="G1930" s="264" t="s">
        <v>6041</v>
      </c>
      <c r="H1930" s="263" t="s">
        <v>6042</v>
      </c>
      <c r="I1930" s="265" t="s">
        <v>9</v>
      </c>
      <c r="J1930" s="263"/>
      <c r="K1930" s="263"/>
      <c r="L1930" s="263" t="s">
        <v>645</v>
      </c>
      <c r="M1930" s="267"/>
      <c r="N1930" s="267"/>
      <c r="O1930" s="267"/>
      <c r="P1930" s="267"/>
      <c r="Q1930" s="267"/>
      <c r="R1930" s="267"/>
      <c r="S1930" s="267"/>
      <c r="T1930" s="267"/>
      <c r="U1930" s="267"/>
      <c r="V1930" s="267"/>
      <c r="W1930" s="267"/>
      <c r="X1930" s="267"/>
      <c r="Y1930" s="267"/>
      <c r="Z1930" s="267"/>
      <c r="AA1930" s="267"/>
      <c r="AB1930" s="267"/>
    </row>
    <row r="1931" spans="1:28" s="268" customFormat="1" ht="40.200000000000003" customHeight="1">
      <c r="A1931" s="263" t="s">
        <v>5944</v>
      </c>
      <c r="B1931" s="271" t="s">
        <v>5945</v>
      </c>
      <c r="C1931" s="263" t="s">
        <v>6043</v>
      </c>
      <c r="D1931" s="271" t="s">
        <v>5947</v>
      </c>
      <c r="E1931" s="271" t="s">
        <v>5948</v>
      </c>
      <c r="F1931" s="263" t="s">
        <v>6044</v>
      </c>
      <c r="G1931" s="264" t="s">
        <v>6045</v>
      </c>
      <c r="H1931" s="263" t="s">
        <v>6046</v>
      </c>
      <c r="I1931" s="265" t="s">
        <v>9</v>
      </c>
      <c r="J1931" s="263"/>
      <c r="K1931" s="263"/>
      <c r="L1931" s="263" t="s">
        <v>645</v>
      </c>
      <c r="M1931" s="267"/>
      <c r="N1931" s="267"/>
      <c r="O1931" s="267"/>
      <c r="P1931" s="267"/>
      <c r="Q1931" s="267"/>
      <c r="R1931" s="267"/>
      <c r="S1931" s="267"/>
      <c r="T1931" s="267"/>
      <c r="U1931" s="267"/>
      <c r="V1931" s="267"/>
      <c r="W1931" s="267"/>
      <c r="X1931" s="267"/>
      <c r="Y1931" s="267"/>
      <c r="Z1931" s="267"/>
      <c r="AA1931" s="267"/>
      <c r="AB1931" s="267"/>
    </row>
    <row r="1932" spans="1:28" s="268" customFormat="1" ht="40.200000000000003" customHeight="1">
      <c r="A1932" s="263" t="s">
        <v>5944</v>
      </c>
      <c r="B1932" s="271" t="s">
        <v>5945</v>
      </c>
      <c r="C1932" s="263" t="s">
        <v>6047</v>
      </c>
      <c r="D1932" s="271" t="s">
        <v>5947</v>
      </c>
      <c r="E1932" s="271" t="s">
        <v>5948</v>
      </c>
      <c r="F1932" s="263" t="s">
        <v>4622</v>
      </c>
      <c r="G1932" s="264" t="s">
        <v>6048</v>
      </c>
      <c r="H1932" s="263" t="s">
        <v>4624</v>
      </c>
      <c r="I1932" s="265" t="s">
        <v>9</v>
      </c>
      <c r="J1932" s="263"/>
      <c r="K1932" s="263"/>
      <c r="L1932" s="263" t="s">
        <v>645</v>
      </c>
      <c r="M1932" s="267"/>
      <c r="N1932" s="267"/>
      <c r="O1932" s="267"/>
      <c r="P1932" s="267"/>
      <c r="Q1932" s="267"/>
      <c r="R1932" s="267"/>
      <c r="S1932" s="267"/>
      <c r="T1932" s="267"/>
      <c r="U1932" s="267"/>
      <c r="V1932" s="267"/>
      <c r="W1932" s="267"/>
      <c r="X1932" s="267"/>
      <c r="Y1932" s="267"/>
      <c r="Z1932" s="267"/>
      <c r="AA1932" s="267"/>
      <c r="AB1932" s="267"/>
    </row>
    <row r="1933" spans="1:28" s="268" customFormat="1" ht="40.200000000000003" customHeight="1">
      <c r="A1933" s="263" t="s">
        <v>5944</v>
      </c>
      <c r="B1933" s="271" t="s">
        <v>5945</v>
      </c>
      <c r="C1933" s="263" t="s">
        <v>6049</v>
      </c>
      <c r="D1933" s="271" t="s">
        <v>5947</v>
      </c>
      <c r="E1933" s="271" t="s">
        <v>5948</v>
      </c>
      <c r="F1933" s="263" t="s">
        <v>5995</v>
      </c>
      <c r="G1933" s="264" t="s">
        <v>5996</v>
      </c>
      <c r="H1933" s="263" t="s">
        <v>6050</v>
      </c>
      <c r="I1933" s="265" t="s">
        <v>9</v>
      </c>
      <c r="J1933" s="263"/>
      <c r="K1933" s="263"/>
      <c r="L1933" s="266"/>
      <c r="M1933" s="267"/>
      <c r="N1933" s="267"/>
      <c r="O1933" s="267"/>
      <c r="P1933" s="267"/>
      <c r="Q1933" s="267"/>
      <c r="R1933" s="267"/>
      <c r="S1933" s="267"/>
      <c r="T1933" s="267"/>
      <c r="U1933" s="267"/>
      <c r="V1933" s="267"/>
      <c r="W1933" s="267"/>
      <c r="X1933" s="267"/>
      <c r="Y1933" s="267"/>
      <c r="Z1933" s="267"/>
      <c r="AA1933" s="267"/>
      <c r="AB1933" s="267"/>
    </row>
    <row r="1934" spans="1:28" s="268" customFormat="1" ht="40.200000000000003" customHeight="1">
      <c r="A1934" s="263" t="s">
        <v>5944</v>
      </c>
      <c r="B1934" s="271" t="s">
        <v>5945</v>
      </c>
      <c r="C1934" s="263" t="s">
        <v>6051</v>
      </c>
      <c r="D1934" s="271" t="s">
        <v>5947</v>
      </c>
      <c r="E1934" s="271" t="s">
        <v>5948</v>
      </c>
      <c r="F1934" s="263" t="s">
        <v>1089</v>
      </c>
      <c r="G1934" s="264" t="s">
        <v>6052</v>
      </c>
      <c r="H1934" s="263" t="s">
        <v>4670</v>
      </c>
      <c r="I1934" s="265" t="s">
        <v>9</v>
      </c>
      <c r="J1934" s="263"/>
      <c r="K1934" s="263"/>
      <c r="L1934" s="263" t="s">
        <v>645</v>
      </c>
      <c r="M1934" s="267"/>
      <c r="N1934" s="267"/>
      <c r="O1934" s="267"/>
      <c r="P1934" s="267"/>
      <c r="Q1934" s="267"/>
      <c r="R1934" s="267"/>
      <c r="S1934" s="267"/>
      <c r="T1934" s="267"/>
      <c r="U1934" s="267"/>
      <c r="V1934" s="267"/>
      <c r="W1934" s="267"/>
      <c r="X1934" s="267"/>
      <c r="Y1934" s="267"/>
      <c r="Z1934" s="267"/>
      <c r="AA1934" s="267"/>
      <c r="AB1934" s="267"/>
    </row>
    <row r="1935" spans="1:28" s="268" customFormat="1" ht="40.200000000000003" customHeight="1">
      <c r="A1935" s="263" t="s">
        <v>5944</v>
      </c>
      <c r="B1935" s="271" t="s">
        <v>5945</v>
      </c>
      <c r="C1935" s="263" t="s">
        <v>6053</v>
      </c>
      <c r="D1935" s="271" t="s">
        <v>5947</v>
      </c>
      <c r="E1935" s="271" t="s">
        <v>5948</v>
      </c>
      <c r="F1935" s="263" t="s">
        <v>6054</v>
      </c>
      <c r="G1935" s="264" t="s">
        <v>6055</v>
      </c>
      <c r="H1935" s="263" t="s">
        <v>4677</v>
      </c>
      <c r="I1935" s="265" t="s">
        <v>9</v>
      </c>
      <c r="J1935" s="263"/>
      <c r="K1935" s="263"/>
      <c r="L1935" s="263" t="s">
        <v>645</v>
      </c>
      <c r="M1935" s="267"/>
      <c r="N1935" s="267"/>
      <c r="O1935" s="267"/>
      <c r="P1935" s="267"/>
      <c r="Q1935" s="267"/>
      <c r="R1935" s="267"/>
      <c r="S1935" s="267"/>
      <c r="T1935" s="267"/>
      <c r="U1935" s="267"/>
      <c r="V1935" s="267"/>
      <c r="W1935" s="267"/>
      <c r="X1935" s="267"/>
      <c r="Y1935" s="267"/>
      <c r="Z1935" s="267"/>
      <c r="AA1935" s="267"/>
      <c r="AB1935" s="267"/>
    </row>
    <row r="1936" spans="1:28" s="268" customFormat="1" ht="40.200000000000003" customHeight="1">
      <c r="A1936" s="263" t="s">
        <v>5944</v>
      </c>
      <c r="B1936" s="271" t="s">
        <v>5945</v>
      </c>
      <c r="C1936" s="263" t="s">
        <v>6056</v>
      </c>
      <c r="D1936" s="271" t="s">
        <v>5947</v>
      </c>
      <c r="E1936" s="271" t="s">
        <v>5948</v>
      </c>
      <c r="F1936" s="263" t="s">
        <v>4679</v>
      </c>
      <c r="G1936" s="264" t="s">
        <v>6057</v>
      </c>
      <c r="H1936" s="263" t="s">
        <v>4681</v>
      </c>
      <c r="I1936" s="265" t="s">
        <v>9</v>
      </c>
      <c r="J1936" s="263"/>
      <c r="K1936" s="263"/>
      <c r="L1936" s="263" t="s">
        <v>645</v>
      </c>
      <c r="M1936" s="267"/>
      <c r="N1936" s="267"/>
      <c r="O1936" s="267"/>
      <c r="P1936" s="267"/>
      <c r="Q1936" s="267"/>
      <c r="R1936" s="267"/>
      <c r="S1936" s="267"/>
      <c r="T1936" s="267"/>
      <c r="U1936" s="267"/>
      <c r="V1936" s="267"/>
      <c r="W1936" s="267"/>
      <c r="X1936" s="267"/>
      <c r="Y1936" s="267"/>
      <c r="Z1936" s="267"/>
      <c r="AA1936" s="267"/>
      <c r="AB1936" s="267"/>
    </row>
    <row r="1937" spans="1:28" s="268" customFormat="1" ht="40.200000000000003" customHeight="1">
      <c r="A1937" s="263" t="s">
        <v>5944</v>
      </c>
      <c r="B1937" s="271" t="s">
        <v>5945</v>
      </c>
      <c r="C1937" s="263" t="s">
        <v>6058</v>
      </c>
      <c r="D1937" s="271" t="s">
        <v>5947</v>
      </c>
      <c r="E1937" s="271" t="s">
        <v>5948</v>
      </c>
      <c r="F1937" s="263" t="s">
        <v>1122</v>
      </c>
      <c r="G1937" s="264" t="s">
        <v>6057</v>
      </c>
      <c r="H1937" s="263" t="s">
        <v>6059</v>
      </c>
      <c r="I1937" s="265" t="s">
        <v>9</v>
      </c>
      <c r="J1937" s="263"/>
      <c r="K1937" s="263"/>
      <c r="L1937" s="266"/>
      <c r="M1937" s="267"/>
      <c r="N1937" s="267"/>
      <c r="O1937" s="267"/>
      <c r="P1937" s="267"/>
      <c r="Q1937" s="267"/>
      <c r="R1937" s="267"/>
      <c r="S1937" s="267"/>
      <c r="T1937" s="267"/>
      <c r="U1937" s="267"/>
      <c r="V1937" s="267"/>
      <c r="W1937" s="267"/>
      <c r="X1937" s="267"/>
      <c r="Y1937" s="267"/>
      <c r="Z1937" s="267"/>
      <c r="AA1937" s="267"/>
      <c r="AB1937" s="267"/>
    </row>
    <row r="1938" spans="1:28" s="268" customFormat="1" ht="40.200000000000003" customHeight="1">
      <c r="A1938" s="263" t="s">
        <v>5944</v>
      </c>
      <c r="B1938" s="271" t="s">
        <v>5945</v>
      </c>
      <c r="C1938" s="263" t="s">
        <v>6060</v>
      </c>
      <c r="D1938" s="271" t="s">
        <v>5947</v>
      </c>
      <c r="E1938" s="271" t="s">
        <v>5948</v>
      </c>
      <c r="F1938" s="263" t="s">
        <v>418</v>
      </c>
      <c r="G1938" s="264" t="s">
        <v>6057</v>
      </c>
      <c r="H1938" s="263" t="s">
        <v>1625</v>
      </c>
      <c r="I1938" s="265" t="s">
        <v>9</v>
      </c>
      <c r="J1938" s="263"/>
      <c r="K1938" s="263"/>
      <c r="L1938" s="263" t="s">
        <v>645</v>
      </c>
      <c r="M1938" s="267"/>
      <c r="N1938" s="267"/>
      <c r="O1938" s="267"/>
      <c r="P1938" s="267"/>
      <c r="Q1938" s="267"/>
      <c r="R1938" s="267"/>
      <c r="S1938" s="267"/>
      <c r="T1938" s="267"/>
      <c r="U1938" s="267"/>
      <c r="V1938" s="267"/>
      <c r="W1938" s="267"/>
      <c r="X1938" s="267"/>
      <c r="Y1938" s="267"/>
      <c r="Z1938" s="267"/>
      <c r="AA1938" s="267"/>
      <c r="AB1938" s="267"/>
    </row>
    <row r="1939" spans="1:28" s="268" customFormat="1" ht="40.200000000000003" customHeight="1">
      <c r="A1939" s="263" t="s">
        <v>5944</v>
      </c>
      <c r="B1939" s="271" t="s">
        <v>5945</v>
      </c>
      <c r="C1939" s="263" t="s">
        <v>6061</v>
      </c>
      <c r="D1939" s="271" t="s">
        <v>5947</v>
      </c>
      <c r="E1939" s="271" t="s">
        <v>5948</v>
      </c>
      <c r="F1939" s="263" t="s">
        <v>6062</v>
      </c>
      <c r="G1939" s="264" t="s">
        <v>6063</v>
      </c>
      <c r="H1939" s="263" t="s">
        <v>6064</v>
      </c>
      <c r="I1939" s="265" t="s">
        <v>9</v>
      </c>
      <c r="J1939" s="263"/>
      <c r="K1939" s="263"/>
      <c r="L1939" s="266"/>
      <c r="M1939" s="267"/>
      <c r="N1939" s="267"/>
      <c r="O1939" s="267"/>
      <c r="P1939" s="267"/>
      <c r="Q1939" s="267"/>
      <c r="R1939" s="267"/>
      <c r="S1939" s="267"/>
      <c r="T1939" s="267"/>
      <c r="U1939" s="267"/>
      <c r="V1939" s="267"/>
      <c r="W1939" s="267"/>
      <c r="X1939" s="267"/>
      <c r="Y1939" s="267"/>
      <c r="Z1939" s="267"/>
      <c r="AA1939" s="267"/>
      <c r="AB1939" s="267"/>
    </row>
    <row r="1940" spans="1:28" s="268" customFormat="1" ht="40.200000000000003" customHeight="1">
      <c r="A1940" s="263" t="s">
        <v>5944</v>
      </c>
      <c r="B1940" s="271" t="s">
        <v>5945</v>
      </c>
      <c r="C1940" s="263" t="s">
        <v>6065</v>
      </c>
      <c r="D1940" s="271" t="s">
        <v>5947</v>
      </c>
      <c r="E1940" s="271" t="s">
        <v>5948</v>
      </c>
      <c r="F1940" s="263" t="s">
        <v>6066</v>
      </c>
      <c r="G1940" s="264" t="s">
        <v>6067</v>
      </c>
      <c r="H1940" s="263" t="s">
        <v>6068</v>
      </c>
      <c r="I1940" s="265" t="s">
        <v>9</v>
      </c>
      <c r="J1940" s="263"/>
      <c r="K1940" s="263"/>
      <c r="L1940" s="263" t="s">
        <v>645</v>
      </c>
      <c r="M1940" s="267"/>
      <c r="N1940" s="267"/>
      <c r="O1940" s="267"/>
      <c r="P1940" s="267"/>
      <c r="Q1940" s="267"/>
      <c r="R1940" s="267"/>
      <c r="S1940" s="267"/>
      <c r="T1940" s="267"/>
      <c r="U1940" s="267"/>
      <c r="V1940" s="267"/>
      <c r="W1940" s="267"/>
      <c r="X1940" s="267"/>
      <c r="Y1940" s="267"/>
      <c r="Z1940" s="267"/>
      <c r="AA1940" s="267"/>
      <c r="AB1940" s="267"/>
    </row>
    <row r="1941" spans="1:28" s="268" customFormat="1" ht="40.200000000000003" customHeight="1">
      <c r="A1941" s="263" t="s">
        <v>5944</v>
      </c>
      <c r="B1941" s="271" t="s">
        <v>5945</v>
      </c>
      <c r="C1941" s="263" t="s">
        <v>6069</v>
      </c>
      <c r="D1941" s="271" t="s">
        <v>5947</v>
      </c>
      <c r="E1941" s="271" t="s">
        <v>5948</v>
      </c>
      <c r="F1941" s="263" t="s">
        <v>6070</v>
      </c>
      <c r="G1941" s="264" t="s">
        <v>6071</v>
      </c>
      <c r="H1941" s="263" t="s">
        <v>6068</v>
      </c>
      <c r="I1941" s="265" t="s">
        <v>9</v>
      </c>
      <c r="J1941" s="263"/>
      <c r="K1941" s="263"/>
      <c r="L1941" s="263" t="s">
        <v>645</v>
      </c>
      <c r="M1941" s="267"/>
      <c r="N1941" s="267"/>
      <c r="O1941" s="267"/>
      <c r="P1941" s="267"/>
      <c r="Q1941" s="267"/>
      <c r="R1941" s="267"/>
      <c r="S1941" s="267"/>
      <c r="T1941" s="267"/>
      <c r="U1941" s="267"/>
      <c r="V1941" s="267"/>
      <c r="W1941" s="267"/>
      <c r="X1941" s="267"/>
      <c r="Y1941" s="267"/>
      <c r="Z1941" s="267"/>
      <c r="AA1941" s="267"/>
      <c r="AB1941" s="267"/>
    </row>
    <row r="1942" spans="1:28" s="268" customFormat="1" ht="40.200000000000003" customHeight="1">
      <c r="A1942" s="263" t="s">
        <v>5944</v>
      </c>
      <c r="B1942" s="271" t="s">
        <v>5945</v>
      </c>
      <c r="C1942" s="263" t="s">
        <v>6072</v>
      </c>
      <c r="D1942" s="271" t="s">
        <v>5947</v>
      </c>
      <c r="E1942" s="271" t="s">
        <v>5948</v>
      </c>
      <c r="F1942" s="263" t="s">
        <v>6073</v>
      </c>
      <c r="G1942" s="264" t="s">
        <v>6074</v>
      </c>
      <c r="H1942" s="263" t="s">
        <v>6075</v>
      </c>
      <c r="I1942" s="265" t="s">
        <v>9</v>
      </c>
      <c r="J1942" s="263"/>
      <c r="K1942" s="263"/>
      <c r="L1942" s="263" t="s">
        <v>645</v>
      </c>
      <c r="M1942" s="267"/>
      <c r="N1942" s="267"/>
      <c r="O1942" s="267"/>
      <c r="P1942" s="267"/>
      <c r="Q1942" s="267"/>
      <c r="R1942" s="267"/>
      <c r="S1942" s="267"/>
      <c r="T1942" s="267"/>
      <c r="U1942" s="267"/>
      <c r="V1942" s="267"/>
      <c r="W1942" s="267"/>
      <c r="X1942" s="267"/>
      <c r="Y1942" s="267"/>
      <c r="Z1942" s="267"/>
      <c r="AA1942" s="267"/>
      <c r="AB1942" s="267"/>
    </row>
    <row r="1943" spans="1:28" s="268" customFormat="1" ht="40.200000000000003" customHeight="1">
      <c r="A1943" s="263" t="s">
        <v>6076</v>
      </c>
      <c r="B1943" s="271" t="s">
        <v>6077</v>
      </c>
      <c r="C1943" s="263" t="s">
        <v>6078</v>
      </c>
      <c r="D1943" s="263" t="s">
        <v>6079</v>
      </c>
      <c r="E1943" s="271" t="s">
        <v>6080</v>
      </c>
      <c r="F1943" s="263" t="s">
        <v>6081</v>
      </c>
      <c r="G1943" s="264" t="s">
        <v>6082</v>
      </c>
      <c r="H1943" s="263" t="s">
        <v>6083</v>
      </c>
      <c r="I1943" s="265" t="s">
        <v>9</v>
      </c>
      <c r="J1943" s="263"/>
      <c r="K1943" s="269"/>
      <c r="L1943" s="266"/>
      <c r="M1943" s="267"/>
      <c r="N1943" s="267"/>
      <c r="O1943" s="267"/>
      <c r="P1943" s="267"/>
      <c r="Q1943" s="267"/>
      <c r="R1943" s="267"/>
      <c r="S1943" s="267"/>
      <c r="T1943" s="267"/>
      <c r="U1943" s="267"/>
      <c r="V1943" s="267"/>
      <c r="W1943" s="267"/>
      <c r="X1943" s="267"/>
      <c r="Y1943" s="267"/>
      <c r="Z1943" s="267"/>
      <c r="AA1943" s="267"/>
      <c r="AB1943" s="267"/>
    </row>
    <row r="1944" spans="1:28" s="268" customFormat="1" ht="40.200000000000003" customHeight="1">
      <c r="A1944" s="263" t="s">
        <v>6076</v>
      </c>
      <c r="B1944" s="271" t="s">
        <v>6077</v>
      </c>
      <c r="C1944" s="263" t="s">
        <v>6084</v>
      </c>
      <c r="D1944" s="263" t="s">
        <v>6079</v>
      </c>
      <c r="E1944" s="271" t="s">
        <v>6080</v>
      </c>
      <c r="F1944" s="263" t="s">
        <v>6085</v>
      </c>
      <c r="G1944" s="264" t="s">
        <v>6082</v>
      </c>
      <c r="H1944" s="263" t="s">
        <v>6086</v>
      </c>
      <c r="I1944" s="265" t="s">
        <v>9</v>
      </c>
      <c r="J1944" s="263"/>
      <c r="K1944" s="269"/>
      <c r="L1944" s="266"/>
      <c r="M1944" s="267"/>
      <c r="N1944" s="267"/>
      <c r="O1944" s="267"/>
      <c r="P1944" s="267"/>
      <c r="Q1944" s="267"/>
      <c r="R1944" s="267"/>
      <c r="S1944" s="267"/>
      <c r="T1944" s="267"/>
      <c r="U1944" s="267"/>
      <c r="V1944" s="267"/>
      <c r="W1944" s="267"/>
      <c r="X1944" s="267"/>
      <c r="Y1944" s="267"/>
      <c r="Z1944" s="267"/>
      <c r="AA1944" s="267"/>
      <c r="AB1944" s="267"/>
    </row>
    <row r="1945" spans="1:28" s="268" customFormat="1" ht="40.200000000000003" customHeight="1">
      <c r="A1945" s="263" t="s">
        <v>6076</v>
      </c>
      <c r="B1945" s="271" t="s">
        <v>6077</v>
      </c>
      <c r="C1945" s="263" t="s">
        <v>6087</v>
      </c>
      <c r="D1945" s="263" t="s">
        <v>6079</v>
      </c>
      <c r="E1945" s="271" t="s">
        <v>6080</v>
      </c>
      <c r="F1945" s="263" t="s">
        <v>6088</v>
      </c>
      <c r="G1945" s="264" t="s">
        <v>6082</v>
      </c>
      <c r="H1945" s="263" t="s">
        <v>6089</v>
      </c>
      <c r="I1945" s="265" t="s">
        <v>9</v>
      </c>
      <c r="J1945" s="263"/>
      <c r="K1945" s="269"/>
      <c r="L1945" s="266"/>
      <c r="M1945" s="267"/>
      <c r="N1945" s="267"/>
      <c r="O1945" s="267"/>
      <c r="P1945" s="267"/>
      <c r="Q1945" s="267"/>
      <c r="R1945" s="267"/>
      <c r="S1945" s="267"/>
      <c r="T1945" s="267"/>
      <c r="U1945" s="267"/>
      <c r="V1945" s="267"/>
      <c r="W1945" s="267"/>
      <c r="X1945" s="267"/>
      <c r="Y1945" s="267"/>
      <c r="Z1945" s="267"/>
      <c r="AA1945" s="267"/>
      <c r="AB1945" s="267"/>
    </row>
    <row r="1946" spans="1:28" s="268" customFormat="1" ht="40.200000000000003" customHeight="1">
      <c r="A1946" s="263" t="s">
        <v>6076</v>
      </c>
      <c r="B1946" s="271" t="s">
        <v>6077</v>
      </c>
      <c r="C1946" s="263" t="s">
        <v>6090</v>
      </c>
      <c r="D1946" s="263" t="s">
        <v>6079</v>
      </c>
      <c r="E1946" s="271" t="s">
        <v>6080</v>
      </c>
      <c r="F1946" s="263" t="s">
        <v>6091</v>
      </c>
      <c r="G1946" s="264" t="s">
        <v>6082</v>
      </c>
      <c r="H1946" s="263" t="s">
        <v>6092</v>
      </c>
      <c r="I1946" s="265" t="s">
        <v>9</v>
      </c>
      <c r="J1946" s="263"/>
      <c r="K1946" s="269"/>
      <c r="L1946" s="266"/>
      <c r="M1946" s="267"/>
      <c r="N1946" s="267"/>
      <c r="O1946" s="267"/>
      <c r="P1946" s="267"/>
      <c r="Q1946" s="267"/>
      <c r="R1946" s="267"/>
      <c r="S1946" s="267"/>
      <c r="T1946" s="267"/>
      <c r="U1946" s="267"/>
      <c r="V1946" s="267"/>
      <c r="W1946" s="267"/>
      <c r="X1946" s="267"/>
      <c r="Y1946" s="267"/>
      <c r="Z1946" s="267"/>
      <c r="AA1946" s="267"/>
      <c r="AB1946" s="267"/>
    </row>
    <row r="1947" spans="1:28" s="268" customFormat="1" ht="40.200000000000003" customHeight="1">
      <c r="A1947" s="263" t="s">
        <v>6076</v>
      </c>
      <c r="B1947" s="271" t="s">
        <v>6077</v>
      </c>
      <c r="C1947" s="263" t="s">
        <v>6093</v>
      </c>
      <c r="D1947" s="263" t="s">
        <v>6079</v>
      </c>
      <c r="E1947" s="271" t="s">
        <v>6080</v>
      </c>
      <c r="F1947" s="263" t="s">
        <v>6094</v>
      </c>
      <c r="G1947" s="264" t="s">
        <v>6095</v>
      </c>
      <c r="H1947" s="263" t="s">
        <v>6096</v>
      </c>
      <c r="I1947" s="265" t="s">
        <v>9</v>
      </c>
      <c r="J1947" s="263"/>
      <c r="K1947" s="269"/>
      <c r="L1947" s="266"/>
      <c r="M1947" s="267"/>
      <c r="N1947" s="267"/>
      <c r="O1947" s="267"/>
      <c r="P1947" s="267"/>
      <c r="Q1947" s="267"/>
      <c r="R1947" s="267"/>
      <c r="S1947" s="267"/>
      <c r="T1947" s="267"/>
      <c r="U1947" s="267"/>
      <c r="V1947" s="267"/>
      <c r="W1947" s="267"/>
      <c r="X1947" s="267"/>
      <c r="Y1947" s="267"/>
      <c r="Z1947" s="267"/>
      <c r="AA1947" s="267"/>
      <c r="AB1947" s="267"/>
    </row>
    <row r="1948" spans="1:28" s="268" customFormat="1" ht="40.200000000000003" customHeight="1">
      <c r="A1948" s="263" t="s">
        <v>6076</v>
      </c>
      <c r="B1948" s="271" t="s">
        <v>6077</v>
      </c>
      <c r="C1948" s="263" t="s">
        <v>6097</v>
      </c>
      <c r="D1948" s="263" t="s">
        <v>6079</v>
      </c>
      <c r="E1948" s="271" t="s">
        <v>6080</v>
      </c>
      <c r="F1948" s="263" t="s">
        <v>6098</v>
      </c>
      <c r="G1948" s="264" t="s">
        <v>6095</v>
      </c>
      <c r="H1948" s="263" t="s">
        <v>6099</v>
      </c>
      <c r="I1948" s="265" t="s">
        <v>9</v>
      </c>
      <c r="J1948" s="263"/>
      <c r="K1948" s="269"/>
      <c r="L1948" s="266"/>
      <c r="M1948" s="267"/>
      <c r="N1948" s="267"/>
      <c r="O1948" s="267"/>
      <c r="P1948" s="267"/>
      <c r="Q1948" s="267"/>
      <c r="R1948" s="267"/>
      <c r="S1948" s="267"/>
      <c r="T1948" s="267"/>
      <c r="U1948" s="267"/>
      <c r="V1948" s="267"/>
      <c r="W1948" s="267"/>
      <c r="X1948" s="267"/>
      <c r="Y1948" s="267"/>
      <c r="Z1948" s="267"/>
      <c r="AA1948" s="267"/>
      <c r="AB1948" s="267"/>
    </row>
    <row r="1949" spans="1:28" s="268" customFormat="1" ht="40.200000000000003" customHeight="1">
      <c r="A1949" s="263" t="s">
        <v>6076</v>
      </c>
      <c r="B1949" s="271" t="s">
        <v>6077</v>
      </c>
      <c r="C1949" s="263" t="s">
        <v>6100</v>
      </c>
      <c r="D1949" s="263" t="s">
        <v>6079</v>
      </c>
      <c r="E1949" s="271" t="s">
        <v>6080</v>
      </c>
      <c r="F1949" s="263" t="s">
        <v>6101</v>
      </c>
      <c r="G1949" s="264" t="s">
        <v>6102</v>
      </c>
      <c r="H1949" s="263" t="s">
        <v>6103</v>
      </c>
      <c r="I1949" s="265" t="s">
        <v>9</v>
      </c>
      <c r="J1949" s="263"/>
      <c r="K1949" s="269"/>
      <c r="L1949" s="266"/>
      <c r="M1949" s="267"/>
      <c r="N1949" s="267"/>
      <c r="O1949" s="267"/>
      <c r="P1949" s="267"/>
      <c r="Q1949" s="267"/>
      <c r="R1949" s="267"/>
      <c r="S1949" s="267"/>
      <c r="T1949" s="267"/>
      <c r="U1949" s="267"/>
      <c r="V1949" s="267"/>
      <c r="W1949" s="267"/>
      <c r="X1949" s="267"/>
      <c r="Y1949" s="267"/>
      <c r="Z1949" s="267"/>
      <c r="AA1949" s="267"/>
      <c r="AB1949" s="267"/>
    </row>
    <row r="1950" spans="1:28" s="268" customFormat="1" ht="40.200000000000003" customHeight="1">
      <c r="A1950" s="263" t="s">
        <v>6076</v>
      </c>
      <c r="B1950" s="271" t="s">
        <v>6077</v>
      </c>
      <c r="C1950" s="263" t="s">
        <v>6104</v>
      </c>
      <c r="D1950" s="263" t="s">
        <v>6079</v>
      </c>
      <c r="E1950" s="271" t="s">
        <v>6080</v>
      </c>
      <c r="F1950" s="263" t="s">
        <v>6105</v>
      </c>
      <c r="G1950" s="264" t="s">
        <v>6102</v>
      </c>
      <c r="H1950" s="263" t="s">
        <v>6106</v>
      </c>
      <c r="I1950" s="265" t="s">
        <v>9</v>
      </c>
      <c r="J1950" s="263"/>
      <c r="K1950" s="269"/>
      <c r="L1950" s="266"/>
      <c r="M1950" s="267"/>
      <c r="N1950" s="267"/>
      <c r="O1950" s="267"/>
      <c r="P1950" s="267"/>
      <c r="Q1950" s="267"/>
      <c r="R1950" s="267"/>
      <c r="S1950" s="267"/>
      <c r="T1950" s="267"/>
      <c r="U1950" s="267"/>
      <c r="V1950" s="267"/>
      <c r="W1950" s="267"/>
      <c r="X1950" s="267"/>
      <c r="Y1950" s="267"/>
      <c r="Z1950" s="267"/>
      <c r="AA1950" s="267"/>
      <c r="AB1950" s="267"/>
    </row>
    <row r="1951" spans="1:28" s="268" customFormat="1" ht="40.200000000000003" customHeight="1">
      <c r="A1951" s="263" t="s">
        <v>6076</v>
      </c>
      <c r="B1951" s="271" t="s">
        <v>6077</v>
      </c>
      <c r="C1951" s="263" t="s">
        <v>6107</v>
      </c>
      <c r="D1951" s="263" t="s">
        <v>6079</v>
      </c>
      <c r="E1951" s="271" t="s">
        <v>6080</v>
      </c>
      <c r="F1951" s="263" t="s">
        <v>6108</v>
      </c>
      <c r="G1951" s="264" t="s">
        <v>6109</v>
      </c>
      <c r="H1951" s="263" t="s">
        <v>6110</v>
      </c>
      <c r="I1951" s="265" t="s">
        <v>9</v>
      </c>
      <c r="J1951" s="263"/>
      <c r="K1951" s="269"/>
      <c r="L1951" s="266"/>
      <c r="M1951" s="267"/>
      <c r="N1951" s="267"/>
      <c r="O1951" s="267"/>
      <c r="P1951" s="267"/>
      <c r="Q1951" s="267"/>
      <c r="R1951" s="267"/>
      <c r="S1951" s="267"/>
      <c r="T1951" s="267"/>
      <c r="U1951" s="267"/>
      <c r="V1951" s="267"/>
      <c r="W1951" s="267"/>
      <c r="X1951" s="267"/>
      <c r="Y1951" s="267"/>
      <c r="Z1951" s="267"/>
      <c r="AA1951" s="267"/>
      <c r="AB1951" s="267"/>
    </row>
    <row r="1952" spans="1:28" s="268" customFormat="1" ht="40.200000000000003" customHeight="1">
      <c r="A1952" s="263" t="s">
        <v>6076</v>
      </c>
      <c r="B1952" s="271" t="s">
        <v>6077</v>
      </c>
      <c r="C1952" s="263" t="s">
        <v>6111</v>
      </c>
      <c r="D1952" s="263" t="s">
        <v>6112</v>
      </c>
      <c r="E1952" s="271" t="s">
        <v>6080</v>
      </c>
      <c r="F1952" s="263" t="s">
        <v>6113</v>
      </c>
      <c r="G1952" s="264" t="s">
        <v>6114</v>
      </c>
      <c r="H1952" s="263" t="s">
        <v>6115</v>
      </c>
      <c r="I1952" s="265" t="s">
        <v>9</v>
      </c>
      <c r="J1952" s="269"/>
      <c r="K1952" s="269"/>
      <c r="L1952" s="269" t="s">
        <v>645</v>
      </c>
      <c r="M1952" s="267"/>
      <c r="N1952" s="267"/>
      <c r="O1952" s="267"/>
      <c r="P1952" s="267"/>
      <c r="Q1952" s="267"/>
      <c r="R1952" s="267"/>
      <c r="S1952" s="267"/>
      <c r="T1952" s="267"/>
      <c r="U1952" s="267"/>
      <c r="V1952" s="267"/>
      <c r="W1952" s="267"/>
      <c r="X1952" s="267"/>
      <c r="Y1952" s="267"/>
      <c r="Z1952" s="267"/>
      <c r="AA1952" s="267"/>
      <c r="AB1952" s="267"/>
    </row>
    <row r="1953" spans="1:28" s="268" customFormat="1" ht="40.200000000000003" customHeight="1">
      <c r="A1953" s="263" t="s">
        <v>6076</v>
      </c>
      <c r="B1953" s="271" t="s">
        <v>6077</v>
      </c>
      <c r="C1953" s="263" t="s">
        <v>6116</v>
      </c>
      <c r="D1953" s="263" t="s">
        <v>6079</v>
      </c>
      <c r="E1953" s="271" t="s">
        <v>6080</v>
      </c>
      <c r="F1953" s="263" t="s">
        <v>6117</v>
      </c>
      <c r="G1953" s="264" t="s">
        <v>6118</v>
      </c>
      <c r="H1953" s="263" t="s">
        <v>17385</v>
      </c>
      <c r="I1953" s="265" t="s">
        <v>9</v>
      </c>
      <c r="J1953" s="263"/>
      <c r="K1953" s="269"/>
      <c r="L1953" s="269" t="s">
        <v>645</v>
      </c>
      <c r="M1953" s="267"/>
      <c r="N1953" s="267"/>
      <c r="O1953" s="267"/>
      <c r="P1953" s="267"/>
      <c r="Q1953" s="267"/>
      <c r="R1953" s="267"/>
      <c r="S1953" s="267"/>
      <c r="T1953" s="267"/>
      <c r="U1953" s="267"/>
      <c r="V1953" s="267"/>
      <c r="W1953" s="267"/>
      <c r="X1953" s="267"/>
      <c r="Y1953" s="267"/>
      <c r="Z1953" s="267"/>
      <c r="AA1953" s="267"/>
      <c r="AB1953" s="267"/>
    </row>
    <row r="1954" spans="1:28" s="284" customFormat="1" ht="40.200000000000003" customHeight="1">
      <c r="A1954" s="287" t="s">
        <v>6076</v>
      </c>
      <c r="B1954" s="271" t="s">
        <v>6077</v>
      </c>
      <c r="C1954" s="287" t="s">
        <v>6119</v>
      </c>
      <c r="D1954" s="287" t="s">
        <v>6079</v>
      </c>
      <c r="E1954" s="271" t="s">
        <v>6080</v>
      </c>
      <c r="F1954" s="287" t="s">
        <v>6120</v>
      </c>
      <c r="G1954" s="309" t="s">
        <v>6121</v>
      </c>
      <c r="H1954" s="287" t="s">
        <v>6122</v>
      </c>
      <c r="I1954" s="310" t="s">
        <v>9</v>
      </c>
      <c r="J1954" s="263"/>
      <c r="K1954" s="313"/>
      <c r="L1954" s="287"/>
    </row>
    <row r="1955" spans="1:28" s="262" customFormat="1" ht="40.200000000000003" customHeight="1">
      <c r="A1955" s="256" t="s">
        <v>6076</v>
      </c>
      <c r="B1955" s="271" t="s">
        <v>6077</v>
      </c>
      <c r="C1955" s="256" t="s">
        <v>6123</v>
      </c>
      <c r="D1955" s="256" t="s">
        <v>6079</v>
      </c>
      <c r="E1955" s="271" t="s">
        <v>6080</v>
      </c>
      <c r="F1955" s="256" t="s">
        <v>6124</v>
      </c>
      <c r="G1955" s="258" t="s">
        <v>6125</v>
      </c>
      <c r="H1955" s="256" t="s">
        <v>6126</v>
      </c>
      <c r="I1955" s="259" t="s">
        <v>9</v>
      </c>
      <c r="J1955" s="263"/>
      <c r="K1955" s="314"/>
      <c r="L1955" s="314" t="s">
        <v>645</v>
      </c>
      <c r="M1955" s="261"/>
      <c r="N1955" s="261"/>
      <c r="O1955" s="261"/>
      <c r="P1955" s="261"/>
      <c r="Q1955" s="261"/>
      <c r="R1955" s="261"/>
      <c r="S1955" s="261"/>
      <c r="T1955" s="261"/>
      <c r="U1955" s="261"/>
      <c r="V1955" s="261"/>
      <c r="W1955" s="261"/>
      <c r="X1955" s="261"/>
      <c r="Y1955" s="261"/>
      <c r="Z1955" s="261"/>
      <c r="AA1955" s="261"/>
      <c r="AB1955" s="261"/>
    </row>
    <row r="1956" spans="1:28" s="268" customFormat="1" ht="40.200000000000003" customHeight="1">
      <c r="A1956" s="263" t="s">
        <v>6076</v>
      </c>
      <c r="B1956" s="271" t="s">
        <v>6077</v>
      </c>
      <c r="C1956" s="263" t="s">
        <v>6127</v>
      </c>
      <c r="D1956" s="263" t="s">
        <v>6079</v>
      </c>
      <c r="E1956" s="271" t="s">
        <v>6080</v>
      </c>
      <c r="F1956" s="263" t="s">
        <v>6128</v>
      </c>
      <c r="G1956" s="264" t="s">
        <v>6129</v>
      </c>
      <c r="H1956" s="263" t="s">
        <v>6130</v>
      </c>
      <c r="I1956" s="265" t="s">
        <v>9</v>
      </c>
      <c r="J1956" s="263"/>
      <c r="K1956" s="269"/>
      <c r="L1956" s="269" t="s">
        <v>645</v>
      </c>
      <c r="M1956" s="267"/>
      <c r="N1956" s="267"/>
      <c r="O1956" s="267"/>
      <c r="P1956" s="267"/>
      <c r="Q1956" s="267"/>
      <c r="R1956" s="267"/>
      <c r="S1956" s="267"/>
      <c r="T1956" s="267"/>
      <c r="U1956" s="267"/>
      <c r="V1956" s="267"/>
      <c r="W1956" s="267"/>
      <c r="X1956" s="267"/>
      <c r="Y1956" s="267"/>
      <c r="Z1956" s="267"/>
      <c r="AA1956" s="267"/>
      <c r="AB1956" s="267"/>
    </row>
    <row r="1957" spans="1:28" s="268" customFormat="1" ht="40.200000000000003" customHeight="1">
      <c r="A1957" s="263" t="s">
        <v>6076</v>
      </c>
      <c r="B1957" s="271" t="s">
        <v>6077</v>
      </c>
      <c r="C1957" s="263" t="s">
        <v>6131</v>
      </c>
      <c r="D1957" s="263" t="s">
        <v>6079</v>
      </c>
      <c r="E1957" s="271" t="s">
        <v>6080</v>
      </c>
      <c r="F1957" s="263" t="s">
        <v>6132</v>
      </c>
      <c r="G1957" s="264" t="s">
        <v>6133</v>
      </c>
      <c r="H1957" s="263" t="s">
        <v>6134</v>
      </c>
      <c r="I1957" s="265" t="s">
        <v>9</v>
      </c>
      <c r="J1957" s="263"/>
      <c r="K1957" s="269"/>
      <c r="L1957" s="269" t="s">
        <v>645</v>
      </c>
      <c r="M1957" s="267"/>
      <c r="N1957" s="267"/>
      <c r="O1957" s="267"/>
      <c r="P1957" s="267"/>
      <c r="Q1957" s="267"/>
      <c r="R1957" s="267"/>
      <c r="S1957" s="267"/>
      <c r="T1957" s="267"/>
      <c r="U1957" s="267"/>
      <c r="V1957" s="267"/>
      <c r="W1957" s="267"/>
      <c r="X1957" s="267"/>
      <c r="Y1957" s="267"/>
      <c r="Z1957" s="267"/>
      <c r="AA1957" s="267"/>
      <c r="AB1957" s="267"/>
    </row>
    <row r="1958" spans="1:28" s="268" customFormat="1" ht="40.200000000000003" customHeight="1">
      <c r="A1958" s="263" t="s">
        <v>6076</v>
      </c>
      <c r="B1958" s="271" t="s">
        <v>6077</v>
      </c>
      <c r="C1958" s="263" t="s">
        <v>6135</v>
      </c>
      <c r="D1958" s="263" t="s">
        <v>6079</v>
      </c>
      <c r="E1958" s="271" t="s">
        <v>6080</v>
      </c>
      <c r="F1958" s="263" t="s">
        <v>6136</v>
      </c>
      <c r="G1958" s="264" t="s">
        <v>6133</v>
      </c>
      <c r="H1958" s="263" t="s">
        <v>6137</v>
      </c>
      <c r="I1958" s="265" t="s">
        <v>9</v>
      </c>
      <c r="J1958" s="263"/>
      <c r="K1958" s="269"/>
      <c r="L1958" s="269" t="s">
        <v>645</v>
      </c>
      <c r="M1958" s="267"/>
      <c r="N1958" s="267"/>
      <c r="O1958" s="267"/>
      <c r="P1958" s="267"/>
      <c r="Q1958" s="267"/>
      <c r="R1958" s="267"/>
      <c r="S1958" s="267"/>
      <c r="T1958" s="267"/>
      <c r="U1958" s="267"/>
      <c r="V1958" s="267"/>
      <c r="W1958" s="267"/>
      <c r="X1958" s="267"/>
      <c r="Y1958" s="267"/>
      <c r="Z1958" s="267"/>
      <c r="AA1958" s="267"/>
      <c r="AB1958" s="267"/>
    </row>
    <row r="1959" spans="1:28" s="268" customFormat="1" ht="40.200000000000003" customHeight="1">
      <c r="A1959" s="263" t="s">
        <v>6076</v>
      </c>
      <c r="B1959" s="271" t="s">
        <v>6077</v>
      </c>
      <c r="C1959" s="263" t="s">
        <v>6138</v>
      </c>
      <c r="D1959" s="263" t="s">
        <v>6079</v>
      </c>
      <c r="E1959" s="271" t="s">
        <v>6080</v>
      </c>
      <c r="F1959" s="263" t="s">
        <v>6139</v>
      </c>
      <c r="G1959" s="264" t="s">
        <v>6140</v>
      </c>
      <c r="H1959" s="263" t="s">
        <v>1812</v>
      </c>
      <c r="I1959" s="265" t="s">
        <v>9</v>
      </c>
      <c r="J1959" s="263"/>
      <c r="K1959" s="269"/>
      <c r="L1959" s="269" t="s">
        <v>645</v>
      </c>
      <c r="M1959" s="267"/>
      <c r="N1959" s="267"/>
      <c r="O1959" s="267"/>
      <c r="P1959" s="267"/>
      <c r="Q1959" s="267"/>
      <c r="R1959" s="267"/>
      <c r="S1959" s="267"/>
      <c r="T1959" s="267"/>
      <c r="U1959" s="267"/>
      <c r="V1959" s="267"/>
      <c r="W1959" s="267"/>
      <c r="X1959" s="267"/>
      <c r="Y1959" s="267"/>
      <c r="Z1959" s="267"/>
      <c r="AA1959" s="267"/>
      <c r="AB1959" s="267"/>
    </row>
    <row r="1960" spans="1:28" s="268" customFormat="1" ht="40.200000000000003" customHeight="1">
      <c r="A1960" s="263" t="s">
        <v>6076</v>
      </c>
      <c r="B1960" s="271" t="s">
        <v>6077</v>
      </c>
      <c r="C1960" s="263" t="s">
        <v>6141</v>
      </c>
      <c r="D1960" s="263" t="s">
        <v>6079</v>
      </c>
      <c r="E1960" s="271" t="s">
        <v>6080</v>
      </c>
      <c r="F1960" s="263" t="s">
        <v>6142</v>
      </c>
      <c r="G1960" s="264" t="s">
        <v>6143</v>
      </c>
      <c r="H1960" s="263" t="s">
        <v>1808</v>
      </c>
      <c r="I1960" s="265" t="s">
        <v>9</v>
      </c>
      <c r="J1960" s="263"/>
      <c r="K1960" s="269"/>
      <c r="L1960" s="269" t="s">
        <v>645</v>
      </c>
      <c r="M1960" s="267"/>
      <c r="N1960" s="267"/>
      <c r="O1960" s="267"/>
      <c r="P1960" s="267"/>
      <c r="Q1960" s="267"/>
      <c r="R1960" s="267"/>
      <c r="S1960" s="267"/>
      <c r="T1960" s="267"/>
      <c r="U1960" s="267"/>
      <c r="V1960" s="267"/>
      <c r="W1960" s="267"/>
      <c r="X1960" s="267"/>
      <c r="Y1960" s="267"/>
      <c r="Z1960" s="267"/>
      <c r="AA1960" s="267"/>
      <c r="AB1960" s="267"/>
    </row>
    <row r="1961" spans="1:28" s="268" customFormat="1" ht="40.200000000000003" customHeight="1">
      <c r="A1961" s="263" t="s">
        <v>6076</v>
      </c>
      <c r="B1961" s="271" t="s">
        <v>6077</v>
      </c>
      <c r="C1961" s="263" t="s">
        <v>6144</v>
      </c>
      <c r="D1961" s="263" t="s">
        <v>6079</v>
      </c>
      <c r="E1961" s="271" t="s">
        <v>6080</v>
      </c>
      <c r="F1961" s="263" t="s">
        <v>1804</v>
      </c>
      <c r="G1961" s="264" t="s">
        <v>6143</v>
      </c>
      <c r="H1961" s="263" t="s">
        <v>1625</v>
      </c>
      <c r="I1961" s="265" t="s">
        <v>9</v>
      </c>
      <c r="J1961" s="263"/>
      <c r="K1961" s="269"/>
      <c r="L1961" s="269" t="s">
        <v>645</v>
      </c>
      <c r="M1961" s="267"/>
      <c r="N1961" s="267"/>
      <c r="O1961" s="267"/>
      <c r="P1961" s="267"/>
      <c r="Q1961" s="267"/>
      <c r="R1961" s="267"/>
      <c r="S1961" s="267"/>
      <c r="T1961" s="267"/>
      <c r="U1961" s="267"/>
      <c r="V1961" s="267"/>
      <c r="W1961" s="267"/>
      <c r="X1961" s="267"/>
      <c r="Y1961" s="267"/>
      <c r="Z1961" s="267"/>
      <c r="AA1961" s="267"/>
      <c r="AB1961" s="267"/>
    </row>
    <row r="1962" spans="1:28" s="268" customFormat="1" ht="40.200000000000003" customHeight="1">
      <c r="A1962" s="263" t="s">
        <v>6076</v>
      </c>
      <c r="B1962" s="271" t="s">
        <v>6077</v>
      </c>
      <c r="C1962" s="263" t="s">
        <v>6145</v>
      </c>
      <c r="D1962" s="263" t="s">
        <v>6079</v>
      </c>
      <c r="E1962" s="271" t="s">
        <v>6080</v>
      </c>
      <c r="F1962" s="263" t="s">
        <v>6146</v>
      </c>
      <c r="G1962" s="264" t="s">
        <v>6147</v>
      </c>
      <c r="H1962" s="263" t="s">
        <v>6148</v>
      </c>
      <c r="I1962" s="265" t="s">
        <v>9</v>
      </c>
      <c r="J1962" s="263"/>
      <c r="K1962" s="269"/>
      <c r="L1962" s="269" t="s">
        <v>645</v>
      </c>
      <c r="M1962" s="267"/>
      <c r="N1962" s="267"/>
      <c r="O1962" s="267"/>
      <c r="P1962" s="267"/>
      <c r="Q1962" s="267"/>
      <c r="R1962" s="267"/>
      <c r="S1962" s="267"/>
      <c r="T1962" s="267"/>
      <c r="U1962" s="267"/>
      <c r="V1962" s="267"/>
      <c r="W1962" s="267"/>
      <c r="X1962" s="267"/>
      <c r="Y1962" s="267"/>
      <c r="Z1962" s="267"/>
      <c r="AA1962" s="267"/>
      <c r="AB1962" s="267"/>
    </row>
    <row r="1963" spans="1:28" s="268" customFormat="1" ht="40.200000000000003" customHeight="1">
      <c r="A1963" s="263" t="s">
        <v>6149</v>
      </c>
      <c r="B1963" s="271" t="s">
        <v>6150</v>
      </c>
      <c r="C1963" s="263" t="s">
        <v>6151</v>
      </c>
      <c r="D1963" s="263" t="s">
        <v>17386</v>
      </c>
      <c r="E1963" s="271" t="s">
        <v>6152</v>
      </c>
      <c r="F1963" s="263" t="s">
        <v>6153</v>
      </c>
      <c r="G1963" s="264" t="s">
        <v>6154</v>
      </c>
      <c r="H1963" s="263" t="s">
        <v>6155</v>
      </c>
      <c r="I1963" s="265" t="s">
        <v>9</v>
      </c>
      <c r="J1963" s="263"/>
      <c r="K1963" s="269"/>
      <c r="L1963" s="269" t="s">
        <v>645</v>
      </c>
      <c r="M1963" s="267"/>
      <c r="N1963" s="267"/>
      <c r="O1963" s="267"/>
      <c r="P1963" s="267"/>
      <c r="Q1963" s="267"/>
      <c r="R1963" s="267"/>
      <c r="S1963" s="267"/>
      <c r="T1963" s="267"/>
      <c r="U1963" s="267"/>
      <c r="V1963" s="267"/>
      <c r="W1963" s="267"/>
      <c r="X1963" s="267"/>
      <c r="Y1963" s="267"/>
      <c r="Z1963" s="267"/>
      <c r="AA1963" s="267"/>
      <c r="AB1963" s="267"/>
    </row>
    <row r="1964" spans="1:28" s="268" customFormat="1" ht="40.200000000000003" customHeight="1">
      <c r="A1964" s="263" t="s">
        <v>6149</v>
      </c>
      <c r="B1964" s="271" t="s">
        <v>6150</v>
      </c>
      <c r="C1964" s="263" t="s">
        <v>6156</v>
      </c>
      <c r="D1964" s="263" t="s">
        <v>17386</v>
      </c>
      <c r="E1964" s="271" t="s">
        <v>6152</v>
      </c>
      <c r="F1964" s="263" t="s">
        <v>6157</v>
      </c>
      <c r="G1964" s="264" t="s">
        <v>6154</v>
      </c>
      <c r="H1964" s="263" t="s">
        <v>6158</v>
      </c>
      <c r="I1964" s="265" t="s">
        <v>9</v>
      </c>
      <c r="J1964" s="263"/>
      <c r="K1964" s="269"/>
      <c r="L1964" s="269" t="s">
        <v>645</v>
      </c>
      <c r="M1964" s="267"/>
      <c r="N1964" s="267"/>
      <c r="O1964" s="267"/>
      <c r="P1964" s="267"/>
      <c r="Q1964" s="267"/>
      <c r="R1964" s="267"/>
      <c r="S1964" s="267"/>
      <c r="T1964" s="267"/>
      <c r="U1964" s="267"/>
      <c r="V1964" s="267"/>
      <c r="W1964" s="267"/>
      <c r="X1964" s="267"/>
      <c r="Y1964" s="267"/>
      <c r="Z1964" s="267"/>
      <c r="AA1964" s="267"/>
      <c r="AB1964" s="267"/>
    </row>
    <row r="1965" spans="1:28" s="268" customFormat="1" ht="40.200000000000003" customHeight="1">
      <c r="A1965" s="263" t="s">
        <v>6149</v>
      </c>
      <c r="B1965" s="271" t="s">
        <v>6150</v>
      </c>
      <c r="C1965" s="263" t="s">
        <v>6159</v>
      </c>
      <c r="D1965" s="263" t="s">
        <v>17386</v>
      </c>
      <c r="E1965" s="271" t="s">
        <v>6152</v>
      </c>
      <c r="F1965" s="263" t="s">
        <v>1955</v>
      </c>
      <c r="G1965" s="264" t="s">
        <v>6160</v>
      </c>
      <c r="H1965" s="263" t="s">
        <v>4896</v>
      </c>
      <c r="I1965" s="265" t="s">
        <v>9</v>
      </c>
      <c r="J1965" s="263"/>
      <c r="K1965" s="269"/>
      <c r="L1965" s="269" t="s">
        <v>645</v>
      </c>
      <c r="M1965" s="267"/>
      <c r="N1965" s="267"/>
      <c r="O1965" s="267"/>
      <c r="P1965" s="267"/>
      <c r="Q1965" s="267"/>
      <c r="R1965" s="267"/>
      <c r="S1965" s="267"/>
      <c r="T1965" s="267"/>
      <c r="U1965" s="267"/>
      <c r="V1965" s="267"/>
      <c r="W1965" s="267"/>
      <c r="X1965" s="267"/>
      <c r="Y1965" s="267"/>
      <c r="Z1965" s="267"/>
      <c r="AA1965" s="267"/>
      <c r="AB1965" s="267"/>
    </row>
    <row r="1966" spans="1:28" s="268" customFormat="1" ht="40.200000000000003" customHeight="1">
      <c r="A1966" s="263" t="s">
        <v>6149</v>
      </c>
      <c r="B1966" s="271" t="s">
        <v>6150</v>
      </c>
      <c r="C1966" s="263" t="s">
        <v>6161</v>
      </c>
      <c r="D1966" s="263" t="s">
        <v>17386</v>
      </c>
      <c r="E1966" s="271" t="s">
        <v>6152</v>
      </c>
      <c r="F1966" s="263" t="s">
        <v>6162</v>
      </c>
      <c r="G1966" s="264" t="s">
        <v>6163</v>
      </c>
      <c r="H1966" s="263" t="s">
        <v>6164</v>
      </c>
      <c r="I1966" s="265" t="s">
        <v>9</v>
      </c>
      <c r="J1966" s="263"/>
      <c r="K1966" s="269"/>
      <c r="L1966" s="269" t="s">
        <v>645</v>
      </c>
      <c r="M1966" s="267"/>
      <c r="N1966" s="267"/>
      <c r="O1966" s="267"/>
      <c r="P1966" s="267"/>
      <c r="Q1966" s="267"/>
      <c r="R1966" s="267"/>
      <c r="S1966" s="267"/>
      <c r="T1966" s="267"/>
      <c r="U1966" s="267"/>
      <c r="V1966" s="267"/>
      <c r="W1966" s="267"/>
      <c r="X1966" s="267"/>
      <c r="Y1966" s="267"/>
      <c r="Z1966" s="267"/>
      <c r="AA1966" s="267"/>
      <c r="AB1966" s="267"/>
    </row>
    <row r="1967" spans="1:28" s="268" customFormat="1" ht="40.200000000000003" customHeight="1">
      <c r="A1967" s="263" t="s">
        <v>6149</v>
      </c>
      <c r="B1967" s="271" t="s">
        <v>6150</v>
      </c>
      <c r="C1967" s="263" t="s">
        <v>6165</v>
      </c>
      <c r="D1967" s="263" t="s">
        <v>17386</v>
      </c>
      <c r="E1967" s="271" t="s">
        <v>6152</v>
      </c>
      <c r="F1967" s="263" t="s">
        <v>6166</v>
      </c>
      <c r="G1967" s="264" t="s">
        <v>6163</v>
      </c>
      <c r="H1967" s="263" t="s">
        <v>6167</v>
      </c>
      <c r="I1967" s="265" t="s">
        <v>9</v>
      </c>
      <c r="J1967" s="263"/>
      <c r="K1967" s="269"/>
      <c r="L1967" s="269" t="s">
        <v>645</v>
      </c>
      <c r="M1967" s="267"/>
      <c r="N1967" s="267"/>
      <c r="O1967" s="267"/>
      <c r="P1967" s="267"/>
      <c r="Q1967" s="267"/>
      <c r="R1967" s="267"/>
      <c r="S1967" s="267"/>
      <c r="T1967" s="267"/>
      <c r="U1967" s="267"/>
      <c r="V1967" s="267"/>
      <c r="W1967" s="267"/>
      <c r="X1967" s="267"/>
      <c r="Y1967" s="267"/>
      <c r="Z1967" s="267"/>
      <c r="AA1967" s="267"/>
      <c r="AB1967" s="267"/>
    </row>
    <row r="1968" spans="1:28" s="268" customFormat="1" ht="40.200000000000003" customHeight="1">
      <c r="A1968" s="263" t="s">
        <v>6149</v>
      </c>
      <c r="B1968" s="271" t="s">
        <v>6150</v>
      </c>
      <c r="C1968" s="263" t="s">
        <v>6168</v>
      </c>
      <c r="D1968" s="263" t="s">
        <v>17386</v>
      </c>
      <c r="E1968" s="271" t="s">
        <v>6152</v>
      </c>
      <c r="F1968" s="263" t="s">
        <v>6169</v>
      </c>
      <c r="G1968" s="264" t="s">
        <v>6163</v>
      </c>
      <c r="H1968" s="263" t="s">
        <v>6170</v>
      </c>
      <c r="I1968" s="265" t="s">
        <v>9</v>
      </c>
      <c r="J1968" s="263"/>
      <c r="K1968" s="269"/>
      <c r="L1968" s="269" t="s">
        <v>645</v>
      </c>
      <c r="M1968" s="267"/>
      <c r="N1968" s="267"/>
      <c r="O1968" s="267"/>
      <c r="P1968" s="267"/>
      <c r="Q1968" s="267"/>
      <c r="R1968" s="267"/>
      <c r="S1968" s="267"/>
      <c r="T1968" s="267"/>
      <c r="U1968" s="267"/>
      <c r="V1968" s="267"/>
      <c r="W1968" s="267"/>
      <c r="X1968" s="267"/>
      <c r="Y1968" s="267"/>
      <c r="Z1968" s="267"/>
      <c r="AA1968" s="267"/>
      <c r="AB1968" s="267"/>
    </row>
    <row r="1969" spans="1:28" s="268" customFormat="1" ht="40.200000000000003" customHeight="1">
      <c r="A1969" s="263" t="s">
        <v>6149</v>
      </c>
      <c r="B1969" s="271" t="s">
        <v>6150</v>
      </c>
      <c r="C1969" s="263" t="s">
        <v>6171</v>
      </c>
      <c r="D1969" s="263" t="s">
        <v>17386</v>
      </c>
      <c r="E1969" s="271" t="s">
        <v>6152</v>
      </c>
      <c r="F1969" s="263" t="s">
        <v>1965</v>
      </c>
      <c r="G1969" s="264" t="s">
        <v>6163</v>
      </c>
      <c r="H1969" s="263" t="s">
        <v>1966</v>
      </c>
      <c r="I1969" s="265" t="s">
        <v>9</v>
      </c>
      <c r="J1969" s="263"/>
      <c r="K1969" s="269"/>
      <c r="L1969" s="269" t="s">
        <v>645</v>
      </c>
      <c r="M1969" s="267"/>
      <c r="N1969" s="267"/>
      <c r="O1969" s="267"/>
      <c r="P1969" s="267"/>
      <c r="Q1969" s="267"/>
      <c r="R1969" s="267"/>
      <c r="S1969" s="267"/>
      <c r="T1969" s="267"/>
      <c r="U1969" s="267"/>
      <c r="V1969" s="267"/>
      <c r="W1969" s="267"/>
      <c r="X1969" s="267"/>
      <c r="Y1969" s="267"/>
      <c r="Z1969" s="267"/>
      <c r="AA1969" s="267"/>
      <c r="AB1969" s="267"/>
    </row>
    <row r="1970" spans="1:28" s="268" customFormat="1" ht="40.200000000000003" customHeight="1">
      <c r="A1970" s="263" t="s">
        <v>6149</v>
      </c>
      <c r="B1970" s="271" t="s">
        <v>6150</v>
      </c>
      <c r="C1970" s="263" t="s">
        <v>6172</v>
      </c>
      <c r="D1970" s="263" t="s">
        <v>17386</v>
      </c>
      <c r="E1970" s="271" t="s">
        <v>6152</v>
      </c>
      <c r="F1970" s="263" t="s">
        <v>1967</v>
      </c>
      <c r="G1970" s="264" t="s">
        <v>6173</v>
      </c>
      <c r="H1970" s="263" t="s">
        <v>1969</v>
      </c>
      <c r="I1970" s="265" t="s">
        <v>9</v>
      </c>
      <c r="J1970" s="263"/>
      <c r="K1970" s="269"/>
      <c r="L1970" s="269" t="s">
        <v>645</v>
      </c>
      <c r="M1970" s="267"/>
      <c r="N1970" s="267"/>
      <c r="O1970" s="267"/>
      <c r="P1970" s="267"/>
      <c r="Q1970" s="267"/>
      <c r="R1970" s="267"/>
      <c r="S1970" s="267"/>
      <c r="T1970" s="267"/>
      <c r="U1970" s="267"/>
      <c r="V1970" s="267"/>
      <c r="W1970" s="267"/>
      <c r="X1970" s="267"/>
      <c r="Y1970" s="267"/>
      <c r="Z1970" s="267"/>
      <c r="AA1970" s="267"/>
      <c r="AB1970" s="267"/>
    </row>
    <row r="1971" spans="1:28" s="268" customFormat="1" ht="40.200000000000003" customHeight="1">
      <c r="A1971" s="263" t="s">
        <v>6149</v>
      </c>
      <c r="B1971" s="271" t="s">
        <v>6150</v>
      </c>
      <c r="C1971" s="263" t="s">
        <v>6174</v>
      </c>
      <c r="D1971" s="263" t="s">
        <v>17386</v>
      </c>
      <c r="E1971" s="271" t="s">
        <v>6152</v>
      </c>
      <c r="F1971" s="263" t="s">
        <v>1970</v>
      </c>
      <c r="G1971" s="264" t="s">
        <v>6173</v>
      </c>
      <c r="H1971" s="263" t="s">
        <v>6175</v>
      </c>
      <c r="I1971" s="265" t="s">
        <v>9</v>
      </c>
      <c r="J1971" s="263"/>
      <c r="K1971" s="269"/>
      <c r="L1971" s="269" t="s">
        <v>645</v>
      </c>
      <c r="M1971" s="267"/>
      <c r="N1971" s="267"/>
      <c r="O1971" s="267"/>
      <c r="P1971" s="267"/>
      <c r="Q1971" s="267"/>
      <c r="R1971" s="267"/>
      <c r="S1971" s="267"/>
      <c r="T1971" s="267"/>
      <c r="U1971" s="267"/>
      <c r="V1971" s="267"/>
      <c r="W1971" s="267"/>
      <c r="X1971" s="267"/>
      <c r="Y1971" s="267"/>
      <c r="Z1971" s="267"/>
      <c r="AA1971" s="267"/>
      <c r="AB1971" s="267"/>
    </row>
    <row r="1972" spans="1:28" s="268" customFormat="1" ht="40.200000000000003" customHeight="1">
      <c r="A1972" s="263" t="s">
        <v>6149</v>
      </c>
      <c r="B1972" s="271" t="s">
        <v>6150</v>
      </c>
      <c r="C1972" s="263" t="s">
        <v>6176</v>
      </c>
      <c r="D1972" s="263" t="s">
        <v>17386</v>
      </c>
      <c r="E1972" s="271" t="s">
        <v>6152</v>
      </c>
      <c r="F1972" s="263" t="s">
        <v>1972</v>
      </c>
      <c r="G1972" s="264" t="s">
        <v>6177</v>
      </c>
      <c r="H1972" s="263" t="s">
        <v>1974</v>
      </c>
      <c r="I1972" s="265" t="s">
        <v>9</v>
      </c>
      <c r="J1972" s="263"/>
      <c r="K1972" s="269"/>
      <c r="L1972" s="269" t="s">
        <v>645</v>
      </c>
      <c r="M1972" s="267"/>
      <c r="N1972" s="267"/>
      <c r="O1972" s="267"/>
      <c r="P1972" s="267"/>
      <c r="Q1972" s="267"/>
      <c r="R1972" s="267"/>
      <c r="S1972" s="267"/>
      <c r="T1972" s="267"/>
      <c r="U1972" s="267"/>
      <c r="V1972" s="267"/>
      <c r="W1972" s="267"/>
      <c r="X1972" s="267"/>
      <c r="Y1972" s="267"/>
      <c r="Z1972" s="267"/>
      <c r="AA1972" s="267"/>
      <c r="AB1972" s="267"/>
    </row>
    <row r="1973" spans="1:28" s="268" customFormat="1" ht="40.200000000000003" customHeight="1">
      <c r="A1973" s="263" t="s">
        <v>6149</v>
      </c>
      <c r="B1973" s="271" t="s">
        <v>6150</v>
      </c>
      <c r="C1973" s="263" t="s">
        <v>6178</v>
      </c>
      <c r="D1973" s="263" t="s">
        <v>17386</v>
      </c>
      <c r="E1973" s="271" t="s">
        <v>6152</v>
      </c>
      <c r="F1973" s="263" t="s">
        <v>1975</v>
      </c>
      <c r="G1973" s="264" t="s">
        <v>6177</v>
      </c>
      <c r="H1973" s="263" t="s">
        <v>6179</v>
      </c>
      <c r="I1973" s="265" t="s">
        <v>9</v>
      </c>
      <c r="J1973" s="263"/>
      <c r="K1973" s="269"/>
      <c r="L1973" s="269" t="s">
        <v>645</v>
      </c>
      <c r="M1973" s="267"/>
      <c r="N1973" s="267"/>
      <c r="O1973" s="267"/>
      <c r="P1973" s="267"/>
      <c r="Q1973" s="267"/>
      <c r="R1973" s="267"/>
      <c r="S1973" s="267"/>
      <c r="T1973" s="267"/>
      <c r="U1973" s="267"/>
      <c r="V1973" s="267"/>
      <c r="W1973" s="267"/>
      <c r="X1973" s="267"/>
      <c r="Y1973" s="267"/>
      <c r="Z1973" s="267"/>
      <c r="AA1973" s="267"/>
      <c r="AB1973" s="267"/>
    </row>
    <row r="1974" spans="1:28" s="268" customFormat="1" ht="40.200000000000003" customHeight="1">
      <c r="A1974" s="263" t="s">
        <v>6149</v>
      </c>
      <c r="B1974" s="271" t="s">
        <v>6150</v>
      </c>
      <c r="C1974" s="263" t="s">
        <v>6180</v>
      </c>
      <c r="D1974" s="263" t="s">
        <v>17386</v>
      </c>
      <c r="E1974" s="271" t="s">
        <v>6152</v>
      </c>
      <c r="F1974" s="263" t="s">
        <v>6181</v>
      </c>
      <c r="G1974" s="264" t="s">
        <v>6182</v>
      </c>
      <c r="H1974" s="263" t="s">
        <v>6183</v>
      </c>
      <c r="I1974" s="265" t="s">
        <v>9</v>
      </c>
      <c r="J1974" s="263"/>
      <c r="K1974" s="269"/>
      <c r="L1974" s="269" t="s">
        <v>645</v>
      </c>
      <c r="M1974" s="267"/>
      <c r="N1974" s="267"/>
      <c r="O1974" s="267"/>
      <c r="P1974" s="267"/>
      <c r="Q1974" s="267"/>
      <c r="R1974" s="267"/>
      <c r="S1974" s="267"/>
      <c r="T1974" s="267"/>
      <c r="U1974" s="267"/>
      <c r="V1974" s="267"/>
      <c r="W1974" s="267"/>
      <c r="X1974" s="267"/>
      <c r="Y1974" s="267"/>
      <c r="Z1974" s="267"/>
      <c r="AA1974" s="267"/>
      <c r="AB1974" s="267"/>
    </row>
    <row r="1975" spans="1:28" s="268" customFormat="1" ht="40.200000000000003" customHeight="1">
      <c r="A1975" s="263" t="s">
        <v>6149</v>
      </c>
      <c r="B1975" s="271" t="s">
        <v>6150</v>
      </c>
      <c r="C1975" s="263" t="s">
        <v>6184</v>
      </c>
      <c r="D1975" s="263" t="s">
        <v>17386</v>
      </c>
      <c r="E1975" s="271" t="s">
        <v>6152</v>
      </c>
      <c r="F1975" s="263" t="s">
        <v>6185</v>
      </c>
      <c r="G1975" s="264" t="s">
        <v>6182</v>
      </c>
      <c r="H1975" s="263" t="s">
        <v>6186</v>
      </c>
      <c r="I1975" s="265" t="s">
        <v>9</v>
      </c>
      <c r="J1975" s="263"/>
      <c r="K1975" s="269"/>
      <c r="L1975" s="269" t="s">
        <v>645</v>
      </c>
      <c r="M1975" s="267"/>
      <c r="N1975" s="267"/>
      <c r="O1975" s="267"/>
      <c r="P1975" s="267"/>
      <c r="Q1975" s="267"/>
      <c r="R1975" s="267"/>
      <c r="S1975" s="267"/>
      <c r="T1975" s="267"/>
      <c r="U1975" s="267"/>
      <c r="V1975" s="267"/>
      <c r="W1975" s="267"/>
      <c r="X1975" s="267"/>
      <c r="Y1975" s="267"/>
      <c r="Z1975" s="267"/>
      <c r="AA1975" s="267"/>
      <c r="AB1975" s="267"/>
    </row>
    <row r="1976" spans="1:28" s="268" customFormat="1" ht="40.200000000000003" customHeight="1">
      <c r="A1976" s="263" t="s">
        <v>6149</v>
      </c>
      <c r="B1976" s="271" t="s">
        <v>6150</v>
      </c>
      <c r="C1976" s="263" t="s">
        <v>6187</v>
      </c>
      <c r="D1976" s="263" t="s">
        <v>17386</v>
      </c>
      <c r="E1976" s="271" t="s">
        <v>6152</v>
      </c>
      <c r="F1976" s="263" t="s">
        <v>6188</v>
      </c>
      <c r="G1976" s="264" t="s">
        <v>6189</v>
      </c>
      <c r="H1976" s="263" t="s">
        <v>6190</v>
      </c>
      <c r="I1976" s="265" t="s">
        <v>9</v>
      </c>
      <c r="J1976" s="263"/>
      <c r="K1976" s="269"/>
      <c r="L1976" s="269" t="s">
        <v>645</v>
      </c>
      <c r="M1976" s="267"/>
      <c r="N1976" s="267"/>
      <c r="O1976" s="267"/>
      <c r="P1976" s="267"/>
      <c r="Q1976" s="267"/>
      <c r="R1976" s="267"/>
      <c r="S1976" s="267"/>
      <c r="T1976" s="267"/>
      <c r="U1976" s="267"/>
      <c r="V1976" s="267"/>
      <c r="W1976" s="267"/>
      <c r="X1976" s="267"/>
      <c r="Y1976" s="267"/>
      <c r="Z1976" s="267"/>
      <c r="AA1976" s="267"/>
      <c r="AB1976" s="267"/>
    </row>
    <row r="1977" spans="1:28" s="268" customFormat="1" ht="40.200000000000003" customHeight="1">
      <c r="A1977" s="263" t="s">
        <v>6149</v>
      </c>
      <c r="B1977" s="271" t="s">
        <v>6150</v>
      </c>
      <c r="C1977" s="263" t="s">
        <v>6191</v>
      </c>
      <c r="D1977" s="263" t="s">
        <v>17386</v>
      </c>
      <c r="E1977" s="271" t="s">
        <v>6152</v>
      </c>
      <c r="F1977" s="263" t="s">
        <v>6192</v>
      </c>
      <c r="G1977" s="264" t="s">
        <v>6189</v>
      </c>
      <c r="H1977" s="263" t="s">
        <v>6193</v>
      </c>
      <c r="I1977" s="265" t="s">
        <v>9</v>
      </c>
      <c r="J1977" s="263"/>
      <c r="K1977" s="269"/>
      <c r="L1977" s="269" t="s">
        <v>645</v>
      </c>
      <c r="M1977" s="267"/>
      <c r="N1977" s="267"/>
      <c r="O1977" s="267"/>
      <c r="P1977" s="267"/>
      <c r="Q1977" s="267"/>
      <c r="R1977" s="267"/>
      <c r="S1977" s="267"/>
      <c r="T1977" s="267"/>
      <c r="U1977" s="267"/>
      <c r="V1977" s="267"/>
      <c r="W1977" s="267"/>
      <c r="X1977" s="267"/>
      <c r="Y1977" s="267"/>
      <c r="Z1977" s="267"/>
      <c r="AA1977" s="267"/>
      <c r="AB1977" s="267"/>
    </row>
    <row r="1978" spans="1:28" s="268" customFormat="1" ht="40.200000000000003" customHeight="1">
      <c r="A1978" s="263" t="s">
        <v>6149</v>
      </c>
      <c r="B1978" s="271" t="s">
        <v>6150</v>
      </c>
      <c r="C1978" s="263" t="s">
        <v>6194</v>
      </c>
      <c r="D1978" s="263" t="s">
        <v>17386</v>
      </c>
      <c r="E1978" s="271" t="s">
        <v>6152</v>
      </c>
      <c r="F1978" s="263" t="s">
        <v>6195</v>
      </c>
      <c r="G1978" s="264" t="s">
        <v>6196</v>
      </c>
      <c r="H1978" s="263" t="s">
        <v>6197</v>
      </c>
      <c r="I1978" s="282" t="s">
        <v>10</v>
      </c>
      <c r="J1978" s="290" t="s">
        <v>6198</v>
      </c>
      <c r="K1978" s="269"/>
      <c r="L1978" s="269"/>
      <c r="M1978" s="267"/>
      <c r="N1978" s="267"/>
      <c r="O1978" s="267"/>
      <c r="P1978" s="267"/>
      <c r="Q1978" s="267"/>
      <c r="R1978" s="267"/>
      <c r="S1978" s="267"/>
      <c r="T1978" s="267"/>
      <c r="U1978" s="267"/>
      <c r="V1978" s="267"/>
      <c r="W1978" s="267"/>
      <c r="X1978" s="267"/>
      <c r="Y1978" s="267"/>
      <c r="Z1978" s="267"/>
      <c r="AA1978" s="267"/>
      <c r="AB1978" s="267"/>
    </row>
    <row r="1979" spans="1:28" s="268" customFormat="1" ht="40.200000000000003" customHeight="1">
      <c r="A1979" s="263" t="s">
        <v>6149</v>
      </c>
      <c r="B1979" s="271" t="s">
        <v>6150</v>
      </c>
      <c r="C1979" s="263" t="s">
        <v>6199</v>
      </c>
      <c r="D1979" s="263" t="s">
        <v>17386</v>
      </c>
      <c r="E1979" s="271" t="s">
        <v>6152</v>
      </c>
      <c r="F1979" s="263" t="s">
        <v>6200</v>
      </c>
      <c r="G1979" s="264" t="s">
        <v>6201</v>
      </c>
      <c r="H1979" s="263" t="s">
        <v>6202</v>
      </c>
      <c r="I1979" s="265" t="s">
        <v>9</v>
      </c>
      <c r="J1979" s="263"/>
      <c r="K1979" s="269"/>
      <c r="L1979" s="269" t="s">
        <v>645</v>
      </c>
      <c r="M1979" s="267"/>
      <c r="N1979" s="267"/>
      <c r="O1979" s="267"/>
      <c r="P1979" s="267"/>
      <c r="Q1979" s="267"/>
      <c r="R1979" s="267"/>
      <c r="S1979" s="267"/>
      <c r="T1979" s="267"/>
      <c r="U1979" s="267"/>
      <c r="V1979" s="267"/>
      <c r="W1979" s="267"/>
      <c r="X1979" s="267"/>
      <c r="Y1979" s="267"/>
      <c r="Z1979" s="267"/>
      <c r="AA1979" s="267"/>
      <c r="AB1979" s="267"/>
    </row>
    <row r="1980" spans="1:28" s="268" customFormat="1" ht="40.200000000000003" customHeight="1">
      <c r="A1980" s="263" t="s">
        <v>6149</v>
      </c>
      <c r="B1980" s="271" t="s">
        <v>6150</v>
      </c>
      <c r="C1980" s="263" t="s">
        <v>6203</v>
      </c>
      <c r="D1980" s="263" t="s">
        <v>17386</v>
      </c>
      <c r="E1980" s="271" t="s">
        <v>6152</v>
      </c>
      <c r="F1980" s="263" t="s">
        <v>6204</v>
      </c>
      <c r="G1980" s="264" t="s">
        <v>6205</v>
      </c>
      <c r="H1980" s="263" t="s">
        <v>6206</v>
      </c>
      <c r="I1980" s="265" t="s">
        <v>9</v>
      </c>
      <c r="J1980" s="269"/>
      <c r="K1980" s="269"/>
      <c r="L1980" s="269" t="s">
        <v>645</v>
      </c>
      <c r="M1980" s="267"/>
      <c r="N1980" s="267"/>
      <c r="O1980" s="267"/>
      <c r="P1980" s="267"/>
      <c r="Q1980" s="267"/>
      <c r="R1980" s="267"/>
      <c r="S1980" s="267"/>
      <c r="T1980" s="267"/>
      <c r="U1980" s="267"/>
      <c r="V1980" s="267"/>
      <c r="W1980" s="267"/>
      <c r="X1980" s="267"/>
      <c r="Y1980" s="267"/>
      <c r="Z1980" s="267"/>
      <c r="AA1980" s="267"/>
      <c r="AB1980" s="267"/>
    </row>
    <row r="1981" spans="1:28" s="268" customFormat="1" ht="40.200000000000003" customHeight="1">
      <c r="A1981" s="263" t="s">
        <v>6149</v>
      </c>
      <c r="B1981" s="271" t="s">
        <v>6150</v>
      </c>
      <c r="C1981" s="263" t="s">
        <v>6207</v>
      </c>
      <c r="D1981" s="263" t="s">
        <v>17386</v>
      </c>
      <c r="E1981" s="271" t="s">
        <v>6152</v>
      </c>
      <c r="F1981" s="263" t="s">
        <v>6208</v>
      </c>
      <c r="G1981" s="264" t="s">
        <v>6209</v>
      </c>
      <c r="H1981" s="263" t="s">
        <v>6210</v>
      </c>
      <c r="I1981" s="265" t="s">
        <v>9</v>
      </c>
      <c r="J1981" s="269"/>
      <c r="K1981" s="269"/>
      <c r="L1981" s="269" t="s">
        <v>645</v>
      </c>
      <c r="M1981" s="267"/>
      <c r="N1981" s="267"/>
      <c r="O1981" s="267"/>
      <c r="P1981" s="267"/>
      <c r="Q1981" s="267"/>
      <c r="R1981" s="267"/>
      <c r="S1981" s="267"/>
      <c r="T1981" s="267"/>
      <c r="U1981" s="267"/>
      <c r="V1981" s="267"/>
      <c r="W1981" s="267"/>
      <c r="X1981" s="267"/>
      <c r="Y1981" s="267"/>
      <c r="Z1981" s="267"/>
      <c r="AA1981" s="267"/>
      <c r="AB1981" s="267"/>
    </row>
    <row r="1982" spans="1:28" s="268" customFormat="1" ht="40.200000000000003" customHeight="1">
      <c r="A1982" s="263" t="s">
        <v>6149</v>
      </c>
      <c r="B1982" s="271" t="s">
        <v>6150</v>
      </c>
      <c r="C1982" s="263" t="s">
        <v>6211</v>
      </c>
      <c r="D1982" s="263" t="s">
        <v>17386</v>
      </c>
      <c r="E1982" s="271" t="s">
        <v>6152</v>
      </c>
      <c r="F1982" s="263" t="s">
        <v>1995</v>
      </c>
      <c r="G1982" s="264" t="s">
        <v>6212</v>
      </c>
      <c r="H1982" s="263" t="s">
        <v>6213</v>
      </c>
      <c r="I1982" s="265" t="s">
        <v>9</v>
      </c>
      <c r="J1982" s="263"/>
      <c r="K1982" s="269"/>
      <c r="L1982" s="269" t="s">
        <v>645</v>
      </c>
      <c r="M1982" s="267"/>
      <c r="N1982" s="267"/>
      <c r="O1982" s="267"/>
      <c r="P1982" s="267"/>
      <c r="Q1982" s="267"/>
      <c r="R1982" s="267"/>
      <c r="S1982" s="267"/>
      <c r="T1982" s="267"/>
      <c r="U1982" s="267"/>
      <c r="V1982" s="267"/>
      <c r="W1982" s="267"/>
      <c r="X1982" s="267"/>
      <c r="Y1982" s="267"/>
      <c r="Z1982" s="267"/>
      <c r="AA1982" s="267"/>
      <c r="AB1982" s="267"/>
    </row>
    <row r="1983" spans="1:28" s="268" customFormat="1" ht="40.200000000000003" customHeight="1">
      <c r="A1983" s="263" t="s">
        <v>6149</v>
      </c>
      <c r="B1983" s="271" t="s">
        <v>6150</v>
      </c>
      <c r="C1983" s="263" t="s">
        <v>6214</v>
      </c>
      <c r="D1983" s="263" t="s">
        <v>17386</v>
      </c>
      <c r="E1983" s="271" t="s">
        <v>6152</v>
      </c>
      <c r="F1983" s="291" t="s">
        <v>6215</v>
      </c>
      <c r="G1983" s="264" t="s">
        <v>6216</v>
      </c>
      <c r="H1983" s="291" t="s">
        <v>1185</v>
      </c>
      <c r="I1983" s="265" t="s">
        <v>9</v>
      </c>
      <c r="J1983" s="263"/>
      <c r="K1983" s="269"/>
      <c r="L1983" s="269" t="s">
        <v>645</v>
      </c>
      <c r="M1983" s="267"/>
      <c r="N1983" s="267"/>
      <c r="O1983" s="267"/>
      <c r="P1983" s="267"/>
      <c r="Q1983" s="267"/>
      <c r="R1983" s="267"/>
      <c r="S1983" s="267"/>
      <c r="T1983" s="267"/>
      <c r="U1983" s="267"/>
      <c r="V1983" s="267"/>
      <c r="W1983" s="267"/>
      <c r="X1983" s="267"/>
      <c r="Y1983" s="267"/>
      <c r="Z1983" s="267"/>
      <c r="AA1983" s="267"/>
      <c r="AB1983" s="267"/>
    </row>
    <row r="1984" spans="1:28" s="268" customFormat="1" ht="40.200000000000003" customHeight="1">
      <c r="A1984" s="263" t="s">
        <v>6149</v>
      </c>
      <c r="B1984" s="271" t="s">
        <v>6150</v>
      </c>
      <c r="C1984" s="263" t="s">
        <v>6217</v>
      </c>
      <c r="D1984" s="263" t="s">
        <v>17386</v>
      </c>
      <c r="E1984" s="271" t="s">
        <v>6152</v>
      </c>
      <c r="F1984" s="263" t="s">
        <v>4262</v>
      </c>
      <c r="G1984" s="264" t="s">
        <v>6163</v>
      </c>
      <c r="H1984" s="263" t="s">
        <v>6218</v>
      </c>
      <c r="I1984" s="265" t="s">
        <v>9</v>
      </c>
      <c r="J1984" s="263"/>
      <c r="K1984" s="269"/>
      <c r="L1984" s="269" t="s">
        <v>645</v>
      </c>
      <c r="M1984" s="267"/>
      <c r="N1984" s="267"/>
      <c r="O1984" s="267"/>
      <c r="P1984" s="267"/>
      <c r="Q1984" s="267"/>
      <c r="R1984" s="267"/>
      <c r="S1984" s="267"/>
      <c r="T1984" s="267"/>
      <c r="U1984" s="267"/>
      <c r="V1984" s="267"/>
      <c r="W1984" s="267"/>
      <c r="X1984" s="267"/>
      <c r="Y1984" s="267"/>
      <c r="Z1984" s="267"/>
      <c r="AA1984" s="267"/>
      <c r="AB1984" s="267"/>
    </row>
    <row r="1985" spans="1:28" s="268" customFormat="1" ht="40.200000000000003" customHeight="1">
      <c r="A1985" s="263" t="s">
        <v>6149</v>
      </c>
      <c r="B1985" s="271" t="s">
        <v>6150</v>
      </c>
      <c r="C1985" s="263" t="s">
        <v>6219</v>
      </c>
      <c r="D1985" s="263" t="s">
        <v>17386</v>
      </c>
      <c r="E1985" s="271" t="s">
        <v>6152</v>
      </c>
      <c r="F1985" s="263" t="s">
        <v>2003</v>
      </c>
      <c r="G1985" s="264" t="s">
        <v>6163</v>
      </c>
      <c r="H1985" s="263" t="s">
        <v>6220</v>
      </c>
      <c r="I1985" s="265" t="s">
        <v>9</v>
      </c>
      <c r="J1985" s="263"/>
      <c r="K1985" s="269"/>
      <c r="L1985" s="269" t="s">
        <v>645</v>
      </c>
      <c r="M1985" s="267"/>
      <c r="N1985" s="267"/>
      <c r="O1985" s="267"/>
      <c r="P1985" s="267"/>
      <c r="Q1985" s="267"/>
      <c r="R1985" s="267"/>
      <c r="S1985" s="267"/>
      <c r="T1985" s="267"/>
      <c r="U1985" s="267"/>
      <c r="V1985" s="267"/>
      <c r="W1985" s="267"/>
      <c r="X1985" s="267"/>
      <c r="Y1985" s="267"/>
      <c r="Z1985" s="267"/>
      <c r="AA1985" s="267"/>
      <c r="AB1985" s="267"/>
    </row>
    <row r="1986" spans="1:28" s="268" customFormat="1" ht="40.200000000000003" customHeight="1">
      <c r="A1986" s="263" t="s">
        <v>6149</v>
      </c>
      <c r="B1986" s="271" t="s">
        <v>6150</v>
      </c>
      <c r="C1986" s="263" t="s">
        <v>6221</v>
      </c>
      <c r="D1986" s="263" t="s">
        <v>17386</v>
      </c>
      <c r="E1986" s="271" t="s">
        <v>6152</v>
      </c>
      <c r="F1986" s="263" t="s">
        <v>6222</v>
      </c>
      <c r="G1986" s="264" t="s">
        <v>6223</v>
      </c>
      <c r="H1986" s="263" t="s">
        <v>17387</v>
      </c>
      <c r="I1986" s="265" t="s">
        <v>9</v>
      </c>
      <c r="J1986" s="269"/>
      <c r="K1986" s="269"/>
      <c r="L1986" s="269" t="s">
        <v>645</v>
      </c>
      <c r="M1986" s="267"/>
      <c r="N1986" s="267"/>
      <c r="O1986" s="267"/>
      <c r="P1986" s="267"/>
      <c r="Q1986" s="267"/>
      <c r="R1986" s="267"/>
      <c r="S1986" s="267"/>
      <c r="T1986" s="267"/>
      <c r="U1986" s="267"/>
      <c r="V1986" s="267"/>
      <c r="W1986" s="267"/>
      <c r="X1986" s="267"/>
      <c r="Y1986" s="267"/>
      <c r="Z1986" s="267"/>
      <c r="AA1986" s="267"/>
      <c r="AB1986" s="267"/>
    </row>
    <row r="1987" spans="1:28" s="268" customFormat="1" ht="40.200000000000003" customHeight="1">
      <c r="A1987" s="263" t="s">
        <v>6149</v>
      </c>
      <c r="B1987" s="271" t="s">
        <v>6150</v>
      </c>
      <c r="C1987" s="263" t="s">
        <v>6224</v>
      </c>
      <c r="D1987" s="263" t="s">
        <v>17386</v>
      </c>
      <c r="E1987" s="271" t="s">
        <v>6152</v>
      </c>
      <c r="F1987" s="263" t="s">
        <v>6225</v>
      </c>
      <c r="G1987" s="264" t="s">
        <v>6226</v>
      </c>
      <c r="H1987" s="263" t="s">
        <v>6227</v>
      </c>
      <c r="I1987" s="265" t="s">
        <v>9</v>
      </c>
      <c r="J1987" s="263"/>
      <c r="K1987" s="269"/>
      <c r="L1987" s="269" t="s">
        <v>645</v>
      </c>
      <c r="M1987" s="267"/>
      <c r="N1987" s="267"/>
      <c r="O1987" s="267"/>
      <c r="P1987" s="267"/>
      <c r="Q1987" s="267"/>
      <c r="R1987" s="267"/>
      <c r="S1987" s="267"/>
      <c r="T1987" s="267"/>
      <c r="U1987" s="267"/>
      <c r="V1987" s="267"/>
      <c r="W1987" s="267"/>
      <c r="X1987" s="267"/>
      <c r="Y1987" s="267"/>
      <c r="Z1987" s="267"/>
      <c r="AA1987" s="267"/>
      <c r="AB1987" s="267"/>
    </row>
    <row r="1988" spans="1:28" s="268" customFormat="1" ht="40.200000000000003" customHeight="1">
      <c r="A1988" s="263" t="s">
        <v>6149</v>
      </c>
      <c r="B1988" s="271" t="s">
        <v>6150</v>
      </c>
      <c r="C1988" s="263" t="s">
        <v>6228</v>
      </c>
      <c r="D1988" s="263" t="s">
        <v>17386</v>
      </c>
      <c r="E1988" s="271" t="s">
        <v>6152</v>
      </c>
      <c r="F1988" s="263" t="s">
        <v>1804</v>
      </c>
      <c r="G1988" s="264" t="s">
        <v>6163</v>
      </c>
      <c r="H1988" s="263" t="s">
        <v>1625</v>
      </c>
      <c r="I1988" s="265" t="s">
        <v>9</v>
      </c>
      <c r="J1988" s="263"/>
      <c r="K1988" s="269"/>
      <c r="L1988" s="269" t="s">
        <v>645</v>
      </c>
      <c r="M1988" s="267"/>
      <c r="N1988" s="267"/>
      <c r="O1988" s="267"/>
      <c r="P1988" s="267"/>
      <c r="Q1988" s="267"/>
      <c r="R1988" s="267"/>
      <c r="S1988" s="267"/>
      <c r="T1988" s="267"/>
      <c r="U1988" s="267"/>
      <c r="V1988" s="267"/>
      <c r="W1988" s="267"/>
      <c r="X1988" s="267"/>
      <c r="Y1988" s="267"/>
      <c r="Z1988" s="267"/>
      <c r="AA1988" s="267"/>
      <c r="AB1988" s="267"/>
    </row>
    <row r="1989" spans="1:28" s="268" customFormat="1" ht="40.200000000000003" customHeight="1">
      <c r="A1989" s="263" t="s">
        <v>6149</v>
      </c>
      <c r="B1989" s="271" t="s">
        <v>6150</v>
      </c>
      <c r="C1989" s="263" t="s">
        <v>6229</v>
      </c>
      <c r="D1989" s="263" t="s">
        <v>17386</v>
      </c>
      <c r="E1989" s="271" t="s">
        <v>6152</v>
      </c>
      <c r="F1989" s="263" t="s">
        <v>2011</v>
      </c>
      <c r="G1989" s="264" t="s">
        <v>6230</v>
      </c>
      <c r="H1989" s="263" t="s">
        <v>2012</v>
      </c>
      <c r="I1989" s="265" t="s">
        <v>9</v>
      </c>
      <c r="J1989" s="263"/>
      <c r="K1989" s="269"/>
      <c r="L1989" s="269" t="s">
        <v>645</v>
      </c>
      <c r="M1989" s="267"/>
      <c r="N1989" s="267"/>
      <c r="O1989" s="267"/>
      <c r="P1989" s="267"/>
      <c r="Q1989" s="267"/>
      <c r="R1989" s="267"/>
      <c r="S1989" s="267"/>
      <c r="T1989" s="267"/>
      <c r="U1989" s="267"/>
      <c r="V1989" s="267"/>
      <c r="W1989" s="267"/>
      <c r="X1989" s="267"/>
      <c r="Y1989" s="267"/>
      <c r="Z1989" s="267"/>
      <c r="AA1989" s="267"/>
      <c r="AB1989" s="267"/>
    </row>
    <row r="1990" spans="1:28" s="268" customFormat="1" ht="40.200000000000003" customHeight="1">
      <c r="A1990" s="263" t="s">
        <v>6149</v>
      </c>
      <c r="B1990" s="271" t="s">
        <v>6150</v>
      </c>
      <c r="C1990" s="263" t="s">
        <v>6231</v>
      </c>
      <c r="D1990" s="263" t="s">
        <v>17386</v>
      </c>
      <c r="E1990" s="271" t="s">
        <v>6152</v>
      </c>
      <c r="F1990" s="263" t="s">
        <v>6232</v>
      </c>
      <c r="G1990" s="264" t="s">
        <v>6230</v>
      </c>
      <c r="H1990" s="263" t="s">
        <v>6233</v>
      </c>
      <c r="I1990" s="265" t="s">
        <v>9</v>
      </c>
      <c r="J1990" s="263"/>
      <c r="K1990" s="269"/>
      <c r="L1990" s="269" t="s">
        <v>645</v>
      </c>
      <c r="M1990" s="267"/>
      <c r="N1990" s="267"/>
      <c r="O1990" s="267"/>
      <c r="P1990" s="267"/>
      <c r="Q1990" s="267"/>
      <c r="R1990" s="267"/>
      <c r="S1990" s="267"/>
      <c r="T1990" s="267"/>
      <c r="U1990" s="267"/>
      <c r="V1990" s="267"/>
      <c r="W1990" s="267"/>
      <c r="X1990" s="267"/>
      <c r="Y1990" s="267"/>
      <c r="Z1990" s="267"/>
      <c r="AA1990" s="267"/>
      <c r="AB1990" s="267"/>
    </row>
    <row r="1991" spans="1:28" s="268" customFormat="1" ht="40.200000000000003" customHeight="1">
      <c r="A1991" s="263" t="s">
        <v>6149</v>
      </c>
      <c r="B1991" s="271" t="s">
        <v>6150</v>
      </c>
      <c r="C1991" s="263" t="s">
        <v>6234</v>
      </c>
      <c r="D1991" s="263" t="s">
        <v>17386</v>
      </c>
      <c r="E1991" s="271" t="s">
        <v>6152</v>
      </c>
      <c r="F1991" s="263" t="s">
        <v>6235</v>
      </c>
      <c r="G1991" s="264" t="s">
        <v>6236</v>
      </c>
      <c r="H1991" s="263" t="s">
        <v>6237</v>
      </c>
      <c r="I1991" s="265" t="s">
        <v>9</v>
      </c>
      <c r="J1991" s="263"/>
      <c r="K1991" s="269"/>
      <c r="L1991" s="269" t="s">
        <v>645</v>
      </c>
      <c r="M1991" s="267"/>
      <c r="N1991" s="267"/>
      <c r="O1991" s="267"/>
      <c r="P1991" s="267"/>
      <c r="Q1991" s="267"/>
      <c r="R1991" s="267"/>
      <c r="S1991" s="267"/>
      <c r="T1991" s="267"/>
      <c r="U1991" s="267"/>
      <c r="V1991" s="267"/>
      <c r="W1991" s="267"/>
      <c r="X1991" s="267"/>
      <c r="Y1991" s="267"/>
      <c r="Z1991" s="267"/>
      <c r="AA1991" s="267"/>
      <c r="AB1991" s="267"/>
    </row>
    <row r="1992" spans="1:28" s="268" customFormat="1" ht="40.200000000000003" customHeight="1">
      <c r="A1992" s="263" t="s">
        <v>6149</v>
      </c>
      <c r="B1992" s="271" t="s">
        <v>6150</v>
      </c>
      <c r="C1992" s="263" t="s">
        <v>6238</v>
      </c>
      <c r="D1992" s="263" t="s">
        <v>17386</v>
      </c>
      <c r="E1992" s="271" t="s">
        <v>6152</v>
      </c>
      <c r="F1992" s="263" t="s">
        <v>6239</v>
      </c>
      <c r="G1992" s="264" t="s">
        <v>6240</v>
      </c>
      <c r="H1992" s="263" t="s">
        <v>6241</v>
      </c>
      <c r="I1992" s="265" t="s">
        <v>9</v>
      </c>
      <c r="J1992" s="263"/>
      <c r="K1992" s="269"/>
      <c r="L1992" s="269" t="s">
        <v>645</v>
      </c>
      <c r="M1992" s="267"/>
      <c r="N1992" s="267"/>
      <c r="O1992" s="267"/>
      <c r="P1992" s="267"/>
      <c r="Q1992" s="267"/>
      <c r="R1992" s="267"/>
      <c r="S1992" s="267"/>
      <c r="T1992" s="267"/>
      <c r="U1992" s="267"/>
      <c r="V1992" s="267"/>
      <c r="W1992" s="267"/>
      <c r="X1992" s="267"/>
      <c r="Y1992" s="267"/>
      <c r="Z1992" s="267"/>
      <c r="AA1992" s="267"/>
      <c r="AB1992" s="267"/>
    </row>
    <row r="1993" spans="1:28" s="268" customFormat="1" ht="40.200000000000003" customHeight="1">
      <c r="A1993" s="263" t="s">
        <v>6149</v>
      </c>
      <c r="B1993" s="271" t="s">
        <v>6150</v>
      </c>
      <c r="C1993" s="263" t="s">
        <v>6242</v>
      </c>
      <c r="D1993" s="263" t="s">
        <v>17386</v>
      </c>
      <c r="E1993" s="271" t="s">
        <v>6152</v>
      </c>
      <c r="F1993" s="263" t="s">
        <v>6243</v>
      </c>
      <c r="G1993" s="264" t="s">
        <v>6244</v>
      </c>
      <c r="H1993" s="263" t="s">
        <v>6245</v>
      </c>
      <c r="I1993" s="265" t="s">
        <v>9</v>
      </c>
      <c r="J1993" s="263"/>
      <c r="K1993" s="269"/>
      <c r="L1993" s="269" t="s">
        <v>645</v>
      </c>
      <c r="M1993" s="267"/>
      <c r="N1993" s="267"/>
      <c r="O1993" s="267"/>
      <c r="P1993" s="267"/>
      <c r="Q1993" s="267"/>
      <c r="R1993" s="267"/>
      <c r="S1993" s="267"/>
      <c r="T1993" s="267"/>
      <c r="U1993" s="267"/>
      <c r="V1993" s="267"/>
      <c r="W1993" s="267"/>
      <c r="X1993" s="267"/>
      <c r="Y1993" s="267"/>
      <c r="Z1993" s="267"/>
      <c r="AA1993" s="267"/>
      <c r="AB1993" s="267"/>
    </row>
    <row r="1994" spans="1:28" s="268" customFormat="1" ht="40.200000000000003" customHeight="1">
      <c r="A1994" s="263" t="s">
        <v>6149</v>
      </c>
      <c r="B1994" s="271" t="s">
        <v>6150</v>
      </c>
      <c r="C1994" s="263" t="s">
        <v>6246</v>
      </c>
      <c r="D1994" s="263" t="s">
        <v>17386</v>
      </c>
      <c r="E1994" s="271" t="s">
        <v>6152</v>
      </c>
      <c r="F1994" s="263" t="s">
        <v>6247</v>
      </c>
      <c r="G1994" s="264" t="s">
        <v>6196</v>
      </c>
      <c r="H1994" s="263" t="s">
        <v>6248</v>
      </c>
      <c r="I1994" s="265" t="s">
        <v>9</v>
      </c>
      <c r="J1994" s="263"/>
      <c r="K1994" s="263"/>
      <c r="L1994" s="263" t="s">
        <v>645</v>
      </c>
      <c r="M1994" s="267"/>
      <c r="N1994" s="267"/>
      <c r="O1994" s="267"/>
      <c r="P1994" s="267"/>
      <c r="Q1994" s="267"/>
      <c r="R1994" s="267"/>
      <c r="S1994" s="267"/>
      <c r="T1994" s="267"/>
      <c r="U1994" s="267"/>
      <c r="V1994" s="267"/>
      <c r="W1994" s="267"/>
      <c r="X1994" s="267"/>
      <c r="Y1994" s="267"/>
      <c r="Z1994" s="267"/>
      <c r="AA1994" s="267"/>
      <c r="AB1994" s="267"/>
    </row>
    <row r="1995" spans="1:28" s="268" customFormat="1" ht="40.200000000000003" customHeight="1">
      <c r="A1995" s="263" t="s">
        <v>6149</v>
      </c>
      <c r="B1995" s="271" t="s">
        <v>6150</v>
      </c>
      <c r="C1995" s="263" t="s">
        <v>6249</v>
      </c>
      <c r="D1995" s="263" t="s">
        <v>17386</v>
      </c>
      <c r="E1995" s="271" t="s">
        <v>6152</v>
      </c>
      <c r="F1995" s="263" t="s">
        <v>6250</v>
      </c>
      <c r="G1995" s="264" t="s">
        <v>6196</v>
      </c>
      <c r="H1995" s="263" t="s">
        <v>6251</v>
      </c>
      <c r="I1995" s="265" t="s">
        <v>9</v>
      </c>
      <c r="J1995" s="263"/>
      <c r="K1995" s="263"/>
      <c r="L1995" s="263" t="s">
        <v>645</v>
      </c>
      <c r="M1995" s="267"/>
      <c r="N1995" s="267"/>
      <c r="O1995" s="267"/>
      <c r="P1995" s="267"/>
      <c r="Q1995" s="267"/>
      <c r="R1995" s="267"/>
      <c r="S1995" s="267"/>
      <c r="T1995" s="267"/>
      <c r="U1995" s="267"/>
      <c r="V1995" s="267"/>
      <c r="W1995" s="267"/>
      <c r="X1995" s="267"/>
      <c r="Y1995" s="267"/>
      <c r="Z1995" s="267"/>
      <c r="AA1995" s="267"/>
      <c r="AB1995" s="267"/>
    </row>
    <row r="1996" spans="1:28" s="268" customFormat="1" ht="40.200000000000003" customHeight="1">
      <c r="A1996" s="263" t="s">
        <v>6149</v>
      </c>
      <c r="B1996" s="271" t="s">
        <v>6150</v>
      </c>
      <c r="C1996" s="263" t="s">
        <v>6252</v>
      </c>
      <c r="D1996" s="263" t="s">
        <v>17386</v>
      </c>
      <c r="E1996" s="271" t="s">
        <v>6152</v>
      </c>
      <c r="F1996" s="263" t="s">
        <v>6253</v>
      </c>
      <c r="G1996" s="264" t="s">
        <v>6196</v>
      </c>
      <c r="H1996" s="263" t="s">
        <v>6254</v>
      </c>
      <c r="I1996" s="265" t="s">
        <v>9</v>
      </c>
      <c r="J1996" s="263"/>
      <c r="K1996" s="263"/>
      <c r="L1996" s="263" t="s">
        <v>645</v>
      </c>
      <c r="M1996" s="267"/>
      <c r="N1996" s="267"/>
      <c r="O1996" s="267"/>
      <c r="P1996" s="267"/>
      <c r="Q1996" s="267"/>
      <c r="R1996" s="267"/>
      <c r="S1996" s="267"/>
      <c r="T1996" s="267"/>
      <c r="U1996" s="267"/>
      <c r="V1996" s="267"/>
      <c r="W1996" s="267"/>
      <c r="X1996" s="267"/>
      <c r="Y1996" s="267"/>
      <c r="Z1996" s="267"/>
      <c r="AA1996" s="267"/>
      <c r="AB1996" s="267"/>
    </row>
    <row r="1997" spans="1:28" s="268" customFormat="1" ht="40.200000000000003" customHeight="1">
      <c r="A1997" s="263" t="s">
        <v>6149</v>
      </c>
      <c r="B1997" s="271" t="s">
        <v>6150</v>
      </c>
      <c r="C1997" s="263" t="s">
        <v>6255</v>
      </c>
      <c r="D1997" s="263" t="s">
        <v>17386</v>
      </c>
      <c r="E1997" s="271" t="s">
        <v>6152</v>
      </c>
      <c r="F1997" s="263" t="s">
        <v>6256</v>
      </c>
      <c r="G1997" s="264" t="s">
        <v>6196</v>
      </c>
      <c r="H1997" s="263" t="s">
        <v>6257</v>
      </c>
      <c r="I1997" s="265" t="s">
        <v>9</v>
      </c>
      <c r="J1997" s="263"/>
      <c r="K1997" s="263"/>
      <c r="L1997" s="263" t="s">
        <v>645</v>
      </c>
      <c r="M1997" s="267"/>
      <c r="N1997" s="267"/>
      <c r="O1997" s="267"/>
      <c r="P1997" s="267"/>
      <c r="Q1997" s="267"/>
      <c r="R1997" s="267"/>
      <c r="S1997" s="267"/>
      <c r="T1997" s="267"/>
      <c r="U1997" s="267"/>
      <c r="V1997" s="267"/>
      <c r="W1997" s="267"/>
      <c r="X1997" s="267"/>
      <c r="Y1997" s="267"/>
      <c r="Z1997" s="267"/>
      <c r="AA1997" s="267"/>
      <c r="AB1997" s="267"/>
    </row>
    <row r="1998" spans="1:28" s="268" customFormat="1" ht="40.200000000000003" customHeight="1">
      <c r="A1998" s="263" t="s">
        <v>6149</v>
      </c>
      <c r="B1998" s="271" t="s">
        <v>6150</v>
      </c>
      <c r="C1998" s="263" t="s">
        <v>6258</v>
      </c>
      <c r="D1998" s="263" t="s">
        <v>17386</v>
      </c>
      <c r="E1998" s="271" t="s">
        <v>6152</v>
      </c>
      <c r="F1998" s="263" t="s">
        <v>6259</v>
      </c>
      <c r="G1998" s="264" t="s">
        <v>6196</v>
      </c>
      <c r="H1998" s="263" t="s">
        <v>6260</v>
      </c>
      <c r="I1998" s="265" t="s">
        <v>9</v>
      </c>
      <c r="J1998" s="263"/>
      <c r="K1998" s="263"/>
      <c r="L1998" s="263" t="s">
        <v>645</v>
      </c>
      <c r="M1998" s="267"/>
      <c r="N1998" s="267"/>
      <c r="O1998" s="267"/>
      <c r="P1998" s="267"/>
      <c r="Q1998" s="267"/>
      <c r="R1998" s="267"/>
      <c r="S1998" s="267"/>
      <c r="T1998" s="267"/>
      <c r="U1998" s="267"/>
      <c r="V1998" s="267"/>
      <c r="W1998" s="267"/>
      <c r="X1998" s="267"/>
      <c r="Y1998" s="267"/>
      <c r="Z1998" s="267"/>
      <c r="AA1998" s="267"/>
      <c r="AB1998" s="267"/>
    </row>
    <row r="1999" spans="1:28" s="268" customFormat="1" ht="40.200000000000003" customHeight="1">
      <c r="A1999" s="263" t="s">
        <v>6149</v>
      </c>
      <c r="B1999" s="271" t="s">
        <v>6150</v>
      </c>
      <c r="C1999" s="263" t="s">
        <v>6261</v>
      </c>
      <c r="D1999" s="263" t="s">
        <v>17388</v>
      </c>
      <c r="E1999" s="271" t="s">
        <v>6152</v>
      </c>
      <c r="F1999" s="263" t="s">
        <v>6262</v>
      </c>
      <c r="G1999" s="264" t="s">
        <v>6196</v>
      </c>
      <c r="H1999" s="263" t="s">
        <v>6263</v>
      </c>
      <c r="I1999" s="265" t="s">
        <v>9</v>
      </c>
      <c r="J1999" s="263"/>
      <c r="K1999" s="263"/>
      <c r="L1999" s="263" t="s">
        <v>645</v>
      </c>
      <c r="M1999" s="267"/>
      <c r="N1999" s="267"/>
      <c r="O1999" s="267"/>
      <c r="P1999" s="267"/>
      <c r="Q1999" s="267"/>
      <c r="R1999" s="267"/>
      <c r="S1999" s="267"/>
      <c r="T1999" s="267"/>
      <c r="U1999" s="267"/>
      <c r="V1999" s="267"/>
      <c r="W1999" s="267"/>
      <c r="X1999" s="267"/>
      <c r="Y1999" s="267"/>
      <c r="Z1999" s="267"/>
      <c r="AA1999" s="267"/>
      <c r="AB1999" s="267"/>
    </row>
    <row r="2000" spans="1:28" s="268" customFormat="1" ht="40.200000000000003" customHeight="1">
      <c r="A2000" s="263" t="s">
        <v>6264</v>
      </c>
      <c r="B2000" s="271" t="s">
        <v>6265</v>
      </c>
      <c r="C2000" s="263" t="s">
        <v>209</v>
      </c>
      <c r="D2000" s="263" t="s">
        <v>6266</v>
      </c>
      <c r="E2000" s="271" t="s">
        <v>6267</v>
      </c>
      <c r="F2000" s="263" t="s">
        <v>6268</v>
      </c>
      <c r="G2000" s="264" t="s">
        <v>6269</v>
      </c>
      <c r="H2000" s="263" t="s">
        <v>6270</v>
      </c>
      <c r="I2000" s="265" t="s">
        <v>9</v>
      </c>
      <c r="J2000" s="263"/>
      <c r="K2000" s="263"/>
      <c r="L2000" s="263" t="s">
        <v>645</v>
      </c>
      <c r="M2000" s="267"/>
      <c r="N2000" s="267"/>
      <c r="O2000" s="267"/>
      <c r="P2000" s="267"/>
      <c r="Q2000" s="267"/>
      <c r="R2000" s="267"/>
      <c r="S2000" s="267"/>
      <c r="T2000" s="267"/>
      <c r="U2000" s="267"/>
      <c r="V2000" s="267"/>
      <c r="W2000" s="267"/>
      <c r="X2000" s="267"/>
      <c r="Y2000" s="267"/>
      <c r="Z2000" s="267"/>
      <c r="AA2000" s="267"/>
      <c r="AB2000" s="267"/>
    </row>
    <row r="2001" spans="1:28" s="268" customFormat="1" ht="40.200000000000003" customHeight="1">
      <c r="A2001" s="263" t="s">
        <v>6264</v>
      </c>
      <c r="B2001" s="271" t="s">
        <v>6265</v>
      </c>
      <c r="C2001" s="263" t="s">
        <v>215</v>
      </c>
      <c r="D2001" s="263" t="s">
        <v>6266</v>
      </c>
      <c r="E2001" s="271" t="s">
        <v>6267</v>
      </c>
      <c r="F2001" s="263" t="s">
        <v>6271</v>
      </c>
      <c r="G2001" s="264" t="s">
        <v>6272</v>
      </c>
      <c r="H2001" s="263" t="s">
        <v>6273</v>
      </c>
      <c r="I2001" s="265" t="s">
        <v>9</v>
      </c>
      <c r="J2001" s="263"/>
      <c r="K2001" s="263"/>
      <c r="L2001" s="266"/>
      <c r="M2001" s="267"/>
      <c r="N2001" s="267"/>
      <c r="O2001" s="267"/>
      <c r="P2001" s="267"/>
      <c r="Q2001" s="267"/>
      <c r="R2001" s="267"/>
      <c r="S2001" s="267"/>
      <c r="T2001" s="267"/>
      <c r="U2001" s="267"/>
      <c r="V2001" s="267"/>
      <c r="W2001" s="267"/>
      <c r="X2001" s="267"/>
      <c r="Y2001" s="267"/>
      <c r="Z2001" s="267"/>
      <c r="AA2001" s="267"/>
      <c r="AB2001" s="267"/>
    </row>
    <row r="2002" spans="1:28" s="268" customFormat="1" ht="40.200000000000003" customHeight="1">
      <c r="A2002" s="263" t="s">
        <v>6264</v>
      </c>
      <c r="B2002" s="271" t="s">
        <v>6265</v>
      </c>
      <c r="C2002" s="263" t="s">
        <v>220</v>
      </c>
      <c r="D2002" s="263" t="s">
        <v>6266</v>
      </c>
      <c r="E2002" s="271" t="s">
        <v>6267</v>
      </c>
      <c r="F2002" s="263" t="s">
        <v>6274</v>
      </c>
      <c r="G2002" s="264" t="s">
        <v>6272</v>
      </c>
      <c r="H2002" s="263" t="s">
        <v>6275</v>
      </c>
      <c r="I2002" s="265" t="s">
        <v>9</v>
      </c>
      <c r="J2002" s="263"/>
      <c r="K2002" s="263"/>
      <c r="L2002" s="266"/>
      <c r="M2002" s="267"/>
      <c r="N2002" s="267"/>
      <c r="O2002" s="267"/>
      <c r="P2002" s="267"/>
      <c r="Q2002" s="267"/>
      <c r="R2002" s="267"/>
      <c r="S2002" s="267"/>
      <c r="T2002" s="267"/>
      <c r="U2002" s="267"/>
      <c r="V2002" s="267"/>
      <c r="W2002" s="267"/>
      <c r="X2002" s="267"/>
      <c r="Y2002" s="267"/>
      <c r="Z2002" s="267"/>
      <c r="AA2002" s="267"/>
      <c r="AB2002" s="267"/>
    </row>
    <row r="2003" spans="1:28" s="268" customFormat="1" ht="40.200000000000003" customHeight="1">
      <c r="A2003" s="263" t="s">
        <v>6264</v>
      </c>
      <c r="B2003" s="271" t="s">
        <v>6265</v>
      </c>
      <c r="C2003" s="263" t="s">
        <v>226</v>
      </c>
      <c r="D2003" s="263" t="s">
        <v>6266</v>
      </c>
      <c r="E2003" s="271" t="s">
        <v>6267</v>
      </c>
      <c r="F2003" s="263" t="s">
        <v>5784</v>
      </c>
      <c r="G2003" s="264" t="s">
        <v>6276</v>
      </c>
      <c r="H2003" s="263" t="s">
        <v>5786</v>
      </c>
      <c r="I2003" s="265" t="s">
        <v>9</v>
      </c>
      <c r="J2003" s="263"/>
      <c r="K2003" s="263"/>
      <c r="L2003" s="266"/>
      <c r="M2003" s="267"/>
      <c r="N2003" s="267"/>
      <c r="O2003" s="267"/>
      <c r="P2003" s="267"/>
      <c r="Q2003" s="267"/>
      <c r="R2003" s="267"/>
      <c r="S2003" s="267"/>
      <c r="T2003" s="267"/>
      <c r="U2003" s="267"/>
      <c r="V2003" s="267"/>
      <c r="W2003" s="267"/>
      <c r="X2003" s="267"/>
      <c r="Y2003" s="267"/>
      <c r="Z2003" s="267"/>
      <c r="AA2003" s="267"/>
      <c r="AB2003" s="267"/>
    </row>
    <row r="2004" spans="1:28" s="268" customFormat="1" ht="40.200000000000003" customHeight="1">
      <c r="A2004" s="263" t="s">
        <v>6264</v>
      </c>
      <c r="B2004" s="271" t="s">
        <v>6265</v>
      </c>
      <c r="C2004" s="263" t="s">
        <v>230</v>
      </c>
      <c r="D2004" s="263" t="s">
        <v>6266</v>
      </c>
      <c r="E2004" s="271" t="s">
        <v>6267</v>
      </c>
      <c r="F2004" s="263" t="s">
        <v>6277</v>
      </c>
      <c r="G2004" s="264" t="s">
        <v>6278</v>
      </c>
      <c r="H2004" s="263" t="s">
        <v>6279</v>
      </c>
      <c r="I2004" s="265" t="s">
        <v>9</v>
      </c>
      <c r="J2004" s="263"/>
      <c r="K2004" s="263"/>
      <c r="L2004" s="266"/>
      <c r="M2004" s="267"/>
      <c r="N2004" s="267"/>
      <c r="O2004" s="267"/>
      <c r="P2004" s="267"/>
      <c r="Q2004" s="267"/>
      <c r="R2004" s="267"/>
      <c r="S2004" s="267"/>
      <c r="T2004" s="267"/>
      <c r="U2004" s="267"/>
      <c r="V2004" s="267"/>
      <c r="W2004" s="267"/>
      <c r="X2004" s="267"/>
      <c r="Y2004" s="267"/>
      <c r="Z2004" s="267"/>
      <c r="AA2004" s="267"/>
      <c r="AB2004" s="267"/>
    </row>
    <row r="2005" spans="1:28" s="268" customFormat="1" ht="40.200000000000003" customHeight="1">
      <c r="A2005" s="263" t="s">
        <v>6264</v>
      </c>
      <c r="B2005" s="271" t="s">
        <v>6265</v>
      </c>
      <c r="C2005" s="263" t="s">
        <v>234</v>
      </c>
      <c r="D2005" s="263" t="s">
        <v>6266</v>
      </c>
      <c r="E2005" s="271" t="s">
        <v>6267</v>
      </c>
      <c r="F2005" s="263" t="s">
        <v>5787</v>
      </c>
      <c r="G2005" s="264" t="s">
        <v>6280</v>
      </c>
      <c r="H2005" s="263" t="s">
        <v>6281</v>
      </c>
      <c r="I2005" s="265" t="s">
        <v>9</v>
      </c>
      <c r="J2005" s="263"/>
      <c r="K2005" s="263"/>
      <c r="L2005" s="266"/>
      <c r="M2005" s="267"/>
      <c r="N2005" s="267"/>
      <c r="O2005" s="267"/>
      <c r="P2005" s="267"/>
      <c r="Q2005" s="267"/>
      <c r="R2005" s="267"/>
      <c r="S2005" s="267"/>
      <c r="T2005" s="267"/>
      <c r="U2005" s="267"/>
      <c r="V2005" s="267"/>
      <c r="W2005" s="267"/>
      <c r="X2005" s="267"/>
      <c r="Y2005" s="267"/>
      <c r="Z2005" s="267"/>
      <c r="AA2005" s="267"/>
      <c r="AB2005" s="267"/>
    </row>
    <row r="2006" spans="1:28" s="268" customFormat="1" ht="40.200000000000003" customHeight="1">
      <c r="A2006" s="263" t="s">
        <v>6264</v>
      </c>
      <c r="B2006" s="271" t="s">
        <v>6265</v>
      </c>
      <c r="C2006" s="263" t="s">
        <v>238</v>
      </c>
      <c r="D2006" s="263" t="s">
        <v>6266</v>
      </c>
      <c r="E2006" s="271" t="s">
        <v>6267</v>
      </c>
      <c r="F2006" s="263" t="s">
        <v>5790</v>
      </c>
      <c r="G2006" s="264" t="s">
        <v>6282</v>
      </c>
      <c r="H2006" s="263" t="s">
        <v>5791</v>
      </c>
      <c r="I2006" s="265" t="s">
        <v>9</v>
      </c>
      <c r="J2006" s="263"/>
      <c r="K2006" s="263"/>
      <c r="L2006" s="266"/>
      <c r="M2006" s="267"/>
      <c r="N2006" s="267"/>
      <c r="O2006" s="267"/>
      <c r="P2006" s="267"/>
      <c r="Q2006" s="267"/>
      <c r="R2006" s="267"/>
      <c r="S2006" s="267"/>
      <c r="T2006" s="267"/>
      <c r="U2006" s="267"/>
      <c r="V2006" s="267"/>
      <c r="W2006" s="267"/>
      <c r="X2006" s="267"/>
      <c r="Y2006" s="267"/>
      <c r="Z2006" s="267"/>
      <c r="AA2006" s="267"/>
      <c r="AB2006" s="267"/>
    </row>
    <row r="2007" spans="1:28" s="268" customFormat="1" ht="40.200000000000003" customHeight="1">
      <c r="A2007" s="263" t="s">
        <v>6264</v>
      </c>
      <c r="B2007" s="271" t="s">
        <v>6265</v>
      </c>
      <c r="C2007" s="263" t="s">
        <v>243</v>
      </c>
      <c r="D2007" s="263" t="s">
        <v>6266</v>
      </c>
      <c r="E2007" s="271" t="s">
        <v>6267</v>
      </c>
      <c r="F2007" s="263" t="s">
        <v>5792</v>
      </c>
      <c r="G2007" s="264" t="s">
        <v>6282</v>
      </c>
      <c r="H2007" s="263" t="s">
        <v>5793</v>
      </c>
      <c r="I2007" s="265" t="s">
        <v>9</v>
      </c>
      <c r="J2007" s="263"/>
      <c r="K2007" s="263"/>
      <c r="L2007" s="266"/>
      <c r="M2007" s="267"/>
      <c r="N2007" s="267"/>
      <c r="O2007" s="267"/>
      <c r="P2007" s="267"/>
      <c r="Q2007" s="267"/>
      <c r="R2007" s="267"/>
      <c r="S2007" s="267"/>
      <c r="T2007" s="267"/>
      <c r="U2007" s="267"/>
      <c r="V2007" s="267"/>
      <c r="W2007" s="267"/>
      <c r="X2007" s="267"/>
      <c r="Y2007" s="267"/>
      <c r="Z2007" s="267"/>
      <c r="AA2007" s="267"/>
      <c r="AB2007" s="267"/>
    </row>
    <row r="2008" spans="1:28" s="268" customFormat="1" ht="40.200000000000003" customHeight="1">
      <c r="A2008" s="263" t="s">
        <v>6264</v>
      </c>
      <c r="B2008" s="271" t="s">
        <v>6265</v>
      </c>
      <c r="C2008" s="263" t="s">
        <v>248</v>
      </c>
      <c r="D2008" s="263" t="s">
        <v>6266</v>
      </c>
      <c r="E2008" s="271" t="s">
        <v>6267</v>
      </c>
      <c r="F2008" s="263" t="s">
        <v>5794</v>
      </c>
      <c r="G2008" s="264" t="s">
        <v>6283</v>
      </c>
      <c r="H2008" s="263" t="s">
        <v>5709</v>
      </c>
      <c r="I2008" s="265" t="s">
        <v>9</v>
      </c>
      <c r="J2008" s="263"/>
      <c r="K2008" s="263"/>
      <c r="L2008" s="266"/>
      <c r="M2008" s="267"/>
      <c r="N2008" s="267"/>
      <c r="O2008" s="267"/>
      <c r="P2008" s="267"/>
      <c r="Q2008" s="267"/>
      <c r="R2008" s="267"/>
      <c r="S2008" s="267"/>
      <c r="T2008" s="267"/>
      <c r="U2008" s="267"/>
      <c r="V2008" s="267"/>
      <c r="W2008" s="267"/>
      <c r="X2008" s="267"/>
      <c r="Y2008" s="267"/>
      <c r="Z2008" s="267"/>
      <c r="AA2008" s="267"/>
      <c r="AB2008" s="267"/>
    </row>
    <row r="2009" spans="1:28" s="268" customFormat="1" ht="40.200000000000003" customHeight="1">
      <c r="A2009" s="263" t="s">
        <v>6264</v>
      </c>
      <c r="B2009" s="271" t="s">
        <v>6265</v>
      </c>
      <c r="C2009" s="263" t="s">
        <v>252</v>
      </c>
      <c r="D2009" s="263" t="s">
        <v>6266</v>
      </c>
      <c r="E2009" s="271" t="s">
        <v>6267</v>
      </c>
      <c r="F2009" s="263" t="s">
        <v>5796</v>
      </c>
      <c r="G2009" s="264" t="s">
        <v>6284</v>
      </c>
      <c r="H2009" s="263" t="s">
        <v>5712</v>
      </c>
      <c r="I2009" s="265" t="s">
        <v>9</v>
      </c>
      <c r="J2009" s="263"/>
      <c r="K2009" s="263"/>
      <c r="L2009" s="266"/>
      <c r="M2009" s="267"/>
      <c r="N2009" s="267"/>
      <c r="O2009" s="267"/>
      <c r="P2009" s="267"/>
      <c r="Q2009" s="267"/>
      <c r="R2009" s="267"/>
      <c r="S2009" s="267"/>
      <c r="T2009" s="267"/>
      <c r="U2009" s="267"/>
      <c r="V2009" s="267"/>
      <c r="W2009" s="267"/>
      <c r="X2009" s="267"/>
      <c r="Y2009" s="267"/>
      <c r="Z2009" s="267"/>
      <c r="AA2009" s="267"/>
      <c r="AB2009" s="267"/>
    </row>
    <row r="2010" spans="1:28" s="268" customFormat="1" ht="40.200000000000003" customHeight="1">
      <c r="A2010" s="263" t="s">
        <v>6264</v>
      </c>
      <c r="B2010" s="271" t="s">
        <v>6265</v>
      </c>
      <c r="C2010" s="263" t="s">
        <v>257</v>
      </c>
      <c r="D2010" s="263" t="s">
        <v>6266</v>
      </c>
      <c r="E2010" s="271" t="s">
        <v>6267</v>
      </c>
      <c r="F2010" s="263" t="s">
        <v>5797</v>
      </c>
      <c r="G2010" s="264" t="s">
        <v>6285</v>
      </c>
      <c r="H2010" s="263" t="s">
        <v>5716</v>
      </c>
      <c r="I2010" s="265" t="s">
        <v>9</v>
      </c>
      <c r="J2010" s="263"/>
      <c r="K2010" s="263"/>
      <c r="L2010" s="266"/>
      <c r="M2010" s="267"/>
      <c r="N2010" s="267"/>
      <c r="O2010" s="267"/>
      <c r="P2010" s="267"/>
      <c r="Q2010" s="267"/>
      <c r="R2010" s="267"/>
      <c r="S2010" s="267"/>
      <c r="T2010" s="267"/>
      <c r="U2010" s="267"/>
      <c r="V2010" s="267"/>
      <c r="W2010" s="267"/>
      <c r="X2010" s="267"/>
      <c r="Y2010" s="267"/>
      <c r="Z2010" s="267"/>
      <c r="AA2010" s="267"/>
      <c r="AB2010" s="267"/>
    </row>
    <row r="2011" spans="1:28" s="268" customFormat="1" ht="40.200000000000003" customHeight="1">
      <c r="A2011" s="263" t="s">
        <v>6264</v>
      </c>
      <c r="B2011" s="271" t="s">
        <v>6265</v>
      </c>
      <c r="C2011" s="263" t="s">
        <v>260</v>
      </c>
      <c r="D2011" s="263" t="s">
        <v>6266</v>
      </c>
      <c r="E2011" s="271" t="s">
        <v>6267</v>
      </c>
      <c r="F2011" s="263" t="s">
        <v>5798</v>
      </c>
      <c r="G2011" s="264" t="s">
        <v>6286</v>
      </c>
      <c r="H2011" s="263" t="s">
        <v>5799</v>
      </c>
      <c r="I2011" s="265" t="s">
        <v>9</v>
      </c>
      <c r="J2011" s="263"/>
      <c r="K2011" s="263"/>
      <c r="L2011" s="263" t="s">
        <v>645</v>
      </c>
      <c r="M2011" s="267"/>
      <c r="N2011" s="267"/>
      <c r="O2011" s="267"/>
      <c r="P2011" s="267"/>
      <c r="Q2011" s="267"/>
      <c r="R2011" s="267"/>
      <c r="S2011" s="267"/>
      <c r="T2011" s="267"/>
      <c r="U2011" s="267"/>
      <c r="V2011" s="267"/>
      <c r="W2011" s="267"/>
      <c r="X2011" s="267"/>
      <c r="Y2011" s="267"/>
      <c r="Z2011" s="267"/>
      <c r="AA2011" s="267"/>
      <c r="AB2011" s="267"/>
    </row>
    <row r="2012" spans="1:28" s="268" customFormat="1" ht="40.200000000000003" customHeight="1">
      <c r="A2012" s="263" t="s">
        <v>6264</v>
      </c>
      <c r="B2012" s="271" t="s">
        <v>6265</v>
      </c>
      <c r="C2012" s="263" t="s">
        <v>264</v>
      </c>
      <c r="D2012" s="263" t="s">
        <v>6266</v>
      </c>
      <c r="E2012" s="271" t="s">
        <v>6267</v>
      </c>
      <c r="F2012" s="263" t="s">
        <v>5800</v>
      </c>
      <c r="G2012" s="264" t="s">
        <v>6287</v>
      </c>
      <c r="H2012" s="263" t="s">
        <v>5801</v>
      </c>
      <c r="I2012" s="265" t="s">
        <v>9</v>
      </c>
      <c r="J2012" s="263"/>
      <c r="K2012" s="263"/>
      <c r="L2012" s="263" t="s">
        <v>645</v>
      </c>
      <c r="M2012" s="267"/>
      <c r="N2012" s="267"/>
      <c r="O2012" s="267"/>
      <c r="P2012" s="267"/>
      <c r="Q2012" s="267"/>
      <c r="R2012" s="267"/>
      <c r="S2012" s="267"/>
      <c r="T2012" s="267"/>
      <c r="U2012" s="267"/>
      <c r="V2012" s="267"/>
      <c r="W2012" s="267"/>
      <c r="X2012" s="267"/>
      <c r="Y2012" s="267"/>
      <c r="Z2012" s="267"/>
      <c r="AA2012" s="267"/>
      <c r="AB2012" s="267"/>
    </row>
    <row r="2013" spans="1:28" s="268" customFormat="1" ht="40.200000000000003" customHeight="1">
      <c r="A2013" s="263" t="s">
        <v>6264</v>
      </c>
      <c r="B2013" s="271" t="s">
        <v>6265</v>
      </c>
      <c r="C2013" s="263" t="s">
        <v>268</v>
      </c>
      <c r="D2013" s="263" t="s">
        <v>6266</v>
      </c>
      <c r="E2013" s="271" t="s">
        <v>6267</v>
      </c>
      <c r="F2013" s="263" t="s">
        <v>5802</v>
      </c>
      <c r="G2013" s="264" t="s">
        <v>6288</v>
      </c>
      <c r="H2013" s="263" t="s">
        <v>6289</v>
      </c>
      <c r="I2013" s="265" t="s">
        <v>9</v>
      </c>
      <c r="J2013" s="263"/>
      <c r="K2013" s="263"/>
      <c r="L2013" s="263" t="s">
        <v>645</v>
      </c>
      <c r="M2013" s="267"/>
      <c r="N2013" s="267"/>
      <c r="O2013" s="267"/>
      <c r="P2013" s="267"/>
      <c r="Q2013" s="267"/>
      <c r="R2013" s="267"/>
      <c r="S2013" s="267"/>
      <c r="T2013" s="267"/>
      <c r="U2013" s="267"/>
      <c r="V2013" s="267"/>
      <c r="W2013" s="267"/>
      <c r="X2013" s="267"/>
      <c r="Y2013" s="267"/>
      <c r="Z2013" s="267"/>
      <c r="AA2013" s="267"/>
      <c r="AB2013" s="267"/>
    </row>
    <row r="2014" spans="1:28" s="268" customFormat="1" ht="40.200000000000003" customHeight="1">
      <c r="A2014" s="263" t="s">
        <v>6264</v>
      </c>
      <c r="B2014" s="271" t="s">
        <v>6265</v>
      </c>
      <c r="C2014" s="263" t="s">
        <v>272</v>
      </c>
      <c r="D2014" s="263" t="s">
        <v>6266</v>
      </c>
      <c r="E2014" s="271" t="s">
        <v>6267</v>
      </c>
      <c r="F2014" s="263" t="s">
        <v>5805</v>
      </c>
      <c r="G2014" s="264" t="s">
        <v>6290</v>
      </c>
      <c r="H2014" s="263" t="s">
        <v>5806</v>
      </c>
      <c r="I2014" s="265" t="s">
        <v>9</v>
      </c>
      <c r="J2014" s="263"/>
      <c r="K2014" s="263"/>
      <c r="L2014" s="263" t="s">
        <v>645</v>
      </c>
      <c r="M2014" s="267"/>
      <c r="N2014" s="267"/>
      <c r="O2014" s="267"/>
      <c r="P2014" s="267"/>
      <c r="Q2014" s="267"/>
      <c r="R2014" s="267"/>
      <c r="S2014" s="267"/>
      <c r="T2014" s="267"/>
      <c r="U2014" s="267"/>
      <c r="V2014" s="267"/>
      <c r="W2014" s="267"/>
      <c r="X2014" s="267"/>
      <c r="Y2014" s="267"/>
      <c r="Z2014" s="267"/>
      <c r="AA2014" s="267"/>
      <c r="AB2014" s="267"/>
    </row>
    <row r="2015" spans="1:28" s="268" customFormat="1" ht="40.200000000000003" customHeight="1">
      <c r="A2015" s="263" t="s">
        <v>6264</v>
      </c>
      <c r="B2015" s="271" t="s">
        <v>6265</v>
      </c>
      <c r="C2015" s="263" t="s">
        <v>275</v>
      </c>
      <c r="D2015" s="263" t="s">
        <v>6266</v>
      </c>
      <c r="E2015" s="271" t="s">
        <v>6267</v>
      </c>
      <c r="F2015" s="263" t="s">
        <v>5807</v>
      </c>
      <c r="G2015" s="264" t="s">
        <v>6291</v>
      </c>
      <c r="H2015" s="263" t="s">
        <v>5809</v>
      </c>
      <c r="I2015" s="265" t="s">
        <v>9</v>
      </c>
      <c r="J2015" s="263"/>
      <c r="K2015" s="263"/>
      <c r="L2015" s="263" t="s">
        <v>645</v>
      </c>
      <c r="M2015" s="267"/>
      <c r="N2015" s="267"/>
      <c r="O2015" s="267"/>
      <c r="P2015" s="267"/>
      <c r="Q2015" s="267"/>
      <c r="R2015" s="267"/>
      <c r="S2015" s="267"/>
      <c r="T2015" s="267"/>
      <c r="U2015" s="267"/>
      <c r="V2015" s="267"/>
      <c r="W2015" s="267"/>
      <c r="X2015" s="267"/>
      <c r="Y2015" s="267"/>
      <c r="Z2015" s="267"/>
      <c r="AA2015" s="267"/>
      <c r="AB2015" s="267"/>
    </row>
    <row r="2016" spans="1:28" s="268" customFormat="1" ht="40.200000000000003" customHeight="1">
      <c r="A2016" s="263" t="s">
        <v>6264</v>
      </c>
      <c r="B2016" s="271" t="s">
        <v>6265</v>
      </c>
      <c r="C2016" s="263" t="s">
        <v>279</v>
      </c>
      <c r="D2016" s="263" t="s">
        <v>6266</v>
      </c>
      <c r="E2016" s="271" t="s">
        <v>6267</v>
      </c>
      <c r="F2016" s="263" t="s">
        <v>5810</v>
      </c>
      <c r="G2016" s="264" t="s">
        <v>6292</v>
      </c>
      <c r="H2016" s="291" t="s">
        <v>6293</v>
      </c>
      <c r="I2016" s="265" t="s">
        <v>9</v>
      </c>
      <c r="J2016" s="263"/>
      <c r="K2016" s="263"/>
      <c r="L2016" s="263" t="s">
        <v>645</v>
      </c>
      <c r="M2016" s="267"/>
      <c r="N2016" s="267"/>
      <c r="O2016" s="267"/>
      <c r="P2016" s="267"/>
      <c r="Q2016" s="267"/>
      <c r="R2016" s="267"/>
      <c r="S2016" s="267"/>
      <c r="T2016" s="267"/>
      <c r="U2016" s="267"/>
      <c r="V2016" s="267"/>
      <c r="W2016" s="267"/>
      <c r="X2016" s="267"/>
      <c r="Y2016" s="267"/>
      <c r="Z2016" s="267"/>
      <c r="AA2016" s="267"/>
      <c r="AB2016" s="267"/>
    </row>
    <row r="2017" spans="1:28" s="268" customFormat="1" ht="40.200000000000003" customHeight="1">
      <c r="A2017" s="263" t="s">
        <v>6264</v>
      </c>
      <c r="B2017" s="271" t="s">
        <v>6265</v>
      </c>
      <c r="C2017" s="263" t="s">
        <v>283</v>
      </c>
      <c r="D2017" s="263" t="s">
        <v>6266</v>
      </c>
      <c r="E2017" s="271" t="s">
        <v>6267</v>
      </c>
      <c r="F2017" s="263" t="s">
        <v>5813</v>
      </c>
      <c r="G2017" s="264" t="s">
        <v>6294</v>
      </c>
      <c r="H2017" s="263" t="s">
        <v>6295</v>
      </c>
      <c r="I2017" s="265" t="s">
        <v>9</v>
      </c>
      <c r="J2017" s="263"/>
      <c r="K2017" s="263"/>
      <c r="L2017" s="266"/>
      <c r="M2017" s="267"/>
      <c r="N2017" s="267"/>
      <c r="O2017" s="267"/>
      <c r="P2017" s="267"/>
      <c r="Q2017" s="267"/>
      <c r="R2017" s="267"/>
      <c r="S2017" s="267"/>
      <c r="T2017" s="267"/>
      <c r="U2017" s="267"/>
      <c r="V2017" s="267"/>
      <c r="W2017" s="267"/>
      <c r="X2017" s="267"/>
      <c r="Y2017" s="267"/>
      <c r="Z2017" s="267"/>
      <c r="AA2017" s="267"/>
      <c r="AB2017" s="267"/>
    </row>
    <row r="2018" spans="1:28" s="268" customFormat="1" ht="40.200000000000003" customHeight="1">
      <c r="A2018" s="263" t="s">
        <v>6264</v>
      </c>
      <c r="B2018" s="271" t="s">
        <v>6265</v>
      </c>
      <c r="C2018" s="263" t="s">
        <v>286</v>
      </c>
      <c r="D2018" s="263" t="s">
        <v>6266</v>
      </c>
      <c r="E2018" s="271" t="s">
        <v>6267</v>
      </c>
      <c r="F2018" s="263" t="s">
        <v>5816</v>
      </c>
      <c r="G2018" s="264" t="s">
        <v>6296</v>
      </c>
      <c r="H2018" s="263" t="s">
        <v>5734</v>
      </c>
      <c r="I2018" s="265" t="s">
        <v>9</v>
      </c>
      <c r="J2018" s="263"/>
      <c r="K2018" s="263"/>
      <c r="L2018" s="266"/>
      <c r="M2018" s="267"/>
      <c r="N2018" s="267"/>
      <c r="O2018" s="267"/>
      <c r="P2018" s="267"/>
      <c r="Q2018" s="267"/>
      <c r="R2018" s="267"/>
      <c r="S2018" s="267"/>
      <c r="T2018" s="267"/>
      <c r="U2018" s="267"/>
      <c r="V2018" s="267"/>
      <c r="W2018" s="267"/>
      <c r="X2018" s="267"/>
      <c r="Y2018" s="267"/>
      <c r="Z2018" s="267"/>
      <c r="AA2018" s="267"/>
      <c r="AB2018" s="267"/>
    </row>
    <row r="2019" spans="1:28" s="268" customFormat="1" ht="40.200000000000003" customHeight="1">
      <c r="A2019" s="263" t="s">
        <v>6264</v>
      </c>
      <c r="B2019" s="271" t="s">
        <v>6265</v>
      </c>
      <c r="C2019" s="263" t="s">
        <v>290</v>
      </c>
      <c r="D2019" s="263" t="s">
        <v>6266</v>
      </c>
      <c r="E2019" s="271" t="s">
        <v>6267</v>
      </c>
      <c r="F2019" s="263" t="s">
        <v>6297</v>
      </c>
      <c r="G2019" s="264" t="s">
        <v>6298</v>
      </c>
      <c r="H2019" s="263" t="s">
        <v>6299</v>
      </c>
      <c r="I2019" s="265" t="s">
        <v>9</v>
      </c>
      <c r="J2019" s="263"/>
      <c r="K2019" s="263"/>
      <c r="L2019" s="263" t="s">
        <v>645</v>
      </c>
      <c r="M2019" s="267"/>
      <c r="N2019" s="267"/>
      <c r="O2019" s="267"/>
      <c r="P2019" s="267"/>
      <c r="Q2019" s="267"/>
      <c r="R2019" s="267"/>
      <c r="S2019" s="267"/>
      <c r="T2019" s="267"/>
      <c r="U2019" s="267"/>
      <c r="V2019" s="267"/>
      <c r="W2019" s="267"/>
      <c r="X2019" s="267"/>
      <c r="Y2019" s="267"/>
      <c r="Z2019" s="267"/>
      <c r="AA2019" s="267"/>
      <c r="AB2019" s="267"/>
    </row>
    <row r="2020" spans="1:28" s="268" customFormat="1" ht="40.200000000000003" customHeight="1">
      <c r="A2020" s="263" t="s">
        <v>6264</v>
      </c>
      <c r="B2020" s="271" t="s">
        <v>6265</v>
      </c>
      <c r="C2020" s="263" t="s">
        <v>295</v>
      </c>
      <c r="D2020" s="263" t="s">
        <v>6266</v>
      </c>
      <c r="E2020" s="271" t="s">
        <v>6267</v>
      </c>
      <c r="F2020" s="263" t="s">
        <v>5818</v>
      </c>
      <c r="G2020" s="264" t="s">
        <v>6298</v>
      </c>
      <c r="H2020" s="263" t="s">
        <v>5819</v>
      </c>
      <c r="I2020" s="265" t="s">
        <v>9</v>
      </c>
      <c r="J2020" s="263"/>
      <c r="K2020" s="263"/>
      <c r="L2020" s="263" t="s">
        <v>645</v>
      </c>
      <c r="M2020" s="267"/>
      <c r="N2020" s="267"/>
      <c r="O2020" s="267"/>
      <c r="P2020" s="267"/>
      <c r="Q2020" s="267"/>
      <c r="R2020" s="267"/>
      <c r="S2020" s="267"/>
      <c r="T2020" s="267"/>
      <c r="U2020" s="267"/>
      <c r="V2020" s="267"/>
      <c r="W2020" s="267"/>
      <c r="X2020" s="267"/>
      <c r="Y2020" s="267"/>
      <c r="Z2020" s="267"/>
      <c r="AA2020" s="267"/>
      <c r="AB2020" s="267"/>
    </row>
    <row r="2021" spans="1:28" s="268" customFormat="1" ht="40.200000000000003" customHeight="1">
      <c r="A2021" s="263" t="s">
        <v>6264</v>
      </c>
      <c r="B2021" s="271" t="s">
        <v>6265</v>
      </c>
      <c r="C2021" s="263" t="s">
        <v>300</v>
      </c>
      <c r="D2021" s="263" t="s">
        <v>6266</v>
      </c>
      <c r="E2021" s="271" t="s">
        <v>6267</v>
      </c>
      <c r="F2021" s="263" t="s">
        <v>5820</v>
      </c>
      <c r="G2021" s="264" t="s">
        <v>6300</v>
      </c>
      <c r="H2021" s="263" t="s">
        <v>5822</v>
      </c>
      <c r="I2021" s="265" t="s">
        <v>9</v>
      </c>
      <c r="J2021" s="263"/>
      <c r="K2021" s="263"/>
      <c r="L2021" s="266"/>
      <c r="M2021" s="267"/>
      <c r="N2021" s="267"/>
      <c r="O2021" s="267"/>
      <c r="P2021" s="267"/>
      <c r="Q2021" s="267"/>
      <c r="R2021" s="267"/>
      <c r="S2021" s="267"/>
      <c r="T2021" s="267"/>
      <c r="U2021" s="267"/>
      <c r="V2021" s="267"/>
      <c r="W2021" s="267"/>
      <c r="X2021" s="267"/>
      <c r="Y2021" s="267"/>
      <c r="Z2021" s="267"/>
      <c r="AA2021" s="267"/>
      <c r="AB2021" s="267"/>
    </row>
    <row r="2022" spans="1:28" s="268" customFormat="1" ht="40.200000000000003" customHeight="1">
      <c r="A2022" s="263" t="s">
        <v>6264</v>
      </c>
      <c r="B2022" s="271" t="s">
        <v>6265</v>
      </c>
      <c r="C2022" s="263" t="s">
        <v>304</v>
      </c>
      <c r="D2022" s="263" t="s">
        <v>6266</v>
      </c>
      <c r="E2022" s="271" t="s">
        <v>6267</v>
      </c>
      <c r="F2022" s="263" t="s">
        <v>5823</v>
      </c>
      <c r="G2022" s="264" t="s">
        <v>6301</v>
      </c>
      <c r="H2022" s="263" t="s">
        <v>5825</v>
      </c>
      <c r="I2022" s="265" t="s">
        <v>9</v>
      </c>
      <c r="J2022" s="263"/>
      <c r="K2022" s="263"/>
      <c r="L2022" s="266"/>
      <c r="M2022" s="267"/>
      <c r="N2022" s="267"/>
      <c r="O2022" s="267"/>
      <c r="P2022" s="267"/>
      <c r="Q2022" s="267"/>
      <c r="R2022" s="267"/>
      <c r="S2022" s="267"/>
      <c r="T2022" s="267"/>
      <c r="U2022" s="267"/>
      <c r="V2022" s="267"/>
      <c r="W2022" s="267"/>
      <c r="X2022" s="267"/>
      <c r="Y2022" s="267"/>
      <c r="Z2022" s="267"/>
      <c r="AA2022" s="267"/>
      <c r="AB2022" s="267"/>
    </row>
    <row r="2023" spans="1:28" s="268" customFormat="1" ht="40.200000000000003" customHeight="1">
      <c r="A2023" s="263" t="s">
        <v>6264</v>
      </c>
      <c r="B2023" s="271" t="s">
        <v>6265</v>
      </c>
      <c r="C2023" s="263" t="s">
        <v>308</v>
      </c>
      <c r="D2023" s="263" t="s">
        <v>6266</v>
      </c>
      <c r="E2023" s="271" t="s">
        <v>6267</v>
      </c>
      <c r="F2023" s="263" t="s">
        <v>5826</v>
      </c>
      <c r="G2023" s="264" t="s">
        <v>6302</v>
      </c>
      <c r="H2023" s="263" t="s">
        <v>6303</v>
      </c>
      <c r="I2023" s="265" t="s">
        <v>9</v>
      </c>
      <c r="J2023" s="263"/>
      <c r="K2023" s="263"/>
      <c r="L2023" s="266"/>
      <c r="M2023" s="267"/>
      <c r="N2023" s="267"/>
      <c r="O2023" s="267"/>
      <c r="P2023" s="267"/>
      <c r="Q2023" s="267"/>
      <c r="R2023" s="267"/>
      <c r="S2023" s="267"/>
      <c r="T2023" s="267"/>
      <c r="U2023" s="267"/>
      <c r="V2023" s="267"/>
      <c r="W2023" s="267"/>
      <c r="X2023" s="267"/>
      <c r="Y2023" s="267"/>
      <c r="Z2023" s="267"/>
      <c r="AA2023" s="267"/>
      <c r="AB2023" s="267"/>
    </row>
    <row r="2024" spans="1:28" s="268" customFormat="1" ht="40.200000000000003" customHeight="1">
      <c r="A2024" s="263" t="s">
        <v>6264</v>
      </c>
      <c r="B2024" s="271" t="s">
        <v>6265</v>
      </c>
      <c r="C2024" s="263" t="s">
        <v>311</v>
      </c>
      <c r="D2024" s="263" t="s">
        <v>6266</v>
      </c>
      <c r="E2024" s="271" t="s">
        <v>6267</v>
      </c>
      <c r="F2024" s="263" t="s">
        <v>6304</v>
      </c>
      <c r="G2024" s="264" t="s">
        <v>6305</v>
      </c>
      <c r="H2024" s="263" t="s">
        <v>6306</v>
      </c>
      <c r="I2024" s="265" t="s">
        <v>9</v>
      </c>
      <c r="J2024" s="263"/>
      <c r="K2024" s="263"/>
      <c r="L2024" s="263" t="s">
        <v>645</v>
      </c>
      <c r="M2024" s="267"/>
      <c r="N2024" s="267"/>
      <c r="O2024" s="267"/>
      <c r="P2024" s="267"/>
      <c r="Q2024" s="267"/>
      <c r="R2024" s="267"/>
      <c r="S2024" s="267"/>
      <c r="T2024" s="267"/>
      <c r="U2024" s="267"/>
      <c r="V2024" s="267"/>
      <c r="W2024" s="267"/>
      <c r="X2024" s="267"/>
      <c r="Y2024" s="267"/>
      <c r="Z2024" s="267"/>
      <c r="AA2024" s="267"/>
      <c r="AB2024" s="267"/>
    </row>
    <row r="2025" spans="1:28" s="268" customFormat="1" ht="40.200000000000003" customHeight="1">
      <c r="A2025" s="263" t="s">
        <v>6264</v>
      </c>
      <c r="B2025" s="271" t="s">
        <v>6265</v>
      </c>
      <c r="C2025" s="263" t="s">
        <v>315</v>
      </c>
      <c r="D2025" s="263" t="s">
        <v>6266</v>
      </c>
      <c r="E2025" s="271" t="s">
        <v>6267</v>
      </c>
      <c r="F2025" s="263" t="s">
        <v>6307</v>
      </c>
      <c r="G2025" s="264" t="s">
        <v>6308</v>
      </c>
      <c r="H2025" s="263" t="s">
        <v>6309</v>
      </c>
      <c r="I2025" s="265" t="s">
        <v>9</v>
      </c>
      <c r="J2025" s="263"/>
      <c r="K2025" s="263"/>
      <c r="L2025" s="263" t="s">
        <v>645</v>
      </c>
      <c r="M2025" s="267"/>
      <c r="N2025" s="267"/>
      <c r="O2025" s="267"/>
      <c r="P2025" s="267"/>
      <c r="Q2025" s="267"/>
      <c r="R2025" s="267"/>
      <c r="S2025" s="267"/>
      <c r="T2025" s="267"/>
      <c r="U2025" s="267"/>
      <c r="V2025" s="267"/>
      <c r="W2025" s="267"/>
      <c r="X2025" s="267"/>
      <c r="Y2025" s="267"/>
      <c r="Z2025" s="267"/>
      <c r="AA2025" s="267"/>
      <c r="AB2025" s="267"/>
    </row>
    <row r="2026" spans="1:28" s="268" customFormat="1" ht="40.200000000000003" customHeight="1">
      <c r="A2026" s="263" t="s">
        <v>6264</v>
      </c>
      <c r="B2026" s="271" t="s">
        <v>6265</v>
      </c>
      <c r="C2026" s="263" t="s">
        <v>318</v>
      </c>
      <c r="D2026" s="263" t="s">
        <v>6266</v>
      </c>
      <c r="E2026" s="271" t="s">
        <v>6267</v>
      </c>
      <c r="F2026" s="263" t="s">
        <v>5501</v>
      </c>
      <c r="G2026" s="264" t="s">
        <v>6310</v>
      </c>
      <c r="H2026" s="263" t="s">
        <v>5503</v>
      </c>
      <c r="I2026" s="265" t="s">
        <v>9</v>
      </c>
      <c r="J2026" s="263"/>
      <c r="K2026" s="263"/>
      <c r="L2026" s="263" t="s">
        <v>645</v>
      </c>
      <c r="M2026" s="267"/>
      <c r="N2026" s="267"/>
      <c r="O2026" s="267"/>
      <c r="P2026" s="267"/>
      <c r="Q2026" s="267"/>
      <c r="R2026" s="267"/>
      <c r="S2026" s="267"/>
      <c r="T2026" s="267"/>
      <c r="U2026" s="267"/>
      <c r="V2026" s="267"/>
      <c r="W2026" s="267"/>
      <c r="X2026" s="267"/>
      <c r="Y2026" s="267"/>
      <c r="Z2026" s="267"/>
      <c r="AA2026" s="267"/>
      <c r="AB2026" s="267"/>
    </row>
    <row r="2027" spans="1:28" s="268" customFormat="1" ht="40.200000000000003" customHeight="1">
      <c r="A2027" s="263" t="s">
        <v>6311</v>
      </c>
      <c r="B2027" s="315" t="s">
        <v>6312</v>
      </c>
      <c r="C2027" s="263" t="s">
        <v>6313</v>
      </c>
      <c r="D2027" s="263" t="s">
        <v>6314</v>
      </c>
      <c r="E2027" s="544" t="s">
        <v>6315</v>
      </c>
      <c r="F2027" s="263" t="s">
        <v>6316</v>
      </c>
      <c r="G2027" s="264" t="s">
        <v>6317</v>
      </c>
      <c r="H2027" s="263" t="s">
        <v>6318</v>
      </c>
      <c r="I2027" s="265" t="s">
        <v>9</v>
      </c>
      <c r="J2027" s="263"/>
      <c r="K2027" s="269"/>
      <c r="L2027" s="269" t="s">
        <v>645</v>
      </c>
      <c r="M2027" s="267"/>
      <c r="N2027" s="267"/>
      <c r="O2027" s="267"/>
      <c r="P2027" s="267"/>
      <c r="Q2027" s="267"/>
      <c r="R2027" s="267"/>
      <c r="S2027" s="267"/>
      <c r="T2027" s="267"/>
      <c r="U2027" s="267"/>
      <c r="V2027" s="267"/>
      <c r="W2027" s="267"/>
      <c r="X2027" s="267"/>
      <c r="Y2027" s="267"/>
      <c r="Z2027" s="267"/>
      <c r="AA2027" s="267"/>
      <c r="AB2027" s="267"/>
    </row>
    <row r="2028" spans="1:28" s="284" customFormat="1" ht="40.200000000000003" customHeight="1">
      <c r="A2028" s="287" t="s">
        <v>6311</v>
      </c>
      <c r="B2028" s="315" t="s">
        <v>6312</v>
      </c>
      <c r="C2028" s="287" t="s">
        <v>6319</v>
      </c>
      <c r="D2028" s="287" t="s">
        <v>6314</v>
      </c>
      <c r="E2028" s="545"/>
      <c r="F2028" s="287" t="s">
        <v>6320</v>
      </c>
      <c r="G2028" s="309" t="s">
        <v>6321</v>
      </c>
      <c r="H2028" s="287" t="s">
        <v>6322</v>
      </c>
      <c r="I2028" s="310" t="s">
        <v>9</v>
      </c>
      <c r="J2028" s="313"/>
      <c r="K2028" s="313"/>
      <c r="L2028" s="287"/>
    </row>
    <row r="2029" spans="1:28" s="262" customFormat="1" ht="40.200000000000003" customHeight="1">
      <c r="A2029" s="256" t="s">
        <v>6311</v>
      </c>
      <c r="B2029" s="315" t="s">
        <v>6312</v>
      </c>
      <c r="C2029" s="256" t="s">
        <v>6323</v>
      </c>
      <c r="D2029" s="256" t="s">
        <v>6314</v>
      </c>
      <c r="E2029" s="545"/>
      <c r="F2029" s="256" t="s">
        <v>6324</v>
      </c>
      <c r="G2029" s="258" t="s">
        <v>6321</v>
      </c>
      <c r="H2029" s="256" t="s">
        <v>6325</v>
      </c>
      <c r="I2029" s="259" t="s">
        <v>9</v>
      </c>
      <c r="J2029" s="263"/>
      <c r="K2029" s="314"/>
      <c r="L2029" s="314" t="s">
        <v>645</v>
      </c>
      <c r="M2029" s="261"/>
      <c r="N2029" s="261"/>
      <c r="O2029" s="261"/>
      <c r="P2029" s="261"/>
      <c r="Q2029" s="261"/>
      <c r="R2029" s="261"/>
      <c r="S2029" s="261"/>
      <c r="T2029" s="261"/>
      <c r="U2029" s="261"/>
      <c r="V2029" s="261"/>
      <c r="W2029" s="261"/>
      <c r="X2029" s="261"/>
      <c r="Y2029" s="261"/>
      <c r="Z2029" s="261"/>
      <c r="AA2029" s="261"/>
      <c r="AB2029" s="261"/>
    </row>
    <row r="2030" spans="1:28" s="268" customFormat="1" ht="40.200000000000003" customHeight="1">
      <c r="A2030" s="263" t="s">
        <v>6311</v>
      </c>
      <c r="B2030" s="315" t="s">
        <v>6312</v>
      </c>
      <c r="C2030" s="263" t="s">
        <v>6326</v>
      </c>
      <c r="D2030" s="263" t="s">
        <v>6314</v>
      </c>
      <c r="E2030" s="545"/>
      <c r="F2030" s="263" t="s">
        <v>6327</v>
      </c>
      <c r="G2030" s="264" t="s">
        <v>6328</v>
      </c>
      <c r="H2030" s="263" t="s">
        <v>6329</v>
      </c>
      <c r="I2030" s="265" t="s">
        <v>9</v>
      </c>
      <c r="J2030" s="263"/>
      <c r="K2030" s="269"/>
      <c r="L2030" s="269" t="s">
        <v>645</v>
      </c>
      <c r="M2030" s="267"/>
      <c r="N2030" s="267"/>
      <c r="O2030" s="267"/>
      <c r="P2030" s="267"/>
      <c r="Q2030" s="267"/>
      <c r="R2030" s="267"/>
      <c r="S2030" s="267"/>
      <c r="T2030" s="267"/>
      <c r="U2030" s="267"/>
      <c r="V2030" s="267"/>
      <c r="W2030" s="267"/>
      <c r="X2030" s="267"/>
      <c r="Y2030" s="267"/>
      <c r="Z2030" s="267"/>
      <c r="AA2030" s="267"/>
      <c r="AB2030" s="267"/>
    </row>
    <row r="2031" spans="1:28" s="268" customFormat="1" ht="40.200000000000003" customHeight="1">
      <c r="A2031" s="263" t="s">
        <v>6311</v>
      </c>
      <c r="B2031" s="315" t="s">
        <v>6312</v>
      </c>
      <c r="C2031" s="263" t="s">
        <v>6330</v>
      </c>
      <c r="D2031" s="263" t="s">
        <v>6314</v>
      </c>
      <c r="E2031" s="545"/>
      <c r="F2031" s="263" t="s">
        <v>6331</v>
      </c>
      <c r="G2031" s="264" t="s">
        <v>6328</v>
      </c>
      <c r="H2031" s="263" t="s">
        <v>6332</v>
      </c>
      <c r="I2031" s="265" t="s">
        <v>9</v>
      </c>
      <c r="J2031" s="263"/>
      <c r="K2031" s="269"/>
      <c r="L2031" s="269" t="s">
        <v>645</v>
      </c>
      <c r="M2031" s="267"/>
      <c r="N2031" s="267"/>
      <c r="O2031" s="267"/>
      <c r="P2031" s="267"/>
      <c r="Q2031" s="267"/>
      <c r="R2031" s="267"/>
      <c r="S2031" s="267"/>
      <c r="T2031" s="267"/>
      <c r="U2031" s="267"/>
      <c r="V2031" s="267"/>
      <c r="W2031" s="267"/>
      <c r="X2031" s="267"/>
      <c r="Y2031" s="267"/>
      <c r="Z2031" s="267"/>
      <c r="AA2031" s="267"/>
      <c r="AB2031" s="267"/>
    </row>
    <row r="2032" spans="1:28" s="268" customFormat="1" ht="40.200000000000003" customHeight="1">
      <c r="A2032" s="263" t="s">
        <v>6311</v>
      </c>
      <c r="B2032" s="315" t="s">
        <v>6312</v>
      </c>
      <c r="C2032" s="263" t="s">
        <v>6333</v>
      </c>
      <c r="D2032" s="263" t="s">
        <v>6314</v>
      </c>
      <c r="E2032" s="545"/>
      <c r="F2032" s="263" t="s">
        <v>6334</v>
      </c>
      <c r="G2032" s="264" t="s">
        <v>6335</v>
      </c>
      <c r="H2032" s="263" t="s">
        <v>6336</v>
      </c>
      <c r="I2032" s="265" t="s">
        <v>9</v>
      </c>
      <c r="J2032" s="263"/>
      <c r="K2032" s="269"/>
      <c r="L2032" s="266"/>
      <c r="M2032" s="267"/>
      <c r="N2032" s="267"/>
      <c r="O2032" s="267"/>
      <c r="P2032" s="267"/>
      <c r="Q2032" s="267"/>
      <c r="R2032" s="267"/>
      <c r="S2032" s="267"/>
      <c r="T2032" s="267"/>
      <c r="U2032" s="267"/>
      <c r="V2032" s="267"/>
      <c r="W2032" s="267"/>
      <c r="X2032" s="267"/>
      <c r="Y2032" s="267"/>
      <c r="Z2032" s="267"/>
      <c r="AA2032" s="267"/>
      <c r="AB2032" s="267"/>
    </row>
    <row r="2033" spans="1:28" s="268" customFormat="1" ht="40.200000000000003" customHeight="1">
      <c r="A2033" s="263" t="s">
        <v>6311</v>
      </c>
      <c r="B2033" s="315" t="s">
        <v>6312</v>
      </c>
      <c r="C2033" s="263" t="s">
        <v>6337</v>
      </c>
      <c r="D2033" s="263" t="s">
        <v>6314</v>
      </c>
      <c r="E2033" s="545"/>
      <c r="F2033" s="263" t="s">
        <v>6338</v>
      </c>
      <c r="G2033" s="264" t="s">
        <v>6335</v>
      </c>
      <c r="H2033" s="263" t="s">
        <v>6339</v>
      </c>
      <c r="I2033" s="265" t="s">
        <v>9</v>
      </c>
      <c r="J2033" s="263"/>
      <c r="K2033" s="269"/>
      <c r="L2033" s="266"/>
      <c r="M2033" s="267"/>
      <c r="N2033" s="267"/>
      <c r="O2033" s="267"/>
      <c r="P2033" s="267"/>
      <c r="Q2033" s="267"/>
      <c r="R2033" s="267"/>
      <c r="S2033" s="267"/>
      <c r="T2033" s="267"/>
      <c r="U2033" s="267"/>
      <c r="V2033" s="267"/>
      <c r="W2033" s="267"/>
      <c r="X2033" s="267"/>
      <c r="Y2033" s="267"/>
      <c r="Z2033" s="267"/>
      <c r="AA2033" s="267"/>
      <c r="AB2033" s="267"/>
    </row>
    <row r="2034" spans="1:28" s="268" customFormat="1" ht="40.200000000000003" customHeight="1">
      <c r="A2034" s="263" t="s">
        <v>6311</v>
      </c>
      <c r="B2034" s="315" t="s">
        <v>6312</v>
      </c>
      <c r="C2034" s="263" t="s">
        <v>6340</v>
      </c>
      <c r="D2034" s="263" t="s">
        <v>6314</v>
      </c>
      <c r="E2034" s="545"/>
      <c r="F2034" s="263" t="s">
        <v>6341</v>
      </c>
      <c r="G2034" s="264" t="s">
        <v>6335</v>
      </c>
      <c r="H2034" s="263" t="s">
        <v>6342</v>
      </c>
      <c r="I2034" s="265" t="s">
        <v>9</v>
      </c>
      <c r="J2034" s="263"/>
      <c r="K2034" s="269"/>
      <c r="L2034" s="266"/>
      <c r="M2034" s="267"/>
      <c r="N2034" s="267"/>
      <c r="O2034" s="267"/>
      <c r="P2034" s="267"/>
      <c r="Q2034" s="267"/>
      <c r="R2034" s="267"/>
      <c r="S2034" s="267"/>
      <c r="T2034" s="267"/>
      <c r="U2034" s="267"/>
      <c r="V2034" s="267"/>
      <c r="W2034" s="267"/>
      <c r="X2034" s="267"/>
      <c r="Y2034" s="267"/>
      <c r="Z2034" s="267"/>
      <c r="AA2034" s="267"/>
      <c r="AB2034" s="267"/>
    </row>
    <row r="2035" spans="1:28" s="268" customFormat="1" ht="40.200000000000003" customHeight="1">
      <c r="A2035" s="263" t="s">
        <v>6311</v>
      </c>
      <c r="B2035" s="315" t="s">
        <v>6312</v>
      </c>
      <c r="C2035" s="263" t="s">
        <v>6343</v>
      </c>
      <c r="D2035" s="263" t="s">
        <v>6314</v>
      </c>
      <c r="E2035" s="545"/>
      <c r="F2035" s="263" t="s">
        <v>6344</v>
      </c>
      <c r="G2035" s="264" t="s">
        <v>6335</v>
      </c>
      <c r="H2035" s="263" t="s">
        <v>6345</v>
      </c>
      <c r="I2035" s="265" t="s">
        <v>9</v>
      </c>
      <c r="J2035" s="263"/>
      <c r="K2035" s="269"/>
      <c r="L2035" s="269" t="s">
        <v>645</v>
      </c>
      <c r="M2035" s="267"/>
      <c r="N2035" s="267"/>
      <c r="O2035" s="267"/>
      <c r="P2035" s="267"/>
      <c r="Q2035" s="267"/>
      <c r="R2035" s="267"/>
      <c r="S2035" s="267"/>
      <c r="T2035" s="267"/>
      <c r="U2035" s="267"/>
      <c r="V2035" s="267"/>
      <c r="W2035" s="267"/>
      <c r="X2035" s="267"/>
      <c r="Y2035" s="267"/>
      <c r="Z2035" s="267"/>
      <c r="AA2035" s="267"/>
      <c r="AB2035" s="267"/>
    </row>
    <row r="2036" spans="1:28" s="268" customFormat="1" ht="40.200000000000003" customHeight="1">
      <c r="A2036" s="263" t="s">
        <v>6311</v>
      </c>
      <c r="B2036" s="315" t="s">
        <v>6312</v>
      </c>
      <c r="C2036" s="263" t="s">
        <v>6346</v>
      </c>
      <c r="D2036" s="263" t="s">
        <v>6314</v>
      </c>
      <c r="E2036" s="545"/>
      <c r="F2036" s="263" t="s">
        <v>6347</v>
      </c>
      <c r="G2036" s="264" t="s">
        <v>6335</v>
      </c>
      <c r="H2036" s="263" t="s">
        <v>6348</v>
      </c>
      <c r="I2036" s="265" t="s">
        <v>9</v>
      </c>
      <c r="J2036" s="263"/>
      <c r="K2036" s="269"/>
      <c r="L2036" s="269" t="s">
        <v>645</v>
      </c>
      <c r="M2036" s="267"/>
      <c r="N2036" s="267"/>
      <c r="O2036" s="267"/>
      <c r="P2036" s="267"/>
      <c r="Q2036" s="267"/>
      <c r="R2036" s="267"/>
      <c r="S2036" s="267"/>
      <c r="T2036" s="267"/>
      <c r="U2036" s="267"/>
      <c r="V2036" s="267"/>
      <c r="W2036" s="267"/>
      <c r="X2036" s="267"/>
      <c r="Y2036" s="267"/>
      <c r="Z2036" s="267"/>
      <c r="AA2036" s="267"/>
      <c r="AB2036" s="267"/>
    </row>
    <row r="2037" spans="1:28" s="268" customFormat="1" ht="40.200000000000003" customHeight="1">
      <c r="A2037" s="263" t="s">
        <v>6311</v>
      </c>
      <c r="B2037" s="315" t="s">
        <v>6312</v>
      </c>
      <c r="C2037" s="263" t="s">
        <v>6349</v>
      </c>
      <c r="D2037" s="263" t="s">
        <v>6314</v>
      </c>
      <c r="E2037" s="545"/>
      <c r="F2037" s="263" t="s">
        <v>6350</v>
      </c>
      <c r="G2037" s="264" t="s">
        <v>6335</v>
      </c>
      <c r="H2037" s="263" t="s">
        <v>6351</v>
      </c>
      <c r="I2037" s="265" t="s">
        <v>9</v>
      </c>
      <c r="J2037" s="263"/>
      <c r="K2037" s="269"/>
      <c r="L2037" s="269" t="s">
        <v>645</v>
      </c>
      <c r="M2037" s="267"/>
      <c r="N2037" s="267"/>
      <c r="O2037" s="267"/>
      <c r="P2037" s="267"/>
      <c r="Q2037" s="267"/>
      <c r="R2037" s="267"/>
      <c r="S2037" s="267"/>
      <c r="T2037" s="267"/>
      <c r="U2037" s="267"/>
      <c r="V2037" s="267"/>
      <c r="W2037" s="267"/>
      <c r="X2037" s="267"/>
      <c r="Y2037" s="267"/>
      <c r="Z2037" s="267"/>
      <c r="AA2037" s="267"/>
      <c r="AB2037" s="267"/>
    </row>
    <row r="2038" spans="1:28" s="268" customFormat="1" ht="40.200000000000003" customHeight="1">
      <c r="A2038" s="263" t="s">
        <v>6311</v>
      </c>
      <c r="B2038" s="315" t="s">
        <v>6312</v>
      </c>
      <c r="C2038" s="263" t="s">
        <v>6352</v>
      </c>
      <c r="D2038" s="263" t="s">
        <v>6314</v>
      </c>
      <c r="E2038" s="545"/>
      <c r="F2038" s="263" t="s">
        <v>6353</v>
      </c>
      <c r="G2038" s="264" t="s">
        <v>6354</v>
      </c>
      <c r="H2038" s="263" t="s">
        <v>6355</v>
      </c>
      <c r="I2038" s="265" t="s">
        <v>9</v>
      </c>
      <c r="J2038" s="263"/>
      <c r="K2038" s="269"/>
      <c r="L2038" s="269" t="s">
        <v>645</v>
      </c>
      <c r="M2038" s="267"/>
      <c r="N2038" s="267"/>
      <c r="O2038" s="267"/>
      <c r="P2038" s="267"/>
      <c r="Q2038" s="267"/>
      <c r="R2038" s="267"/>
      <c r="S2038" s="267"/>
      <c r="T2038" s="267"/>
      <c r="U2038" s="267"/>
      <c r="V2038" s="267"/>
      <c r="W2038" s="267"/>
      <c r="X2038" s="267"/>
      <c r="Y2038" s="267"/>
      <c r="Z2038" s="267"/>
      <c r="AA2038" s="267"/>
      <c r="AB2038" s="267"/>
    </row>
    <row r="2039" spans="1:28" s="268" customFormat="1" ht="40.200000000000003" customHeight="1">
      <c r="A2039" s="263" t="s">
        <v>6311</v>
      </c>
      <c r="B2039" s="315" t="s">
        <v>6312</v>
      </c>
      <c r="C2039" s="263" t="s">
        <v>6356</v>
      </c>
      <c r="D2039" s="263" t="s">
        <v>6314</v>
      </c>
      <c r="E2039" s="545"/>
      <c r="F2039" s="291" t="s">
        <v>6357</v>
      </c>
      <c r="G2039" s="264" t="s">
        <v>6354</v>
      </c>
      <c r="H2039" s="263" t="s">
        <v>6358</v>
      </c>
      <c r="I2039" s="265" t="s">
        <v>9</v>
      </c>
      <c r="J2039" s="263"/>
      <c r="K2039" s="269"/>
      <c r="L2039" s="269" t="s">
        <v>645</v>
      </c>
      <c r="M2039" s="267"/>
      <c r="N2039" s="267"/>
      <c r="O2039" s="267"/>
      <c r="P2039" s="267"/>
      <c r="Q2039" s="267"/>
      <c r="R2039" s="267"/>
      <c r="S2039" s="267"/>
      <c r="T2039" s="267"/>
      <c r="U2039" s="267"/>
      <c r="V2039" s="267"/>
      <c r="W2039" s="267"/>
      <c r="X2039" s="267"/>
      <c r="Y2039" s="267"/>
      <c r="Z2039" s="267"/>
      <c r="AA2039" s="267"/>
      <c r="AB2039" s="267"/>
    </row>
    <row r="2040" spans="1:28" s="268" customFormat="1" ht="40.200000000000003" customHeight="1">
      <c r="A2040" s="263" t="s">
        <v>6311</v>
      </c>
      <c r="B2040" s="315" t="s">
        <v>6312</v>
      </c>
      <c r="C2040" s="263" t="s">
        <v>6359</v>
      </c>
      <c r="D2040" s="263" t="s">
        <v>6314</v>
      </c>
      <c r="E2040" s="545"/>
      <c r="F2040" s="291" t="s">
        <v>6360</v>
      </c>
      <c r="G2040" s="264" t="s">
        <v>6354</v>
      </c>
      <c r="H2040" s="263" t="s">
        <v>6361</v>
      </c>
      <c r="I2040" s="265" t="s">
        <v>9</v>
      </c>
      <c r="J2040" s="263"/>
      <c r="K2040" s="269"/>
      <c r="L2040" s="269" t="s">
        <v>645</v>
      </c>
      <c r="M2040" s="267"/>
      <c r="N2040" s="267"/>
      <c r="O2040" s="267"/>
      <c r="P2040" s="267"/>
      <c r="Q2040" s="267"/>
      <c r="R2040" s="267"/>
      <c r="S2040" s="267"/>
      <c r="T2040" s="267"/>
      <c r="U2040" s="267"/>
      <c r="V2040" s="267"/>
      <c r="W2040" s="267"/>
      <c r="X2040" s="267"/>
      <c r="Y2040" s="267"/>
      <c r="Z2040" s="267"/>
      <c r="AA2040" s="267"/>
      <c r="AB2040" s="267"/>
    </row>
    <row r="2041" spans="1:28" s="268" customFormat="1" ht="40.200000000000003" customHeight="1">
      <c r="A2041" s="263" t="s">
        <v>6311</v>
      </c>
      <c r="B2041" s="315" t="s">
        <v>6312</v>
      </c>
      <c r="C2041" s="263" t="s">
        <v>6362</v>
      </c>
      <c r="D2041" s="263" t="s">
        <v>6314</v>
      </c>
      <c r="E2041" s="545"/>
      <c r="F2041" s="291" t="s">
        <v>6363</v>
      </c>
      <c r="G2041" s="264" t="s">
        <v>6354</v>
      </c>
      <c r="H2041" s="263" t="s">
        <v>6364</v>
      </c>
      <c r="I2041" s="265" t="s">
        <v>9</v>
      </c>
      <c r="J2041" s="263"/>
      <c r="K2041" s="269"/>
      <c r="L2041" s="269" t="s">
        <v>645</v>
      </c>
      <c r="M2041" s="267"/>
      <c r="N2041" s="267"/>
      <c r="O2041" s="267"/>
      <c r="P2041" s="267"/>
      <c r="Q2041" s="267"/>
      <c r="R2041" s="267"/>
      <c r="S2041" s="267"/>
      <c r="T2041" s="267"/>
      <c r="U2041" s="267"/>
      <c r="V2041" s="267"/>
      <c r="W2041" s="267"/>
      <c r="X2041" s="267"/>
      <c r="Y2041" s="267"/>
      <c r="Z2041" s="267"/>
      <c r="AA2041" s="267"/>
      <c r="AB2041" s="267"/>
    </row>
    <row r="2042" spans="1:28" s="268" customFormat="1" ht="40.200000000000003" customHeight="1">
      <c r="A2042" s="263" t="s">
        <v>6311</v>
      </c>
      <c r="B2042" s="315" t="s">
        <v>6312</v>
      </c>
      <c r="C2042" s="263" t="s">
        <v>6365</v>
      </c>
      <c r="D2042" s="263" t="s">
        <v>6314</v>
      </c>
      <c r="E2042" s="545"/>
      <c r="F2042" s="291" t="s">
        <v>6366</v>
      </c>
      <c r="G2042" s="264" t="s">
        <v>6354</v>
      </c>
      <c r="H2042" s="263" t="s">
        <v>6367</v>
      </c>
      <c r="I2042" s="265" t="s">
        <v>9</v>
      </c>
      <c r="J2042" s="263"/>
      <c r="K2042" s="269"/>
      <c r="L2042" s="269" t="s">
        <v>645</v>
      </c>
      <c r="M2042" s="267"/>
      <c r="N2042" s="267"/>
      <c r="O2042" s="267"/>
      <c r="P2042" s="267"/>
      <c r="Q2042" s="267"/>
      <c r="R2042" s="267"/>
      <c r="S2042" s="267"/>
      <c r="T2042" s="267"/>
      <c r="U2042" s="267"/>
      <c r="V2042" s="267"/>
      <c r="W2042" s="267"/>
      <c r="X2042" s="267"/>
      <c r="Y2042" s="267"/>
      <c r="Z2042" s="267"/>
      <c r="AA2042" s="267"/>
      <c r="AB2042" s="267"/>
    </row>
    <row r="2043" spans="1:28" s="268" customFormat="1" ht="40.200000000000003" customHeight="1">
      <c r="A2043" s="263" t="s">
        <v>6311</v>
      </c>
      <c r="B2043" s="315" t="s">
        <v>6312</v>
      </c>
      <c r="C2043" s="263" t="s">
        <v>6368</v>
      </c>
      <c r="D2043" s="263" t="s">
        <v>6314</v>
      </c>
      <c r="E2043" s="545"/>
      <c r="F2043" s="291" t="s">
        <v>6369</v>
      </c>
      <c r="G2043" s="264" t="s">
        <v>6354</v>
      </c>
      <c r="H2043" s="263" t="s">
        <v>6370</v>
      </c>
      <c r="I2043" s="265" t="s">
        <v>9</v>
      </c>
      <c r="J2043" s="263"/>
      <c r="K2043" s="269"/>
      <c r="L2043" s="269" t="s">
        <v>645</v>
      </c>
      <c r="M2043" s="267"/>
      <c r="N2043" s="267"/>
      <c r="O2043" s="267"/>
      <c r="P2043" s="267"/>
      <c r="Q2043" s="267"/>
      <c r="R2043" s="267"/>
      <c r="S2043" s="267"/>
      <c r="T2043" s="267"/>
      <c r="U2043" s="267"/>
      <c r="V2043" s="267"/>
      <c r="W2043" s="267"/>
      <c r="X2043" s="267"/>
      <c r="Y2043" s="267"/>
      <c r="Z2043" s="267"/>
      <c r="AA2043" s="267"/>
      <c r="AB2043" s="267"/>
    </row>
    <row r="2044" spans="1:28" s="268" customFormat="1" ht="40.200000000000003" customHeight="1">
      <c r="A2044" s="263" t="s">
        <v>6311</v>
      </c>
      <c r="B2044" s="315" t="s">
        <v>6312</v>
      </c>
      <c r="C2044" s="263" t="s">
        <v>6371</v>
      </c>
      <c r="D2044" s="263" t="s">
        <v>6314</v>
      </c>
      <c r="E2044" s="545"/>
      <c r="F2044" s="291" t="s">
        <v>6372</v>
      </c>
      <c r="G2044" s="264" t="s">
        <v>6354</v>
      </c>
      <c r="H2044" s="263" t="s">
        <v>6373</v>
      </c>
      <c r="I2044" s="265" t="s">
        <v>9</v>
      </c>
      <c r="J2044" s="263"/>
      <c r="K2044" s="269"/>
      <c r="L2044" s="269" t="s">
        <v>645</v>
      </c>
      <c r="M2044" s="267"/>
      <c r="N2044" s="267"/>
      <c r="O2044" s="267"/>
      <c r="P2044" s="267"/>
      <c r="Q2044" s="267"/>
      <c r="R2044" s="267"/>
      <c r="S2044" s="267"/>
      <c r="T2044" s="267"/>
      <c r="U2044" s="267"/>
      <c r="V2044" s="267"/>
      <c r="W2044" s="267"/>
      <c r="X2044" s="267"/>
      <c r="Y2044" s="267"/>
      <c r="Z2044" s="267"/>
      <c r="AA2044" s="267"/>
      <c r="AB2044" s="267"/>
    </row>
    <row r="2045" spans="1:28" s="268" customFormat="1" ht="40.200000000000003" customHeight="1">
      <c r="A2045" s="263" t="s">
        <v>6311</v>
      </c>
      <c r="B2045" s="315" t="s">
        <v>6312</v>
      </c>
      <c r="C2045" s="263" t="s">
        <v>6374</v>
      </c>
      <c r="D2045" s="263" t="s">
        <v>6314</v>
      </c>
      <c r="E2045" s="545"/>
      <c r="F2045" s="291" t="s">
        <v>6375</v>
      </c>
      <c r="G2045" s="264" t="s">
        <v>6354</v>
      </c>
      <c r="H2045" s="263" t="s">
        <v>6376</v>
      </c>
      <c r="I2045" s="265" t="s">
        <v>9</v>
      </c>
      <c r="J2045" s="269"/>
      <c r="K2045" s="269"/>
      <c r="L2045" s="269" t="s">
        <v>645</v>
      </c>
      <c r="M2045" s="267"/>
      <c r="N2045" s="267"/>
      <c r="O2045" s="267"/>
      <c r="P2045" s="267"/>
      <c r="Q2045" s="267"/>
      <c r="R2045" s="267"/>
      <c r="S2045" s="267"/>
      <c r="T2045" s="267"/>
      <c r="U2045" s="267"/>
      <c r="V2045" s="267"/>
      <c r="W2045" s="267"/>
      <c r="X2045" s="267"/>
      <c r="Y2045" s="267"/>
      <c r="Z2045" s="267"/>
      <c r="AA2045" s="267"/>
      <c r="AB2045" s="267"/>
    </row>
    <row r="2046" spans="1:28" s="268" customFormat="1" ht="40.200000000000003" customHeight="1">
      <c r="A2046" s="263" t="s">
        <v>6311</v>
      </c>
      <c r="B2046" s="315" t="s">
        <v>6312</v>
      </c>
      <c r="C2046" s="263" t="s">
        <v>6377</v>
      </c>
      <c r="D2046" s="263" t="s">
        <v>6314</v>
      </c>
      <c r="E2046" s="545"/>
      <c r="F2046" s="291" t="s">
        <v>6378</v>
      </c>
      <c r="G2046" s="264" t="s">
        <v>6354</v>
      </c>
      <c r="H2046" s="269" t="s">
        <v>6379</v>
      </c>
      <c r="I2046" s="265" t="s">
        <v>9</v>
      </c>
      <c r="J2046" s="269"/>
      <c r="K2046" s="269"/>
      <c r="L2046" s="269" t="s">
        <v>645</v>
      </c>
      <c r="M2046" s="267"/>
      <c r="N2046" s="267"/>
      <c r="O2046" s="267"/>
      <c r="P2046" s="267"/>
      <c r="Q2046" s="267"/>
      <c r="R2046" s="267"/>
      <c r="S2046" s="267"/>
      <c r="T2046" s="267"/>
      <c r="U2046" s="267"/>
      <c r="V2046" s="267"/>
      <c r="W2046" s="267"/>
      <c r="X2046" s="267"/>
      <c r="Y2046" s="267"/>
      <c r="Z2046" s="267"/>
      <c r="AA2046" s="267"/>
      <c r="AB2046" s="267"/>
    </row>
    <row r="2047" spans="1:28" s="268" customFormat="1" ht="40.200000000000003" customHeight="1">
      <c r="A2047" s="263" t="s">
        <v>6311</v>
      </c>
      <c r="B2047" s="315" t="s">
        <v>6312</v>
      </c>
      <c r="C2047" s="263" t="s">
        <v>6380</v>
      </c>
      <c r="D2047" s="263" t="s">
        <v>6314</v>
      </c>
      <c r="E2047" s="545"/>
      <c r="F2047" s="263" t="s">
        <v>6381</v>
      </c>
      <c r="G2047" s="264" t="s">
        <v>6382</v>
      </c>
      <c r="H2047" s="263" t="s">
        <v>6383</v>
      </c>
      <c r="I2047" s="265" t="s">
        <v>9</v>
      </c>
      <c r="J2047" s="263"/>
      <c r="K2047" s="269"/>
      <c r="L2047" s="269" t="s">
        <v>645</v>
      </c>
      <c r="M2047" s="267"/>
      <c r="N2047" s="267"/>
      <c r="O2047" s="267"/>
      <c r="P2047" s="267"/>
      <c r="Q2047" s="267"/>
      <c r="R2047" s="267"/>
      <c r="S2047" s="267"/>
      <c r="T2047" s="267"/>
      <c r="U2047" s="267"/>
      <c r="V2047" s="267"/>
      <c r="W2047" s="267"/>
      <c r="X2047" s="267"/>
      <c r="Y2047" s="267"/>
      <c r="Z2047" s="267"/>
      <c r="AA2047" s="267"/>
      <c r="AB2047" s="267"/>
    </row>
    <row r="2048" spans="1:28" s="268" customFormat="1" ht="40.200000000000003" customHeight="1">
      <c r="A2048" s="263" t="s">
        <v>6311</v>
      </c>
      <c r="B2048" s="315" t="s">
        <v>6312</v>
      </c>
      <c r="C2048" s="263" t="s">
        <v>6384</v>
      </c>
      <c r="D2048" s="263" t="s">
        <v>6314</v>
      </c>
      <c r="E2048" s="545"/>
      <c r="F2048" s="291" t="s">
        <v>6385</v>
      </c>
      <c r="G2048" s="264" t="s">
        <v>6382</v>
      </c>
      <c r="H2048" s="263" t="s">
        <v>6386</v>
      </c>
      <c r="I2048" s="265" t="s">
        <v>9</v>
      </c>
      <c r="J2048" s="263"/>
      <c r="K2048" s="269"/>
      <c r="L2048" s="269" t="s">
        <v>645</v>
      </c>
      <c r="M2048" s="267"/>
      <c r="N2048" s="267"/>
      <c r="O2048" s="267"/>
      <c r="P2048" s="267"/>
      <c r="Q2048" s="267"/>
      <c r="R2048" s="267"/>
      <c r="S2048" s="267"/>
      <c r="T2048" s="267"/>
      <c r="U2048" s="267"/>
      <c r="V2048" s="267"/>
      <c r="W2048" s="267"/>
      <c r="X2048" s="267"/>
      <c r="Y2048" s="267"/>
      <c r="Z2048" s="267"/>
      <c r="AA2048" s="267"/>
      <c r="AB2048" s="267"/>
    </row>
    <row r="2049" spans="1:28" s="268" customFormat="1" ht="40.200000000000003" customHeight="1">
      <c r="A2049" s="263" t="s">
        <v>6311</v>
      </c>
      <c r="B2049" s="315" t="s">
        <v>6312</v>
      </c>
      <c r="C2049" s="263" t="s">
        <v>6387</v>
      </c>
      <c r="D2049" s="263" t="s">
        <v>6314</v>
      </c>
      <c r="E2049" s="545"/>
      <c r="F2049" s="291" t="s">
        <v>6388</v>
      </c>
      <c r="G2049" s="264" t="s">
        <v>6382</v>
      </c>
      <c r="H2049" s="263" t="s">
        <v>6389</v>
      </c>
      <c r="I2049" s="265" t="s">
        <v>9</v>
      </c>
      <c r="J2049" s="263"/>
      <c r="K2049" s="269"/>
      <c r="L2049" s="269" t="s">
        <v>645</v>
      </c>
      <c r="M2049" s="267"/>
      <c r="N2049" s="267"/>
      <c r="O2049" s="267"/>
      <c r="P2049" s="267"/>
      <c r="Q2049" s="267"/>
      <c r="R2049" s="267"/>
      <c r="S2049" s="267"/>
      <c r="T2049" s="267"/>
      <c r="U2049" s="267"/>
      <c r="V2049" s="267"/>
      <c r="W2049" s="267"/>
      <c r="X2049" s="267"/>
      <c r="Y2049" s="267"/>
      <c r="Z2049" s="267"/>
      <c r="AA2049" s="267"/>
      <c r="AB2049" s="267"/>
    </row>
    <row r="2050" spans="1:28" s="268" customFormat="1" ht="40.200000000000003" customHeight="1">
      <c r="A2050" s="263" t="s">
        <v>6311</v>
      </c>
      <c r="B2050" s="315" t="s">
        <v>6312</v>
      </c>
      <c r="C2050" s="263" t="s">
        <v>6390</v>
      </c>
      <c r="D2050" s="263" t="s">
        <v>6314</v>
      </c>
      <c r="E2050" s="545"/>
      <c r="F2050" s="291" t="s">
        <v>6391</v>
      </c>
      <c r="G2050" s="264" t="s">
        <v>6382</v>
      </c>
      <c r="H2050" s="263" t="s">
        <v>6392</v>
      </c>
      <c r="I2050" s="265" t="s">
        <v>9</v>
      </c>
      <c r="J2050" s="263"/>
      <c r="K2050" s="269"/>
      <c r="L2050" s="269" t="s">
        <v>645</v>
      </c>
      <c r="M2050" s="267"/>
      <c r="N2050" s="267"/>
      <c r="O2050" s="267"/>
      <c r="P2050" s="267"/>
      <c r="Q2050" s="267"/>
      <c r="R2050" s="267"/>
      <c r="S2050" s="267"/>
      <c r="T2050" s="267"/>
      <c r="U2050" s="267"/>
      <c r="V2050" s="267"/>
      <c r="W2050" s="267"/>
      <c r="X2050" s="267"/>
      <c r="Y2050" s="267"/>
      <c r="Z2050" s="267"/>
      <c r="AA2050" s="267"/>
      <c r="AB2050" s="267"/>
    </row>
    <row r="2051" spans="1:28" s="268" customFormat="1" ht="40.200000000000003" customHeight="1">
      <c r="A2051" s="263" t="s">
        <v>6311</v>
      </c>
      <c r="B2051" s="315" t="s">
        <v>6312</v>
      </c>
      <c r="C2051" s="263" t="s">
        <v>6393</v>
      </c>
      <c r="D2051" s="263" t="s">
        <v>6314</v>
      </c>
      <c r="E2051" s="545"/>
      <c r="F2051" s="291" t="s">
        <v>6394</v>
      </c>
      <c r="G2051" s="264" t="s">
        <v>6382</v>
      </c>
      <c r="H2051" s="263" t="s">
        <v>6395</v>
      </c>
      <c r="I2051" s="265" t="s">
        <v>9</v>
      </c>
      <c r="J2051" s="263"/>
      <c r="K2051" s="269"/>
      <c r="L2051" s="269" t="s">
        <v>645</v>
      </c>
      <c r="M2051" s="267"/>
      <c r="N2051" s="267"/>
      <c r="O2051" s="267"/>
      <c r="P2051" s="267"/>
      <c r="Q2051" s="267"/>
      <c r="R2051" s="267"/>
      <c r="S2051" s="267"/>
      <c r="T2051" s="267"/>
      <c r="U2051" s="267"/>
      <c r="V2051" s="267"/>
      <c r="W2051" s="267"/>
      <c r="X2051" s="267"/>
      <c r="Y2051" s="267"/>
      <c r="Z2051" s="267"/>
      <c r="AA2051" s="267"/>
      <c r="AB2051" s="267"/>
    </row>
    <row r="2052" spans="1:28" s="268" customFormat="1" ht="40.200000000000003" customHeight="1">
      <c r="A2052" s="263" t="s">
        <v>6311</v>
      </c>
      <c r="B2052" s="315" t="s">
        <v>6312</v>
      </c>
      <c r="C2052" s="263" t="s">
        <v>6396</v>
      </c>
      <c r="D2052" s="263" t="s">
        <v>6314</v>
      </c>
      <c r="E2052" s="545"/>
      <c r="F2052" s="291" t="s">
        <v>6397</v>
      </c>
      <c r="G2052" s="264" t="s">
        <v>6382</v>
      </c>
      <c r="H2052" s="263" t="s">
        <v>6398</v>
      </c>
      <c r="I2052" s="265" t="s">
        <v>9</v>
      </c>
      <c r="J2052" s="263"/>
      <c r="K2052" s="269"/>
      <c r="L2052" s="269" t="s">
        <v>645</v>
      </c>
      <c r="M2052" s="267"/>
      <c r="N2052" s="267"/>
      <c r="O2052" s="267"/>
      <c r="P2052" s="267"/>
      <c r="Q2052" s="267"/>
      <c r="R2052" s="267"/>
      <c r="S2052" s="267"/>
      <c r="T2052" s="267"/>
      <c r="U2052" s="267"/>
      <c r="V2052" s="267"/>
      <c r="W2052" s="267"/>
      <c r="X2052" s="267"/>
      <c r="Y2052" s="267"/>
      <c r="Z2052" s="267"/>
      <c r="AA2052" s="267"/>
      <c r="AB2052" s="267"/>
    </row>
    <row r="2053" spans="1:28" s="268" customFormat="1" ht="40.200000000000003" customHeight="1">
      <c r="A2053" s="263" t="s">
        <v>6311</v>
      </c>
      <c r="B2053" s="315" t="s">
        <v>6312</v>
      </c>
      <c r="C2053" s="263" t="s">
        <v>6399</v>
      </c>
      <c r="D2053" s="263" t="s">
        <v>6314</v>
      </c>
      <c r="E2053" s="545"/>
      <c r="F2053" s="291" t="s">
        <v>6400</v>
      </c>
      <c r="G2053" s="264" t="s">
        <v>6382</v>
      </c>
      <c r="H2053" s="269" t="s">
        <v>6401</v>
      </c>
      <c r="I2053" s="265" t="s">
        <v>9</v>
      </c>
      <c r="J2053" s="263"/>
      <c r="K2053" s="269"/>
      <c r="L2053" s="269" t="s">
        <v>645</v>
      </c>
      <c r="M2053" s="267"/>
      <c r="N2053" s="267"/>
      <c r="O2053" s="267"/>
      <c r="P2053" s="267"/>
      <c r="Q2053" s="267"/>
      <c r="R2053" s="267"/>
      <c r="S2053" s="267"/>
      <c r="T2053" s="267"/>
      <c r="U2053" s="267"/>
      <c r="V2053" s="267"/>
      <c r="W2053" s="267"/>
      <c r="X2053" s="267"/>
      <c r="Y2053" s="267"/>
      <c r="Z2053" s="267"/>
      <c r="AA2053" s="267"/>
      <c r="AB2053" s="267"/>
    </row>
    <row r="2054" spans="1:28" s="268" customFormat="1" ht="40.200000000000003" customHeight="1">
      <c r="A2054" s="263" t="s">
        <v>6311</v>
      </c>
      <c r="B2054" s="315" t="s">
        <v>6312</v>
      </c>
      <c r="C2054" s="263" t="s">
        <v>6402</v>
      </c>
      <c r="D2054" s="263" t="s">
        <v>6314</v>
      </c>
      <c r="E2054" s="545"/>
      <c r="F2054" s="291" t="s">
        <v>6403</v>
      </c>
      <c r="G2054" s="264" t="s">
        <v>6404</v>
      </c>
      <c r="H2054" s="263" t="s">
        <v>6405</v>
      </c>
      <c r="I2054" s="265" t="s">
        <v>9</v>
      </c>
      <c r="J2054" s="263"/>
      <c r="K2054" s="269"/>
      <c r="L2054" s="266"/>
      <c r="M2054" s="267"/>
      <c r="N2054" s="267"/>
      <c r="O2054" s="267"/>
      <c r="P2054" s="267"/>
      <c r="Q2054" s="267"/>
      <c r="R2054" s="267"/>
      <c r="S2054" s="267"/>
      <c r="T2054" s="267"/>
      <c r="U2054" s="267"/>
      <c r="V2054" s="267"/>
      <c r="W2054" s="267"/>
      <c r="X2054" s="267"/>
      <c r="Y2054" s="267"/>
      <c r="Z2054" s="267"/>
      <c r="AA2054" s="267"/>
      <c r="AB2054" s="267"/>
    </row>
    <row r="2055" spans="1:28" s="268" customFormat="1" ht="40.200000000000003" customHeight="1">
      <c r="A2055" s="263" t="s">
        <v>6311</v>
      </c>
      <c r="B2055" s="315" t="s">
        <v>6312</v>
      </c>
      <c r="C2055" s="263" t="s">
        <v>6406</v>
      </c>
      <c r="D2055" s="263" t="s">
        <v>6314</v>
      </c>
      <c r="E2055" s="545"/>
      <c r="F2055" s="291" t="s">
        <v>6407</v>
      </c>
      <c r="G2055" s="264" t="s">
        <v>6404</v>
      </c>
      <c r="H2055" s="263" t="s">
        <v>6408</v>
      </c>
      <c r="I2055" s="265" t="s">
        <v>9</v>
      </c>
      <c r="J2055" s="263"/>
      <c r="K2055" s="269"/>
      <c r="L2055" s="266"/>
      <c r="M2055" s="267"/>
      <c r="N2055" s="267"/>
      <c r="O2055" s="267"/>
      <c r="P2055" s="267"/>
      <c r="Q2055" s="267"/>
      <c r="R2055" s="267"/>
      <c r="S2055" s="267"/>
      <c r="T2055" s="267"/>
      <c r="U2055" s="267"/>
      <c r="V2055" s="267"/>
      <c r="W2055" s="267"/>
      <c r="X2055" s="267"/>
      <c r="Y2055" s="267"/>
      <c r="Z2055" s="267"/>
      <c r="AA2055" s="267"/>
      <c r="AB2055" s="267"/>
    </row>
    <row r="2056" spans="1:28" s="268" customFormat="1" ht="40.200000000000003" customHeight="1">
      <c r="A2056" s="263" t="s">
        <v>6311</v>
      </c>
      <c r="B2056" s="315" t="s">
        <v>6312</v>
      </c>
      <c r="C2056" s="263" t="s">
        <v>6409</v>
      </c>
      <c r="D2056" s="263" t="s">
        <v>6314</v>
      </c>
      <c r="E2056" s="545"/>
      <c r="F2056" s="291" t="s">
        <v>6410</v>
      </c>
      <c r="G2056" s="264" t="s">
        <v>6404</v>
      </c>
      <c r="H2056" s="263" t="s">
        <v>6411</v>
      </c>
      <c r="I2056" s="265" t="s">
        <v>9</v>
      </c>
      <c r="J2056" s="263"/>
      <c r="K2056" s="269"/>
      <c r="L2056" s="266"/>
      <c r="M2056" s="267"/>
      <c r="N2056" s="267"/>
      <c r="O2056" s="267"/>
      <c r="P2056" s="267"/>
      <c r="Q2056" s="267"/>
      <c r="R2056" s="267"/>
      <c r="S2056" s="267"/>
      <c r="T2056" s="267"/>
      <c r="U2056" s="267"/>
      <c r="V2056" s="267"/>
      <c r="W2056" s="267"/>
      <c r="X2056" s="267"/>
      <c r="Y2056" s="267"/>
      <c r="Z2056" s="267"/>
      <c r="AA2056" s="267"/>
      <c r="AB2056" s="267"/>
    </row>
    <row r="2057" spans="1:28" s="268" customFormat="1" ht="40.200000000000003" customHeight="1">
      <c r="A2057" s="263" t="s">
        <v>6311</v>
      </c>
      <c r="B2057" s="315" t="s">
        <v>6312</v>
      </c>
      <c r="C2057" s="263" t="s">
        <v>6412</v>
      </c>
      <c r="D2057" s="263" t="s">
        <v>6314</v>
      </c>
      <c r="E2057" s="545"/>
      <c r="F2057" s="291" t="s">
        <v>6413</v>
      </c>
      <c r="G2057" s="264" t="s">
        <v>6404</v>
      </c>
      <c r="H2057" s="263" t="s">
        <v>6414</v>
      </c>
      <c r="I2057" s="265" t="s">
        <v>9</v>
      </c>
      <c r="J2057" s="263"/>
      <c r="K2057" s="269"/>
      <c r="L2057" s="269" t="s">
        <v>645</v>
      </c>
      <c r="M2057" s="267"/>
      <c r="N2057" s="267"/>
      <c r="O2057" s="267"/>
      <c r="P2057" s="267"/>
      <c r="Q2057" s="267"/>
      <c r="R2057" s="267"/>
      <c r="S2057" s="267"/>
      <c r="T2057" s="267"/>
      <c r="U2057" s="267"/>
      <c r="V2057" s="267"/>
      <c r="W2057" s="267"/>
      <c r="X2057" s="267"/>
      <c r="Y2057" s="267"/>
      <c r="Z2057" s="267"/>
      <c r="AA2057" s="267"/>
      <c r="AB2057" s="267"/>
    </row>
    <row r="2058" spans="1:28" s="268" customFormat="1" ht="40.200000000000003" customHeight="1">
      <c r="A2058" s="263" t="s">
        <v>6311</v>
      </c>
      <c r="B2058" s="315" t="s">
        <v>6312</v>
      </c>
      <c r="C2058" s="263" t="s">
        <v>6415</v>
      </c>
      <c r="D2058" s="263" t="s">
        <v>6314</v>
      </c>
      <c r="E2058" s="545"/>
      <c r="F2058" s="291" t="s">
        <v>6416</v>
      </c>
      <c r="G2058" s="264" t="s">
        <v>6404</v>
      </c>
      <c r="H2058" s="263" t="s">
        <v>6417</v>
      </c>
      <c r="I2058" s="265" t="s">
        <v>9</v>
      </c>
      <c r="J2058" s="263"/>
      <c r="K2058" s="269"/>
      <c r="L2058" s="269" t="s">
        <v>645</v>
      </c>
      <c r="M2058" s="267"/>
      <c r="N2058" s="267"/>
      <c r="O2058" s="267"/>
      <c r="P2058" s="267"/>
      <c r="Q2058" s="267"/>
      <c r="R2058" s="267"/>
      <c r="S2058" s="267"/>
      <c r="T2058" s="267"/>
      <c r="U2058" s="267"/>
      <c r="V2058" s="267"/>
      <c r="W2058" s="267"/>
      <c r="X2058" s="267"/>
      <c r="Y2058" s="267"/>
      <c r="Z2058" s="267"/>
      <c r="AA2058" s="267"/>
      <c r="AB2058" s="267"/>
    </row>
    <row r="2059" spans="1:28" s="268" customFormat="1" ht="40.200000000000003" customHeight="1">
      <c r="A2059" s="263" t="s">
        <v>6311</v>
      </c>
      <c r="B2059" s="315" t="s">
        <v>6312</v>
      </c>
      <c r="C2059" s="263" t="s">
        <v>6418</v>
      </c>
      <c r="D2059" s="263" t="s">
        <v>6314</v>
      </c>
      <c r="E2059" s="545"/>
      <c r="F2059" s="263" t="s">
        <v>6419</v>
      </c>
      <c r="G2059" s="264" t="s">
        <v>6404</v>
      </c>
      <c r="H2059" s="263" t="s">
        <v>6420</v>
      </c>
      <c r="I2059" s="265" t="s">
        <v>9</v>
      </c>
      <c r="J2059" s="263"/>
      <c r="K2059" s="269"/>
      <c r="L2059" s="269" t="s">
        <v>645</v>
      </c>
      <c r="M2059" s="267"/>
      <c r="N2059" s="267"/>
      <c r="O2059" s="267"/>
      <c r="P2059" s="267"/>
      <c r="Q2059" s="267"/>
      <c r="R2059" s="267"/>
      <c r="S2059" s="267"/>
      <c r="T2059" s="267"/>
      <c r="U2059" s="267"/>
      <c r="V2059" s="267"/>
      <c r="W2059" s="267"/>
      <c r="X2059" s="267"/>
      <c r="Y2059" s="267"/>
      <c r="Z2059" s="267"/>
      <c r="AA2059" s="267"/>
      <c r="AB2059" s="267"/>
    </row>
    <row r="2060" spans="1:28" s="268" customFormat="1" ht="40.200000000000003" customHeight="1">
      <c r="A2060" s="263" t="s">
        <v>6311</v>
      </c>
      <c r="B2060" s="315" t="s">
        <v>6312</v>
      </c>
      <c r="C2060" s="263" t="s">
        <v>6421</v>
      </c>
      <c r="D2060" s="263" t="s">
        <v>6314</v>
      </c>
      <c r="E2060" s="545"/>
      <c r="F2060" s="263" t="s">
        <v>6422</v>
      </c>
      <c r="G2060" s="264" t="s">
        <v>6404</v>
      </c>
      <c r="H2060" s="263" t="s">
        <v>6423</v>
      </c>
      <c r="I2060" s="265" t="s">
        <v>9</v>
      </c>
      <c r="J2060" s="263"/>
      <c r="K2060" s="269"/>
      <c r="L2060" s="269" t="s">
        <v>645</v>
      </c>
      <c r="M2060" s="267"/>
      <c r="N2060" s="267"/>
      <c r="O2060" s="267"/>
      <c r="P2060" s="267"/>
      <c r="Q2060" s="267"/>
      <c r="R2060" s="267"/>
      <c r="S2060" s="267"/>
      <c r="T2060" s="267"/>
      <c r="U2060" s="267"/>
      <c r="V2060" s="267"/>
      <c r="W2060" s="267"/>
      <c r="X2060" s="267"/>
      <c r="Y2060" s="267"/>
      <c r="Z2060" s="267"/>
      <c r="AA2060" s="267"/>
      <c r="AB2060" s="267"/>
    </row>
    <row r="2061" spans="1:28" s="268" customFormat="1" ht="40.200000000000003" customHeight="1">
      <c r="A2061" s="263" t="s">
        <v>6311</v>
      </c>
      <c r="B2061" s="315" t="s">
        <v>6312</v>
      </c>
      <c r="C2061" s="263" t="s">
        <v>6424</v>
      </c>
      <c r="D2061" s="263" t="s">
        <v>6314</v>
      </c>
      <c r="E2061" s="545"/>
      <c r="F2061" s="263" t="s">
        <v>6425</v>
      </c>
      <c r="G2061" s="264" t="s">
        <v>6404</v>
      </c>
      <c r="H2061" s="263" t="s">
        <v>6426</v>
      </c>
      <c r="I2061" s="265" t="s">
        <v>9</v>
      </c>
      <c r="J2061" s="263"/>
      <c r="K2061" s="269"/>
      <c r="L2061" s="269" t="s">
        <v>645</v>
      </c>
      <c r="M2061" s="267"/>
      <c r="N2061" s="267"/>
      <c r="O2061" s="267"/>
      <c r="P2061" s="267"/>
      <c r="Q2061" s="267"/>
      <c r="R2061" s="267"/>
      <c r="S2061" s="267"/>
      <c r="T2061" s="267"/>
      <c r="U2061" s="267"/>
      <c r="V2061" s="267"/>
      <c r="W2061" s="267"/>
      <c r="X2061" s="267"/>
      <c r="Y2061" s="267"/>
      <c r="Z2061" s="267"/>
      <c r="AA2061" s="267"/>
      <c r="AB2061" s="267"/>
    </row>
    <row r="2062" spans="1:28" s="268" customFormat="1" ht="40.200000000000003" customHeight="1">
      <c r="A2062" s="263" t="s">
        <v>6311</v>
      </c>
      <c r="B2062" s="315" t="s">
        <v>6312</v>
      </c>
      <c r="C2062" s="263" t="s">
        <v>6427</v>
      </c>
      <c r="D2062" s="263" t="s">
        <v>6314</v>
      </c>
      <c r="E2062" s="545"/>
      <c r="F2062" s="263" t="s">
        <v>6428</v>
      </c>
      <c r="G2062" s="264" t="s">
        <v>6404</v>
      </c>
      <c r="H2062" s="263" t="s">
        <v>6429</v>
      </c>
      <c r="I2062" s="265" t="s">
        <v>9</v>
      </c>
      <c r="J2062" s="263"/>
      <c r="K2062" s="269"/>
      <c r="L2062" s="269" t="s">
        <v>645</v>
      </c>
      <c r="M2062" s="267"/>
      <c r="N2062" s="267"/>
      <c r="O2062" s="267"/>
      <c r="P2062" s="267"/>
      <c r="Q2062" s="267"/>
      <c r="R2062" s="267"/>
      <c r="S2062" s="267"/>
      <c r="T2062" s="267"/>
      <c r="U2062" s="267"/>
      <c r="V2062" s="267"/>
      <c r="W2062" s="267"/>
      <c r="X2062" s="267"/>
      <c r="Y2062" s="267"/>
      <c r="Z2062" s="267"/>
      <c r="AA2062" s="267"/>
      <c r="AB2062" s="267"/>
    </row>
    <row r="2063" spans="1:28" s="268" customFormat="1" ht="40.200000000000003" customHeight="1">
      <c r="A2063" s="263" t="s">
        <v>6311</v>
      </c>
      <c r="B2063" s="315" t="s">
        <v>6312</v>
      </c>
      <c r="C2063" s="263" t="s">
        <v>6430</v>
      </c>
      <c r="D2063" s="263" t="s">
        <v>6314</v>
      </c>
      <c r="E2063" s="545"/>
      <c r="F2063" s="263" t="s">
        <v>6431</v>
      </c>
      <c r="G2063" s="264" t="s">
        <v>6404</v>
      </c>
      <c r="H2063" s="263" t="s">
        <v>6432</v>
      </c>
      <c r="I2063" s="265" t="s">
        <v>9</v>
      </c>
      <c r="J2063" s="263"/>
      <c r="K2063" s="269"/>
      <c r="L2063" s="269" t="s">
        <v>645</v>
      </c>
      <c r="M2063" s="267"/>
      <c r="N2063" s="267"/>
      <c r="O2063" s="267"/>
      <c r="P2063" s="267"/>
      <c r="Q2063" s="267"/>
      <c r="R2063" s="267"/>
      <c r="S2063" s="267"/>
      <c r="T2063" s="267"/>
      <c r="U2063" s="267"/>
      <c r="V2063" s="267"/>
      <c r="W2063" s="267"/>
      <c r="X2063" s="267"/>
      <c r="Y2063" s="267"/>
      <c r="Z2063" s="267"/>
      <c r="AA2063" s="267"/>
      <c r="AB2063" s="267"/>
    </row>
    <row r="2064" spans="1:28" s="268" customFormat="1" ht="40.200000000000003" customHeight="1">
      <c r="A2064" s="263" t="s">
        <v>6311</v>
      </c>
      <c r="B2064" s="315" t="s">
        <v>6312</v>
      </c>
      <c r="C2064" s="263" t="s">
        <v>6433</v>
      </c>
      <c r="D2064" s="263" t="s">
        <v>6314</v>
      </c>
      <c r="E2064" s="545"/>
      <c r="F2064" s="263" t="s">
        <v>6434</v>
      </c>
      <c r="G2064" s="264" t="s">
        <v>6404</v>
      </c>
      <c r="H2064" s="263" t="s">
        <v>6435</v>
      </c>
      <c r="I2064" s="265" t="s">
        <v>9</v>
      </c>
      <c r="J2064" s="263"/>
      <c r="K2064" s="269"/>
      <c r="L2064" s="269" t="s">
        <v>645</v>
      </c>
      <c r="M2064" s="267"/>
      <c r="N2064" s="267"/>
      <c r="O2064" s="267"/>
      <c r="P2064" s="267"/>
      <c r="Q2064" s="267"/>
      <c r="R2064" s="267"/>
      <c r="S2064" s="267"/>
      <c r="T2064" s="267"/>
      <c r="U2064" s="267"/>
      <c r="V2064" s="267"/>
      <c r="W2064" s="267"/>
      <c r="X2064" s="267"/>
      <c r="Y2064" s="267"/>
      <c r="Z2064" s="267"/>
      <c r="AA2064" s="267"/>
      <c r="AB2064" s="267"/>
    </row>
    <row r="2065" spans="1:28" s="268" customFormat="1" ht="40.200000000000003" customHeight="1">
      <c r="A2065" s="263" t="s">
        <v>6311</v>
      </c>
      <c r="B2065" s="315" t="s">
        <v>6312</v>
      </c>
      <c r="C2065" s="263" t="s">
        <v>6436</v>
      </c>
      <c r="D2065" s="263" t="s">
        <v>6314</v>
      </c>
      <c r="E2065" s="545"/>
      <c r="F2065" s="263" t="s">
        <v>6437</v>
      </c>
      <c r="G2065" s="264" t="s">
        <v>6404</v>
      </c>
      <c r="H2065" s="263" t="s">
        <v>6438</v>
      </c>
      <c r="I2065" s="265" t="s">
        <v>9</v>
      </c>
      <c r="J2065" s="263"/>
      <c r="K2065" s="269"/>
      <c r="L2065" s="269" t="s">
        <v>645</v>
      </c>
      <c r="M2065" s="267"/>
      <c r="N2065" s="267"/>
      <c r="O2065" s="267"/>
      <c r="P2065" s="267"/>
      <c r="Q2065" s="267"/>
      <c r="R2065" s="267"/>
      <c r="S2065" s="267"/>
      <c r="T2065" s="267"/>
      <c r="U2065" s="267"/>
      <c r="V2065" s="267"/>
      <c r="W2065" s="267"/>
      <c r="X2065" s="267"/>
      <c r="Y2065" s="267"/>
      <c r="Z2065" s="267"/>
      <c r="AA2065" s="267"/>
      <c r="AB2065" s="267"/>
    </row>
    <row r="2066" spans="1:28" s="268" customFormat="1" ht="40.200000000000003" customHeight="1">
      <c r="A2066" s="263" t="s">
        <v>6311</v>
      </c>
      <c r="B2066" s="315" t="s">
        <v>6312</v>
      </c>
      <c r="C2066" s="263" t="s">
        <v>6439</v>
      </c>
      <c r="D2066" s="263" t="s">
        <v>6314</v>
      </c>
      <c r="E2066" s="545"/>
      <c r="F2066" s="263" t="s">
        <v>6440</v>
      </c>
      <c r="G2066" s="264" t="s">
        <v>6404</v>
      </c>
      <c r="H2066" s="263" t="s">
        <v>6441</v>
      </c>
      <c r="I2066" s="265" t="s">
        <v>9</v>
      </c>
      <c r="J2066" s="263"/>
      <c r="K2066" s="269"/>
      <c r="L2066" s="269" t="s">
        <v>645</v>
      </c>
      <c r="M2066" s="267"/>
      <c r="N2066" s="267"/>
      <c r="O2066" s="267"/>
      <c r="P2066" s="267"/>
      <c r="Q2066" s="267"/>
      <c r="R2066" s="267"/>
      <c r="S2066" s="267"/>
      <c r="T2066" s="267"/>
      <c r="U2066" s="267"/>
      <c r="V2066" s="267"/>
      <c r="W2066" s="267"/>
      <c r="X2066" s="267"/>
      <c r="Y2066" s="267"/>
      <c r="Z2066" s="267"/>
      <c r="AA2066" s="267"/>
      <c r="AB2066" s="267"/>
    </row>
    <row r="2067" spans="1:28" s="268" customFormat="1" ht="40.200000000000003" customHeight="1">
      <c r="A2067" s="263" t="s">
        <v>6311</v>
      </c>
      <c r="B2067" s="315" t="s">
        <v>6312</v>
      </c>
      <c r="C2067" s="263" t="s">
        <v>6442</v>
      </c>
      <c r="D2067" s="263" t="s">
        <v>6314</v>
      </c>
      <c r="E2067" s="545"/>
      <c r="F2067" s="263" t="s">
        <v>6443</v>
      </c>
      <c r="G2067" s="264" t="s">
        <v>6404</v>
      </c>
      <c r="H2067" s="263" t="s">
        <v>6444</v>
      </c>
      <c r="I2067" s="265" t="s">
        <v>9</v>
      </c>
      <c r="J2067" s="269"/>
      <c r="K2067" s="269"/>
      <c r="L2067" s="269" t="s">
        <v>645</v>
      </c>
      <c r="M2067" s="267"/>
      <c r="N2067" s="267"/>
      <c r="O2067" s="267"/>
      <c r="P2067" s="267"/>
      <c r="Q2067" s="267"/>
      <c r="R2067" s="267"/>
      <c r="S2067" s="267"/>
      <c r="T2067" s="267"/>
      <c r="U2067" s="267"/>
      <c r="V2067" s="267"/>
      <c r="W2067" s="267"/>
      <c r="X2067" s="267"/>
      <c r="Y2067" s="267"/>
      <c r="Z2067" s="267"/>
      <c r="AA2067" s="267"/>
      <c r="AB2067" s="267"/>
    </row>
    <row r="2068" spans="1:28" s="268" customFormat="1" ht="40.200000000000003" customHeight="1">
      <c r="A2068" s="263" t="s">
        <v>6311</v>
      </c>
      <c r="B2068" s="315" t="s">
        <v>6312</v>
      </c>
      <c r="C2068" s="263" t="s">
        <v>6445</v>
      </c>
      <c r="D2068" s="263" t="s">
        <v>6314</v>
      </c>
      <c r="E2068" s="545"/>
      <c r="F2068" s="263" t="s">
        <v>6446</v>
      </c>
      <c r="G2068" s="264" t="s">
        <v>6404</v>
      </c>
      <c r="H2068" s="263" t="s">
        <v>6447</v>
      </c>
      <c r="I2068" s="265" t="s">
        <v>9</v>
      </c>
      <c r="J2068" s="269"/>
      <c r="K2068" s="269"/>
      <c r="L2068" s="269" t="s">
        <v>645</v>
      </c>
      <c r="M2068" s="267"/>
      <c r="N2068" s="267"/>
      <c r="O2068" s="267"/>
      <c r="P2068" s="267"/>
      <c r="Q2068" s="267"/>
      <c r="R2068" s="267"/>
      <c r="S2068" s="267"/>
      <c r="T2068" s="267"/>
      <c r="U2068" s="267"/>
      <c r="V2068" s="267"/>
      <c r="W2068" s="267"/>
      <c r="X2068" s="267"/>
      <c r="Y2068" s="267"/>
      <c r="Z2068" s="267"/>
      <c r="AA2068" s="267"/>
      <c r="AB2068" s="267"/>
    </row>
    <row r="2069" spans="1:28" s="268" customFormat="1" ht="40.200000000000003" customHeight="1">
      <c r="A2069" s="263" t="s">
        <v>6311</v>
      </c>
      <c r="B2069" s="315" t="s">
        <v>6312</v>
      </c>
      <c r="C2069" s="263" t="s">
        <v>6448</v>
      </c>
      <c r="D2069" s="263" t="s">
        <v>6314</v>
      </c>
      <c r="E2069" s="545"/>
      <c r="F2069" s="291" t="s">
        <v>6449</v>
      </c>
      <c r="G2069" s="264" t="s">
        <v>6404</v>
      </c>
      <c r="H2069" s="263" t="s">
        <v>6450</v>
      </c>
      <c r="I2069" s="265" t="s">
        <v>9</v>
      </c>
      <c r="J2069" s="263"/>
      <c r="K2069" s="269"/>
      <c r="L2069" s="269" t="s">
        <v>645</v>
      </c>
      <c r="M2069" s="267"/>
      <c r="N2069" s="267"/>
      <c r="O2069" s="267"/>
      <c r="P2069" s="267"/>
      <c r="Q2069" s="267"/>
      <c r="R2069" s="267"/>
      <c r="S2069" s="267"/>
      <c r="T2069" s="267"/>
      <c r="U2069" s="267"/>
      <c r="V2069" s="267"/>
      <c r="W2069" s="267"/>
      <c r="X2069" s="267"/>
      <c r="Y2069" s="267"/>
      <c r="Z2069" s="267"/>
      <c r="AA2069" s="267"/>
      <c r="AB2069" s="267"/>
    </row>
    <row r="2070" spans="1:28" s="268" customFormat="1" ht="40.200000000000003" customHeight="1">
      <c r="A2070" s="263" t="s">
        <v>6311</v>
      </c>
      <c r="B2070" s="315" t="s">
        <v>6312</v>
      </c>
      <c r="C2070" s="263" t="s">
        <v>6451</v>
      </c>
      <c r="D2070" s="263" t="s">
        <v>6314</v>
      </c>
      <c r="E2070" s="545"/>
      <c r="F2070" s="291" t="s">
        <v>6452</v>
      </c>
      <c r="G2070" s="264" t="s">
        <v>6404</v>
      </c>
      <c r="H2070" s="263" t="s">
        <v>6453</v>
      </c>
      <c r="I2070" s="265" t="s">
        <v>9</v>
      </c>
      <c r="J2070" s="263"/>
      <c r="K2070" s="269"/>
      <c r="L2070" s="269" t="s">
        <v>645</v>
      </c>
      <c r="M2070" s="267"/>
      <c r="N2070" s="267"/>
      <c r="O2070" s="267"/>
      <c r="P2070" s="267"/>
      <c r="Q2070" s="267"/>
      <c r="R2070" s="267"/>
      <c r="S2070" s="267"/>
      <c r="T2070" s="267"/>
      <c r="U2070" s="267"/>
      <c r="V2070" s="267"/>
      <c r="W2070" s="267"/>
      <c r="X2070" s="267"/>
      <c r="Y2070" s="267"/>
      <c r="Z2070" s="267"/>
      <c r="AA2070" s="267"/>
      <c r="AB2070" s="267"/>
    </row>
    <row r="2071" spans="1:28" s="268" customFormat="1" ht="40.200000000000003" customHeight="1">
      <c r="A2071" s="263" t="s">
        <v>6311</v>
      </c>
      <c r="B2071" s="315" t="s">
        <v>6312</v>
      </c>
      <c r="C2071" s="263" t="s">
        <v>6454</v>
      </c>
      <c r="D2071" s="263" t="s">
        <v>6314</v>
      </c>
      <c r="E2071" s="545"/>
      <c r="F2071" s="291" t="s">
        <v>6455</v>
      </c>
      <c r="G2071" s="264" t="s">
        <v>6404</v>
      </c>
      <c r="H2071" s="263" t="s">
        <v>6456</v>
      </c>
      <c r="I2071" s="265" t="s">
        <v>9</v>
      </c>
      <c r="J2071" s="263"/>
      <c r="K2071" s="269"/>
      <c r="L2071" s="269" t="s">
        <v>645</v>
      </c>
      <c r="M2071" s="267"/>
      <c r="N2071" s="267"/>
      <c r="O2071" s="267"/>
      <c r="P2071" s="267"/>
      <c r="Q2071" s="267"/>
      <c r="R2071" s="267"/>
      <c r="S2071" s="267"/>
      <c r="T2071" s="267"/>
      <c r="U2071" s="267"/>
      <c r="V2071" s="267"/>
      <c r="W2071" s="267"/>
      <c r="X2071" s="267"/>
      <c r="Y2071" s="267"/>
      <c r="Z2071" s="267"/>
      <c r="AA2071" s="267"/>
      <c r="AB2071" s="267"/>
    </row>
    <row r="2072" spans="1:28" s="268" customFormat="1" ht="40.200000000000003" customHeight="1">
      <c r="A2072" s="263" t="s">
        <v>6311</v>
      </c>
      <c r="B2072" s="315" t="s">
        <v>6312</v>
      </c>
      <c r="C2072" s="263" t="s">
        <v>6457</v>
      </c>
      <c r="D2072" s="263" t="s">
        <v>6314</v>
      </c>
      <c r="E2072" s="545"/>
      <c r="F2072" s="291" t="s">
        <v>6458</v>
      </c>
      <c r="G2072" s="264" t="s">
        <v>6404</v>
      </c>
      <c r="H2072" s="263" t="s">
        <v>6459</v>
      </c>
      <c r="I2072" s="265" t="s">
        <v>9</v>
      </c>
      <c r="J2072" s="263"/>
      <c r="K2072" s="269"/>
      <c r="L2072" s="269" t="s">
        <v>645</v>
      </c>
      <c r="M2072" s="267"/>
      <c r="N2072" s="267"/>
      <c r="O2072" s="267"/>
      <c r="P2072" s="267"/>
      <c r="Q2072" s="267"/>
      <c r="R2072" s="267"/>
      <c r="S2072" s="267"/>
      <c r="T2072" s="267"/>
      <c r="U2072" s="267"/>
      <c r="V2072" s="267"/>
      <c r="W2072" s="267"/>
      <c r="X2072" s="267"/>
      <c r="Y2072" s="267"/>
      <c r="Z2072" s="267"/>
      <c r="AA2072" s="267"/>
      <c r="AB2072" s="267"/>
    </row>
    <row r="2073" spans="1:28" s="268" customFormat="1" ht="40.200000000000003" customHeight="1">
      <c r="A2073" s="263" t="s">
        <v>6311</v>
      </c>
      <c r="B2073" s="315" t="s">
        <v>6312</v>
      </c>
      <c r="C2073" s="263" t="s">
        <v>6460</v>
      </c>
      <c r="D2073" s="263" t="s">
        <v>6314</v>
      </c>
      <c r="E2073" s="545"/>
      <c r="F2073" s="291" t="s">
        <v>6461</v>
      </c>
      <c r="G2073" s="264" t="s">
        <v>6404</v>
      </c>
      <c r="H2073" s="263" t="s">
        <v>6462</v>
      </c>
      <c r="I2073" s="265" t="s">
        <v>9</v>
      </c>
      <c r="J2073" s="263"/>
      <c r="K2073" s="269"/>
      <c r="L2073" s="269" t="s">
        <v>645</v>
      </c>
      <c r="M2073" s="267"/>
      <c r="N2073" s="267"/>
      <c r="O2073" s="267"/>
      <c r="P2073" s="267"/>
      <c r="Q2073" s="267"/>
      <c r="R2073" s="267"/>
      <c r="S2073" s="267"/>
      <c r="T2073" s="267"/>
      <c r="U2073" s="267"/>
      <c r="V2073" s="267"/>
      <c r="W2073" s="267"/>
      <c r="X2073" s="267"/>
      <c r="Y2073" s="267"/>
      <c r="Z2073" s="267"/>
      <c r="AA2073" s="267"/>
      <c r="AB2073" s="267"/>
    </row>
    <row r="2074" spans="1:28" s="268" customFormat="1" ht="40.200000000000003" customHeight="1">
      <c r="A2074" s="263" t="s">
        <v>6311</v>
      </c>
      <c r="B2074" s="315" t="s">
        <v>6312</v>
      </c>
      <c r="C2074" s="263" t="s">
        <v>6463</v>
      </c>
      <c r="D2074" s="263" t="s">
        <v>6314</v>
      </c>
      <c r="E2074" s="545"/>
      <c r="F2074" s="291" t="s">
        <v>6464</v>
      </c>
      <c r="G2074" s="264" t="s">
        <v>6404</v>
      </c>
      <c r="H2074" s="263" t="s">
        <v>6465</v>
      </c>
      <c r="I2074" s="265" t="s">
        <v>9</v>
      </c>
      <c r="J2074" s="263"/>
      <c r="K2074" s="269"/>
      <c r="L2074" s="269" t="s">
        <v>645</v>
      </c>
      <c r="M2074" s="267"/>
      <c r="N2074" s="267"/>
      <c r="O2074" s="267"/>
      <c r="P2074" s="267"/>
      <c r="Q2074" s="267"/>
      <c r="R2074" s="267"/>
      <c r="S2074" s="267"/>
      <c r="T2074" s="267"/>
      <c r="U2074" s="267"/>
      <c r="V2074" s="267"/>
      <c r="W2074" s="267"/>
      <c r="X2074" s="267"/>
      <c r="Y2074" s="267"/>
      <c r="Z2074" s="267"/>
      <c r="AA2074" s="267"/>
      <c r="AB2074" s="267"/>
    </row>
    <row r="2075" spans="1:28" s="268" customFormat="1" ht="40.200000000000003" customHeight="1">
      <c r="A2075" s="263" t="s">
        <v>6311</v>
      </c>
      <c r="B2075" s="315" t="s">
        <v>6312</v>
      </c>
      <c r="C2075" s="263" t="s">
        <v>6466</v>
      </c>
      <c r="D2075" s="263" t="s">
        <v>6314</v>
      </c>
      <c r="E2075" s="545"/>
      <c r="F2075" s="291" t="s">
        <v>6467</v>
      </c>
      <c r="G2075" s="264" t="s">
        <v>6404</v>
      </c>
      <c r="H2075" s="263" t="s">
        <v>6468</v>
      </c>
      <c r="I2075" s="265" t="s">
        <v>9</v>
      </c>
      <c r="J2075" s="263"/>
      <c r="K2075" s="269"/>
      <c r="L2075" s="269" t="s">
        <v>645</v>
      </c>
      <c r="M2075" s="267"/>
      <c r="N2075" s="267"/>
      <c r="O2075" s="267"/>
      <c r="P2075" s="267"/>
      <c r="Q2075" s="267"/>
      <c r="R2075" s="267"/>
      <c r="S2075" s="267"/>
      <c r="T2075" s="267"/>
      <c r="U2075" s="267"/>
      <c r="V2075" s="267"/>
      <c r="W2075" s="267"/>
      <c r="X2075" s="267"/>
      <c r="Y2075" s="267"/>
      <c r="Z2075" s="267"/>
      <c r="AA2075" s="267"/>
      <c r="AB2075" s="267"/>
    </row>
    <row r="2076" spans="1:28" s="268" customFormat="1" ht="40.200000000000003" customHeight="1">
      <c r="A2076" s="263" t="s">
        <v>6311</v>
      </c>
      <c r="B2076" s="315" t="s">
        <v>6312</v>
      </c>
      <c r="C2076" s="263" t="s">
        <v>6469</v>
      </c>
      <c r="D2076" s="263" t="s">
        <v>6314</v>
      </c>
      <c r="E2076" s="545"/>
      <c r="F2076" s="291" t="s">
        <v>6470</v>
      </c>
      <c r="G2076" s="264" t="s">
        <v>6471</v>
      </c>
      <c r="H2076" s="263" t="s">
        <v>798</v>
      </c>
      <c r="I2076" s="265" t="s">
        <v>9</v>
      </c>
      <c r="J2076" s="263"/>
      <c r="K2076" s="269"/>
      <c r="L2076" s="269" t="s">
        <v>645</v>
      </c>
      <c r="M2076" s="267"/>
      <c r="N2076" s="267"/>
      <c r="O2076" s="267"/>
      <c r="P2076" s="267"/>
      <c r="Q2076" s="267"/>
      <c r="R2076" s="267"/>
      <c r="S2076" s="267"/>
      <c r="T2076" s="267"/>
      <c r="U2076" s="267"/>
      <c r="V2076" s="267"/>
      <c r="W2076" s="267"/>
      <c r="X2076" s="267"/>
      <c r="Y2076" s="267"/>
      <c r="Z2076" s="267"/>
      <c r="AA2076" s="267"/>
      <c r="AB2076" s="267"/>
    </row>
    <row r="2077" spans="1:28" s="268" customFormat="1" ht="40.200000000000003" customHeight="1">
      <c r="A2077" s="263" t="s">
        <v>6311</v>
      </c>
      <c r="B2077" s="315" t="s">
        <v>6312</v>
      </c>
      <c r="C2077" s="263" t="s">
        <v>6472</v>
      </c>
      <c r="D2077" s="263" t="s">
        <v>6314</v>
      </c>
      <c r="E2077" s="545"/>
      <c r="F2077" s="291" t="s">
        <v>6473</v>
      </c>
      <c r="G2077" s="264" t="s">
        <v>6474</v>
      </c>
      <c r="H2077" s="263" t="s">
        <v>6475</v>
      </c>
      <c r="I2077" s="265" t="s">
        <v>9</v>
      </c>
      <c r="J2077" s="263"/>
      <c r="K2077" s="269"/>
      <c r="L2077" s="269" t="s">
        <v>645</v>
      </c>
      <c r="M2077" s="267"/>
      <c r="N2077" s="267"/>
      <c r="O2077" s="267"/>
      <c r="P2077" s="267"/>
      <c r="Q2077" s="267"/>
      <c r="R2077" s="267"/>
      <c r="S2077" s="267"/>
      <c r="T2077" s="267"/>
      <c r="U2077" s="267"/>
      <c r="V2077" s="267"/>
      <c r="W2077" s="267"/>
      <c r="X2077" s="267"/>
      <c r="Y2077" s="267"/>
      <c r="Z2077" s="267"/>
      <c r="AA2077" s="267"/>
      <c r="AB2077" s="267"/>
    </row>
    <row r="2078" spans="1:28" s="268" customFormat="1" ht="40.200000000000003" customHeight="1">
      <c r="A2078" s="263" t="s">
        <v>6311</v>
      </c>
      <c r="B2078" s="315" t="s">
        <v>6312</v>
      </c>
      <c r="C2078" s="263" t="s">
        <v>6476</v>
      </c>
      <c r="D2078" s="263" t="s">
        <v>6314</v>
      </c>
      <c r="E2078" s="545"/>
      <c r="F2078" s="291" t="s">
        <v>6477</v>
      </c>
      <c r="G2078" s="264" t="s">
        <v>6478</v>
      </c>
      <c r="H2078" s="263" t="s">
        <v>6479</v>
      </c>
      <c r="I2078" s="265" t="s">
        <v>9</v>
      </c>
      <c r="J2078" s="263"/>
      <c r="K2078" s="269"/>
      <c r="L2078" s="269" t="s">
        <v>645</v>
      </c>
      <c r="M2078" s="267"/>
      <c r="N2078" s="267"/>
      <c r="O2078" s="267"/>
      <c r="P2078" s="267"/>
      <c r="Q2078" s="267"/>
      <c r="R2078" s="267"/>
      <c r="S2078" s="267"/>
      <c r="T2078" s="267"/>
      <c r="U2078" s="267"/>
      <c r="V2078" s="267"/>
      <c r="W2078" s="267"/>
      <c r="X2078" s="267"/>
      <c r="Y2078" s="267"/>
      <c r="Z2078" s="267"/>
      <c r="AA2078" s="267"/>
      <c r="AB2078" s="267"/>
    </row>
    <row r="2079" spans="1:28" s="268" customFormat="1" ht="40.200000000000003" customHeight="1">
      <c r="A2079" s="263" t="s">
        <v>6311</v>
      </c>
      <c r="B2079" s="315" t="s">
        <v>6312</v>
      </c>
      <c r="C2079" s="263" t="s">
        <v>6480</v>
      </c>
      <c r="D2079" s="263" t="s">
        <v>6314</v>
      </c>
      <c r="E2079" s="545"/>
      <c r="F2079" s="291" t="s">
        <v>6481</v>
      </c>
      <c r="G2079" s="264" t="s">
        <v>6482</v>
      </c>
      <c r="H2079" s="263" t="s">
        <v>6483</v>
      </c>
      <c r="I2079" s="265" t="s">
        <v>9</v>
      </c>
      <c r="J2079" s="269"/>
      <c r="K2079" s="269"/>
      <c r="L2079" s="269" t="s">
        <v>645</v>
      </c>
      <c r="M2079" s="267"/>
      <c r="N2079" s="267"/>
      <c r="O2079" s="267"/>
      <c r="P2079" s="267"/>
      <c r="Q2079" s="267"/>
      <c r="R2079" s="267"/>
      <c r="S2079" s="267"/>
      <c r="T2079" s="267"/>
      <c r="U2079" s="267"/>
      <c r="V2079" s="267"/>
      <c r="W2079" s="267"/>
      <c r="X2079" s="267"/>
      <c r="Y2079" s="267"/>
      <c r="Z2079" s="267"/>
      <c r="AA2079" s="267"/>
      <c r="AB2079" s="267"/>
    </row>
    <row r="2080" spans="1:28" s="268" customFormat="1" ht="40.200000000000003" customHeight="1">
      <c r="A2080" s="263" t="s">
        <v>6311</v>
      </c>
      <c r="B2080" s="315" t="s">
        <v>6312</v>
      </c>
      <c r="C2080" s="263" t="s">
        <v>6484</v>
      </c>
      <c r="D2080" s="263" t="s">
        <v>6314</v>
      </c>
      <c r="E2080" s="545"/>
      <c r="F2080" s="291" t="s">
        <v>6485</v>
      </c>
      <c r="G2080" s="264" t="s">
        <v>6486</v>
      </c>
      <c r="H2080" s="263" t="s">
        <v>6487</v>
      </c>
      <c r="I2080" s="265" t="s">
        <v>9</v>
      </c>
      <c r="J2080" s="263"/>
      <c r="K2080" s="269"/>
      <c r="L2080" s="269" t="s">
        <v>645</v>
      </c>
      <c r="M2080" s="267"/>
      <c r="N2080" s="267"/>
      <c r="O2080" s="267"/>
      <c r="P2080" s="267"/>
      <c r="Q2080" s="267"/>
      <c r="R2080" s="267"/>
      <c r="S2080" s="267"/>
      <c r="T2080" s="267"/>
      <c r="U2080" s="267"/>
      <c r="V2080" s="267"/>
      <c r="W2080" s="267"/>
      <c r="X2080" s="267"/>
      <c r="Y2080" s="267"/>
      <c r="Z2080" s="267"/>
      <c r="AA2080" s="267"/>
      <c r="AB2080" s="267"/>
    </row>
    <row r="2081" spans="1:28" s="268" customFormat="1" ht="40.200000000000003" customHeight="1">
      <c r="A2081" s="263" t="s">
        <v>6311</v>
      </c>
      <c r="B2081" s="315" t="s">
        <v>6312</v>
      </c>
      <c r="C2081" s="263" t="s">
        <v>6488</v>
      </c>
      <c r="D2081" s="263" t="s">
        <v>6314</v>
      </c>
      <c r="E2081" s="545"/>
      <c r="F2081" s="291" t="s">
        <v>6489</v>
      </c>
      <c r="G2081" s="264" t="s">
        <v>6490</v>
      </c>
      <c r="H2081" s="263" t="s">
        <v>6491</v>
      </c>
      <c r="I2081" s="265" t="s">
        <v>9</v>
      </c>
      <c r="J2081" s="263"/>
      <c r="K2081" s="269"/>
      <c r="L2081" s="269" t="s">
        <v>645</v>
      </c>
      <c r="M2081" s="267"/>
      <c r="N2081" s="267"/>
      <c r="O2081" s="267"/>
      <c r="P2081" s="267"/>
      <c r="Q2081" s="267"/>
      <c r="R2081" s="267"/>
      <c r="S2081" s="267"/>
      <c r="T2081" s="267"/>
      <c r="U2081" s="267"/>
      <c r="V2081" s="267"/>
      <c r="W2081" s="267"/>
      <c r="X2081" s="267"/>
      <c r="Y2081" s="267"/>
      <c r="Z2081" s="267"/>
      <c r="AA2081" s="267"/>
      <c r="AB2081" s="267"/>
    </row>
    <row r="2082" spans="1:28" s="268" customFormat="1" ht="40.200000000000003" customHeight="1">
      <c r="A2082" s="263" t="s">
        <v>6311</v>
      </c>
      <c r="B2082" s="315" t="s">
        <v>6312</v>
      </c>
      <c r="C2082" s="263" t="s">
        <v>6492</v>
      </c>
      <c r="D2082" s="263" t="s">
        <v>6314</v>
      </c>
      <c r="E2082" s="545"/>
      <c r="F2082" s="291" t="s">
        <v>6493</v>
      </c>
      <c r="G2082" s="264" t="s">
        <v>6494</v>
      </c>
      <c r="H2082" s="263" t="s">
        <v>6491</v>
      </c>
      <c r="I2082" s="265" t="s">
        <v>9</v>
      </c>
      <c r="J2082" s="263"/>
      <c r="K2082" s="269"/>
      <c r="L2082" s="269" t="s">
        <v>645</v>
      </c>
      <c r="M2082" s="267"/>
      <c r="N2082" s="267"/>
      <c r="O2082" s="267"/>
      <c r="P2082" s="267"/>
      <c r="Q2082" s="267"/>
      <c r="R2082" s="267"/>
      <c r="S2082" s="267"/>
      <c r="T2082" s="267"/>
      <c r="U2082" s="267"/>
      <c r="V2082" s="267"/>
      <c r="W2082" s="267"/>
      <c r="X2082" s="267"/>
      <c r="Y2082" s="267"/>
      <c r="Z2082" s="267"/>
      <c r="AA2082" s="267"/>
      <c r="AB2082" s="267"/>
    </row>
    <row r="2083" spans="1:28" s="268" customFormat="1" ht="40.200000000000003" customHeight="1">
      <c r="A2083" s="263" t="s">
        <v>6311</v>
      </c>
      <c r="B2083" s="315" t="s">
        <v>6312</v>
      </c>
      <c r="C2083" s="263" t="s">
        <v>6495</v>
      </c>
      <c r="D2083" s="263" t="s">
        <v>6314</v>
      </c>
      <c r="E2083" s="545"/>
      <c r="F2083" s="291" t="s">
        <v>6496</v>
      </c>
      <c r="G2083" s="264" t="s">
        <v>6497</v>
      </c>
      <c r="H2083" s="263" t="s">
        <v>6498</v>
      </c>
      <c r="I2083" s="273" t="s">
        <v>9</v>
      </c>
      <c r="J2083" s="290"/>
      <c r="K2083" s="269"/>
      <c r="L2083" s="269"/>
      <c r="M2083" s="267"/>
      <c r="N2083" s="267"/>
      <c r="O2083" s="267"/>
      <c r="P2083" s="267"/>
      <c r="Q2083" s="267"/>
      <c r="R2083" s="267"/>
      <c r="S2083" s="267"/>
      <c r="T2083" s="267"/>
      <c r="U2083" s="267"/>
      <c r="V2083" s="267"/>
      <c r="W2083" s="267"/>
      <c r="X2083" s="267"/>
      <c r="Y2083" s="267"/>
      <c r="Z2083" s="267"/>
      <c r="AA2083" s="267"/>
      <c r="AB2083" s="267"/>
    </row>
    <row r="2084" spans="1:28" s="268" customFormat="1" ht="40.200000000000003" customHeight="1">
      <c r="A2084" s="263" t="s">
        <v>6311</v>
      </c>
      <c r="B2084" s="315" t="s">
        <v>6312</v>
      </c>
      <c r="C2084" s="263" t="s">
        <v>6499</v>
      </c>
      <c r="D2084" s="263" t="s">
        <v>6314</v>
      </c>
      <c r="E2084" s="545"/>
      <c r="F2084" s="291" t="s">
        <v>6012</v>
      </c>
      <c r="G2084" s="264" t="s">
        <v>6500</v>
      </c>
      <c r="H2084" s="263" t="s">
        <v>6501</v>
      </c>
      <c r="I2084" s="265" t="s">
        <v>9</v>
      </c>
      <c r="J2084" s="263"/>
      <c r="K2084" s="269"/>
      <c r="L2084" s="269" t="s">
        <v>645</v>
      </c>
      <c r="M2084" s="267"/>
      <c r="N2084" s="267"/>
      <c r="O2084" s="267"/>
      <c r="P2084" s="267"/>
      <c r="Q2084" s="267"/>
      <c r="R2084" s="267"/>
      <c r="S2084" s="267"/>
      <c r="T2084" s="267"/>
      <c r="U2084" s="267"/>
      <c r="V2084" s="267"/>
      <c r="W2084" s="267"/>
      <c r="X2084" s="267"/>
      <c r="Y2084" s="267"/>
      <c r="Z2084" s="267"/>
      <c r="AA2084" s="267"/>
      <c r="AB2084" s="267"/>
    </row>
    <row r="2085" spans="1:28" s="268" customFormat="1" ht="40.200000000000003" customHeight="1">
      <c r="A2085" s="263" t="s">
        <v>6311</v>
      </c>
      <c r="B2085" s="315" t="s">
        <v>6312</v>
      </c>
      <c r="C2085" s="263" t="s">
        <v>6502</v>
      </c>
      <c r="D2085" s="263" t="s">
        <v>6314</v>
      </c>
      <c r="E2085" s="545"/>
      <c r="F2085" s="291" t="s">
        <v>6503</v>
      </c>
      <c r="G2085" s="264" t="s">
        <v>6500</v>
      </c>
      <c r="H2085" s="263" t="s">
        <v>6504</v>
      </c>
      <c r="I2085" s="265" t="s">
        <v>9</v>
      </c>
      <c r="J2085" s="263"/>
      <c r="K2085" s="269"/>
      <c r="L2085" s="269" t="s">
        <v>645</v>
      </c>
      <c r="M2085" s="267"/>
      <c r="N2085" s="267"/>
      <c r="O2085" s="267"/>
      <c r="P2085" s="267"/>
      <c r="Q2085" s="267"/>
      <c r="R2085" s="267"/>
      <c r="S2085" s="267"/>
      <c r="T2085" s="267"/>
      <c r="U2085" s="267"/>
      <c r="V2085" s="267"/>
      <c r="W2085" s="267"/>
      <c r="X2085" s="267"/>
      <c r="Y2085" s="267"/>
      <c r="Z2085" s="267"/>
      <c r="AA2085" s="267"/>
      <c r="AB2085" s="267"/>
    </row>
    <row r="2086" spans="1:28" s="268" customFormat="1" ht="40.200000000000003" customHeight="1">
      <c r="A2086" s="263" t="s">
        <v>6311</v>
      </c>
      <c r="B2086" s="315" t="s">
        <v>6312</v>
      </c>
      <c r="C2086" s="263" t="s">
        <v>6505</v>
      </c>
      <c r="D2086" s="263" t="s">
        <v>6314</v>
      </c>
      <c r="E2086" s="545"/>
      <c r="F2086" s="291" t="s">
        <v>6506</v>
      </c>
      <c r="G2086" s="264" t="s">
        <v>6500</v>
      </c>
      <c r="H2086" s="263" t="s">
        <v>6507</v>
      </c>
      <c r="I2086" s="265" t="s">
        <v>9</v>
      </c>
      <c r="J2086" s="263"/>
      <c r="K2086" s="269"/>
      <c r="L2086" s="269" t="s">
        <v>645</v>
      </c>
      <c r="M2086" s="267"/>
      <c r="N2086" s="267"/>
      <c r="O2086" s="267"/>
      <c r="P2086" s="267"/>
      <c r="Q2086" s="267"/>
      <c r="R2086" s="267"/>
      <c r="S2086" s="267"/>
      <c r="T2086" s="267"/>
      <c r="U2086" s="267"/>
      <c r="V2086" s="267"/>
      <c r="W2086" s="267"/>
      <c r="X2086" s="267"/>
      <c r="Y2086" s="267"/>
      <c r="Z2086" s="267"/>
      <c r="AA2086" s="267"/>
      <c r="AB2086" s="267"/>
    </row>
    <row r="2087" spans="1:28" s="268" customFormat="1" ht="40.200000000000003" customHeight="1">
      <c r="A2087" s="263" t="s">
        <v>6311</v>
      </c>
      <c r="B2087" s="315" t="s">
        <v>6312</v>
      </c>
      <c r="C2087" s="263" t="s">
        <v>6508</v>
      </c>
      <c r="D2087" s="263" t="s">
        <v>6314</v>
      </c>
      <c r="E2087" s="545"/>
      <c r="F2087" s="291" t="s">
        <v>6509</v>
      </c>
      <c r="G2087" s="264" t="s">
        <v>6500</v>
      </c>
      <c r="H2087" s="263" t="s">
        <v>6510</v>
      </c>
      <c r="I2087" s="265" t="s">
        <v>9</v>
      </c>
      <c r="J2087" s="263"/>
      <c r="K2087" s="269"/>
      <c r="L2087" s="269" t="s">
        <v>645</v>
      </c>
      <c r="M2087" s="267"/>
      <c r="N2087" s="267"/>
      <c r="O2087" s="267"/>
      <c r="P2087" s="267"/>
      <c r="Q2087" s="267"/>
      <c r="R2087" s="267"/>
      <c r="S2087" s="267"/>
      <c r="T2087" s="267"/>
      <c r="U2087" s="267"/>
      <c r="V2087" s="267"/>
      <c r="W2087" s="267"/>
      <c r="X2087" s="267"/>
      <c r="Y2087" s="267"/>
      <c r="Z2087" s="267"/>
      <c r="AA2087" s="267"/>
      <c r="AB2087" s="267"/>
    </row>
    <row r="2088" spans="1:28" s="268" customFormat="1" ht="40.200000000000003" customHeight="1">
      <c r="A2088" s="263" t="s">
        <v>6311</v>
      </c>
      <c r="B2088" s="315" t="s">
        <v>6312</v>
      </c>
      <c r="C2088" s="263" t="s">
        <v>6511</v>
      </c>
      <c r="D2088" s="263" t="s">
        <v>6314</v>
      </c>
      <c r="E2088" s="545"/>
      <c r="F2088" s="291" t="s">
        <v>6512</v>
      </c>
      <c r="G2088" s="264" t="s">
        <v>6500</v>
      </c>
      <c r="H2088" s="263" t="s">
        <v>6513</v>
      </c>
      <c r="I2088" s="265" t="s">
        <v>9</v>
      </c>
      <c r="J2088" s="263"/>
      <c r="K2088" s="269"/>
      <c r="L2088" s="269" t="s">
        <v>645</v>
      </c>
      <c r="M2088" s="267"/>
      <c r="N2088" s="267"/>
      <c r="O2088" s="267"/>
      <c r="P2088" s="267"/>
      <c r="Q2088" s="267"/>
      <c r="R2088" s="267"/>
      <c r="S2088" s="267"/>
      <c r="T2088" s="267"/>
      <c r="U2088" s="267"/>
      <c r="V2088" s="267"/>
      <c r="W2088" s="267"/>
      <c r="X2088" s="267"/>
      <c r="Y2088" s="267"/>
      <c r="Z2088" s="267"/>
      <c r="AA2088" s="267"/>
      <c r="AB2088" s="267"/>
    </row>
    <row r="2089" spans="1:28" s="268" customFormat="1" ht="40.200000000000003" customHeight="1">
      <c r="A2089" s="263" t="s">
        <v>6311</v>
      </c>
      <c r="B2089" s="315" t="s">
        <v>6312</v>
      </c>
      <c r="C2089" s="263" t="s">
        <v>6514</v>
      </c>
      <c r="D2089" s="263" t="s">
        <v>6314</v>
      </c>
      <c r="E2089" s="545"/>
      <c r="F2089" s="291" t="s">
        <v>6515</v>
      </c>
      <c r="G2089" s="264" t="s">
        <v>6516</v>
      </c>
      <c r="H2089" s="263" t="s">
        <v>6517</v>
      </c>
      <c r="I2089" s="265" t="s">
        <v>9</v>
      </c>
      <c r="J2089" s="263"/>
      <c r="K2089" s="269"/>
      <c r="L2089" s="269" t="s">
        <v>645</v>
      </c>
      <c r="M2089" s="267"/>
      <c r="N2089" s="267"/>
      <c r="O2089" s="267"/>
      <c r="P2089" s="267"/>
      <c r="Q2089" s="267"/>
      <c r="R2089" s="267"/>
      <c r="S2089" s="267"/>
      <c r="T2089" s="267"/>
      <c r="U2089" s="267"/>
      <c r="V2089" s="267"/>
      <c r="W2089" s="267"/>
      <c r="X2089" s="267"/>
      <c r="Y2089" s="267"/>
      <c r="Z2089" s="267"/>
      <c r="AA2089" s="267"/>
      <c r="AB2089" s="267"/>
    </row>
    <row r="2090" spans="1:28" s="268" customFormat="1" ht="40.200000000000003" customHeight="1">
      <c r="A2090" s="263" t="s">
        <v>6311</v>
      </c>
      <c r="B2090" s="315" t="s">
        <v>6312</v>
      </c>
      <c r="C2090" s="263" t="s">
        <v>6518</v>
      </c>
      <c r="D2090" s="263" t="s">
        <v>6314</v>
      </c>
      <c r="E2090" s="545"/>
      <c r="F2090" s="291" t="s">
        <v>6519</v>
      </c>
      <c r="G2090" s="264" t="s">
        <v>6520</v>
      </c>
      <c r="H2090" s="263" t="s">
        <v>6517</v>
      </c>
      <c r="I2090" s="265" t="s">
        <v>9</v>
      </c>
      <c r="J2090" s="263"/>
      <c r="K2090" s="269"/>
      <c r="L2090" s="269" t="s">
        <v>645</v>
      </c>
      <c r="M2090" s="267"/>
      <c r="N2090" s="267"/>
      <c r="O2090" s="267"/>
      <c r="P2090" s="267"/>
      <c r="Q2090" s="267"/>
      <c r="R2090" s="267"/>
      <c r="S2090" s="267"/>
      <c r="T2090" s="267"/>
      <c r="U2090" s="267"/>
      <c r="V2090" s="267"/>
      <c r="W2090" s="267"/>
      <c r="X2090" s="267"/>
      <c r="Y2090" s="267"/>
      <c r="Z2090" s="267"/>
      <c r="AA2090" s="267"/>
      <c r="AB2090" s="267"/>
    </row>
    <row r="2091" spans="1:28" s="268" customFormat="1" ht="40.200000000000003" customHeight="1">
      <c r="A2091" s="263" t="s">
        <v>6311</v>
      </c>
      <c r="B2091" s="315" t="s">
        <v>6312</v>
      </c>
      <c r="C2091" s="263" t="s">
        <v>6521</v>
      </c>
      <c r="D2091" s="263" t="s">
        <v>6314</v>
      </c>
      <c r="E2091" s="545"/>
      <c r="F2091" s="291" t="s">
        <v>6522</v>
      </c>
      <c r="G2091" s="264" t="s">
        <v>6523</v>
      </c>
      <c r="H2091" s="263" t="s">
        <v>1812</v>
      </c>
      <c r="I2091" s="282" t="s">
        <v>10</v>
      </c>
      <c r="J2091" s="290" t="s">
        <v>6524</v>
      </c>
      <c r="K2091" s="269"/>
      <c r="L2091" s="269"/>
      <c r="M2091" s="267"/>
      <c r="N2091" s="267"/>
      <c r="O2091" s="267"/>
      <c r="P2091" s="267"/>
      <c r="Q2091" s="267"/>
      <c r="R2091" s="267"/>
      <c r="S2091" s="267"/>
      <c r="T2091" s="267"/>
      <c r="U2091" s="267"/>
      <c r="V2091" s="267"/>
      <c r="W2091" s="267"/>
      <c r="X2091" s="267"/>
      <c r="Y2091" s="267"/>
      <c r="Z2091" s="267"/>
      <c r="AA2091" s="267"/>
      <c r="AB2091" s="267"/>
    </row>
    <row r="2092" spans="1:28" s="268" customFormat="1" ht="40.200000000000003" customHeight="1">
      <c r="A2092" s="263" t="s">
        <v>6311</v>
      </c>
      <c r="B2092" s="315" t="s">
        <v>6312</v>
      </c>
      <c r="C2092" s="263" t="s">
        <v>6525</v>
      </c>
      <c r="D2092" s="263" t="s">
        <v>6314</v>
      </c>
      <c r="E2092" s="545"/>
      <c r="F2092" s="291" t="s">
        <v>6526</v>
      </c>
      <c r="G2092" s="264" t="s">
        <v>6527</v>
      </c>
      <c r="H2092" s="263" t="s">
        <v>1808</v>
      </c>
      <c r="I2092" s="282" t="s">
        <v>10</v>
      </c>
      <c r="J2092" s="290" t="s">
        <v>6524</v>
      </c>
      <c r="K2092" s="269"/>
      <c r="L2092" s="269"/>
      <c r="M2092" s="267"/>
      <c r="N2092" s="267"/>
      <c r="O2092" s="267"/>
      <c r="P2092" s="267"/>
      <c r="Q2092" s="267"/>
      <c r="R2092" s="267"/>
      <c r="S2092" s="267"/>
      <c r="T2092" s="267"/>
      <c r="U2092" s="267"/>
      <c r="V2092" s="267"/>
      <c r="W2092" s="267"/>
      <c r="X2092" s="267"/>
      <c r="Y2092" s="267"/>
      <c r="Z2092" s="267"/>
      <c r="AA2092" s="267"/>
      <c r="AB2092" s="267"/>
    </row>
    <row r="2093" spans="1:28" s="268" customFormat="1" ht="40.200000000000003" customHeight="1">
      <c r="A2093" s="263" t="s">
        <v>6311</v>
      </c>
      <c r="B2093" s="315" t="s">
        <v>6312</v>
      </c>
      <c r="C2093" s="263" t="s">
        <v>6528</v>
      </c>
      <c r="D2093" s="263" t="s">
        <v>6314</v>
      </c>
      <c r="E2093" s="545"/>
      <c r="F2093" s="263" t="s">
        <v>1804</v>
      </c>
      <c r="G2093" s="264" t="s">
        <v>6529</v>
      </c>
      <c r="H2093" s="263" t="s">
        <v>1625</v>
      </c>
      <c r="I2093" s="265" t="s">
        <v>9</v>
      </c>
      <c r="J2093" s="263"/>
      <c r="K2093" s="269"/>
      <c r="L2093" s="269" t="s">
        <v>645</v>
      </c>
      <c r="M2093" s="267"/>
      <c r="N2093" s="267"/>
      <c r="O2093" s="267"/>
      <c r="P2093" s="267"/>
      <c r="Q2093" s="267"/>
      <c r="R2093" s="267"/>
      <c r="S2093" s="267"/>
      <c r="T2093" s="267"/>
      <c r="U2093" s="267"/>
      <c r="V2093" s="267"/>
      <c r="W2093" s="267"/>
      <c r="X2093" s="267"/>
      <c r="Y2093" s="267"/>
      <c r="Z2093" s="267"/>
      <c r="AA2093" s="267"/>
      <c r="AB2093" s="267"/>
    </row>
    <row r="2094" spans="1:28" s="268" customFormat="1" ht="40.200000000000003" customHeight="1">
      <c r="A2094" s="263" t="s">
        <v>6311</v>
      </c>
      <c r="B2094" s="315" t="s">
        <v>6312</v>
      </c>
      <c r="C2094" s="263" t="s">
        <v>6530</v>
      </c>
      <c r="D2094" s="263" t="s">
        <v>6314</v>
      </c>
      <c r="E2094" s="545"/>
      <c r="F2094" s="263" t="s">
        <v>6531</v>
      </c>
      <c r="G2094" s="264" t="s">
        <v>6529</v>
      </c>
      <c r="H2094" s="263" t="s">
        <v>6532</v>
      </c>
      <c r="I2094" s="265" t="s">
        <v>9</v>
      </c>
      <c r="J2094" s="263"/>
      <c r="K2094" s="269"/>
      <c r="L2094" s="269" t="s">
        <v>645</v>
      </c>
      <c r="M2094" s="267"/>
      <c r="N2094" s="267"/>
      <c r="O2094" s="267"/>
      <c r="P2094" s="267"/>
      <c r="Q2094" s="267"/>
      <c r="R2094" s="267"/>
      <c r="S2094" s="267"/>
      <c r="T2094" s="267"/>
      <c r="U2094" s="267"/>
      <c r="V2094" s="267"/>
      <c r="W2094" s="267"/>
      <c r="X2094" s="267"/>
      <c r="Y2094" s="267"/>
      <c r="Z2094" s="267"/>
      <c r="AA2094" s="267"/>
      <c r="AB2094" s="267"/>
    </row>
    <row r="2095" spans="1:28" s="268" customFormat="1" ht="40.200000000000003" customHeight="1">
      <c r="A2095" s="263" t="s">
        <v>6311</v>
      </c>
      <c r="B2095" s="315" t="s">
        <v>6312</v>
      </c>
      <c r="C2095" s="263" t="s">
        <v>6533</v>
      </c>
      <c r="D2095" s="263" t="s">
        <v>6314</v>
      </c>
      <c r="E2095" s="545"/>
      <c r="F2095" s="263" t="s">
        <v>6534</v>
      </c>
      <c r="G2095" s="264" t="s">
        <v>6535</v>
      </c>
      <c r="H2095" s="263" t="s">
        <v>6536</v>
      </c>
      <c r="I2095" s="265" t="s">
        <v>9</v>
      </c>
      <c r="J2095" s="269"/>
      <c r="K2095" s="269"/>
      <c r="L2095" s="269" t="s">
        <v>645</v>
      </c>
      <c r="M2095" s="267"/>
      <c r="N2095" s="267"/>
      <c r="O2095" s="267"/>
      <c r="P2095" s="267"/>
      <c r="Q2095" s="267"/>
      <c r="R2095" s="267"/>
      <c r="S2095" s="267"/>
      <c r="T2095" s="267"/>
      <c r="U2095" s="267"/>
      <c r="V2095" s="267"/>
      <c r="W2095" s="267"/>
      <c r="X2095" s="267"/>
      <c r="Y2095" s="267"/>
      <c r="Z2095" s="267"/>
      <c r="AA2095" s="267"/>
      <c r="AB2095" s="267"/>
    </row>
    <row r="2096" spans="1:28" s="268" customFormat="1" ht="40.200000000000003" customHeight="1">
      <c r="A2096" s="263" t="s">
        <v>6311</v>
      </c>
      <c r="B2096" s="315" t="s">
        <v>6312</v>
      </c>
      <c r="C2096" s="263" t="s">
        <v>6537</v>
      </c>
      <c r="D2096" s="263" t="s">
        <v>6314</v>
      </c>
      <c r="E2096" s="545"/>
      <c r="F2096" s="263" t="s">
        <v>3031</v>
      </c>
      <c r="G2096" s="264" t="s">
        <v>5408</v>
      </c>
      <c r="H2096" s="263" t="s">
        <v>6538</v>
      </c>
      <c r="I2096" s="265" t="s">
        <v>9</v>
      </c>
      <c r="J2096" s="263"/>
      <c r="K2096" s="269"/>
      <c r="L2096" s="269" t="s">
        <v>645</v>
      </c>
      <c r="M2096" s="267"/>
      <c r="N2096" s="267"/>
      <c r="O2096" s="267"/>
      <c r="P2096" s="267"/>
      <c r="Q2096" s="267"/>
      <c r="R2096" s="267"/>
      <c r="S2096" s="267"/>
      <c r="T2096" s="267"/>
      <c r="U2096" s="267"/>
      <c r="V2096" s="267"/>
      <c r="W2096" s="267"/>
      <c r="X2096" s="267"/>
      <c r="Y2096" s="267"/>
      <c r="Z2096" s="267"/>
      <c r="AA2096" s="267"/>
      <c r="AB2096" s="267"/>
    </row>
    <row r="2097" spans="1:28" s="268" customFormat="1" ht="40.200000000000003" customHeight="1">
      <c r="A2097" s="263" t="s">
        <v>6311</v>
      </c>
      <c r="B2097" s="315" t="s">
        <v>6312</v>
      </c>
      <c r="C2097" s="263" t="s">
        <v>6539</v>
      </c>
      <c r="D2097" s="263" t="s">
        <v>6314</v>
      </c>
      <c r="E2097" s="545"/>
      <c r="F2097" s="263" t="s">
        <v>5025</v>
      </c>
      <c r="G2097" s="264" t="s">
        <v>6540</v>
      </c>
      <c r="H2097" s="263" t="s">
        <v>3365</v>
      </c>
      <c r="I2097" s="265" t="s">
        <v>9</v>
      </c>
      <c r="J2097" s="263"/>
      <c r="K2097" s="269"/>
      <c r="L2097" s="269" t="s">
        <v>645</v>
      </c>
      <c r="M2097" s="267"/>
      <c r="N2097" s="267"/>
      <c r="O2097" s="267"/>
      <c r="P2097" s="267"/>
      <c r="Q2097" s="267"/>
      <c r="R2097" s="267"/>
      <c r="S2097" s="267"/>
      <c r="T2097" s="267"/>
      <c r="U2097" s="267"/>
      <c r="V2097" s="267"/>
      <c r="W2097" s="267"/>
      <c r="X2097" s="267"/>
      <c r="Y2097" s="267"/>
      <c r="Z2097" s="267"/>
      <c r="AA2097" s="267"/>
      <c r="AB2097" s="267"/>
    </row>
    <row r="2098" spans="1:28" s="268" customFormat="1" ht="40.200000000000003" customHeight="1">
      <c r="A2098" s="263" t="s">
        <v>6311</v>
      </c>
      <c r="B2098" s="315" t="s">
        <v>6312</v>
      </c>
      <c r="C2098" s="263" t="s">
        <v>6541</v>
      </c>
      <c r="D2098" s="263" t="s">
        <v>6314</v>
      </c>
      <c r="E2098" s="545"/>
      <c r="F2098" s="263" t="s">
        <v>3036</v>
      </c>
      <c r="G2098" s="264" t="s">
        <v>6542</v>
      </c>
      <c r="H2098" s="263" t="s">
        <v>6543</v>
      </c>
      <c r="I2098" s="265" t="s">
        <v>9</v>
      </c>
      <c r="J2098" s="263"/>
      <c r="K2098" s="269"/>
      <c r="L2098" s="269" t="s">
        <v>645</v>
      </c>
      <c r="M2098" s="267"/>
      <c r="N2098" s="267"/>
      <c r="O2098" s="267"/>
      <c r="P2098" s="267"/>
      <c r="Q2098" s="267"/>
      <c r="R2098" s="267"/>
      <c r="S2098" s="267"/>
      <c r="T2098" s="267"/>
      <c r="U2098" s="267"/>
      <c r="V2098" s="267"/>
      <c r="W2098" s="267"/>
      <c r="X2098" s="267"/>
      <c r="Y2098" s="267"/>
      <c r="Z2098" s="267"/>
      <c r="AA2098" s="267"/>
      <c r="AB2098" s="267"/>
    </row>
    <row r="2099" spans="1:28" s="268" customFormat="1" ht="40.200000000000003" customHeight="1">
      <c r="A2099" s="263" t="s">
        <v>6311</v>
      </c>
      <c r="B2099" s="315" t="s">
        <v>6312</v>
      </c>
      <c r="C2099" s="263" t="s">
        <v>6544</v>
      </c>
      <c r="D2099" s="263" t="s">
        <v>6314</v>
      </c>
      <c r="E2099" s="545"/>
      <c r="F2099" s="263" t="s">
        <v>6545</v>
      </c>
      <c r="G2099" s="264" t="s">
        <v>6546</v>
      </c>
      <c r="H2099" s="263" t="s">
        <v>6547</v>
      </c>
      <c r="I2099" s="265" t="s">
        <v>9</v>
      </c>
      <c r="J2099" s="263"/>
      <c r="K2099" s="269"/>
      <c r="L2099" s="269" t="s">
        <v>645</v>
      </c>
      <c r="M2099" s="267"/>
      <c r="N2099" s="267"/>
      <c r="O2099" s="267"/>
      <c r="P2099" s="267"/>
      <c r="Q2099" s="267"/>
      <c r="R2099" s="267"/>
      <c r="S2099" s="267"/>
      <c r="T2099" s="267"/>
      <c r="U2099" s="267"/>
      <c r="V2099" s="267"/>
      <c r="W2099" s="267"/>
      <c r="X2099" s="267"/>
      <c r="Y2099" s="267"/>
      <c r="Z2099" s="267"/>
      <c r="AA2099" s="267"/>
      <c r="AB2099" s="267"/>
    </row>
    <row r="2100" spans="1:28" s="268" customFormat="1" ht="40.200000000000003" customHeight="1">
      <c r="A2100" s="263" t="s">
        <v>6311</v>
      </c>
      <c r="B2100" s="315" t="s">
        <v>6312</v>
      </c>
      <c r="C2100" s="263" t="s">
        <v>6548</v>
      </c>
      <c r="D2100" s="263" t="s">
        <v>6314</v>
      </c>
      <c r="E2100" s="546"/>
      <c r="F2100" s="263" t="s">
        <v>6549</v>
      </c>
      <c r="G2100" s="264" t="s">
        <v>6550</v>
      </c>
      <c r="H2100" s="263" t="s">
        <v>6551</v>
      </c>
      <c r="I2100" s="273" t="s">
        <v>9</v>
      </c>
      <c r="J2100" s="290"/>
      <c r="K2100" s="269"/>
      <c r="L2100" s="269"/>
      <c r="M2100" s="267"/>
      <c r="N2100" s="267"/>
      <c r="O2100" s="267"/>
      <c r="P2100" s="267"/>
      <c r="Q2100" s="267"/>
      <c r="R2100" s="267"/>
      <c r="S2100" s="267"/>
      <c r="T2100" s="267"/>
      <c r="U2100" s="267"/>
      <c r="V2100" s="267"/>
      <c r="W2100" s="267"/>
      <c r="X2100" s="267"/>
      <c r="Y2100" s="267"/>
      <c r="Z2100" s="267"/>
      <c r="AA2100" s="267"/>
      <c r="AB2100" s="267"/>
    </row>
    <row r="2101" spans="1:28" s="268" customFormat="1" ht="40.200000000000003" customHeight="1">
      <c r="A2101" s="263" t="s">
        <v>6552</v>
      </c>
      <c r="B2101" s="535" t="s">
        <v>6553</v>
      </c>
      <c r="C2101" s="263" t="s">
        <v>6554</v>
      </c>
      <c r="D2101" s="263" t="s">
        <v>6555</v>
      </c>
      <c r="E2101" s="535" t="s">
        <v>6556</v>
      </c>
      <c r="F2101" s="263" t="s">
        <v>6316</v>
      </c>
      <c r="G2101" s="264" t="s">
        <v>6317</v>
      </c>
      <c r="H2101" s="263" t="s">
        <v>6318</v>
      </c>
      <c r="I2101" s="265" t="s">
        <v>9</v>
      </c>
      <c r="J2101" s="263"/>
      <c r="K2101" s="269"/>
      <c r="L2101" s="269" t="s">
        <v>645</v>
      </c>
      <c r="M2101" s="267"/>
      <c r="N2101" s="267"/>
      <c r="O2101" s="267"/>
      <c r="P2101" s="267"/>
      <c r="Q2101" s="267"/>
      <c r="R2101" s="267"/>
      <c r="S2101" s="267"/>
      <c r="T2101" s="267"/>
      <c r="U2101" s="267"/>
      <c r="V2101" s="267"/>
      <c r="W2101" s="267"/>
      <c r="X2101" s="267"/>
      <c r="Y2101" s="267"/>
      <c r="Z2101" s="267"/>
      <c r="AA2101" s="267"/>
      <c r="AB2101" s="267"/>
    </row>
    <row r="2102" spans="1:28" s="284" customFormat="1" ht="40.200000000000003" customHeight="1">
      <c r="A2102" s="287" t="s">
        <v>6552</v>
      </c>
      <c r="B2102" s="535"/>
      <c r="C2102" s="287" t="s">
        <v>6557</v>
      </c>
      <c r="D2102" s="287" t="s">
        <v>6555</v>
      </c>
      <c r="E2102" s="535"/>
      <c r="F2102" s="287" t="s">
        <v>6558</v>
      </c>
      <c r="G2102" s="309" t="s">
        <v>6559</v>
      </c>
      <c r="H2102" s="287" t="s">
        <v>6560</v>
      </c>
      <c r="I2102" s="286" t="s">
        <v>116</v>
      </c>
      <c r="J2102" s="313" t="s">
        <v>645</v>
      </c>
      <c r="K2102" s="313"/>
      <c r="L2102" s="287" t="s">
        <v>5325</v>
      </c>
    </row>
    <row r="2103" spans="1:28" s="284" customFormat="1" ht="40.200000000000003" customHeight="1">
      <c r="A2103" s="287" t="s">
        <v>6552</v>
      </c>
      <c r="B2103" s="535"/>
      <c r="C2103" s="287" t="s">
        <v>6561</v>
      </c>
      <c r="D2103" s="287" t="s">
        <v>6555</v>
      </c>
      <c r="E2103" s="535"/>
      <c r="F2103" s="287" t="s">
        <v>6562</v>
      </c>
      <c r="G2103" s="309" t="s">
        <v>6559</v>
      </c>
      <c r="H2103" s="287" t="s">
        <v>6563</v>
      </c>
      <c r="I2103" s="286" t="s">
        <v>116</v>
      </c>
      <c r="J2103" s="313" t="s">
        <v>645</v>
      </c>
      <c r="K2103" s="313"/>
      <c r="L2103" s="287" t="s">
        <v>5325</v>
      </c>
    </row>
    <row r="2104" spans="1:28" s="262" customFormat="1" ht="40.200000000000003" customHeight="1">
      <c r="A2104" s="256" t="s">
        <v>6552</v>
      </c>
      <c r="B2104" s="535"/>
      <c r="C2104" s="256" t="s">
        <v>6564</v>
      </c>
      <c r="D2104" s="256" t="s">
        <v>6555</v>
      </c>
      <c r="E2104" s="535"/>
      <c r="F2104" s="256" t="s">
        <v>6565</v>
      </c>
      <c r="G2104" s="258" t="s">
        <v>6559</v>
      </c>
      <c r="H2104" s="256" t="s">
        <v>17389</v>
      </c>
      <c r="I2104" s="259" t="s">
        <v>9</v>
      </c>
      <c r="J2104" s="263"/>
      <c r="K2104" s="314"/>
      <c r="L2104" s="314" t="s">
        <v>645</v>
      </c>
      <c r="M2104" s="261"/>
      <c r="N2104" s="261"/>
      <c r="O2104" s="261"/>
      <c r="P2104" s="261"/>
      <c r="Q2104" s="261"/>
      <c r="R2104" s="261"/>
      <c r="S2104" s="261"/>
      <c r="T2104" s="261"/>
      <c r="U2104" s="261"/>
      <c r="V2104" s="261"/>
      <c r="W2104" s="261"/>
      <c r="X2104" s="261"/>
      <c r="Y2104" s="261"/>
      <c r="Z2104" s="261"/>
      <c r="AA2104" s="261"/>
      <c r="AB2104" s="261"/>
    </row>
    <row r="2105" spans="1:28" s="268" customFormat="1" ht="40.200000000000003" customHeight="1">
      <c r="A2105" s="263" t="s">
        <v>6552</v>
      </c>
      <c r="B2105" s="535"/>
      <c r="C2105" s="263" t="s">
        <v>6566</v>
      </c>
      <c r="D2105" s="263" t="s">
        <v>6555</v>
      </c>
      <c r="E2105" s="535"/>
      <c r="F2105" s="263" t="s">
        <v>6567</v>
      </c>
      <c r="G2105" s="264" t="s">
        <v>6559</v>
      </c>
      <c r="H2105" s="263" t="s">
        <v>6568</v>
      </c>
      <c r="I2105" s="265" t="s">
        <v>9</v>
      </c>
      <c r="J2105" s="263"/>
      <c r="K2105" s="269"/>
      <c r="L2105" s="269" t="s">
        <v>645</v>
      </c>
      <c r="M2105" s="267"/>
      <c r="N2105" s="267"/>
      <c r="O2105" s="267"/>
      <c r="P2105" s="267"/>
      <c r="Q2105" s="267"/>
      <c r="R2105" s="267"/>
      <c r="S2105" s="267"/>
      <c r="T2105" s="267"/>
      <c r="U2105" s="267"/>
      <c r="V2105" s="267"/>
      <c r="W2105" s="267"/>
      <c r="X2105" s="267"/>
      <c r="Y2105" s="267"/>
      <c r="Z2105" s="267"/>
      <c r="AA2105" s="267"/>
      <c r="AB2105" s="267"/>
    </row>
    <row r="2106" spans="1:28" s="268" customFormat="1" ht="40.200000000000003" customHeight="1">
      <c r="A2106" s="263" t="s">
        <v>6552</v>
      </c>
      <c r="B2106" s="535"/>
      <c r="C2106" s="263" t="s">
        <v>6569</v>
      </c>
      <c r="D2106" s="263" t="s">
        <v>6555</v>
      </c>
      <c r="E2106" s="535"/>
      <c r="F2106" s="263" t="s">
        <v>6570</v>
      </c>
      <c r="G2106" s="264" t="s">
        <v>6559</v>
      </c>
      <c r="H2106" s="263" t="s">
        <v>3744</v>
      </c>
      <c r="I2106" s="265" t="s">
        <v>9</v>
      </c>
      <c r="J2106" s="263"/>
      <c r="K2106" s="269"/>
      <c r="L2106" s="269" t="s">
        <v>645</v>
      </c>
      <c r="M2106" s="267"/>
      <c r="N2106" s="267"/>
      <c r="O2106" s="267"/>
      <c r="P2106" s="267"/>
      <c r="Q2106" s="267"/>
      <c r="R2106" s="267"/>
      <c r="S2106" s="267"/>
      <c r="T2106" s="267"/>
      <c r="U2106" s="267"/>
      <c r="V2106" s="267"/>
      <c r="W2106" s="267"/>
      <c r="X2106" s="267"/>
      <c r="Y2106" s="267"/>
      <c r="Z2106" s="267"/>
      <c r="AA2106" s="267"/>
      <c r="AB2106" s="267"/>
    </row>
    <row r="2107" spans="1:28" s="268" customFormat="1" ht="40.200000000000003" customHeight="1">
      <c r="A2107" s="263" t="s">
        <v>6552</v>
      </c>
      <c r="B2107" s="535"/>
      <c r="C2107" s="263" t="s">
        <v>6571</v>
      </c>
      <c r="D2107" s="263" t="s">
        <v>6555</v>
      </c>
      <c r="E2107" s="535"/>
      <c r="F2107" s="263" t="s">
        <v>6572</v>
      </c>
      <c r="G2107" s="264" t="s">
        <v>6559</v>
      </c>
      <c r="H2107" s="263" t="s">
        <v>6573</v>
      </c>
      <c r="I2107" s="265" t="s">
        <v>9</v>
      </c>
      <c r="J2107" s="263"/>
      <c r="K2107" s="269"/>
      <c r="L2107" s="269" t="s">
        <v>645</v>
      </c>
      <c r="M2107" s="267"/>
      <c r="N2107" s="267"/>
      <c r="O2107" s="267"/>
      <c r="P2107" s="267"/>
      <c r="Q2107" s="267"/>
      <c r="R2107" s="267"/>
      <c r="S2107" s="267"/>
      <c r="T2107" s="267"/>
      <c r="U2107" s="267"/>
      <c r="V2107" s="267"/>
      <c r="W2107" s="267"/>
      <c r="X2107" s="267"/>
      <c r="Y2107" s="267"/>
      <c r="Z2107" s="267"/>
      <c r="AA2107" s="267"/>
      <c r="AB2107" s="267"/>
    </row>
    <row r="2108" spans="1:28" s="268" customFormat="1" ht="40.200000000000003" customHeight="1">
      <c r="A2108" s="263" t="s">
        <v>6552</v>
      </c>
      <c r="B2108" s="535"/>
      <c r="C2108" s="263" t="s">
        <v>6574</v>
      </c>
      <c r="D2108" s="263" t="s">
        <v>6555</v>
      </c>
      <c r="E2108" s="535"/>
      <c r="F2108" s="263" t="s">
        <v>6575</v>
      </c>
      <c r="G2108" s="264" t="s">
        <v>6559</v>
      </c>
      <c r="H2108" s="263" t="s">
        <v>6576</v>
      </c>
      <c r="I2108" s="265" t="s">
        <v>9</v>
      </c>
      <c r="J2108" s="263"/>
      <c r="K2108" s="269"/>
      <c r="L2108" s="269" t="s">
        <v>645</v>
      </c>
      <c r="M2108" s="267"/>
      <c r="N2108" s="267"/>
      <c r="O2108" s="267"/>
      <c r="P2108" s="267"/>
      <c r="Q2108" s="267"/>
      <c r="R2108" s="267"/>
      <c r="S2108" s="267"/>
      <c r="T2108" s="267"/>
      <c r="U2108" s="267"/>
      <c r="V2108" s="267"/>
      <c r="W2108" s="267"/>
      <c r="X2108" s="267"/>
      <c r="Y2108" s="267"/>
      <c r="Z2108" s="267"/>
      <c r="AA2108" s="267"/>
      <c r="AB2108" s="267"/>
    </row>
    <row r="2109" spans="1:28" s="268" customFormat="1" ht="40.200000000000003" customHeight="1">
      <c r="A2109" s="263" t="s">
        <v>6552</v>
      </c>
      <c r="B2109" s="535"/>
      <c r="C2109" s="263" t="s">
        <v>6577</v>
      </c>
      <c r="D2109" s="263" t="s">
        <v>6555</v>
      </c>
      <c r="E2109" s="535"/>
      <c r="F2109" s="263" t="s">
        <v>6578</v>
      </c>
      <c r="G2109" s="264" t="s">
        <v>6559</v>
      </c>
      <c r="H2109" s="263" t="s">
        <v>6579</v>
      </c>
      <c r="I2109" s="265" t="s">
        <v>9</v>
      </c>
      <c r="J2109" s="263"/>
      <c r="K2109" s="269"/>
      <c r="L2109" s="269" t="s">
        <v>645</v>
      </c>
      <c r="M2109" s="267"/>
      <c r="N2109" s="267"/>
      <c r="O2109" s="267"/>
      <c r="P2109" s="267"/>
      <c r="Q2109" s="267"/>
      <c r="R2109" s="267"/>
      <c r="S2109" s="267"/>
      <c r="T2109" s="267"/>
      <c r="U2109" s="267"/>
      <c r="V2109" s="267"/>
      <c r="W2109" s="267"/>
      <c r="X2109" s="267"/>
      <c r="Y2109" s="267"/>
      <c r="Z2109" s="267"/>
      <c r="AA2109" s="267"/>
      <c r="AB2109" s="267"/>
    </row>
    <row r="2110" spans="1:28" s="268" customFormat="1" ht="40.200000000000003" customHeight="1">
      <c r="A2110" s="263" t="s">
        <v>6552</v>
      </c>
      <c r="B2110" s="535"/>
      <c r="C2110" s="263" t="s">
        <v>6580</v>
      </c>
      <c r="D2110" s="263" t="s">
        <v>6555</v>
      </c>
      <c r="E2110" s="535"/>
      <c r="F2110" s="263" t="s">
        <v>4068</v>
      </c>
      <c r="G2110" s="264" t="s">
        <v>6581</v>
      </c>
      <c r="H2110" s="263" t="s">
        <v>6582</v>
      </c>
      <c r="I2110" s="265" t="s">
        <v>9</v>
      </c>
      <c r="J2110" s="263"/>
      <c r="K2110" s="269"/>
      <c r="L2110" s="269" t="s">
        <v>645</v>
      </c>
      <c r="M2110" s="267"/>
      <c r="N2110" s="267"/>
      <c r="O2110" s="267"/>
      <c r="P2110" s="267"/>
      <c r="Q2110" s="267"/>
      <c r="R2110" s="267"/>
      <c r="S2110" s="267"/>
      <c r="T2110" s="267"/>
      <c r="U2110" s="267"/>
      <c r="V2110" s="267"/>
      <c r="W2110" s="267"/>
      <c r="X2110" s="267"/>
      <c r="Y2110" s="267"/>
      <c r="Z2110" s="267"/>
      <c r="AA2110" s="267"/>
      <c r="AB2110" s="267"/>
    </row>
    <row r="2111" spans="1:28" s="268" customFormat="1" ht="40.200000000000003" customHeight="1">
      <c r="A2111" s="263" t="s">
        <v>6552</v>
      </c>
      <c r="B2111" s="535"/>
      <c r="C2111" s="263" t="s">
        <v>6583</v>
      </c>
      <c r="D2111" s="263" t="s">
        <v>6555</v>
      </c>
      <c r="E2111" s="535"/>
      <c r="F2111" s="263" t="s">
        <v>6584</v>
      </c>
      <c r="G2111" s="264" t="s">
        <v>6581</v>
      </c>
      <c r="H2111" s="263" t="s">
        <v>6585</v>
      </c>
      <c r="I2111" s="265" t="s">
        <v>9</v>
      </c>
      <c r="J2111" s="263"/>
      <c r="K2111" s="269"/>
      <c r="L2111" s="269" t="s">
        <v>645</v>
      </c>
      <c r="M2111" s="267"/>
      <c r="N2111" s="267"/>
      <c r="O2111" s="267"/>
      <c r="P2111" s="267"/>
      <c r="Q2111" s="267"/>
      <c r="R2111" s="267"/>
      <c r="S2111" s="267"/>
      <c r="T2111" s="267"/>
      <c r="U2111" s="267"/>
      <c r="V2111" s="267"/>
      <c r="W2111" s="267"/>
      <c r="X2111" s="267"/>
      <c r="Y2111" s="267"/>
      <c r="Z2111" s="267"/>
      <c r="AA2111" s="267"/>
      <c r="AB2111" s="267"/>
    </row>
    <row r="2112" spans="1:28" s="268" customFormat="1" ht="40.200000000000003" customHeight="1">
      <c r="A2112" s="263" t="s">
        <v>6552</v>
      </c>
      <c r="B2112" s="535"/>
      <c r="C2112" s="263" t="s">
        <v>6586</v>
      </c>
      <c r="D2112" s="263" t="s">
        <v>6555</v>
      </c>
      <c r="E2112" s="535"/>
      <c r="F2112" s="263" t="s">
        <v>6587</v>
      </c>
      <c r="G2112" s="264" t="s">
        <v>6588</v>
      </c>
      <c r="H2112" s="263" t="s">
        <v>6589</v>
      </c>
      <c r="I2112" s="265" t="s">
        <v>9</v>
      </c>
      <c r="J2112" s="263"/>
      <c r="K2112" s="269"/>
      <c r="L2112" s="269" t="s">
        <v>645</v>
      </c>
      <c r="M2112" s="267"/>
      <c r="N2112" s="267"/>
      <c r="O2112" s="267"/>
      <c r="P2112" s="267"/>
      <c r="Q2112" s="267"/>
      <c r="R2112" s="267"/>
      <c r="S2112" s="267"/>
      <c r="T2112" s="267"/>
      <c r="U2112" s="267"/>
      <c r="V2112" s="267"/>
      <c r="W2112" s="267"/>
      <c r="X2112" s="267"/>
      <c r="Y2112" s="267"/>
      <c r="Z2112" s="267"/>
      <c r="AA2112" s="267"/>
      <c r="AB2112" s="267"/>
    </row>
    <row r="2113" spans="1:28" s="268" customFormat="1" ht="40.200000000000003" customHeight="1">
      <c r="A2113" s="263" t="s">
        <v>6552</v>
      </c>
      <c r="B2113" s="535"/>
      <c r="C2113" s="263" t="s">
        <v>6590</v>
      </c>
      <c r="D2113" s="263" t="s">
        <v>6555</v>
      </c>
      <c r="E2113" s="535"/>
      <c r="F2113" s="263" t="s">
        <v>6591</v>
      </c>
      <c r="G2113" s="264" t="s">
        <v>6592</v>
      </c>
      <c r="H2113" s="263" t="s">
        <v>6593</v>
      </c>
      <c r="I2113" s="265" t="s">
        <v>9</v>
      </c>
      <c r="J2113" s="263"/>
      <c r="K2113" s="269"/>
      <c r="L2113" s="269" t="s">
        <v>645</v>
      </c>
      <c r="M2113" s="267"/>
      <c r="N2113" s="267"/>
      <c r="O2113" s="267"/>
      <c r="P2113" s="267"/>
      <c r="Q2113" s="267"/>
      <c r="R2113" s="267"/>
      <c r="S2113" s="267"/>
      <c r="T2113" s="267"/>
      <c r="U2113" s="267"/>
      <c r="V2113" s="267"/>
      <c r="W2113" s="267"/>
      <c r="X2113" s="267"/>
      <c r="Y2113" s="267"/>
      <c r="Z2113" s="267"/>
      <c r="AA2113" s="267"/>
      <c r="AB2113" s="267"/>
    </row>
    <row r="2114" spans="1:28" s="268" customFormat="1" ht="40.200000000000003" customHeight="1">
      <c r="A2114" s="263" t="s">
        <v>6552</v>
      </c>
      <c r="B2114" s="535"/>
      <c r="C2114" s="263" t="s">
        <v>6594</v>
      </c>
      <c r="D2114" s="263" t="s">
        <v>6555</v>
      </c>
      <c r="E2114" s="535"/>
      <c r="F2114" s="263" t="s">
        <v>6595</v>
      </c>
      <c r="G2114" s="264" t="s">
        <v>6596</v>
      </c>
      <c r="H2114" s="263" t="s">
        <v>6597</v>
      </c>
      <c r="I2114" s="265" t="s">
        <v>9</v>
      </c>
      <c r="J2114" s="269"/>
      <c r="K2114" s="269"/>
      <c r="L2114" s="269" t="s">
        <v>645</v>
      </c>
      <c r="M2114" s="267"/>
      <c r="N2114" s="267"/>
      <c r="O2114" s="267"/>
      <c r="P2114" s="267"/>
      <c r="Q2114" s="267"/>
      <c r="R2114" s="267"/>
      <c r="S2114" s="267"/>
      <c r="T2114" s="267"/>
      <c r="U2114" s="267"/>
      <c r="V2114" s="267"/>
      <c r="W2114" s="267"/>
      <c r="X2114" s="267"/>
      <c r="Y2114" s="267"/>
      <c r="Z2114" s="267"/>
      <c r="AA2114" s="267"/>
      <c r="AB2114" s="267"/>
    </row>
    <row r="2115" spans="1:28" s="268" customFormat="1" ht="40.200000000000003" customHeight="1">
      <c r="A2115" s="263" t="s">
        <v>6552</v>
      </c>
      <c r="B2115" s="535"/>
      <c r="C2115" s="263" t="s">
        <v>6598</v>
      </c>
      <c r="D2115" s="263" t="s">
        <v>6555</v>
      </c>
      <c r="E2115" s="535"/>
      <c r="F2115" s="263" t="s">
        <v>1695</v>
      </c>
      <c r="G2115" s="264" t="s">
        <v>6599</v>
      </c>
      <c r="H2115" s="263" t="s">
        <v>4016</v>
      </c>
      <c r="I2115" s="265" t="s">
        <v>9</v>
      </c>
      <c r="J2115" s="263"/>
      <c r="K2115" s="269"/>
      <c r="L2115" s="269" t="s">
        <v>645</v>
      </c>
      <c r="M2115" s="267"/>
      <c r="N2115" s="267"/>
      <c r="O2115" s="267"/>
      <c r="P2115" s="267"/>
      <c r="Q2115" s="267"/>
      <c r="R2115" s="267"/>
      <c r="S2115" s="267"/>
      <c r="T2115" s="267"/>
      <c r="U2115" s="267"/>
      <c r="V2115" s="267"/>
      <c r="W2115" s="267"/>
      <c r="X2115" s="267"/>
      <c r="Y2115" s="267"/>
      <c r="Z2115" s="267"/>
      <c r="AA2115" s="267"/>
      <c r="AB2115" s="267"/>
    </row>
    <row r="2116" spans="1:28" s="268" customFormat="1" ht="40.200000000000003" customHeight="1">
      <c r="A2116" s="263" t="s">
        <v>6552</v>
      </c>
      <c r="B2116" s="535"/>
      <c r="C2116" s="263" t="s">
        <v>6600</v>
      </c>
      <c r="D2116" s="263" t="s">
        <v>6555</v>
      </c>
      <c r="E2116" s="535"/>
      <c r="F2116" s="263" t="s">
        <v>4018</v>
      </c>
      <c r="G2116" s="264" t="s">
        <v>6599</v>
      </c>
      <c r="H2116" s="263" t="s">
        <v>4019</v>
      </c>
      <c r="I2116" s="265" t="s">
        <v>9</v>
      </c>
      <c r="J2116" s="263"/>
      <c r="K2116" s="269"/>
      <c r="L2116" s="269" t="s">
        <v>645</v>
      </c>
      <c r="M2116" s="267"/>
      <c r="N2116" s="267"/>
      <c r="O2116" s="267"/>
      <c r="P2116" s="267"/>
      <c r="Q2116" s="267"/>
      <c r="R2116" s="267"/>
      <c r="S2116" s="267"/>
      <c r="T2116" s="267"/>
      <c r="U2116" s="267"/>
      <c r="V2116" s="267"/>
      <c r="W2116" s="267"/>
      <c r="X2116" s="267"/>
      <c r="Y2116" s="267"/>
      <c r="Z2116" s="267"/>
      <c r="AA2116" s="267"/>
      <c r="AB2116" s="267"/>
    </row>
    <row r="2117" spans="1:28" s="268" customFormat="1" ht="40.200000000000003" customHeight="1">
      <c r="A2117" s="263" t="s">
        <v>6552</v>
      </c>
      <c r="B2117" s="535"/>
      <c r="C2117" s="263" t="s">
        <v>6601</v>
      </c>
      <c r="D2117" s="263" t="s">
        <v>6555</v>
      </c>
      <c r="E2117" s="535"/>
      <c r="F2117" s="263" t="s">
        <v>1702</v>
      </c>
      <c r="G2117" s="264" t="s">
        <v>6599</v>
      </c>
      <c r="H2117" s="263" t="s">
        <v>6602</v>
      </c>
      <c r="I2117" s="265" t="s">
        <v>9</v>
      </c>
      <c r="J2117" s="263"/>
      <c r="K2117" s="269"/>
      <c r="L2117" s="269" t="s">
        <v>645</v>
      </c>
      <c r="M2117" s="267"/>
      <c r="N2117" s="267"/>
      <c r="O2117" s="267"/>
      <c r="P2117" s="267"/>
      <c r="Q2117" s="267"/>
      <c r="R2117" s="267"/>
      <c r="S2117" s="267"/>
      <c r="T2117" s="267"/>
      <c r="U2117" s="267"/>
      <c r="V2117" s="267"/>
      <c r="W2117" s="267"/>
      <c r="X2117" s="267"/>
      <c r="Y2117" s="267"/>
      <c r="Z2117" s="267"/>
      <c r="AA2117" s="267"/>
      <c r="AB2117" s="267"/>
    </row>
    <row r="2118" spans="1:28" s="268" customFormat="1" ht="40.200000000000003" customHeight="1">
      <c r="A2118" s="263" t="s">
        <v>6552</v>
      </c>
      <c r="B2118" s="535"/>
      <c r="C2118" s="263" t="s">
        <v>6603</v>
      </c>
      <c r="D2118" s="263" t="s">
        <v>6555</v>
      </c>
      <c r="E2118" s="535"/>
      <c r="F2118" s="263" t="s">
        <v>6604</v>
      </c>
      <c r="G2118" s="264" t="s">
        <v>6599</v>
      </c>
      <c r="H2118" s="263" t="s">
        <v>6605</v>
      </c>
      <c r="I2118" s="265" t="s">
        <v>9</v>
      </c>
      <c r="J2118" s="263"/>
      <c r="K2118" s="269"/>
      <c r="L2118" s="269" t="s">
        <v>645</v>
      </c>
      <c r="M2118" s="267"/>
      <c r="N2118" s="267"/>
      <c r="O2118" s="267"/>
      <c r="P2118" s="267"/>
      <c r="Q2118" s="267"/>
      <c r="R2118" s="267"/>
      <c r="S2118" s="267"/>
      <c r="T2118" s="267"/>
      <c r="U2118" s="267"/>
      <c r="V2118" s="267"/>
      <c r="W2118" s="267"/>
      <c r="X2118" s="267"/>
      <c r="Y2118" s="267"/>
      <c r="Z2118" s="267"/>
      <c r="AA2118" s="267"/>
      <c r="AB2118" s="267"/>
    </row>
    <row r="2119" spans="1:28" s="268" customFormat="1" ht="40.200000000000003" customHeight="1">
      <c r="A2119" s="263" t="s">
        <v>6552</v>
      </c>
      <c r="B2119" s="535"/>
      <c r="C2119" s="263" t="s">
        <v>6606</v>
      </c>
      <c r="D2119" s="263" t="s">
        <v>6555</v>
      </c>
      <c r="E2119" s="535"/>
      <c r="F2119" s="263" t="s">
        <v>6607</v>
      </c>
      <c r="G2119" s="264" t="s">
        <v>6608</v>
      </c>
      <c r="H2119" s="263" t="s">
        <v>6609</v>
      </c>
      <c r="I2119" s="265" t="s">
        <v>9</v>
      </c>
      <c r="J2119" s="263"/>
      <c r="K2119" s="269"/>
      <c r="L2119" s="269" t="s">
        <v>645</v>
      </c>
      <c r="M2119" s="267"/>
      <c r="N2119" s="267"/>
      <c r="O2119" s="267"/>
      <c r="P2119" s="267"/>
      <c r="Q2119" s="267"/>
      <c r="R2119" s="267"/>
      <c r="S2119" s="267"/>
      <c r="T2119" s="267"/>
      <c r="U2119" s="267"/>
      <c r="V2119" s="267"/>
      <c r="W2119" s="267"/>
      <c r="X2119" s="267"/>
      <c r="Y2119" s="267"/>
      <c r="Z2119" s="267"/>
      <c r="AA2119" s="267"/>
      <c r="AB2119" s="267"/>
    </row>
    <row r="2120" spans="1:28" s="268" customFormat="1" ht="40.200000000000003" customHeight="1">
      <c r="A2120" s="263" t="s">
        <v>6552</v>
      </c>
      <c r="B2120" s="535"/>
      <c r="C2120" s="263" t="s">
        <v>6610</v>
      </c>
      <c r="D2120" s="263" t="s">
        <v>6555</v>
      </c>
      <c r="E2120" s="535"/>
      <c r="F2120" s="263" t="s">
        <v>6611</v>
      </c>
      <c r="G2120" s="264" t="s">
        <v>6608</v>
      </c>
      <c r="H2120" s="263" t="s">
        <v>6612</v>
      </c>
      <c r="I2120" s="265" t="s">
        <v>9</v>
      </c>
      <c r="J2120" s="263"/>
      <c r="K2120" s="269"/>
      <c r="L2120" s="269" t="s">
        <v>645</v>
      </c>
      <c r="M2120" s="267"/>
      <c r="N2120" s="267"/>
      <c r="O2120" s="267"/>
      <c r="P2120" s="267"/>
      <c r="Q2120" s="267"/>
      <c r="R2120" s="267"/>
      <c r="S2120" s="267"/>
      <c r="T2120" s="267"/>
      <c r="U2120" s="267"/>
      <c r="V2120" s="267"/>
      <c r="W2120" s="267"/>
      <c r="X2120" s="267"/>
      <c r="Y2120" s="267"/>
      <c r="Z2120" s="267"/>
      <c r="AA2120" s="267"/>
      <c r="AB2120" s="267"/>
    </row>
    <row r="2121" spans="1:28" s="268" customFormat="1" ht="40.200000000000003" customHeight="1">
      <c r="A2121" s="263" t="s">
        <v>6552</v>
      </c>
      <c r="B2121" s="535"/>
      <c r="C2121" s="263" t="s">
        <v>6613</v>
      </c>
      <c r="D2121" s="263" t="s">
        <v>6555</v>
      </c>
      <c r="E2121" s="535"/>
      <c r="F2121" s="263" t="s">
        <v>6614</v>
      </c>
      <c r="G2121" s="264" t="s">
        <v>6608</v>
      </c>
      <c r="H2121" s="263" t="s">
        <v>6615</v>
      </c>
      <c r="I2121" s="265" t="s">
        <v>9</v>
      </c>
      <c r="J2121" s="263"/>
      <c r="K2121" s="269"/>
      <c r="L2121" s="269" t="s">
        <v>645</v>
      </c>
      <c r="M2121" s="267"/>
      <c r="N2121" s="267"/>
      <c r="O2121" s="267"/>
      <c r="P2121" s="267"/>
      <c r="Q2121" s="267"/>
      <c r="R2121" s="267"/>
      <c r="S2121" s="267"/>
      <c r="T2121" s="267"/>
      <c r="U2121" s="267"/>
      <c r="V2121" s="267"/>
      <c r="W2121" s="267"/>
      <c r="X2121" s="267"/>
      <c r="Y2121" s="267"/>
      <c r="Z2121" s="267"/>
      <c r="AA2121" s="267"/>
      <c r="AB2121" s="267"/>
    </row>
    <row r="2122" spans="1:28" s="268" customFormat="1" ht="40.200000000000003" customHeight="1">
      <c r="A2122" s="263" t="s">
        <v>6552</v>
      </c>
      <c r="B2122" s="535"/>
      <c r="C2122" s="263" t="s">
        <v>6616</v>
      </c>
      <c r="D2122" s="263" t="s">
        <v>6555</v>
      </c>
      <c r="E2122" s="535"/>
      <c r="F2122" s="263" t="s">
        <v>6617</v>
      </c>
      <c r="G2122" s="264" t="s">
        <v>6618</v>
      </c>
      <c r="H2122" s="263" t="s">
        <v>6619</v>
      </c>
      <c r="I2122" s="265" t="s">
        <v>9</v>
      </c>
      <c r="J2122" s="263"/>
      <c r="K2122" s="269"/>
      <c r="L2122" s="269" t="s">
        <v>645</v>
      </c>
      <c r="M2122" s="267"/>
      <c r="N2122" s="267"/>
      <c r="O2122" s="267"/>
      <c r="P2122" s="267"/>
      <c r="Q2122" s="267"/>
      <c r="R2122" s="267"/>
      <c r="S2122" s="267"/>
      <c r="T2122" s="267"/>
      <c r="U2122" s="267"/>
      <c r="V2122" s="267"/>
      <c r="W2122" s="267"/>
      <c r="X2122" s="267"/>
      <c r="Y2122" s="267"/>
      <c r="Z2122" s="267"/>
      <c r="AA2122" s="267"/>
      <c r="AB2122" s="267"/>
    </row>
    <row r="2123" spans="1:28" s="268" customFormat="1" ht="40.200000000000003" customHeight="1">
      <c r="A2123" s="263" t="s">
        <v>6552</v>
      </c>
      <c r="B2123" s="535"/>
      <c r="C2123" s="263" t="s">
        <v>6620</v>
      </c>
      <c r="D2123" s="263" t="s">
        <v>6555</v>
      </c>
      <c r="E2123" s="535"/>
      <c r="F2123" s="263" t="s">
        <v>6621</v>
      </c>
      <c r="G2123" s="264" t="s">
        <v>6618</v>
      </c>
      <c r="H2123" s="263" t="s">
        <v>6622</v>
      </c>
      <c r="I2123" s="265" t="s">
        <v>9</v>
      </c>
      <c r="J2123" s="263"/>
      <c r="K2123" s="269"/>
      <c r="L2123" s="269" t="s">
        <v>645</v>
      </c>
      <c r="M2123" s="267"/>
      <c r="N2123" s="267"/>
      <c r="O2123" s="267"/>
      <c r="P2123" s="267"/>
      <c r="Q2123" s="267"/>
      <c r="R2123" s="267"/>
      <c r="S2123" s="267"/>
      <c r="T2123" s="267"/>
      <c r="U2123" s="267"/>
      <c r="V2123" s="267"/>
      <c r="W2123" s="267"/>
      <c r="X2123" s="267"/>
      <c r="Y2123" s="267"/>
      <c r="Z2123" s="267"/>
      <c r="AA2123" s="267"/>
      <c r="AB2123" s="267"/>
    </row>
    <row r="2124" spans="1:28" s="268" customFormat="1" ht="40.200000000000003" customHeight="1">
      <c r="A2124" s="263" t="s">
        <v>6552</v>
      </c>
      <c r="B2124" s="535"/>
      <c r="C2124" s="263" t="s">
        <v>6623</v>
      </c>
      <c r="D2124" s="263" t="s">
        <v>6555</v>
      </c>
      <c r="E2124" s="535"/>
      <c r="F2124" s="263" t="s">
        <v>5807</v>
      </c>
      <c r="G2124" s="264" t="s">
        <v>6618</v>
      </c>
      <c r="H2124" s="263" t="s">
        <v>6624</v>
      </c>
      <c r="I2124" s="265" t="s">
        <v>9</v>
      </c>
      <c r="J2124" s="263"/>
      <c r="K2124" s="269"/>
      <c r="L2124" s="269" t="s">
        <v>645</v>
      </c>
      <c r="M2124" s="267"/>
      <c r="N2124" s="267"/>
      <c r="O2124" s="267"/>
      <c r="P2124" s="267"/>
      <c r="Q2124" s="267"/>
      <c r="R2124" s="267"/>
      <c r="S2124" s="267"/>
      <c r="T2124" s="267"/>
      <c r="U2124" s="267"/>
      <c r="V2124" s="267"/>
      <c r="W2124" s="267"/>
      <c r="X2124" s="267"/>
      <c r="Y2124" s="267"/>
      <c r="Z2124" s="267"/>
      <c r="AA2124" s="267"/>
      <c r="AB2124" s="267"/>
    </row>
    <row r="2125" spans="1:28" s="268" customFormat="1" ht="40.200000000000003" customHeight="1">
      <c r="A2125" s="263" t="s">
        <v>6552</v>
      </c>
      <c r="B2125" s="535"/>
      <c r="C2125" s="263" t="s">
        <v>6625</v>
      </c>
      <c r="D2125" s="263" t="s">
        <v>6555</v>
      </c>
      <c r="E2125" s="535"/>
      <c r="F2125" s="263" t="s">
        <v>6626</v>
      </c>
      <c r="G2125" s="264" t="s">
        <v>6618</v>
      </c>
      <c r="H2125" s="263" t="s">
        <v>6627</v>
      </c>
      <c r="I2125" s="265" t="s">
        <v>9</v>
      </c>
      <c r="J2125" s="263"/>
      <c r="K2125" s="269"/>
      <c r="L2125" s="269" t="s">
        <v>645</v>
      </c>
      <c r="M2125" s="267"/>
      <c r="N2125" s="267"/>
      <c r="O2125" s="267"/>
      <c r="P2125" s="267"/>
      <c r="Q2125" s="267"/>
      <c r="R2125" s="267"/>
      <c r="S2125" s="267"/>
      <c r="T2125" s="267"/>
      <c r="U2125" s="267"/>
      <c r="V2125" s="267"/>
      <c r="W2125" s="267"/>
      <c r="X2125" s="267"/>
      <c r="Y2125" s="267"/>
      <c r="Z2125" s="267"/>
      <c r="AA2125" s="267"/>
      <c r="AB2125" s="267"/>
    </row>
    <row r="2126" spans="1:28" s="268" customFormat="1" ht="40.200000000000003" customHeight="1">
      <c r="A2126" s="263" t="s">
        <v>6552</v>
      </c>
      <c r="B2126" s="535"/>
      <c r="C2126" s="263" t="s">
        <v>6628</v>
      </c>
      <c r="D2126" s="263" t="s">
        <v>6555</v>
      </c>
      <c r="E2126" s="535"/>
      <c r="F2126" s="263" t="s">
        <v>6629</v>
      </c>
      <c r="G2126" s="264" t="s">
        <v>6630</v>
      </c>
      <c r="H2126" s="263" t="s">
        <v>6631</v>
      </c>
      <c r="I2126" s="265" t="s">
        <v>9</v>
      </c>
      <c r="J2126" s="263"/>
      <c r="K2126" s="269"/>
      <c r="L2126" s="269" t="s">
        <v>645</v>
      </c>
      <c r="M2126" s="267"/>
      <c r="N2126" s="267"/>
      <c r="O2126" s="267"/>
      <c r="P2126" s="267"/>
      <c r="Q2126" s="267"/>
      <c r="R2126" s="267"/>
      <c r="S2126" s="267"/>
      <c r="T2126" s="267"/>
      <c r="U2126" s="267"/>
      <c r="V2126" s="267"/>
      <c r="W2126" s="267"/>
      <c r="X2126" s="267"/>
      <c r="Y2126" s="267"/>
      <c r="Z2126" s="267"/>
      <c r="AA2126" s="267"/>
      <c r="AB2126" s="267"/>
    </row>
    <row r="2127" spans="1:28" s="268" customFormat="1" ht="40.200000000000003" customHeight="1">
      <c r="A2127" s="263" t="s">
        <v>6552</v>
      </c>
      <c r="B2127" s="535"/>
      <c r="C2127" s="263" t="s">
        <v>6632</v>
      </c>
      <c r="D2127" s="263" t="s">
        <v>6555</v>
      </c>
      <c r="E2127" s="535"/>
      <c r="F2127" s="263" t="s">
        <v>6633</v>
      </c>
      <c r="G2127" s="264" t="s">
        <v>6630</v>
      </c>
      <c r="H2127" s="263" t="s">
        <v>6634</v>
      </c>
      <c r="I2127" s="265" t="s">
        <v>9</v>
      </c>
      <c r="J2127" s="263"/>
      <c r="K2127" s="269"/>
      <c r="L2127" s="269" t="s">
        <v>645</v>
      </c>
      <c r="M2127" s="267"/>
      <c r="N2127" s="267"/>
      <c r="O2127" s="267"/>
      <c r="P2127" s="267"/>
      <c r="Q2127" s="267"/>
      <c r="R2127" s="267"/>
      <c r="S2127" s="267"/>
      <c r="T2127" s="267"/>
      <c r="U2127" s="267"/>
      <c r="V2127" s="267"/>
      <c r="W2127" s="267"/>
      <c r="X2127" s="267"/>
      <c r="Y2127" s="267"/>
      <c r="Z2127" s="267"/>
      <c r="AA2127" s="267"/>
      <c r="AB2127" s="267"/>
    </row>
    <row r="2128" spans="1:28" s="268" customFormat="1" ht="40.200000000000003" customHeight="1">
      <c r="A2128" s="263" t="s">
        <v>6552</v>
      </c>
      <c r="B2128" s="535"/>
      <c r="C2128" s="263" t="s">
        <v>6635</v>
      </c>
      <c r="D2128" s="263" t="s">
        <v>6555</v>
      </c>
      <c r="E2128" s="535"/>
      <c r="F2128" s="263" t="s">
        <v>6636</v>
      </c>
      <c r="G2128" s="264" t="s">
        <v>6637</v>
      </c>
      <c r="H2128" s="263" t="s">
        <v>6638</v>
      </c>
      <c r="I2128" s="265" t="s">
        <v>9</v>
      </c>
      <c r="J2128" s="263"/>
      <c r="K2128" s="269"/>
      <c r="L2128" s="269" t="s">
        <v>645</v>
      </c>
      <c r="M2128" s="267"/>
      <c r="N2128" s="267"/>
      <c r="O2128" s="267"/>
      <c r="P2128" s="267"/>
      <c r="Q2128" s="267"/>
      <c r="R2128" s="267"/>
      <c r="S2128" s="267"/>
      <c r="T2128" s="267"/>
      <c r="U2128" s="267"/>
      <c r="V2128" s="267"/>
      <c r="W2128" s="267"/>
      <c r="X2128" s="267"/>
      <c r="Y2128" s="267"/>
      <c r="Z2128" s="267"/>
      <c r="AA2128" s="267"/>
      <c r="AB2128" s="267"/>
    </row>
    <row r="2129" spans="1:28" s="268" customFormat="1" ht="40.200000000000003" customHeight="1">
      <c r="A2129" s="263" t="s">
        <v>6552</v>
      </c>
      <c r="B2129" s="535"/>
      <c r="C2129" s="263" t="s">
        <v>6639</v>
      </c>
      <c r="D2129" s="263" t="s">
        <v>6555</v>
      </c>
      <c r="E2129" s="535"/>
      <c r="F2129" s="263" t="s">
        <v>6640</v>
      </c>
      <c r="G2129" s="264" t="s">
        <v>6641</v>
      </c>
      <c r="H2129" s="263" t="s">
        <v>6642</v>
      </c>
      <c r="I2129" s="265" t="s">
        <v>9</v>
      </c>
      <c r="J2129" s="263"/>
      <c r="K2129" s="269"/>
      <c r="L2129" s="269" t="s">
        <v>645</v>
      </c>
      <c r="M2129" s="267"/>
      <c r="N2129" s="267"/>
      <c r="O2129" s="267"/>
      <c r="P2129" s="267"/>
      <c r="Q2129" s="267"/>
      <c r="R2129" s="267"/>
      <c r="S2129" s="267"/>
      <c r="T2129" s="267"/>
      <c r="U2129" s="267"/>
      <c r="V2129" s="267"/>
      <c r="W2129" s="267"/>
      <c r="X2129" s="267"/>
      <c r="Y2129" s="267"/>
      <c r="Z2129" s="267"/>
      <c r="AA2129" s="267"/>
      <c r="AB2129" s="267"/>
    </row>
    <row r="2130" spans="1:28" s="268" customFormat="1" ht="40.200000000000003" customHeight="1">
      <c r="A2130" s="263" t="s">
        <v>6552</v>
      </c>
      <c r="B2130" s="535"/>
      <c r="C2130" s="263" t="s">
        <v>6643</v>
      </c>
      <c r="D2130" s="263" t="s">
        <v>6555</v>
      </c>
      <c r="E2130" s="535"/>
      <c r="F2130" s="263" t="s">
        <v>6297</v>
      </c>
      <c r="G2130" s="264" t="s">
        <v>6644</v>
      </c>
      <c r="H2130" s="263" t="s">
        <v>6645</v>
      </c>
      <c r="I2130" s="265" t="s">
        <v>9</v>
      </c>
      <c r="J2130" s="263"/>
      <c r="K2130" s="269"/>
      <c r="L2130" s="269" t="s">
        <v>645</v>
      </c>
      <c r="M2130" s="267"/>
      <c r="N2130" s="267"/>
      <c r="O2130" s="267"/>
      <c r="P2130" s="267"/>
      <c r="Q2130" s="267"/>
      <c r="R2130" s="267"/>
      <c r="S2130" s="267"/>
      <c r="T2130" s="267"/>
      <c r="U2130" s="267"/>
      <c r="V2130" s="267"/>
      <c r="W2130" s="267"/>
      <c r="X2130" s="267"/>
      <c r="Y2130" s="267"/>
      <c r="Z2130" s="267"/>
      <c r="AA2130" s="267"/>
      <c r="AB2130" s="267"/>
    </row>
    <row r="2131" spans="1:28" s="268" customFormat="1" ht="40.200000000000003" customHeight="1">
      <c r="A2131" s="263" t="s">
        <v>6552</v>
      </c>
      <c r="B2131" s="535"/>
      <c r="C2131" s="263" t="s">
        <v>6646</v>
      </c>
      <c r="D2131" s="263" t="s">
        <v>6555</v>
      </c>
      <c r="E2131" s="535"/>
      <c r="F2131" s="263" t="s">
        <v>1723</v>
      </c>
      <c r="G2131" s="264" t="s">
        <v>6559</v>
      </c>
      <c r="H2131" s="263" t="s">
        <v>1725</v>
      </c>
      <c r="I2131" s="265" t="s">
        <v>9</v>
      </c>
      <c r="J2131" s="263"/>
      <c r="K2131" s="269"/>
      <c r="L2131" s="269" t="s">
        <v>645</v>
      </c>
      <c r="M2131" s="267"/>
      <c r="N2131" s="267"/>
      <c r="O2131" s="267"/>
      <c r="P2131" s="267"/>
      <c r="Q2131" s="267"/>
      <c r="R2131" s="267"/>
      <c r="S2131" s="267"/>
      <c r="T2131" s="267"/>
      <c r="U2131" s="267"/>
      <c r="V2131" s="267"/>
      <c r="W2131" s="267"/>
      <c r="X2131" s="267"/>
      <c r="Y2131" s="267"/>
      <c r="Z2131" s="267"/>
      <c r="AA2131" s="267"/>
      <c r="AB2131" s="267"/>
    </row>
    <row r="2132" spans="1:28" s="268" customFormat="1" ht="40.200000000000003" customHeight="1">
      <c r="A2132" s="263" t="s">
        <v>6552</v>
      </c>
      <c r="B2132" s="535"/>
      <c r="C2132" s="263" t="s">
        <v>6647</v>
      </c>
      <c r="D2132" s="263" t="s">
        <v>6555</v>
      </c>
      <c r="E2132" s="535"/>
      <c r="F2132" s="263" t="s">
        <v>1726</v>
      </c>
      <c r="G2132" s="264" t="s">
        <v>6641</v>
      </c>
      <c r="H2132" s="263" t="s">
        <v>1728</v>
      </c>
      <c r="I2132" s="265" t="s">
        <v>9</v>
      </c>
      <c r="J2132" s="263"/>
      <c r="K2132" s="269"/>
      <c r="L2132" s="269" t="s">
        <v>645</v>
      </c>
      <c r="M2132" s="267"/>
      <c r="N2132" s="267"/>
      <c r="O2132" s="267"/>
      <c r="P2132" s="267"/>
      <c r="Q2132" s="267"/>
      <c r="R2132" s="267"/>
      <c r="S2132" s="267"/>
      <c r="T2132" s="267"/>
      <c r="U2132" s="267"/>
      <c r="V2132" s="267"/>
      <c r="W2132" s="267"/>
      <c r="X2132" s="267"/>
      <c r="Y2132" s="267"/>
      <c r="Z2132" s="267"/>
      <c r="AA2132" s="267"/>
      <c r="AB2132" s="267"/>
    </row>
    <row r="2133" spans="1:28" s="268" customFormat="1" ht="40.200000000000003" customHeight="1">
      <c r="A2133" s="263" t="s">
        <v>6552</v>
      </c>
      <c r="B2133" s="535"/>
      <c r="C2133" s="263" t="s">
        <v>6648</v>
      </c>
      <c r="D2133" s="263" t="s">
        <v>6555</v>
      </c>
      <c r="E2133" s="535"/>
      <c r="F2133" s="263" t="s">
        <v>1729</v>
      </c>
      <c r="G2133" s="264" t="s">
        <v>6649</v>
      </c>
      <c r="H2133" s="263" t="s">
        <v>6650</v>
      </c>
      <c r="I2133" s="265" t="s">
        <v>9</v>
      </c>
      <c r="J2133" s="263"/>
      <c r="K2133" s="269"/>
      <c r="L2133" s="269" t="s">
        <v>645</v>
      </c>
      <c r="M2133" s="267"/>
      <c r="N2133" s="267"/>
      <c r="O2133" s="267"/>
      <c r="P2133" s="267"/>
      <c r="Q2133" s="267"/>
      <c r="R2133" s="267"/>
      <c r="S2133" s="267"/>
      <c r="T2133" s="267"/>
      <c r="U2133" s="267"/>
      <c r="V2133" s="267"/>
      <c r="W2133" s="267"/>
      <c r="X2133" s="267"/>
      <c r="Y2133" s="267"/>
      <c r="Z2133" s="267"/>
      <c r="AA2133" s="267"/>
      <c r="AB2133" s="267"/>
    </row>
    <row r="2134" spans="1:28" s="268" customFormat="1" ht="40.200000000000003" customHeight="1">
      <c r="A2134" s="263" t="s">
        <v>6552</v>
      </c>
      <c r="B2134" s="535"/>
      <c r="C2134" s="263" t="s">
        <v>6651</v>
      </c>
      <c r="D2134" s="263" t="s">
        <v>6555</v>
      </c>
      <c r="E2134" s="535"/>
      <c r="F2134" s="263" t="s">
        <v>1732</v>
      </c>
      <c r="G2134" s="264" t="s">
        <v>6652</v>
      </c>
      <c r="H2134" s="263" t="s">
        <v>4053</v>
      </c>
      <c r="I2134" s="265" t="s">
        <v>9</v>
      </c>
      <c r="J2134" s="263"/>
      <c r="K2134" s="269"/>
      <c r="L2134" s="269" t="s">
        <v>645</v>
      </c>
      <c r="M2134" s="267"/>
      <c r="N2134" s="267"/>
      <c r="O2134" s="267"/>
      <c r="P2134" s="267"/>
      <c r="Q2134" s="267"/>
      <c r="R2134" s="267"/>
      <c r="S2134" s="267"/>
      <c r="T2134" s="267"/>
      <c r="U2134" s="267"/>
      <c r="V2134" s="267"/>
      <c r="W2134" s="267"/>
      <c r="X2134" s="267"/>
      <c r="Y2134" s="267"/>
      <c r="Z2134" s="267"/>
      <c r="AA2134" s="267"/>
      <c r="AB2134" s="267"/>
    </row>
    <row r="2135" spans="1:28" s="268" customFormat="1" ht="40.200000000000003" customHeight="1">
      <c r="A2135" s="263" t="s">
        <v>6552</v>
      </c>
      <c r="B2135" s="535"/>
      <c r="C2135" s="263" t="s">
        <v>6653</v>
      </c>
      <c r="D2135" s="263" t="s">
        <v>6555</v>
      </c>
      <c r="E2135" s="535"/>
      <c r="F2135" s="263" t="s">
        <v>1757</v>
      </c>
      <c r="G2135" s="264" t="s">
        <v>6654</v>
      </c>
      <c r="H2135" s="263" t="s">
        <v>1759</v>
      </c>
      <c r="I2135" s="265" t="s">
        <v>9</v>
      </c>
      <c r="J2135" s="263"/>
      <c r="K2135" s="269"/>
      <c r="L2135" s="269" t="s">
        <v>645</v>
      </c>
      <c r="M2135" s="267"/>
      <c r="N2135" s="267"/>
      <c r="O2135" s="267"/>
      <c r="P2135" s="267"/>
      <c r="Q2135" s="267"/>
      <c r="R2135" s="267"/>
      <c r="S2135" s="267"/>
      <c r="T2135" s="267"/>
      <c r="U2135" s="267"/>
      <c r="V2135" s="267"/>
      <c r="W2135" s="267"/>
      <c r="X2135" s="267"/>
      <c r="Y2135" s="267"/>
      <c r="Z2135" s="267"/>
      <c r="AA2135" s="267"/>
      <c r="AB2135" s="267"/>
    </row>
    <row r="2136" spans="1:28" s="268" customFormat="1" ht="40.200000000000003" customHeight="1">
      <c r="A2136" s="263" t="s">
        <v>6552</v>
      </c>
      <c r="B2136" s="535"/>
      <c r="C2136" s="263" t="s">
        <v>6655</v>
      </c>
      <c r="D2136" s="263" t="s">
        <v>6555</v>
      </c>
      <c r="E2136" s="535"/>
      <c r="F2136" s="263" t="s">
        <v>1760</v>
      </c>
      <c r="G2136" s="264" t="s">
        <v>6654</v>
      </c>
      <c r="H2136" s="263" t="s">
        <v>1761</v>
      </c>
      <c r="I2136" s="265" t="s">
        <v>9</v>
      </c>
      <c r="J2136" s="263"/>
      <c r="K2136" s="269"/>
      <c r="L2136" s="269" t="s">
        <v>645</v>
      </c>
      <c r="M2136" s="267"/>
      <c r="N2136" s="267"/>
      <c r="O2136" s="267"/>
      <c r="P2136" s="267"/>
      <c r="Q2136" s="267"/>
      <c r="R2136" s="267"/>
      <c r="S2136" s="267"/>
      <c r="T2136" s="267"/>
      <c r="U2136" s="267"/>
      <c r="V2136" s="267"/>
      <c r="W2136" s="267"/>
      <c r="X2136" s="267"/>
      <c r="Y2136" s="267"/>
      <c r="Z2136" s="267"/>
      <c r="AA2136" s="267"/>
      <c r="AB2136" s="267"/>
    </row>
    <row r="2137" spans="1:28" s="268" customFormat="1" ht="40.200000000000003" customHeight="1">
      <c r="A2137" s="263" t="s">
        <v>6552</v>
      </c>
      <c r="B2137" s="535"/>
      <c r="C2137" s="263" t="s">
        <v>6656</v>
      </c>
      <c r="D2137" s="263" t="s">
        <v>6555</v>
      </c>
      <c r="E2137" s="535"/>
      <c r="F2137" s="263" t="s">
        <v>1762</v>
      </c>
      <c r="G2137" s="264" t="s">
        <v>6654</v>
      </c>
      <c r="H2137" s="263" t="s">
        <v>1763</v>
      </c>
      <c r="I2137" s="265" t="s">
        <v>9</v>
      </c>
      <c r="J2137" s="263"/>
      <c r="K2137" s="269"/>
      <c r="L2137" s="269" t="s">
        <v>645</v>
      </c>
      <c r="M2137" s="267"/>
      <c r="N2137" s="267"/>
      <c r="O2137" s="267"/>
      <c r="P2137" s="267"/>
      <c r="Q2137" s="267"/>
      <c r="R2137" s="267"/>
      <c r="S2137" s="267"/>
      <c r="T2137" s="267"/>
      <c r="U2137" s="267"/>
      <c r="V2137" s="267"/>
      <c r="W2137" s="267"/>
      <c r="X2137" s="267"/>
      <c r="Y2137" s="267"/>
      <c r="Z2137" s="267"/>
      <c r="AA2137" s="267"/>
      <c r="AB2137" s="267"/>
    </row>
    <row r="2138" spans="1:28" s="268" customFormat="1" ht="40.200000000000003" customHeight="1">
      <c r="A2138" s="263" t="s">
        <v>6552</v>
      </c>
      <c r="B2138" s="535"/>
      <c r="C2138" s="263" t="s">
        <v>6657</v>
      </c>
      <c r="D2138" s="263" t="s">
        <v>6555</v>
      </c>
      <c r="E2138" s="535"/>
      <c r="F2138" s="263" t="s">
        <v>1764</v>
      </c>
      <c r="G2138" s="264" t="s">
        <v>6559</v>
      </c>
      <c r="H2138" s="263" t="s">
        <v>1766</v>
      </c>
      <c r="I2138" s="265" t="s">
        <v>9</v>
      </c>
      <c r="J2138" s="263"/>
      <c r="K2138" s="269"/>
      <c r="L2138" s="269" t="s">
        <v>645</v>
      </c>
      <c r="M2138" s="267"/>
      <c r="N2138" s="267"/>
      <c r="O2138" s="267"/>
      <c r="P2138" s="267"/>
      <c r="Q2138" s="267"/>
      <c r="R2138" s="267"/>
      <c r="S2138" s="267"/>
      <c r="T2138" s="267"/>
      <c r="U2138" s="267"/>
      <c r="V2138" s="267"/>
      <c r="W2138" s="267"/>
      <c r="X2138" s="267"/>
      <c r="Y2138" s="267"/>
      <c r="Z2138" s="267"/>
      <c r="AA2138" s="267"/>
      <c r="AB2138" s="267"/>
    </row>
    <row r="2139" spans="1:28" s="268" customFormat="1" ht="40.200000000000003" customHeight="1">
      <c r="A2139" s="263" t="s">
        <v>6552</v>
      </c>
      <c r="B2139" s="535"/>
      <c r="C2139" s="263" t="s">
        <v>6658</v>
      </c>
      <c r="D2139" s="263" t="s">
        <v>6555</v>
      </c>
      <c r="E2139" s="535"/>
      <c r="F2139" s="263" t="s">
        <v>1767</v>
      </c>
      <c r="G2139" s="264" t="s">
        <v>6659</v>
      </c>
      <c r="H2139" s="263" t="s">
        <v>1769</v>
      </c>
      <c r="I2139" s="265" t="s">
        <v>9</v>
      </c>
      <c r="J2139" s="263"/>
      <c r="K2139" s="269"/>
      <c r="L2139" s="269" t="s">
        <v>645</v>
      </c>
      <c r="M2139" s="267"/>
      <c r="N2139" s="267"/>
      <c r="O2139" s="267"/>
      <c r="P2139" s="267"/>
      <c r="Q2139" s="267"/>
      <c r="R2139" s="267"/>
      <c r="S2139" s="267"/>
      <c r="T2139" s="267"/>
      <c r="U2139" s="267"/>
      <c r="V2139" s="267"/>
      <c r="W2139" s="267"/>
      <c r="X2139" s="267"/>
      <c r="Y2139" s="267"/>
      <c r="Z2139" s="267"/>
      <c r="AA2139" s="267"/>
      <c r="AB2139" s="267"/>
    </row>
    <row r="2140" spans="1:28" s="268" customFormat="1" ht="40.200000000000003" customHeight="1">
      <c r="A2140" s="263" t="s">
        <v>6552</v>
      </c>
      <c r="B2140" s="535"/>
      <c r="C2140" s="263" t="s">
        <v>6660</v>
      </c>
      <c r="D2140" s="263" t="s">
        <v>6555</v>
      </c>
      <c r="E2140" s="535"/>
      <c r="F2140" s="263" t="s">
        <v>1770</v>
      </c>
      <c r="G2140" s="264" t="s">
        <v>6659</v>
      </c>
      <c r="H2140" s="263" t="s">
        <v>1772</v>
      </c>
      <c r="I2140" s="265" t="s">
        <v>9</v>
      </c>
      <c r="J2140" s="263"/>
      <c r="K2140" s="269"/>
      <c r="L2140" s="269" t="s">
        <v>645</v>
      </c>
      <c r="M2140" s="267"/>
      <c r="N2140" s="267"/>
      <c r="O2140" s="267"/>
      <c r="P2140" s="267"/>
      <c r="Q2140" s="267"/>
      <c r="R2140" s="267"/>
      <c r="S2140" s="267"/>
      <c r="T2140" s="267"/>
      <c r="U2140" s="267"/>
      <c r="V2140" s="267"/>
      <c r="W2140" s="267"/>
      <c r="X2140" s="267"/>
      <c r="Y2140" s="267"/>
      <c r="Z2140" s="267"/>
      <c r="AA2140" s="267"/>
      <c r="AB2140" s="267"/>
    </row>
    <row r="2141" spans="1:28" s="268" customFormat="1" ht="40.200000000000003" customHeight="1">
      <c r="A2141" s="263" t="s">
        <v>6552</v>
      </c>
      <c r="B2141" s="535"/>
      <c r="C2141" s="263" t="s">
        <v>6661</v>
      </c>
      <c r="D2141" s="263" t="s">
        <v>6555</v>
      </c>
      <c r="E2141" s="535"/>
      <c r="F2141" s="263" t="s">
        <v>1773</v>
      </c>
      <c r="G2141" s="264" t="s">
        <v>6659</v>
      </c>
      <c r="H2141" s="263" t="s">
        <v>1775</v>
      </c>
      <c r="I2141" s="265" t="s">
        <v>9</v>
      </c>
      <c r="J2141" s="263"/>
      <c r="K2141" s="269"/>
      <c r="L2141" s="269" t="s">
        <v>645</v>
      </c>
      <c r="M2141" s="267"/>
      <c r="N2141" s="267"/>
      <c r="O2141" s="267"/>
      <c r="P2141" s="267"/>
      <c r="Q2141" s="267"/>
      <c r="R2141" s="267"/>
      <c r="S2141" s="267"/>
      <c r="T2141" s="267"/>
      <c r="U2141" s="267"/>
      <c r="V2141" s="267"/>
      <c r="W2141" s="267"/>
      <c r="X2141" s="267"/>
      <c r="Y2141" s="267"/>
      <c r="Z2141" s="267"/>
      <c r="AA2141" s="267"/>
      <c r="AB2141" s="267"/>
    </row>
    <row r="2142" spans="1:28" s="268" customFormat="1" ht="40.200000000000003" customHeight="1">
      <c r="A2142" s="263" t="s">
        <v>6552</v>
      </c>
      <c r="B2142" s="535"/>
      <c r="C2142" s="263" t="s">
        <v>6662</v>
      </c>
      <c r="D2142" s="263" t="s">
        <v>6555</v>
      </c>
      <c r="E2142" s="535"/>
      <c r="F2142" s="263" t="s">
        <v>1776</v>
      </c>
      <c r="G2142" s="264" t="s">
        <v>6659</v>
      </c>
      <c r="H2142" s="263" t="s">
        <v>1778</v>
      </c>
      <c r="I2142" s="265" t="s">
        <v>9</v>
      </c>
      <c r="J2142" s="263"/>
      <c r="K2142" s="269"/>
      <c r="L2142" s="269" t="s">
        <v>645</v>
      </c>
      <c r="M2142" s="267"/>
      <c r="N2142" s="267"/>
      <c r="O2142" s="267"/>
      <c r="P2142" s="267"/>
      <c r="Q2142" s="267"/>
      <c r="R2142" s="267"/>
      <c r="S2142" s="267"/>
      <c r="T2142" s="267"/>
      <c r="U2142" s="267"/>
      <c r="V2142" s="267"/>
      <c r="W2142" s="267"/>
      <c r="X2142" s="267"/>
      <c r="Y2142" s="267"/>
      <c r="Z2142" s="267"/>
      <c r="AA2142" s="267"/>
      <c r="AB2142" s="267"/>
    </row>
    <row r="2143" spans="1:28" s="268" customFormat="1" ht="40.200000000000003" customHeight="1">
      <c r="A2143" s="263" t="s">
        <v>6552</v>
      </c>
      <c r="B2143" s="535"/>
      <c r="C2143" s="263" t="s">
        <v>6663</v>
      </c>
      <c r="D2143" s="263" t="s">
        <v>6555</v>
      </c>
      <c r="E2143" s="535"/>
      <c r="F2143" s="263" t="s">
        <v>1779</v>
      </c>
      <c r="G2143" s="264" t="s">
        <v>6659</v>
      </c>
      <c r="H2143" s="263" t="s">
        <v>4096</v>
      </c>
      <c r="I2143" s="265" t="s">
        <v>9</v>
      </c>
      <c r="J2143" s="263"/>
      <c r="K2143" s="269"/>
      <c r="L2143" s="269" t="s">
        <v>645</v>
      </c>
      <c r="M2143" s="267"/>
      <c r="N2143" s="267"/>
      <c r="O2143" s="267"/>
      <c r="P2143" s="267"/>
      <c r="Q2143" s="267"/>
      <c r="R2143" s="267"/>
      <c r="S2143" s="267"/>
      <c r="T2143" s="267"/>
      <c r="U2143" s="267"/>
      <c r="V2143" s="267"/>
      <c r="W2143" s="267"/>
      <c r="X2143" s="267"/>
      <c r="Y2143" s="267"/>
      <c r="Z2143" s="267"/>
      <c r="AA2143" s="267"/>
      <c r="AB2143" s="267"/>
    </row>
    <row r="2144" spans="1:28" s="268" customFormat="1" ht="40.200000000000003" customHeight="1">
      <c r="A2144" s="263" t="s">
        <v>6552</v>
      </c>
      <c r="B2144" s="535"/>
      <c r="C2144" s="263" t="s">
        <v>6664</v>
      </c>
      <c r="D2144" s="263" t="s">
        <v>6555</v>
      </c>
      <c r="E2144" s="535"/>
      <c r="F2144" s="263" t="s">
        <v>6665</v>
      </c>
      <c r="G2144" s="264" t="s">
        <v>6659</v>
      </c>
      <c r="H2144" s="263" t="s">
        <v>6666</v>
      </c>
      <c r="I2144" s="265" t="s">
        <v>9</v>
      </c>
      <c r="J2144" s="269"/>
      <c r="K2144" s="269"/>
      <c r="L2144" s="269" t="s">
        <v>645</v>
      </c>
      <c r="M2144" s="267"/>
      <c r="N2144" s="267"/>
      <c r="O2144" s="267"/>
      <c r="P2144" s="267"/>
      <c r="Q2144" s="267"/>
      <c r="R2144" s="267"/>
      <c r="S2144" s="267"/>
      <c r="T2144" s="267"/>
      <c r="U2144" s="267"/>
      <c r="V2144" s="267"/>
      <c r="W2144" s="267"/>
      <c r="X2144" s="267"/>
      <c r="Y2144" s="267"/>
      <c r="Z2144" s="267"/>
      <c r="AA2144" s="267"/>
      <c r="AB2144" s="267"/>
    </row>
    <row r="2145" spans="1:28" s="268" customFormat="1" ht="40.200000000000003" customHeight="1">
      <c r="A2145" s="263" t="s">
        <v>6552</v>
      </c>
      <c r="B2145" s="535"/>
      <c r="C2145" s="263" t="s">
        <v>6667</v>
      </c>
      <c r="D2145" s="263" t="s">
        <v>6555</v>
      </c>
      <c r="E2145" s="535"/>
      <c r="F2145" s="263" t="s">
        <v>4130</v>
      </c>
      <c r="G2145" s="264" t="s">
        <v>6659</v>
      </c>
      <c r="H2145" s="263" t="s">
        <v>6668</v>
      </c>
      <c r="I2145" s="265" t="s">
        <v>9</v>
      </c>
      <c r="J2145" s="263"/>
      <c r="K2145" s="269"/>
      <c r="L2145" s="269" t="s">
        <v>645</v>
      </c>
      <c r="M2145" s="267"/>
      <c r="N2145" s="267"/>
      <c r="O2145" s="267"/>
      <c r="P2145" s="267"/>
      <c r="Q2145" s="267"/>
      <c r="R2145" s="267"/>
      <c r="S2145" s="267"/>
      <c r="T2145" s="267"/>
      <c r="U2145" s="267"/>
      <c r="V2145" s="267"/>
      <c r="W2145" s="267"/>
      <c r="X2145" s="267"/>
      <c r="Y2145" s="267"/>
      <c r="Z2145" s="267"/>
      <c r="AA2145" s="267"/>
      <c r="AB2145" s="267"/>
    </row>
    <row r="2146" spans="1:28" s="268" customFormat="1" ht="40.200000000000003" customHeight="1">
      <c r="A2146" s="263" t="s">
        <v>6552</v>
      </c>
      <c r="B2146" s="535"/>
      <c r="C2146" s="263" t="s">
        <v>6669</v>
      </c>
      <c r="D2146" s="263" t="s">
        <v>6555</v>
      </c>
      <c r="E2146" s="535"/>
      <c r="F2146" s="263" t="s">
        <v>6670</v>
      </c>
      <c r="G2146" s="264" t="s">
        <v>6659</v>
      </c>
      <c r="H2146" s="263" t="s">
        <v>6671</v>
      </c>
      <c r="I2146" s="265" t="s">
        <v>9</v>
      </c>
      <c r="J2146" s="263"/>
      <c r="K2146" s="269"/>
      <c r="L2146" s="269" t="s">
        <v>645</v>
      </c>
      <c r="M2146" s="267"/>
      <c r="N2146" s="267"/>
      <c r="O2146" s="267"/>
      <c r="P2146" s="267"/>
      <c r="Q2146" s="267"/>
      <c r="R2146" s="267"/>
      <c r="S2146" s="267"/>
      <c r="T2146" s="267"/>
      <c r="U2146" s="267"/>
      <c r="V2146" s="267"/>
      <c r="W2146" s="267"/>
      <c r="X2146" s="267"/>
      <c r="Y2146" s="267"/>
      <c r="Z2146" s="267"/>
      <c r="AA2146" s="267"/>
      <c r="AB2146" s="267"/>
    </row>
    <row r="2147" spans="1:28" s="268" customFormat="1" ht="40.200000000000003" customHeight="1">
      <c r="A2147" s="263" t="s">
        <v>6552</v>
      </c>
      <c r="B2147" s="535"/>
      <c r="C2147" s="263" t="s">
        <v>6672</v>
      </c>
      <c r="D2147" s="263" t="s">
        <v>6555</v>
      </c>
      <c r="E2147" s="535"/>
      <c r="F2147" s="263" t="s">
        <v>6673</v>
      </c>
      <c r="G2147" s="264" t="s">
        <v>6674</v>
      </c>
      <c r="H2147" s="263" t="s">
        <v>1808</v>
      </c>
      <c r="I2147" s="265" t="s">
        <v>9</v>
      </c>
      <c r="J2147" s="263"/>
      <c r="K2147" s="269"/>
      <c r="L2147" s="269" t="s">
        <v>645</v>
      </c>
      <c r="M2147" s="267"/>
      <c r="N2147" s="267"/>
      <c r="O2147" s="267"/>
      <c r="P2147" s="267"/>
      <c r="Q2147" s="267"/>
      <c r="R2147" s="267"/>
      <c r="S2147" s="267"/>
      <c r="T2147" s="267"/>
      <c r="U2147" s="267"/>
      <c r="V2147" s="267"/>
      <c r="W2147" s="267"/>
      <c r="X2147" s="267"/>
      <c r="Y2147" s="267"/>
      <c r="Z2147" s="267"/>
      <c r="AA2147" s="267"/>
      <c r="AB2147" s="267"/>
    </row>
    <row r="2148" spans="1:28" s="268" customFormat="1" ht="40.200000000000003" customHeight="1">
      <c r="A2148" s="263" t="s">
        <v>6552</v>
      </c>
      <c r="B2148" s="535"/>
      <c r="C2148" s="263" t="s">
        <v>6675</v>
      </c>
      <c r="D2148" s="263" t="s">
        <v>6555</v>
      </c>
      <c r="E2148" s="535"/>
      <c r="F2148" s="263" t="s">
        <v>6676</v>
      </c>
      <c r="G2148" s="264" t="s">
        <v>6677</v>
      </c>
      <c r="H2148" s="263" t="s">
        <v>1812</v>
      </c>
      <c r="I2148" s="265" t="s">
        <v>9</v>
      </c>
      <c r="J2148" s="263"/>
      <c r="K2148" s="269"/>
      <c r="L2148" s="269" t="s">
        <v>645</v>
      </c>
      <c r="M2148" s="267"/>
      <c r="N2148" s="267"/>
      <c r="O2148" s="267"/>
      <c r="P2148" s="267"/>
      <c r="Q2148" s="267"/>
      <c r="R2148" s="267"/>
      <c r="S2148" s="267"/>
      <c r="T2148" s="267"/>
      <c r="U2148" s="267"/>
      <c r="V2148" s="267"/>
      <c r="W2148" s="267"/>
      <c r="X2148" s="267"/>
      <c r="Y2148" s="267"/>
      <c r="Z2148" s="267"/>
      <c r="AA2148" s="267"/>
      <c r="AB2148" s="267"/>
    </row>
    <row r="2149" spans="1:28" s="268" customFormat="1" ht="40.200000000000003" customHeight="1">
      <c r="A2149" s="263" t="s">
        <v>6552</v>
      </c>
      <c r="B2149" s="535"/>
      <c r="C2149" s="263" t="s">
        <v>6678</v>
      </c>
      <c r="D2149" s="263" t="s">
        <v>6555</v>
      </c>
      <c r="E2149" s="535"/>
      <c r="F2149" s="263" t="s">
        <v>1830</v>
      </c>
      <c r="G2149" s="264" t="s">
        <v>6679</v>
      </c>
      <c r="H2149" s="263" t="s">
        <v>1832</v>
      </c>
      <c r="I2149" s="265" t="s">
        <v>9</v>
      </c>
      <c r="J2149" s="263"/>
      <c r="K2149" s="269"/>
      <c r="L2149" s="269" t="s">
        <v>645</v>
      </c>
      <c r="M2149" s="267"/>
      <c r="N2149" s="267"/>
      <c r="O2149" s="267"/>
      <c r="P2149" s="267"/>
      <c r="Q2149" s="267"/>
      <c r="R2149" s="267"/>
      <c r="S2149" s="267"/>
      <c r="T2149" s="267"/>
      <c r="U2149" s="267"/>
      <c r="V2149" s="267"/>
      <c r="W2149" s="267"/>
      <c r="X2149" s="267"/>
      <c r="Y2149" s="267"/>
      <c r="Z2149" s="267"/>
      <c r="AA2149" s="267"/>
      <c r="AB2149" s="267"/>
    </row>
    <row r="2150" spans="1:28" s="268" customFormat="1" ht="40.200000000000003" customHeight="1">
      <c r="A2150" s="263" t="s">
        <v>6552</v>
      </c>
      <c r="B2150" s="535"/>
      <c r="C2150" s="263" t="s">
        <v>6680</v>
      </c>
      <c r="D2150" s="263" t="s">
        <v>6555</v>
      </c>
      <c r="E2150" s="535"/>
      <c r="F2150" s="263" t="s">
        <v>6681</v>
      </c>
      <c r="G2150" s="264" t="s">
        <v>6559</v>
      </c>
      <c r="H2150" s="263" t="s">
        <v>6682</v>
      </c>
      <c r="I2150" s="265" t="s">
        <v>9</v>
      </c>
      <c r="J2150" s="263"/>
      <c r="K2150" s="269"/>
      <c r="L2150" s="269" t="s">
        <v>645</v>
      </c>
      <c r="M2150" s="267"/>
      <c r="N2150" s="267"/>
      <c r="O2150" s="267"/>
      <c r="P2150" s="267"/>
      <c r="Q2150" s="267"/>
      <c r="R2150" s="267"/>
      <c r="S2150" s="267"/>
      <c r="T2150" s="267"/>
      <c r="U2150" s="267"/>
      <c r="V2150" s="267"/>
      <c r="W2150" s="267"/>
      <c r="X2150" s="267"/>
      <c r="Y2150" s="267"/>
      <c r="Z2150" s="267"/>
      <c r="AA2150" s="267"/>
      <c r="AB2150" s="267"/>
    </row>
    <row r="2151" spans="1:28" s="268" customFormat="1" ht="40.200000000000003" customHeight="1">
      <c r="A2151" s="263" t="s">
        <v>6552</v>
      </c>
      <c r="B2151" s="535"/>
      <c r="C2151" s="263" t="s">
        <v>6683</v>
      </c>
      <c r="D2151" s="263" t="s">
        <v>6555</v>
      </c>
      <c r="E2151" s="535"/>
      <c r="F2151" s="263" t="s">
        <v>6684</v>
      </c>
      <c r="G2151" s="264" t="s">
        <v>6559</v>
      </c>
      <c r="H2151" s="263" t="s">
        <v>6685</v>
      </c>
      <c r="I2151" s="265" t="s">
        <v>9</v>
      </c>
      <c r="J2151" s="263"/>
      <c r="K2151" s="269"/>
      <c r="L2151" s="269" t="s">
        <v>645</v>
      </c>
      <c r="M2151" s="267"/>
      <c r="N2151" s="267"/>
      <c r="O2151" s="267"/>
      <c r="P2151" s="267"/>
      <c r="Q2151" s="267"/>
      <c r="R2151" s="267"/>
      <c r="S2151" s="267"/>
      <c r="T2151" s="267"/>
      <c r="U2151" s="267"/>
      <c r="V2151" s="267"/>
      <c r="W2151" s="267"/>
      <c r="X2151" s="267"/>
      <c r="Y2151" s="267"/>
      <c r="Z2151" s="267"/>
      <c r="AA2151" s="267"/>
      <c r="AB2151" s="267"/>
    </row>
    <row r="2152" spans="1:28" s="268" customFormat="1" ht="40.200000000000003" customHeight="1">
      <c r="A2152" s="263" t="s">
        <v>6552</v>
      </c>
      <c r="B2152" s="535"/>
      <c r="C2152" s="263" t="s">
        <v>6686</v>
      </c>
      <c r="D2152" s="263" t="s">
        <v>6555</v>
      </c>
      <c r="E2152" s="535"/>
      <c r="F2152" s="263" t="s">
        <v>6687</v>
      </c>
      <c r="G2152" s="264" t="s">
        <v>6559</v>
      </c>
      <c r="H2152" s="263" t="s">
        <v>4149</v>
      </c>
      <c r="I2152" s="265" t="s">
        <v>9</v>
      </c>
      <c r="J2152" s="263"/>
      <c r="K2152" s="269"/>
      <c r="L2152" s="269" t="s">
        <v>645</v>
      </c>
      <c r="M2152" s="267"/>
      <c r="N2152" s="267"/>
      <c r="O2152" s="267"/>
      <c r="P2152" s="267"/>
      <c r="Q2152" s="267"/>
      <c r="R2152" s="267"/>
      <c r="S2152" s="267"/>
      <c r="T2152" s="267"/>
      <c r="U2152" s="267"/>
      <c r="V2152" s="267"/>
      <c r="W2152" s="267"/>
      <c r="X2152" s="267"/>
      <c r="Y2152" s="267"/>
      <c r="Z2152" s="267"/>
      <c r="AA2152" s="267"/>
      <c r="AB2152" s="267"/>
    </row>
    <row r="2153" spans="1:28" s="268" customFormat="1" ht="40.200000000000003" customHeight="1">
      <c r="A2153" s="263" t="s">
        <v>6688</v>
      </c>
      <c r="B2153" s="535" t="s">
        <v>6689</v>
      </c>
      <c r="C2153" s="263" t="s">
        <v>6690</v>
      </c>
      <c r="D2153" s="263" t="s">
        <v>6691</v>
      </c>
      <c r="E2153" s="535" t="s">
        <v>6692</v>
      </c>
      <c r="F2153" s="263" t="s">
        <v>6693</v>
      </c>
      <c r="G2153" s="264" t="s">
        <v>6694</v>
      </c>
      <c r="H2153" s="263" t="s">
        <v>6695</v>
      </c>
      <c r="I2153" s="265" t="s">
        <v>9</v>
      </c>
      <c r="J2153" s="263"/>
      <c r="K2153" s="269"/>
      <c r="L2153" s="269" t="s">
        <v>645</v>
      </c>
      <c r="M2153" s="267"/>
      <c r="N2153" s="267"/>
      <c r="O2153" s="267"/>
      <c r="P2153" s="267"/>
      <c r="Q2153" s="267"/>
      <c r="R2153" s="267"/>
      <c r="S2153" s="267"/>
      <c r="T2153" s="267"/>
      <c r="U2153" s="267"/>
      <c r="V2153" s="267"/>
      <c r="W2153" s="267"/>
      <c r="X2153" s="267"/>
      <c r="Y2153" s="267"/>
      <c r="Z2153" s="267"/>
      <c r="AA2153" s="267"/>
      <c r="AB2153" s="267"/>
    </row>
    <row r="2154" spans="1:28" s="268" customFormat="1" ht="40.200000000000003" customHeight="1">
      <c r="A2154" s="263" t="s">
        <v>6688</v>
      </c>
      <c r="B2154" s="535"/>
      <c r="C2154" s="263" t="s">
        <v>6696</v>
      </c>
      <c r="D2154" s="263" t="s">
        <v>6691</v>
      </c>
      <c r="E2154" s="535"/>
      <c r="F2154" s="263" t="s">
        <v>6697</v>
      </c>
      <c r="G2154" s="264" t="s">
        <v>6694</v>
      </c>
      <c r="H2154" s="263" t="s">
        <v>6698</v>
      </c>
      <c r="I2154" s="265" t="s">
        <v>9</v>
      </c>
      <c r="J2154" s="263"/>
      <c r="K2154" s="269"/>
      <c r="L2154" s="269" t="s">
        <v>645</v>
      </c>
      <c r="M2154" s="267"/>
      <c r="N2154" s="267"/>
      <c r="O2154" s="267"/>
      <c r="P2154" s="267"/>
      <c r="Q2154" s="267"/>
      <c r="R2154" s="267"/>
      <c r="S2154" s="267"/>
      <c r="T2154" s="267"/>
      <c r="U2154" s="267"/>
      <c r="V2154" s="267"/>
      <c r="W2154" s="267"/>
      <c r="X2154" s="267"/>
      <c r="Y2154" s="267"/>
      <c r="Z2154" s="267"/>
      <c r="AA2154" s="267"/>
      <c r="AB2154" s="267"/>
    </row>
    <row r="2155" spans="1:28" s="268" customFormat="1" ht="40.200000000000003" customHeight="1">
      <c r="A2155" s="263" t="s">
        <v>6688</v>
      </c>
      <c r="B2155" s="535"/>
      <c r="C2155" s="263" t="s">
        <v>6699</v>
      </c>
      <c r="D2155" s="263" t="s">
        <v>6691</v>
      </c>
      <c r="E2155" s="535"/>
      <c r="F2155" s="263" t="s">
        <v>6700</v>
      </c>
      <c r="G2155" s="264" t="s">
        <v>6701</v>
      </c>
      <c r="H2155" s="263" t="s">
        <v>6702</v>
      </c>
      <c r="I2155" s="265" t="s">
        <v>9</v>
      </c>
      <c r="J2155" s="263"/>
      <c r="K2155" s="269"/>
      <c r="L2155" s="269" t="s">
        <v>645</v>
      </c>
      <c r="M2155" s="267"/>
      <c r="N2155" s="267"/>
      <c r="O2155" s="267"/>
      <c r="P2155" s="267"/>
      <c r="Q2155" s="267"/>
      <c r="R2155" s="267"/>
      <c r="S2155" s="267"/>
      <c r="T2155" s="267"/>
      <c r="U2155" s="267"/>
      <c r="V2155" s="267"/>
      <c r="W2155" s="267"/>
      <c r="X2155" s="267"/>
      <c r="Y2155" s="267"/>
      <c r="Z2155" s="267"/>
      <c r="AA2155" s="267"/>
      <c r="AB2155" s="267"/>
    </row>
    <row r="2156" spans="1:28" s="268" customFormat="1" ht="40.200000000000003" customHeight="1">
      <c r="A2156" s="263" t="s">
        <v>6688</v>
      </c>
      <c r="B2156" s="535"/>
      <c r="C2156" s="263" t="s">
        <v>6703</v>
      </c>
      <c r="D2156" s="263" t="s">
        <v>6691</v>
      </c>
      <c r="E2156" s="535"/>
      <c r="F2156" s="263" t="s">
        <v>6704</v>
      </c>
      <c r="G2156" s="264" t="s">
        <v>6701</v>
      </c>
      <c r="H2156" s="263" t="s">
        <v>6705</v>
      </c>
      <c r="I2156" s="265" t="s">
        <v>9</v>
      </c>
      <c r="J2156" s="263"/>
      <c r="K2156" s="269"/>
      <c r="L2156" s="269" t="s">
        <v>645</v>
      </c>
      <c r="M2156" s="267"/>
      <c r="N2156" s="267"/>
      <c r="O2156" s="267"/>
      <c r="P2156" s="267"/>
      <c r="Q2156" s="267"/>
      <c r="R2156" s="267"/>
      <c r="S2156" s="267"/>
      <c r="T2156" s="267"/>
      <c r="U2156" s="267"/>
      <c r="V2156" s="267"/>
      <c r="W2156" s="267"/>
      <c r="X2156" s="267"/>
      <c r="Y2156" s="267"/>
      <c r="Z2156" s="267"/>
      <c r="AA2156" s="267"/>
      <c r="AB2156" s="267"/>
    </row>
    <row r="2157" spans="1:28" s="268" customFormat="1" ht="40.200000000000003" customHeight="1">
      <c r="A2157" s="263" t="s">
        <v>6688</v>
      </c>
      <c r="B2157" s="535"/>
      <c r="C2157" s="263" t="s">
        <v>6706</v>
      </c>
      <c r="D2157" s="263" t="s">
        <v>6691</v>
      </c>
      <c r="E2157" s="535"/>
      <c r="F2157" s="263" t="s">
        <v>6707</v>
      </c>
      <c r="G2157" s="264" t="s">
        <v>6708</v>
      </c>
      <c r="H2157" s="263" t="s">
        <v>6709</v>
      </c>
      <c r="I2157" s="265" t="s">
        <v>9</v>
      </c>
      <c r="J2157" s="263"/>
      <c r="K2157" s="269"/>
      <c r="L2157" s="269" t="s">
        <v>645</v>
      </c>
      <c r="M2157" s="267"/>
      <c r="N2157" s="267"/>
      <c r="O2157" s="267"/>
      <c r="P2157" s="267"/>
      <c r="Q2157" s="267"/>
      <c r="R2157" s="267"/>
      <c r="S2157" s="267"/>
      <c r="T2157" s="267"/>
      <c r="U2157" s="267"/>
      <c r="V2157" s="267"/>
      <c r="W2157" s="267"/>
      <c r="X2157" s="267"/>
      <c r="Y2157" s="267"/>
      <c r="Z2157" s="267"/>
      <c r="AA2157" s="267"/>
      <c r="AB2157" s="267"/>
    </row>
    <row r="2158" spans="1:28" s="268" customFormat="1" ht="40.200000000000003" customHeight="1">
      <c r="A2158" s="263" t="s">
        <v>6688</v>
      </c>
      <c r="B2158" s="535"/>
      <c r="C2158" s="263" t="s">
        <v>6710</v>
      </c>
      <c r="D2158" s="263" t="s">
        <v>6691</v>
      </c>
      <c r="E2158" s="535"/>
      <c r="F2158" s="263" t="s">
        <v>6711</v>
      </c>
      <c r="G2158" s="264" t="s">
        <v>6701</v>
      </c>
      <c r="H2158" s="263" t="s">
        <v>6712</v>
      </c>
      <c r="I2158" s="265" t="s">
        <v>9</v>
      </c>
      <c r="J2158" s="269"/>
      <c r="K2158" s="269"/>
      <c r="L2158" s="269" t="s">
        <v>645</v>
      </c>
      <c r="M2158" s="267"/>
      <c r="N2158" s="267"/>
      <c r="O2158" s="267"/>
      <c r="P2158" s="267"/>
      <c r="Q2158" s="267"/>
      <c r="R2158" s="267"/>
      <c r="S2158" s="267"/>
      <c r="T2158" s="267"/>
      <c r="U2158" s="267"/>
      <c r="V2158" s="267"/>
      <c r="W2158" s="267"/>
      <c r="X2158" s="267"/>
      <c r="Y2158" s="267"/>
      <c r="Z2158" s="267"/>
      <c r="AA2158" s="267"/>
      <c r="AB2158" s="267"/>
    </row>
    <row r="2159" spans="1:28" s="268" customFormat="1" ht="40.200000000000003" customHeight="1">
      <c r="A2159" s="263" t="s">
        <v>6688</v>
      </c>
      <c r="B2159" s="535"/>
      <c r="C2159" s="263" t="s">
        <v>6713</v>
      </c>
      <c r="D2159" s="263" t="s">
        <v>6691</v>
      </c>
      <c r="E2159" s="535"/>
      <c r="F2159" s="263" t="s">
        <v>6714</v>
      </c>
      <c r="G2159" s="264" t="s">
        <v>6715</v>
      </c>
      <c r="H2159" s="263" t="s">
        <v>6716</v>
      </c>
      <c r="I2159" s="265" t="s">
        <v>9</v>
      </c>
      <c r="J2159" s="263"/>
      <c r="K2159" s="269"/>
      <c r="L2159" s="269" t="s">
        <v>645</v>
      </c>
      <c r="M2159" s="267"/>
      <c r="N2159" s="267"/>
      <c r="O2159" s="267"/>
      <c r="P2159" s="267"/>
      <c r="Q2159" s="267"/>
      <c r="R2159" s="267"/>
      <c r="S2159" s="267"/>
      <c r="T2159" s="267"/>
      <c r="U2159" s="267"/>
      <c r="V2159" s="267"/>
      <c r="W2159" s="267"/>
      <c r="X2159" s="267"/>
      <c r="Y2159" s="267"/>
      <c r="Z2159" s="267"/>
      <c r="AA2159" s="267"/>
      <c r="AB2159" s="267"/>
    </row>
    <row r="2160" spans="1:28" s="268" customFormat="1" ht="40.200000000000003" customHeight="1">
      <c r="A2160" s="263" t="s">
        <v>6688</v>
      </c>
      <c r="B2160" s="535"/>
      <c r="C2160" s="263" t="s">
        <v>6717</v>
      </c>
      <c r="D2160" s="263" t="s">
        <v>6691</v>
      </c>
      <c r="E2160" s="535"/>
      <c r="F2160" s="263" t="s">
        <v>6718</v>
      </c>
      <c r="G2160" s="264" t="s">
        <v>6715</v>
      </c>
      <c r="H2160" s="263" t="s">
        <v>6719</v>
      </c>
      <c r="I2160" s="265" t="s">
        <v>9</v>
      </c>
      <c r="J2160" s="263"/>
      <c r="K2160" s="269"/>
      <c r="L2160" s="269" t="s">
        <v>645</v>
      </c>
      <c r="M2160" s="267"/>
      <c r="N2160" s="267"/>
      <c r="O2160" s="267"/>
      <c r="P2160" s="267"/>
      <c r="Q2160" s="267"/>
      <c r="R2160" s="267"/>
      <c r="S2160" s="267"/>
      <c r="T2160" s="267"/>
      <c r="U2160" s="267"/>
      <c r="V2160" s="267"/>
      <c r="W2160" s="267"/>
      <c r="X2160" s="267"/>
      <c r="Y2160" s="267"/>
      <c r="Z2160" s="267"/>
      <c r="AA2160" s="267"/>
      <c r="AB2160" s="267"/>
    </row>
    <row r="2161" spans="1:28" s="268" customFormat="1" ht="40.200000000000003" customHeight="1">
      <c r="A2161" s="263" t="s">
        <v>6688</v>
      </c>
      <c r="B2161" s="535"/>
      <c r="C2161" s="263" t="s">
        <v>6720</v>
      </c>
      <c r="D2161" s="263" t="s">
        <v>6691</v>
      </c>
      <c r="E2161" s="535"/>
      <c r="F2161" s="263" t="s">
        <v>6721</v>
      </c>
      <c r="G2161" s="264" t="s">
        <v>6715</v>
      </c>
      <c r="H2161" s="263" t="s">
        <v>6722</v>
      </c>
      <c r="I2161" s="265" t="s">
        <v>9</v>
      </c>
      <c r="J2161" s="263"/>
      <c r="K2161" s="269"/>
      <c r="L2161" s="269" t="s">
        <v>645</v>
      </c>
      <c r="M2161" s="267"/>
      <c r="N2161" s="267"/>
      <c r="O2161" s="267"/>
      <c r="P2161" s="267"/>
      <c r="Q2161" s="267"/>
      <c r="R2161" s="267"/>
      <c r="S2161" s="267"/>
      <c r="T2161" s="267"/>
      <c r="U2161" s="267"/>
      <c r="V2161" s="267"/>
      <c r="W2161" s="267"/>
      <c r="X2161" s="267"/>
      <c r="Y2161" s="267"/>
      <c r="Z2161" s="267"/>
      <c r="AA2161" s="267"/>
      <c r="AB2161" s="267"/>
    </row>
    <row r="2162" spans="1:28" s="268" customFormat="1" ht="40.200000000000003" customHeight="1">
      <c r="A2162" s="263" t="s">
        <v>6688</v>
      </c>
      <c r="B2162" s="535"/>
      <c r="C2162" s="263" t="s">
        <v>6723</v>
      </c>
      <c r="D2162" s="263" t="s">
        <v>6691</v>
      </c>
      <c r="E2162" s="535"/>
      <c r="F2162" s="263" t="s">
        <v>6724</v>
      </c>
      <c r="G2162" s="264" t="s">
        <v>6715</v>
      </c>
      <c r="H2162" s="263" t="s">
        <v>6725</v>
      </c>
      <c r="I2162" s="265" t="s">
        <v>9</v>
      </c>
      <c r="J2162" s="263"/>
      <c r="K2162" s="269"/>
      <c r="L2162" s="269" t="s">
        <v>645</v>
      </c>
      <c r="M2162" s="267"/>
      <c r="N2162" s="267"/>
      <c r="O2162" s="267"/>
      <c r="P2162" s="267"/>
      <c r="Q2162" s="267"/>
      <c r="R2162" s="267"/>
      <c r="S2162" s="267"/>
      <c r="T2162" s="267"/>
      <c r="U2162" s="267"/>
      <c r="V2162" s="267"/>
      <c r="W2162" s="267"/>
      <c r="X2162" s="267"/>
      <c r="Y2162" s="267"/>
      <c r="Z2162" s="267"/>
      <c r="AA2162" s="267"/>
      <c r="AB2162" s="267"/>
    </row>
    <row r="2163" spans="1:28" s="268" customFormat="1" ht="40.200000000000003" customHeight="1">
      <c r="A2163" s="263" t="s">
        <v>6688</v>
      </c>
      <c r="B2163" s="535"/>
      <c r="C2163" s="263" t="s">
        <v>6726</v>
      </c>
      <c r="D2163" s="263" t="s">
        <v>6691</v>
      </c>
      <c r="E2163" s="535"/>
      <c r="F2163" s="263" t="s">
        <v>17390</v>
      </c>
      <c r="G2163" s="264" t="s">
        <v>6715</v>
      </c>
      <c r="H2163" s="263" t="s">
        <v>6727</v>
      </c>
      <c r="I2163" s="265" t="s">
        <v>9</v>
      </c>
      <c r="J2163" s="263"/>
      <c r="K2163" s="269"/>
      <c r="L2163" s="269" t="s">
        <v>645</v>
      </c>
      <c r="M2163" s="267"/>
      <c r="N2163" s="267"/>
      <c r="O2163" s="267"/>
      <c r="P2163" s="267"/>
      <c r="Q2163" s="267"/>
      <c r="R2163" s="267"/>
      <c r="S2163" s="267"/>
      <c r="T2163" s="267"/>
      <c r="U2163" s="267"/>
      <c r="V2163" s="267"/>
      <c r="W2163" s="267"/>
      <c r="X2163" s="267"/>
      <c r="Y2163" s="267"/>
      <c r="Z2163" s="267"/>
      <c r="AA2163" s="267"/>
      <c r="AB2163" s="267"/>
    </row>
    <row r="2164" spans="1:28" s="268" customFormat="1" ht="40.200000000000003" customHeight="1">
      <c r="A2164" s="263" t="s">
        <v>6688</v>
      </c>
      <c r="B2164" s="535"/>
      <c r="C2164" s="263" t="s">
        <v>6728</v>
      </c>
      <c r="D2164" s="263" t="s">
        <v>6691</v>
      </c>
      <c r="E2164" s="535"/>
      <c r="F2164" s="263" t="s">
        <v>6729</v>
      </c>
      <c r="G2164" s="264" t="s">
        <v>6715</v>
      </c>
      <c r="H2164" s="263" t="s">
        <v>6730</v>
      </c>
      <c r="I2164" s="265" t="s">
        <v>9</v>
      </c>
      <c r="J2164" s="263"/>
      <c r="K2164" s="269"/>
      <c r="L2164" s="269" t="s">
        <v>645</v>
      </c>
      <c r="M2164" s="267"/>
      <c r="N2164" s="267"/>
      <c r="O2164" s="267"/>
      <c r="P2164" s="267"/>
      <c r="Q2164" s="267"/>
      <c r="R2164" s="267"/>
      <c r="S2164" s="267"/>
      <c r="T2164" s="267"/>
      <c r="U2164" s="267"/>
      <c r="V2164" s="267"/>
      <c r="W2164" s="267"/>
      <c r="X2164" s="267"/>
      <c r="Y2164" s="267"/>
      <c r="Z2164" s="267"/>
      <c r="AA2164" s="267"/>
      <c r="AB2164" s="267"/>
    </row>
    <row r="2165" spans="1:28" s="268" customFormat="1" ht="40.200000000000003" customHeight="1">
      <c r="A2165" s="263" t="s">
        <v>6688</v>
      </c>
      <c r="B2165" s="535"/>
      <c r="C2165" s="263" t="s">
        <v>6731</v>
      </c>
      <c r="D2165" s="263" t="s">
        <v>6691</v>
      </c>
      <c r="E2165" s="535"/>
      <c r="F2165" s="263" t="s">
        <v>6732</v>
      </c>
      <c r="G2165" s="264" t="s">
        <v>6715</v>
      </c>
      <c r="H2165" s="263" t="s">
        <v>6733</v>
      </c>
      <c r="I2165" s="265" t="s">
        <v>9</v>
      </c>
      <c r="J2165" s="263"/>
      <c r="K2165" s="269"/>
      <c r="L2165" s="269" t="s">
        <v>645</v>
      </c>
      <c r="M2165" s="267"/>
      <c r="N2165" s="267"/>
      <c r="O2165" s="267"/>
      <c r="P2165" s="267"/>
      <c r="Q2165" s="267"/>
      <c r="R2165" s="267"/>
      <c r="S2165" s="267"/>
      <c r="T2165" s="267"/>
      <c r="U2165" s="267"/>
      <c r="V2165" s="267"/>
      <c r="W2165" s="267"/>
      <c r="X2165" s="267"/>
      <c r="Y2165" s="267"/>
      <c r="Z2165" s="267"/>
      <c r="AA2165" s="267"/>
      <c r="AB2165" s="267"/>
    </row>
    <row r="2166" spans="1:28" s="268" customFormat="1" ht="40.200000000000003" customHeight="1">
      <c r="A2166" s="263" t="s">
        <v>6688</v>
      </c>
      <c r="B2166" s="535"/>
      <c r="C2166" s="263" t="s">
        <v>6734</v>
      </c>
      <c r="D2166" s="263" t="s">
        <v>6691</v>
      </c>
      <c r="E2166" s="535"/>
      <c r="F2166" s="263" t="s">
        <v>6735</v>
      </c>
      <c r="G2166" s="264" t="s">
        <v>6715</v>
      </c>
      <c r="H2166" s="263" t="s">
        <v>6736</v>
      </c>
      <c r="I2166" s="265" t="s">
        <v>9</v>
      </c>
      <c r="J2166" s="263"/>
      <c r="K2166" s="269"/>
      <c r="L2166" s="269" t="s">
        <v>645</v>
      </c>
      <c r="M2166" s="267"/>
      <c r="N2166" s="267"/>
      <c r="O2166" s="267"/>
      <c r="P2166" s="267"/>
      <c r="Q2166" s="267"/>
      <c r="R2166" s="267"/>
      <c r="S2166" s="267"/>
      <c r="T2166" s="267"/>
      <c r="U2166" s="267"/>
      <c r="V2166" s="267"/>
      <c r="W2166" s="267"/>
      <c r="X2166" s="267"/>
      <c r="Y2166" s="267"/>
      <c r="Z2166" s="267"/>
      <c r="AA2166" s="267"/>
      <c r="AB2166" s="267"/>
    </row>
    <row r="2167" spans="1:28" s="268" customFormat="1" ht="40.200000000000003" customHeight="1">
      <c r="A2167" s="263" t="s">
        <v>6688</v>
      </c>
      <c r="B2167" s="535"/>
      <c r="C2167" s="263" t="s">
        <v>6737</v>
      </c>
      <c r="D2167" s="263" t="s">
        <v>6691</v>
      </c>
      <c r="E2167" s="535"/>
      <c r="F2167" s="263" t="s">
        <v>6738</v>
      </c>
      <c r="G2167" s="264" t="s">
        <v>6715</v>
      </c>
      <c r="H2167" s="263" t="s">
        <v>6739</v>
      </c>
      <c r="I2167" s="265" t="s">
        <v>9</v>
      </c>
      <c r="J2167" s="263"/>
      <c r="K2167" s="269"/>
      <c r="L2167" s="269" t="s">
        <v>645</v>
      </c>
      <c r="M2167" s="267"/>
      <c r="N2167" s="267"/>
      <c r="O2167" s="267"/>
      <c r="P2167" s="267"/>
      <c r="Q2167" s="267"/>
      <c r="R2167" s="267"/>
      <c r="S2167" s="267"/>
      <c r="T2167" s="267"/>
      <c r="U2167" s="267"/>
      <c r="V2167" s="267"/>
      <c r="W2167" s="267"/>
      <c r="X2167" s="267"/>
      <c r="Y2167" s="267"/>
      <c r="Z2167" s="267"/>
      <c r="AA2167" s="267"/>
      <c r="AB2167" s="267"/>
    </row>
    <row r="2168" spans="1:28" s="268" customFormat="1" ht="40.200000000000003" customHeight="1">
      <c r="A2168" s="263" t="s">
        <v>6688</v>
      </c>
      <c r="B2168" s="535"/>
      <c r="C2168" s="263" t="s">
        <v>6740</v>
      </c>
      <c r="D2168" s="263" t="s">
        <v>6691</v>
      </c>
      <c r="E2168" s="535"/>
      <c r="F2168" s="263" t="s">
        <v>6741</v>
      </c>
      <c r="G2168" s="264" t="s">
        <v>6742</v>
      </c>
      <c r="H2168" s="263" t="s">
        <v>6743</v>
      </c>
      <c r="I2168" s="265" t="s">
        <v>9</v>
      </c>
      <c r="J2168" s="263"/>
      <c r="K2168" s="269"/>
      <c r="L2168" s="269" t="s">
        <v>645</v>
      </c>
      <c r="M2168" s="267"/>
      <c r="N2168" s="267"/>
      <c r="O2168" s="267"/>
      <c r="P2168" s="267"/>
      <c r="Q2168" s="267"/>
      <c r="R2168" s="267"/>
      <c r="S2168" s="267"/>
      <c r="T2168" s="267"/>
      <c r="U2168" s="267"/>
      <c r="V2168" s="267"/>
      <c r="W2168" s="267"/>
      <c r="X2168" s="267"/>
      <c r="Y2168" s="267"/>
      <c r="Z2168" s="267"/>
      <c r="AA2168" s="267"/>
      <c r="AB2168" s="267"/>
    </row>
    <row r="2169" spans="1:28" s="268" customFormat="1" ht="40.200000000000003" customHeight="1">
      <c r="A2169" s="263" t="s">
        <v>6688</v>
      </c>
      <c r="B2169" s="535"/>
      <c r="C2169" s="263" t="s">
        <v>6744</v>
      </c>
      <c r="D2169" s="263" t="s">
        <v>6691</v>
      </c>
      <c r="E2169" s="535"/>
      <c r="F2169" s="263" t="s">
        <v>6745</v>
      </c>
      <c r="G2169" s="264" t="s">
        <v>6742</v>
      </c>
      <c r="H2169" s="263" t="s">
        <v>6746</v>
      </c>
      <c r="I2169" s="265" t="s">
        <v>9</v>
      </c>
      <c r="J2169" s="263"/>
      <c r="K2169" s="269"/>
      <c r="L2169" s="269" t="s">
        <v>645</v>
      </c>
      <c r="M2169" s="267"/>
      <c r="N2169" s="267"/>
      <c r="O2169" s="267"/>
      <c r="P2169" s="267"/>
      <c r="Q2169" s="267"/>
      <c r="R2169" s="267"/>
      <c r="S2169" s="267"/>
      <c r="T2169" s="267"/>
      <c r="U2169" s="267"/>
      <c r="V2169" s="267"/>
      <c r="W2169" s="267"/>
      <c r="X2169" s="267"/>
      <c r="Y2169" s="267"/>
      <c r="Z2169" s="267"/>
      <c r="AA2169" s="267"/>
      <c r="AB2169" s="267"/>
    </row>
    <row r="2170" spans="1:28" s="268" customFormat="1" ht="40.200000000000003" customHeight="1">
      <c r="A2170" s="263" t="s">
        <v>6688</v>
      </c>
      <c r="B2170" s="535"/>
      <c r="C2170" s="263" t="s">
        <v>6747</v>
      </c>
      <c r="D2170" s="263" t="s">
        <v>6691</v>
      </c>
      <c r="E2170" s="535"/>
      <c r="F2170" s="263" t="s">
        <v>6748</v>
      </c>
      <c r="G2170" s="264" t="s">
        <v>6742</v>
      </c>
      <c r="H2170" s="263" t="s">
        <v>6749</v>
      </c>
      <c r="I2170" s="265" t="s">
        <v>9</v>
      </c>
      <c r="J2170" s="263"/>
      <c r="K2170" s="269"/>
      <c r="L2170" s="269" t="s">
        <v>645</v>
      </c>
      <c r="M2170" s="267"/>
      <c r="N2170" s="267"/>
      <c r="O2170" s="267"/>
      <c r="P2170" s="267"/>
      <c r="Q2170" s="267"/>
      <c r="R2170" s="267"/>
      <c r="S2170" s="267"/>
      <c r="T2170" s="267"/>
      <c r="U2170" s="267"/>
      <c r="V2170" s="267"/>
      <c r="W2170" s="267"/>
      <c r="X2170" s="267"/>
      <c r="Y2170" s="267"/>
      <c r="Z2170" s="267"/>
      <c r="AA2170" s="267"/>
      <c r="AB2170" s="267"/>
    </row>
    <row r="2171" spans="1:28" s="268" customFormat="1" ht="40.200000000000003" customHeight="1">
      <c r="A2171" s="263" t="s">
        <v>6688</v>
      </c>
      <c r="B2171" s="535"/>
      <c r="C2171" s="263" t="s">
        <v>6750</v>
      </c>
      <c r="D2171" s="263" t="s">
        <v>6691</v>
      </c>
      <c r="E2171" s="535"/>
      <c r="F2171" s="263" t="s">
        <v>6751</v>
      </c>
      <c r="G2171" s="264" t="s">
        <v>6742</v>
      </c>
      <c r="H2171" s="263" t="s">
        <v>6752</v>
      </c>
      <c r="I2171" s="265" t="s">
        <v>9</v>
      </c>
      <c r="J2171" s="263"/>
      <c r="K2171" s="269"/>
      <c r="L2171" s="269" t="s">
        <v>645</v>
      </c>
      <c r="M2171" s="267"/>
      <c r="N2171" s="267"/>
      <c r="O2171" s="267"/>
      <c r="P2171" s="267"/>
      <c r="Q2171" s="267"/>
      <c r="R2171" s="267"/>
      <c r="S2171" s="267"/>
      <c r="T2171" s="267"/>
      <c r="U2171" s="267"/>
      <c r="V2171" s="267"/>
      <c r="W2171" s="267"/>
      <c r="X2171" s="267"/>
      <c r="Y2171" s="267"/>
      <c r="Z2171" s="267"/>
      <c r="AA2171" s="267"/>
      <c r="AB2171" s="267"/>
    </row>
    <row r="2172" spans="1:28" s="268" customFormat="1" ht="40.200000000000003" customHeight="1">
      <c r="A2172" s="263" t="s">
        <v>6688</v>
      </c>
      <c r="B2172" s="535"/>
      <c r="C2172" s="263" t="s">
        <v>6753</v>
      </c>
      <c r="D2172" s="263" t="s">
        <v>6691</v>
      </c>
      <c r="E2172" s="535"/>
      <c r="F2172" s="263" t="s">
        <v>6754</v>
      </c>
      <c r="G2172" s="264" t="s">
        <v>6742</v>
      </c>
      <c r="H2172" s="263" t="s">
        <v>6755</v>
      </c>
      <c r="I2172" s="265" t="s">
        <v>9</v>
      </c>
      <c r="J2172" s="263"/>
      <c r="K2172" s="269"/>
      <c r="L2172" s="269" t="s">
        <v>645</v>
      </c>
      <c r="M2172" s="267"/>
      <c r="N2172" s="267"/>
      <c r="O2172" s="267"/>
      <c r="P2172" s="267"/>
      <c r="Q2172" s="267"/>
      <c r="R2172" s="267"/>
      <c r="S2172" s="267"/>
      <c r="T2172" s="267"/>
      <c r="U2172" s="267"/>
      <c r="V2172" s="267"/>
      <c r="W2172" s="267"/>
      <c r="X2172" s="267"/>
      <c r="Y2172" s="267"/>
      <c r="Z2172" s="267"/>
      <c r="AA2172" s="267"/>
      <c r="AB2172" s="267"/>
    </row>
    <row r="2173" spans="1:28" s="268" customFormat="1" ht="40.200000000000003" customHeight="1">
      <c r="A2173" s="263" t="s">
        <v>6688</v>
      </c>
      <c r="B2173" s="535"/>
      <c r="C2173" s="263" t="s">
        <v>6756</v>
      </c>
      <c r="D2173" s="263" t="s">
        <v>6691</v>
      </c>
      <c r="E2173" s="535"/>
      <c r="F2173" s="263" t="s">
        <v>6757</v>
      </c>
      <c r="G2173" s="264" t="s">
        <v>6742</v>
      </c>
      <c r="H2173" s="263" t="s">
        <v>6758</v>
      </c>
      <c r="I2173" s="265" t="s">
        <v>9</v>
      </c>
      <c r="J2173" s="263"/>
      <c r="K2173" s="269"/>
      <c r="L2173" s="269" t="s">
        <v>645</v>
      </c>
      <c r="M2173" s="267"/>
      <c r="N2173" s="267"/>
      <c r="O2173" s="267"/>
      <c r="P2173" s="267"/>
      <c r="Q2173" s="267"/>
      <c r="R2173" s="267"/>
      <c r="S2173" s="267"/>
      <c r="T2173" s="267"/>
      <c r="U2173" s="267"/>
      <c r="V2173" s="267"/>
      <c r="W2173" s="267"/>
      <c r="X2173" s="267"/>
      <c r="Y2173" s="267"/>
      <c r="Z2173" s="267"/>
      <c r="AA2173" s="267"/>
      <c r="AB2173" s="267"/>
    </row>
    <row r="2174" spans="1:28" s="268" customFormat="1" ht="40.200000000000003" customHeight="1">
      <c r="A2174" s="263" t="s">
        <v>6688</v>
      </c>
      <c r="B2174" s="535"/>
      <c r="C2174" s="263" t="s">
        <v>6759</v>
      </c>
      <c r="D2174" s="263" t="s">
        <v>6691</v>
      </c>
      <c r="E2174" s="535"/>
      <c r="F2174" s="263" t="s">
        <v>6760</v>
      </c>
      <c r="G2174" s="264" t="s">
        <v>6742</v>
      </c>
      <c r="H2174" s="263" t="s">
        <v>6761</v>
      </c>
      <c r="I2174" s="265" t="s">
        <v>9</v>
      </c>
      <c r="J2174" s="263"/>
      <c r="K2174" s="269"/>
      <c r="L2174" s="269" t="s">
        <v>645</v>
      </c>
      <c r="M2174" s="267"/>
      <c r="N2174" s="267"/>
      <c r="O2174" s="267"/>
      <c r="P2174" s="267"/>
      <c r="Q2174" s="267"/>
      <c r="R2174" s="267"/>
      <c r="S2174" s="267"/>
      <c r="T2174" s="267"/>
      <c r="U2174" s="267"/>
      <c r="V2174" s="267"/>
      <c r="W2174" s="267"/>
      <c r="X2174" s="267"/>
      <c r="Y2174" s="267"/>
      <c r="Z2174" s="267"/>
      <c r="AA2174" s="267"/>
      <c r="AB2174" s="267"/>
    </row>
    <row r="2175" spans="1:28" s="268" customFormat="1" ht="40.200000000000003" customHeight="1">
      <c r="A2175" s="263" t="s">
        <v>6688</v>
      </c>
      <c r="B2175" s="535"/>
      <c r="C2175" s="263" t="s">
        <v>6762</v>
      </c>
      <c r="D2175" s="263" t="s">
        <v>6691</v>
      </c>
      <c r="E2175" s="535"/>
      <c r="F2175" s="263" t="s">
        <v>6763</v>
      </c>
      <c r="G2175" s="264" t="s">
        <v>6764</v>
      </c>
      <c r="H2175" s="263" t="s">
        <v>6765</v>
      </c>
      <c r="I2175" s="265" t="s">
        <v>9</v>
      </c>
      <c r="J2175" s="263"/>
      <c r="K2175" s="269"/>
      <c r="L2175" s="269" t="s">
        <v>645</v>
      </c>
      <c r="M2175" s="267"/>
      <c r="N2175" s="267"/>
      <c r="O2175" s="267"/>
      <c r="P2175" s="267"/>
      <c r="Q2175" s="267"/>
      <c r="R2175" s="267"/>
      <c r="S2175" s="267"/>
      <c r="T2175" s="267"/>
      <c r="U2175" s="267"/>
      <c r="V2175" s="267"/>
      <c r="W2175" s="267"/>
      <c r="X2175" s="267"/>
      <c r="Y2175" s="267"/>
      <c r="Z2175" s="267"/>
      <c r="AA2175" s="267"/>
      <c r="AB2175" s="267"/>
    </row>
    <row r="2176" spans="1:28" s="268" customFormat="1" ht="40.200000000000003" customHeight="1">
      <c r="A2176" s="263" t="s">
        <v>6688</v>
      </c>
      <c r="B2176" s="535"/>
      <c r="C2176" s="263" t="s">
        <v>6766</v>
      </c>
      <c r="D2176" s="263" t="s">
        <v>6691</v>
      </c>
      <c r="E2176" s="535"/>
      <c r="F2176" s="263" t="s">
        <v>6767</v>
      </c>
      <c r="G2176" s="264" t="s">
        <v>6715</v>
      </c>
      <c r="H2176" s="263" t="s">
        <v>6768</v>
      </c>
      <c r="I2176" s="265" t="s">
        <v>9</v>
      </c>
      <c r="J2176" s="263"/>
      <c r="K2176" s="269"/>
      <c r="L2176" s="269" t="s">
        <v>645</v>
      </c>
      <c r="M2176" s="267"/>
      <c r="N2176" s="267"/>
      <c r="O2176" s="267"/>
      <c r="P2176" s="267"/>
      <c r="Q2176" s="267"/>
      <c r="R2176" s="267"/>
      <c r="S2176" s="267"/>
      <c r="T2176" s="267"/>
      <c r="U2176" s="267"/>
      <c r="V2176" s="267"/>
      <c r="W2176" s="267"/>
      <c r="X2176" s="267"/>
      <c r="Y2176" s="267"/>
      <c r="Z2176" s="267"/>
      <c r="AA2176" s="267"/>
      <c r="AB2176" s="267"/>
    </row>
    <row r="2177" spans="1:28" s="268" customFormat="1" ht="40.200000000000003" customHeight="1">
      <c r="A2177" s="263" t="s">
        <v>6688</v>
      </c>
      <c r="B2177" s="535"/>
      <c r="C2177" s="263" t="s">
        <v>6769</v>
      </c>
      <c r="D2177" s="263" t="s">
        <v>6691</v>
      </c>
      <c r="E2177" s="535"/>
      <c r="F2177" s="263" t="s">
        <v>6770</v>
      </c>
      <c r="G2177" s="264" t="s">
        <v>6771</v>
      </c>
      <c r="H2177" s="263" t="s">
        <v>1812</v>
      </c>
      <c r="I2177" s="265" t="s">
        <v>9</v>
      </c>
      <c r="J2177" s="269"/>
      <c r="K2177" s="269"/>
      <c r="L2177" s="269" t="s">
        <v>645</v>
      </c>
      <c r="M2177" s="267"/>
      <c r="N2177" s="267"/>
      <c r="O2177" s="267"/>
      <c r="P2177" s="267"/>
      <c r="Q2177" s="267"/>
      <c r="R2177" s="267"/>
      <c r="S2177" s="267"/>
      <c r="T2177" s="267"/>
      <c r="U2177" s="267"/>
      <c r="V2177" s="267"/>
      <c r="W2177" s="267"/>
      <c r="X2177" s="267"/>
      <c r="Y2177" s="267"/>
      <c r="Z2177" s="267"/>
      <c r="AA2177" s="267"/>
      <c r="AB2177" s="267"/>
    </row>
    <row r="2178" spans="1:28" s="268" customFormat="1" ht="40.200000000000003" customHeight="1">
      <c r="A2178" s="263" t="s">
        <v>6688</v>
      </c>
      <c r="B2178" s="535"/>
      <c r="C2178" s="263" t="s">
        <v>6772</v>
      </c>
      <c r="D2178" s="263" t="s">
        <v>6691</v>
      </c>
      <c r="E2178" s="535"/>
      <c r="F2178" s="263" t="s">
        <v>6773</v>
      </c>
      <c r="G2178" s="264" t="s">
        <v>6774</v>
      </c>
      <c r="H2178" s="263" t="s">
        <v>1808</v>
      </c>
      <c r="I2178" s="265" t="s">
        <v>9</v>
      </c>
      <c r="J2178" s="269"/>
      <c r="K2178" s="269"/>
      <c r="L2178" s="269" t="s">
        <v>645</v>
      </c>
      <c r="M2178" s="267"/>
      <c r="N2178" s="267"/>
      <c r="O2178" s="267"/>
      <c r="P2178" s="267"/>
      <c r="Q2178" s="267"/>
      <c r="R2178" s="267"/>
      <c r="S2178" s="267"/>
      <c r="T2178" s="267"/>
      <c r="U2178" s="267"/>
      <c r="V2178" s="267"/>
      <c r="W2178" s="267"/>
      <c r="X2178" s="267"/>
      <c r="Y2178" s="267"/>
      <c r="Z2178" s="267"/>
      <c r="AA2178" s="267"/>
      <c r="AB2178" s="267"/>
    </row>
    <row r="2179" spans="1:28" s="268" customFormat="1" ht="40.200000000000003" customHeight="1">
      <c r="A2179" s="263" t="s">
        <v>6688</v>
      </c>
      <c r="B2179" s="535"/>
      <c r="C2179" s="263" t="s">
        <v>6775</v>
      </c>
      <c r="D2179" s="263" t="s">
        <v>6691</v>
      </c>
      <c r="E2179" s="535"/>
      <c r="F2179" s="263" t="s">
        <v>1804</v>
      </c>
      <c r="G2179" s="264" t="s">
        <v>6715</v>
      </c>
      <c r="H2179" s="263" t="s">
        <v>1625</v>
      </c>
      <c r="I2179" s="265" t="s">
        <v>9</v>
      </c>
      <c r="J2179" s="263"/>
      <c r="K2179" s="269"/>
      <c r="L2179" s="269" t="s">
        <v>645</v>
      </c>
      <c r="M2179" s="267"/>
      <c r="N2179" s="267"/>
      <c r="O2179" s="267"/>
      <c r="P2179" s="267"/>
      <c r="Q2179" s="267"/>
      <c r="R2179" s="267"/>
      <c r="S2179" s="267"/>
      <c r="T2179" s="267"/>
      <c r="U2179" s="267"/>
      <c r="V2179" s="267"/>
      <c r="W2179" s="267"/>
      <c r="X2179" s="267"/>
      <c r="Y2179" s="267"/>
      <c r="Z2179" s="267"/>
      <c r="AA2179" s="267"/>
      <c r="AB2179" s="267"/>
    </row>
    <row r="2180" spans="1:28" s="268" customFormat="1" ht="40.200000000000003" customHeight="1">
      <c r="A2180" s="263" t="s">
        <v>6688</v>
      </c>
      <c r="B2180" s="535"/>
      <c r="C2180" s="263" t="s">
        <v>6776</v>
      </c>
      <c r="D2180" s="263" t="s">
        <v>6691</v>
      </c>
      <c r="E2180" s="535"/>
      <c r="F2180" s="263" t="s">
        <v>6777</v>
      </c>
      <c r="G2180" s="264" t="s">
        <v>6742</v>
      </c>
      <c r="H2180" s="263" t="s">
        <v>6778</v>
      </c>
      <c r="I2180" s="265" t="s">
        <v>9</v>
      </c>
      <c r="J2180" s="263"/>
      <c r="K2180" s="269"/>
      <c r="L2180" s="269" t="s">
        <v>645</v>
      </c>
      <c r="M2180" s="267"/>
      <c r="N2180" s="267"/>
      <c r="O2180" s="267"/>
      <c r="P2180" s="267"/>
      <c r="Q2180" s="267"/>
      <c r="R2180" s="267"/>
      <c r="S2180" s="267"/>
      <c r="T2180" s="267"/>
      <c r="U2180" s="267"/>
      <c r="V2180" s="267"/>
      <c r="W2180" s="267"/>
      <c r="X2180" s="267"/>
      <c r="Y2180" s="267"/>
      <c r="Z2180" s="267"/>
      <c r="AA2180" s="267"/>
      <c r="AB2180" s="267"/>
    </row>
    <row r="2181" spans="1:28" s="268" customFormat="1" ht="40.200000000000003" customHeight="1">
      <c r="A2181" s="263" t="s">
        <v>6688</v>
      </c>
      <c r="B2181" s="535"/>
      <c r="C2181" s="263" t="s">
        <v>6779</v>
      </c>
      <c r="D2181" s="263" t="s">
        <v>6691</v>
      </c>
      <c r="E2181" s="535"/>
      <c r="F2181" s="263" t="s">
        <v>6780</v>
      </c>
      <c r="G2181" s="264" t="s">
        <v>6742</v>
      </c>
      <c r="H2181" s="263" t="s">
        <v>6781</v>
      </c>
      <c r="I2181" s="265" t="s">
        <v>9</v>
      </c>
      <c r="J2181" s="263"/>
      <c r="K2181" s="269"/>
      <c r="L2181" s="269" t="s">
        <v>645</v>
      </c>
      <c r="M2181" s="267"/>
      <c r="N2181" s="267"/>
      <c r="O2181" s="267"/>
      <c r="P2181" s="267"/>
      <c r="Q2181" s="267"/>
      <c r="R2181" s="267"/>
      <c r="S2181" s="267"/>
      <c r="T2181" s="267"/>
      <c r="U2181" s="267"/>
      <c r="V2181" s="267"/>
      <c r="W2181" s="267"/>
      <c r="X2181" s="267"/>
      <c r="Y2181" s="267"/>
      <c r="Z2181" s="267"/>
      <c r="AA2181" s="267"/>
      <c r="AB2181" s="267"/>
    </row>
    <row r="2182" spans="1:28" s="268" customFormat="1" ht="40.200000000000003" customHeight="1">
      <c r="A2182" s="263" t="s">
        <v>6782</v>
      </c>
      <c r="B2182" s="535" t="s">
        <v>6783</v>
      </c>
      <c r="C2182" s="263" t="s">
        <v>6784</v>
      </c>
      <c r="D2182" s="263" t="s">
        <v>645</v>
      </c>
      <c r="E2182" s="535" t="s">
        <v>6783</v>
      </c>
      <c r="F2182" s="263" t="s">
        <v>6785</v>
      </c>
      <c r="G2182" s="264" t="s">
        <v>6786</v>
      </c>
      <c r="H2182" s="263" t="s">
        <v>6787</v>
      </c>
      <c r="I2182" s="265" t="s">
        <v>9</v>
      </c>
      <c r="J2182" s="263"/>
      <c r="K2182" s="269"/>
      <c r="L2182" s="269" t="s">
        <v>645</v>
      </c>
      <c r="M2182" s="267"/>
      <c r="N2182" s="267"/>
      <c r="O2182" s="267"/>
      <c r="P2182" s="267"/>
      <c r="Q2182" s="267"/>
      <c r="R2182" s="267"/>
      <c r="S2182" s="267"/>
      <c r="T2182" s="267"/>
      <c r="U2182" s="267"/>
      <c r="V2182" s="267"/>
      <c r="W2182" s="267"/>
      <c r="X2182" s="267"/>
      <c r="Y2182" s="267"/>
      <c r="Z2182" s="267"/>
      <c r="AA2182" s="267"/>
      <c r="AB2182" s="267"/>
    </row>
    <row r="2183" spans="1:28" s="268" customFormat="1" ht="40.200000000000003" customHeight="1">
      <c r="A2183" s="263" t="s">
        <v>6782</v>
      </c>
      <c r="B2183" s="535"/>
      <c r="C2183" s="263" t="s">
        <v>6788</v>
      </c>
      <c r="D2183" s="269" t="s">
        <v>645</v>
      </c>
      <c r="E2183" s="535"/>
      <c r="F2183" s="263" t="s">
        <v>6789</v>
      </c>
      <c r="G2183" s="264" t="s">
        <v>6786</v>
      </c>
      <c r="H2183" s="263" t="s">
        <v>6790</v>
      </c>
      <c r="I2183" s="265" t="s">
        <v>9</v>
      </c>
      <c r="J2183" s="263"/>
      <c r="K2183" s="269"/>
      <c r="L2183" s="269" t="s">
        <v>645</v>
      </c>
      <c r="M2183" s="267"/>
      <c r="N2183" s="267"/>
      <c r="O2183" s="267"/>
      <c r="P2183" s="267"/>
      <c r="Q2183" s="267"/>
      <c r="R2183" s="267"/>
      <c r="S2183" s="267"/>
      <c r="T2183" s="267"/>
      <c r="U2183" s="267"/>
      <c r="V2183" s="267"/>
      <c r="W2183" s="267"/>
      <c r="X2183" s="267"/>
      <c r="Y2183" s="267"/>
      <c r="Z2183" s="267"/>
      <c r="AA2183" s="267"/>
      <c r="AB2183" s="267"/>
    </row>
    <row r="2184" spans="1:28" s="268" customFormat="1" ht="40.200000000000003" customHeight="1">
      <c r="A2184" s="263" t="s">
        <v>6782</v>
      </c>
      <c r="B2184" s="535"/>
      <c r="C2184" s="263" t="s">
        <v>6791</v>
      </c>
      <c r="D2184" s="269" t="s">
        <v>645</v>
      </c>
      <c r="E2184" s="535"/>
      <c r="F2184" s="263" t="s">
        <v>6792</v>
      </c>
      <c r="G2184" s="264" t="s">
        <v>6786</v>
      </c>
      <c r="H2184" s="263" t="s">
        <v>6793</v>
      </c>
      <c r="I2184" s="265" t="s">
        <v>9</v>
      </c>
      <c r="J2184" s="263"/>
      <c r="K2184" s="269"/>
      <c r="L2184" s="269" t="s">
        <v>645</v>
      </c>
      <c r="M2184" s="267"/>
      <c r="N2184" s="267"/>
      <c r="O2184" s="267"/>
      <c r="P2184" s="267"/>
      <c r="Q2184" s="267"/>
      <c r="R2184" s="267"/>
      <c r="S2184" s="267"/>
      <c r="T2184" s="267"/>
      <c r="U2184" s="267"/>
      <c r="V2184" s="267"/>
      <c r="W2184" s="267"/>
      <c r="X2184" s="267"/>
      <c r="Y2184" s="267"/>
      <c r="Z2184" s="267"/>
      <c r="AA2184" s="267"/>
      <c r="AB2184" s="267"/>
    </row>
    <row r="2185" spans="1:28" s="268" customFormat="1" ht="40.200000000000003" customHeight="1">
      <c r="A2185" s="263" t="s">
        <v>6782</v>
      </c>
      <c r="B2185" s="535"/>
      <c r="C2185" s="263" t="s">
        <v>6794</v>
      </c>
      <c r="D2185" s="269" t="s">
        <v>645</v>
      </c>
      <c r="E2185" s="535"/>
      <c r="F2185" s="263" t="s">
        <v>6795</v>
      </c>
      <c r="G2185" s="264" t="s">
        <v>6786</v>
      </c>
      <c r="H2185" s="263" t="s">
        <v>6796</v>
      </c>
      <c r="I2185" s="265" t="s">
        <v>9</v>
      </c>
      <c r="J2185" s="263"/>
      <c r="K2185" s="269"/>
      <c r="L2185" s="269" t="s">
        <v>645</v>
      </c>
      <c r="M2185" s="267"/>
      <c r="N2185" s="267"/>
      <c r="O2185" s="267"/>
      <c r="P2185" s="267"/>
      <c r="Q2185" s="267"/>
      <c r="R2185" s="267"/>
      <c r="S2185" s="267"/>
      <c r="T2185" s="267"/>
      <c r="U2185" s="267"/>
      <c r="V2185" s="267"/>
      <c r="W2185" s="267"/>
      <c r="X2185" s="267"/>
      <c r="Y2185" s="267"/>
      <c r="Z2185" s="267"/>
      <c r="AA2185" s="267"/>
      <c r="AB2185" s="267"/>
    </row>
    <row r="2186" spans="1:28" s="268" customFormat="1" ht="40.200000000000003" customHeight="1">
      <c r="A2186" s="263" t="s">
        <v>6782</v>
      </c>
      <c r="B2186" s="535"/>
      <c r="C2186" s="263" t="s">
        <v>6797</v>
      </c>
      <c r="D2186" s="269" t="s">
        <v>645</v>
      </c>
      <c r="E2186" s="535"/>
      <c r="F2186" s="263" t="s">
        <v>6798</v>
      </c>
      <c r="G2186" s="264" t="s">
        <v>6786</v>
      </c>
      <c r="H2186" s="263" t="s">
        <v>6799</v>
      </c>
      <c r="I2186" s="265" t="s">
        <v>9</v>
      </c>
      <c r="J2186" s="263"/>
      <c r="K2186" s="269"/>
      <c r="L2186" s="269" t="s">
        <v>645</v>
      </c>
      <c r="M2186" s="267"/>
      <c r="N2186" s="267"/>
      <c r="O2186" s="267"/>
      <c r="P2186" s="267"/>
      <c r="Q2186" s="267"/>
      <c r="R2186" s="267"/>
      <c r="S2186" s="267"/>
      <c r="T2186" s="267"/>
      <c r="U2186" s="267"/>
      <c r="V2186" s="267"/>
      <c r="W2186" s="267"/>
      <c r="X2186" s="267"/>
      <c r="Y2186" s="267"/>
      <c r="Z2186" s="267"/>
      <c r="AA2186" s="267"/>
      <c r="AB2186" s="267"/>
    </row>
    <row r="2187" spans="1:28" s="268" customFormat="1" ht="40.200000000000003" customHeight="1">
      <c r="A2187" s="263" t="s">
        <v>6800</v>
      </c>
      <c r="B2187" s="263" t="s">
        <v>6801</v>
      </c>
      <c r="C2187" s="263" t="s">
        <v>209</v>
      </c>
      <c r="D2187" s="263" t="s">
        <v>6802</v>
      </c>
      <c r="E2187" s="263" t="s">
        <v>6803</v>
      </c>
      <c r="F2187" s="263" t="s">
        <v>6804</v>
      </c>
      <c r="G2187" s="264" t="s">
        <v>6805</v>
      </c>
      <c r="H2187" s="263" t="s">
        <v>6806</v>
      </c>
      <c r="I2187" s="265" t="s">
        <v>9</v>
      </c>
      <c r="J2187" s="263"/>
      <c r="K2187" s="263"/>
      <c r="L2187" s="266"/>
      <c r="M2187" s="267"/>
      <c r="N2187" s="267"/>
      <c r="O2187" s="267"/>
      <c r="P2187" s="267"/>
      <c r="Q2187" s="267"/>
      <c r="R2187" s="267"/>
      <c r="S2187" s="267"/>
      <c r="T2187" s="267"/>
      <c r="U2187" s="267"/>
      <c r="V2187" s="267"/>
      <c r="W2187" s="267"/>
      <c r="X2187" s="267"/>
      <c r="Y2187" s="267"/>
      <c r="Z2187" s="267"/>
      <c r="AA2187" s="267"/>
      <c r="AB2187" s="267"/>
    </row>
    <row r="2188" spans="1:28" s="268" customFormat="1" ht="40.200000000000003" customHeight="1">
      <c r="A2188" s="263" t="s">
        <v>6800</v>
      </c>
      <c r="B2188" s="263" t="s">
        <v>6801</v>
      </c>
      <c r="C2188" s="263" t="s">
        <v>215</v>
      </c>
      <c r="D2188" s="263" t="s">
        <v>6802</v>
      </c>
      <c r="E2188" s="263" t="s">
        <v>6803</v>
      </c>
      <c r="F2188" s="263" t="s">
        <v>6807</v>
      </c>
      <c r="G2188" s="264" t="s">
        <v>6805</v>
      </c>
      <c r="H2188" s="263" t="s">
        <v>6808</v>
      </c>
      <c r="I2188" s="265" t="s">
        <v>9</v>
      </c>
      <c r="J2188" s="263"/>
      <c r="K2188" s="263"/>
      <c r="L2188" s="263"/>
      <c r="M2188" s="267"/>
      <c r="N2188" s="267"/>
      <c r="O2188" s="267"/>
      <c r="P2188" s="267"/>
      <c r="Q2188" s="267"/>
      <c r="R2188" s="267"/>
      <c r="S2188" s="267"/>
      <c r="T2188" s="267"/>
      <c r="U2188" s="267"/>
      <c r="V2188" s="267"/>
      <c r="W2188" s="267"/>
      <c r="X2188" s="267"/>
      <c r="Y2188" s="267"/>
      <c r="Z2188" s="267"/>
      <c r="AA2188" s="267"/>
      <c r="AB2188" s="267"/>
    </row>
    <row r="2189" spans="1:28" s="284" customFormat="1" ht="40.200000000000003" customHeight="1">
      <c r="A2189" s="287" t="s">
        <v>6800</v>
      </c>
      <c r="B2189" s="287" t="s">
        <v>6801</v>
      </c>
      <c r="C2189" s="287" t="s">
        <v>220</v>
      </c>
      <c r="D2189" s="287" t="s">
        <v>6802</v>
      </c>
      <c r="E2189" s="287" t="s">
        <v>6803</v>
      </c>
      <c r="F2189" s="287" t="s">
        <v>6809</v>
      </c>
      <c r="G2189" s="309" t="s">
        <v>6805</v>
      </c>
      <c r="H2189" s="287" t="s">
        <v>6810</v>
      </c>
      <c r="I2189" s="286" t="s">
        <v>116</v>
      </c>
      <c r="J2189" s="287"/>
      <c r="K2189" s="287"/>
      <c r="L2189" s="287" t="s">
        <v>5325</v>
      </c>
    </row>
    <row r="2190" spans="1:28" s="262" customFormat="1" ht="40.200000000000003" customHeight="1">
      <c r="A2190" s="256" t="s">
        <v>6800</v>
      </c>
      <c r="B2190" s="256" t="s">
        <v>6801</v>
      </c>
      <c r="C2190" s="256" t="s">
        <v>226</v>
      </c>
      <c r="D2190" s="256" t="s">
        <v>6802</v>
      </c>
      <c r="E2190" s="256" t="s">
        <v>6803</v>
      </c>
      <c r="F2190" s="256" t="s">
        <v>6811</v>
      </c>
      <c r="G2190" s="258" t="s">
        <v>6805</v>
      </c>
      <c r="H2190" s="256" t="s">
        <v>6812</v>
      </c>
      <c r="I2190" s="259" t="s">
        <v>9</v>
      </c>
      <c r="J2190" s="256"/>
      <c r="K2190" s="256"/>
      <c r="L2190" s="260"/>
      <c r="M2190" s="261"/>
      <c r="N2190" s="261"/>
      <c r="O2190" s="261"/>
      <c r="P2190" s="261"/>
      <c r="Q2190" s="261"/>
      <c r="R2190" s="261"/>
      <c r="S2190" s="261"/>
      <c r="T2190" s="261"/>
      <c r="U2190" s="261"/>
      <c r="V2190" s="261"/>
      <c r="W2190" s="261"/>
      <c r="X2190" s="261"/>
      <c r="Y2190" s="261"/>
      <c r="Z2190" s="261"/>
      <c r="AA2190" s="261"/>
      <c r="AB2190" s="261"/>
    </row>
    <row r="2191" spans="1:28" s="268" customFormat="1" ht="40.200000000000003" customHeight="1">
      <c r="A2191" s="263" t="s">
        <v>6800</v>
      </c>
      <c r="B2191" s="263" t="s">
        <v>6801</v>
      </c>
      <c r="C2191" s="263" t="s">
        <v>230</v>
      </c>
      <c r="D2191" s="263" t="s">
        <v>6802</v>
      </c>
      <c r="E2191" s="263" t="s">
        <v>6803</v>
      </c>
      <c r="F2191" s="263" t="s">
        <v>6813</v>
      </c>
      <c r="G2191" s="264" t="s">
        <v>6805</v>
      </c>
      <c r="H2191" s="263" t="s">
        <v>6814</v>
      </c>
      <c r="I2191" s="265" t="s">
        <v>9</v>
      </c>
      <c r="J2191" s="263"/>
      <c r="K2191" s="263"/>
      <c r="L2191" s="266"/>
      <c r="M2191" s="267"/>
      <c r="N2191" s="267"/>
      <c r="O2191" s="267"/>
      <c r="P2191" s="267"/>
      <c r="Q2191" s="267"/>
      <c r="R2191" s="267"/>
      <c r="S2191" s="267"/>
      <c r="T2191" s="267"/>
      <c r="U2191" s="267"/>
      <c r="V2191" s="267"/>
      <c r="W2191" s="267"/>
      <c r="X2191" s="267"/>
      <c r="Y2191" s="267"/>
      <c r="Z2191" s="267"/>
      <c r="AA2191" s="267"/>
      <c r="AB2191" s="267"/>
    </row>
    <row r="2192" spans="1:28" s="268" customFormat="1" ht="40.200000000000003" customHeight="1">
      <c r="A2192" s="263" t="s">
        <v>6800</v>
      </c>
      <c r="B2192" s="263" t="s">
        <v>6801</v>
      </c>
      <c r="C2192" s="263" t="s">
        <v>234</v>
      </c>
      <c r="D2192" s="263" t="s">
        <v>6802</v>
      </c>
      <c r="E2192" s="263" t="s">
        <v>6803</v>
      </c>
      <c r="F2192" s="263" t="s">
        <v>6815</v>
      </c>
      <c r="G2192" s="264" t="s">
        <v>6805</v>
      </c>
      <c r="H2192" s="263" t="s">
        <v>6816</v>
      </c>
      <c r="I2192" s="265" t="s">
        <v>9</v>
      </c>
      <c r="J2192" s="263"/>
      <c r="K2192" s="263"/>
      <c r="L2192" s="266"/>
      <c r="M2192" s="267"/>
      <c r="N2192" s="267"/>
      <c r="O2192" s="267"/>
      <c r="P2192" s="267"/>
      <c r="Q2192" s="267"/>
      <c r="R2192" s="267"/>
      <c r="S2192" s="267"/>
      <c r="T2192" s="267"/>
      <c r="U2192" s="267"/>
      <c r="V2192" s="267"/>
      <c r="W2192" s="267"/>
      <c r="X2192" s="267"/>
      <c r="Y2192" s="267"/>
      <c r="Z2192" s="267"/>
      <c r="AA2192" s="267"/>
      <c r="AB2192" s="267"/>
    </row>
    <row r="2193" spans="1:28" s="268" customFormat="1" ht="40.200000000000003" customHeight="1">
      <c r="A2193" s="263" t="s">
        <v>6800</v>
      </c>
      <c r="B2193" s="263" t="s">
        <v>6801</v>
      </c>
      <c r="C2193" s="263" t="s">
        <v>238</v>
      </c>
      <c r="D2193" s="263" t="s">
        <v>6802</v>
      </c>
      <c r="E2193" s="263" t="s">
        <v>6803</v>
      </c>
      <c r="F2193" s="263" t="s">
        <v>6817</v>
      </c>
      <c r="G2193" s="264" t="s">
        <v>6805</v>
      </c>
      <c r="H2193" s="263" t="s">
        <v>6818</v>
      </c>
      <c r="I2193" s="265" t="s">
        <v>9</v>
      </c>
      <c r="J2193" s="263"/>
      <c r="K2193" s="263"/>
      <c r="L2193" s="263"/>
      <c r="M2193" s="267"/>
      <c r="N2193" s="267"/>
      <c r="O2193" s="267"/>
      <c r="P2193" s="267"/>
      <c r="Q2193" s="267"/>
      <c r="R2193" s="267"/>
      <c r="S2193" s="267"/>
      <c r="T2193" s="267"/>
      <c r="U2193" s="267"/>
      <c r="V2193" s="267"/>
      <c r="W2193" s="267"/>
      <c r="X2193" s="267"/>
      <c r="Y2193" s="267"/>
      <c r="Z2193" s="267"/>
      <c r="AA2193" s="267"/>
      <c r="AB2193" s="267"/>
    </row>
    <row r="2194" spans="1:28" s="268" customFormat="1" ht="40.200000000000003" customHeight="1">
      <c r="A2194" s="263" t="s">
        <v>6800</v>
      </c>
      <c r="B2194" s="263" t="s">
        <v>6801</v>
      </c>
      <c r="C2194" s="263" t="s">
        <v>243</v>
      </c>
      <c r="D2194" s="263" t="s">
        <v>6802</v>
      </c>
      <c r="E2194" s="263" t="s">
        <v>6803</v>
      </c>
      <c r="F2194" s="263" t="s">
        <v>5683</v>
      </c>
      <c r="G2194" s="264" t="s">
        <v>6805</v>
      </c>
      <c r="H2194" s="263" t="s">
        <v>5684</v>
      </c>
      <c r="I2194" s="265" t="s">
        <v>9</v>
      </c>
      <c r="J2194" s="263"/>
      <c r="K2194" s="263"/>
      <c r="L2194" s="263"/>
      <c r="M2194" s="267"/>
      <c r="N2194" s="267"/>
      <c r="O2194" s="267"/>
      <c r="P2194" s="267"/>
      <c r="Q2194" s="267"/>
      <c r="R2194" s="267"/>
      <c r="S2194" s="267"/>
      <c r="T2194" s="267"/>
      <c r="U2194" s="267"/>
      <c r="V2194" s="267"/>
      <c r="W2194" s="267"/>
      <c r="X2194" s="267"/>
      <c r="Y2194" s="267"/>
      <c r="Z2194" s="267"/>
      <c r="AA2194" s="267"/>
      <c r="AB2194" s="267"/>
    </row>
    <row r="2195" spans="1:28" s="268" customFormat="1" ht="40.200000000000003" customHeight="1">
      <c r="A2195" s="263" t="s">
        <v>6800</v>
      </c>
      <c r="B2195" s="263" t="s">
        <v>6801</v>
      </c>
      <c r="C2195" s="263" t="s">
        <v>248</v>
      </c>
      <c r="D2195" s="263" t="s">
        <v>6802</v>
      </c>
      <c r="E2195" s="263" t="s">
        <v>6803</v>
      </c>
      <c r="F2195" s="263" t="s">
        <v>6819</v>
      </c>
      <c r="G2195" s="264" t="s">
        <v>6820</v>
      </c>
      <c r="H2195" s="263" t="s">
        <v>6821</v>
      </c>
      <c r="I2195" s="265" t="s">
        <v>9</v>
      </c>
      <c r="J2195" s="263"/>
      <c r="K2195" s="263"/>
      <c r="L2195" s="266"/>
      <c r="M2195" s="267"/>
      <c r="N2195" s="267"/>
      <c r="O2195" s="267"/>
      <c r="P2195" s="267"/>
      <c r="Q2195" s="267"/>
      <c r="R2195" s="267"/>
      <c r="S2195" s="267"/>
      <c r="T2195" s="267"/>
      <c r="U2195" s="267"/>
      <c r="V2195" s="267"/>
      <c r="W2195" s="267"/>
      <c r="X2195" s="267"/>
      <c r="Y2195" s="267"/>
      <c r="Z2195" s="267"/>
      <c r="AA2195" s="267"/>
      <c r="AB2195" s="267"/>
    </row>
    <row r="2196" spans="1:28" s="268" customFormat="1" ht="40.200000000000003" customHeight="1">
      <c r="A2196" s="263" t="s">
        <v>6800</v>
      </c>
      <c r="B2196" s="263" t="s">
        <v>6801</v>
      </c>
      <c r="C2196" s="263" t="s">
        <v>252</v>
      </c>
      <c r="D2196" s="263" t="s">
        <v>6802</v>
      </c>
      <c r="E2196" s="263" t="s">
        <v>6803</v>
      </c>
      <c r="F2196" s="263" t="s">
        <v>6822</v>
      </c>
      <c r="G2196" s="264" t="s">
        <v>6820</v>
      </c>
      <c r="H2196" s="263" t="s">
        <v>6823</v>
      </c>
      <c r="I2196" s="265" t="s">
        <v>9</v>
      </c>
      <c r="J2196" s="263"/>
      <c r="K2196" s="263"/>
      <c r="L2196" s="266"/>
      <c r="M2196" s="267"/>
      <c r="N2196" s="267"/>
      <c r="O2196" s="267"/>
      <c r="P2196" s="267"/>
      <c r="Q2196" s="267"/>
      <c r="R2196" s="267"/>
      <c r="S2196" s="267"/>
      <c r="T2196" s="267"/>
      <c r="U2196" s="267"/>
      <c r="V2196" s="267"/>
      <c r="W2196" s="267"/>
      <c r="X2196" s="267"/>
      <c r="Y2196" s="267"/>
      <c r="Z2196" s="267"/>
      <c r="AA2196" s="267"/>
      <c r="AB2196" s="267"/>
    </row>
    <row r="2197" spans="1:28" s="268" customFormat="1" ht="40.200000000000003" customHeight="1">
      <c r="A2197" s="263" t="s">
        <v>6800</v>
      </c>
      <c r="B2197" s="263" t="s">
        <v>6801</v>
      </c>
      <c r="C2197" s="263" t="s">
        <v>257</v>
      </c>
      <c r="D2197" s="263" t="s">
        <v>6802</v>
      </c>
      <c r="E2197" s="263" t="s">
        <v>6803</v>
      </c>
      <c r="F2197" s="263" t="s">
        <v>6824</v>
      </c>
      <c r="G2197" s="264" t="s">
        <v>6820</v>
      </c>
      <c r="H2197" s="263" t="s">
        <v>6825</v>
      </c>
      <c r="I2197" s="265" t="s">
        <v>9</v>
      </c>
      <c r="J2197" s="263"/>
      <c r="K2197" s="263"/>
      <c r="L2197" s="266"/>
      <c r="M2197" s="267"/>
      <c r="N2197" s="267"/>
      <c r="O2197" s="267"/>
      <c r="P2197" s="267"/>
      <c r="Q2197" s="267"/>
      <c r="R2197" s="267"/>
      <c r="S2197" s="267"/>
      <c r="T2197" s="267"/>
      <c r="U2197" s="267"/>
      <c r="V2197" s="267"/>
      <c r="W2197" s="267"/>
      <c r="X2197" s="267"/>
      <c r="Y2197" s="267"/>
      <c r="Z2197" s="267"/>
      <c r="AA2197" s="267"/>
      <c r="AB2197" s="267"/>
    </row>
    <row r="2198" spans="1:28" s="268" customFormat="1" ht="40.200000000000003" customHeight="1">
      <c r="A2198" s="263" t="s">
        <v>6800</v>
      </c>
      <c r="B2198" s="263" t="s">
        <v>6801</v>
      </c>
      <c r="C2198" s="263" t="s">
        <v>260</v>
      </c>
      <c r="D2198" s="263" t="s">
        <v>6802</v>
      </c>
      <c r="E2198" s="263" t="s">
        <v>6803</v>
      </c>
      <c r="F2198" s="263" t="s">
        <v>5683</v>
      </c>
      <c r="G2198" s="264" t="s">
        <v>6820</v>
      </c>
      <c r="H2198" s="263" t="s">
        <v>6826</v>
      </c>
      <c r="I2198" s="265" t="s">
        <v>9</v>
      </c>
      <c r="J2198" s="263"/>
      <c r="K2198" s="263"/>
      <c r="L2198" s="263"/>
      <c r="M2198" s="267"/>
      <c r="N2198" s="267"/>
      <c r="O2198" s="267"/>
      <c r="P2198" s="267"/>
      <c r="Q2198" s="267"/>
      <c r="R2198" s="267"/>
      <c r="S2198" s="267"/>
      <c r="T2198" s="267"/>
      <c r="U2198" s="267"/>
      <c r="V2198" s="267"/>
      <c r="W2198" s="267"/>
      <c r="X2198" s="267"/>
      <c r="Y2198" s="267"/>
      <c r="Z2198" s="267"/>
      <c r="AA2198" s="267"/>
      <c r="AB2198" s="267"/>
    </row>
    <row r="2199" spans="1:28" s="268" customFormat="1" ht="40.200000000000003" customHeight="1">
      <c r="A2199" s="263" t="s">
        <v>6800</v>
      </c>
      <c r="B2199" s="263" t="s">
        <v>6801</v>
      </c>
      <c r="C2199" s="263" t="s">
        <v>264</v>
      </c>
      <c r="D2199" s="263" t="s">
        <v>6802</v>
      </c>
      <c r="E2199" s="263" t="s">
        <v>6803</v>
      </c>
      <c r="F2199" s="263" t="s">
        <v>6827</v>
      </c>
      <c r="G2199" s="264" t="s">
        <v>6820</v>
      </c>
      <c r="H2199" s="263" t="s">
        <v>6828</v>
      </c>
      <c r="I2199" s="265" t="s">
        <v>9</v>
      </c>
      <c r="J2199" s="263"/>
      <c r="K2199" s="263"/>
      <c r="L2199" s="263"/>
      <c r="M2199" s="267"/>
      <c r="N2199" s="267"/>
      <c r="O2199" s="267"/>
      <c r="P2199" s="267"/>
      <c r="Q2199" s="267"/>
      <c r="R2199" s="267"/>
      <c r="S2199" s="267"/>
      <c r="T2199" s="267"/>
      <c r="U2199" s="267"/>
      <c r="V2199" s="267"/>
      <c r="W2199" s="267"/>
      <c r="X2199" s="267"/>
      <c r="Y2199" s="267"/>
      <c r="Z2199" s="267"/>
      <c r="AA2199" s="267"/>
      <c r="AB2199" s="267"/>
    </row>
    <row r="2200" spans="1:28" s="268" customFormat="1" ht="40.200000000000003" customHeight="1">
      <c r="A2200" s="263" t="s">
        <v>6800</v>
      </c>
      <c r="B2200" s="263" t="s">
        <v>6801</v>
      </c>
      <c r="C2200" s="263" t="s">
        <v>268</v>
      </c>
      <c r="D2200" s="263" t="s">
        <v>6802</v>
      </c>
      <c r="E2200" s="263" t="s">
        <v>6803</v>
      </c>
      <c r="F2200" s="263" t="s">
        <v>6829</v>
      </c>
      <c r="G2200" s="264" t="s">
        <v>6820</v>
      </c>
      <c r="H2200" s="263" t="s">
        <v>6830</v>
      </c>
      <c r="I2200" s="265" t="s">
        <v>9</v>
      </c>
      <c r="J2200" s="263"/>
      <c r="K2200" s="263"/>
      <c r="L2200" s="266"/>
      <c r="M2200" s="267"/>
      <c r="N2200" s="267"/>
      <c r="O2200" s="267"/>
      <c r="P2200" s="267"/>
      <c r="Q2200" s="267"/>
      <c r="R2200" s="267"/>
      <c r="S2200" s="267"/>
      <c r="T2200" s="267"/>
      <c r="U2200" s="267"/>
      <c r="V2200" s="267"/>
      <c r="W2200" s="267"/>
      <c r="X2200" s="267"/>
      <c r="Y2200" s="267"/>
      <c r="Z2200" s="267"/>
      <c r="AA2200" s="267"/>
      <c r="AB2200" s="267"/>
    </row>
    <row r="2201" spans="1:28" s="268" customFormat="1" ht="40.200000000000003" customHeight="1">
      <c r="A2201" s="263" t="s">
        <v>6800</v>
      </c>
      <c r="B2201" s="263" t="s">
        <v>6801</v>
      </c>
      <c r="C2201" s="263" t="s">
        <v>272</v>
      </c>
      <c r="D2201" s="263" t="s">
        <v>6802</v>
      </c>
      <c r="E2201" s="263" t="s">
        <v>6803</v>
      </c>
      <c r="F2201" s="263" t="s">
        <v>6831</v>
      </c>
      <c r="G2201" s="264" t="s">
        <v>6820</v>
      </c>
      <c r="H2201" s="263" t="s">
        <v>6832</v>
      </c>
      <c r="I2201" s="265" t="s">
        <v>9</v>
      </c>
      <c r="J2201" s="263"/>
      <c r="K2201" s="263"/>
      <c r="L2201" s="266"/>
      <c r="M2201" s="267"/>
      <c r="N2201" s="267"/>
      <c r="O2201" s="267"/>
      <c r="P2201" s="267"/>
      <c r="Q2201" s="267"/>
      <c r="R2201" s="267"/>
      <c r="S2201" s="267"/>
      <c r="T2201" s="267"/>
      <c r="U2201" s="267"/>
      <c r="V2201" s="267"/>
      <c r="W2201" s="267"/>
      <c r="X2201" s="267"/>
      <c r="Y2201" s="267"/>
      <c r="Z2201" s="267"/>
      <c r="AA2201" s="267"/>
      <c r="AB2201" s="267"/>
    </row>
    <row r="2202" spans="1:28" s="268" customFormat="1" ht="40.200000000000003" customHeight="1">
      <c r="A2202" s="263" t="s">
        <v>6800</v>
      </c>
      <c r="B2202" s="263" t="s">
        <v>6801</v>
      </c>
      <c r="C2202" s="263" t="s">
        <v>275</v>
      </c>
      <c r="D2202" s="263" t="s">
        <v>6802</v>
      </c>
      <c r="E2202" s="263" t="s">
        <v>6803</v>
      </c>
      <c r="F2202" s="263" t="s">
        <v>6833</v>
      </c>
      <c r="G2202" s="264" t="s">
        <v>6834</v>
      </c>
      <c r="H2202" s="263" t="s">
        <v>6835</v>
      </c>
      <c r="I2202" s="265" t="s">
        <v>9</v>
      </c>
      <c r="J2202" s="263"/>
      <c r="K2202" s="263"/>
      <c r="L2202" s="266"/>
      <c r="M2202" s="267"/>
      <c r="N2202" s="267"/>
      <c r="O2202" s="267"/>
      <c r="P2202" s="267"/>
      <c r="Q2202" s="267"/>
      <c r="R2202" s="267"/>
      <c r="S2202" s="267"/>
      <c r="T2202" s="267"/>
      <c r="U2202" s="267"/>
      <c r="V2202" s="267"/>
      <c r="W2202" s="267"/>
      <c r="X2202" s="267"/>
      <c r="Y2202" s="267"/>
      <c r="Z2202" s="267"/>
      <c r="AA2202" s="267"/>
      <c r="AB2202" s="267"/>
    </row>
    <row r="2203" spans="1:28" s="268" customFormat="1" ht="40.200000000000003" customHeight="1">
      <c r="A2203" s="263" t="s">
        <v>6800</v>
      </c>
      <c r="B2203" s="263" t="s">
        <v>6801</v>
      </c>
      <c r="C2203" s="263" t="s">
        <v>279</v>
      </c>
      <c r="D2203" s="263" t="s">
        <v>6802</v>
      </c>
      <c r="E2203" s="263" t="s">
        <v>6803</v>
      </c>
      <c r="F2203" s="263" t="s">
        <v>6836</v>
      </c>
      <c r="G2203" s="264" t="s">
        <v>6837</v>
      </c>
      <c r="H2203" s="263" t="s">
        <v>6838</v>
      </c>
      <c r="I2203" s="265" t="s">
        <v>9</v>
      </c>
      <c r="J2203" s="263"/>
      <c r="K2203" s="263"/>
      <c r="L2203" s="263"/>
      <c r="M2203" s="267"/>
      <c r="N2203" s="267"/>
      <c r="O2203" s="267"/>
      <c r="P2203" s="267"/>
      <c r="Q2203" s="267"/>
      <c r="R2203" s="267"/>
      <c r="S2203" s="267"/>
      <c r="T2203" s="267"/>
      <c r="U2203" s="267"/>
      <c r="V2203" s="267"/>
      <c r="W2203" s="267"/>
      <c r="X2203" s="267"/>
      <c r="Y2203" s="267"/>
      <c r="Z2203" s="267"/>
      <c r="AA2203" s="267"/>
      <c r="AB2203" s="267"/>
    </row>
    <row r="2204" spans="1:28" s="268" customFormat="1" ht="40.200000000000003" customHeight="1">
      <c r="A2204" s="263" t="s">
        <v>6800</v>
      </c>
      <c r="B2204" s="263" t="s">
        <v>6801</v>
      </c>
      <c r="C2204" s="263" t="s">
        <v>283</v>
      </c>
      <c r="D2204" s="263" t="s">
        <v>6802</v>
      </c>
      <c r="E2204" s="263" t="s">
        <v>6803</v>
      </c>
      <c r="F2204" s="263" t="s">
        <v>6839</v>
      </c>
      <c r="G2204" s="264" t="s">
        <v>6840</v>
      </c>
      <c r="H2204" s="263" t="s">
        <v>6841</v>
      </c>
      <c r="I2204" s="265" t="s">
        <v>9</v>
      </c>
      <c r="J2204" s="263"/>
      <c r="K2204" s="263"/>
      <c r="L2204" s="263"/>
      <c r="M2204" s="267"/>
      <c r="N2204" s="267"/>
      <c r="O2204" s="267"/>
      <c r="P2204" s="267"/>
      <c r="Q2204" s="267"/>
      <c r="R2204" s="267"/>
      <c r="S2204" s="267"/>
      <c r="T2204" s="267"/>
      <c r="U2204" s="267"/>
      <c r="V2204" s="267"/>
      <c r="W2204" s="267"/>
      <c r="X2204" s="267"/>
      <c r="Y2204" s="267"/>
      <c r="Z2204" s="267"/>
      <c r="AA2204" s="267"/>
      <c r="AB2204" s="267"/>
    </row>
    <row r="2205" spans="1:28" s="268" customFormat="1" ht="40.200000000000003" customHeight="1">
      <c r="A2205" s="263" t="s">
        <v>6800</v>
      </c>
      <c r="B2205" s="263" t="s">
        <v>6801</v>
      </c>
      <c r="C2205" s="263" t="s">
        <v>286</v>
      </c>
      <c r="D2205" s="263" t="s">
        <v>6802</v>
      </c>
      <c r="E2205" s="263" t="s">
        <v>6803</v>
      </c>
      <c r="F2205" s="263" t="s">
        <v>6842</v>
      </c>
      <c r="G2205" s="264" t="s">
        <v>6843</v>
      </c>
      <c r="H2205" s="263" t="s">
        <v>6844</v>
      </c>
      <c r="I2205" s="265" t="s">
        <v>9</v>
      </c>
      <c r="J2205" s="263"/>
      <c r="K2205" s="263"/>
      <c r="L2205" s="266"/>
      <c r="M2205" s="267"/>
      <c r="N2205" s="267"/>
      <c r="O2205" s="267"/>
      <c r="P2205" s="267"/>
      <c r="Q2205" s="267"/>
      <c r="R2205" s="267"/>
      <c r="S2205" s="267"/>
      <c r="T2205" s="267"/>
      <c r="U2205" s="267"/>
      <c r="V2205" s="267"/>
      <c r="W2205" s="267"/>
      <c r="X2205" s="267"/>
      <c r="Y2205" s="267"/>
      <c r="Z2205" s="267"/>
      <c r="AA2205" s="267"/>
      <c r="AB2205" s="267"/>
    </row>
    <row r="2206" spans="1:28" s="268" customFormat="1" ht="40.200000000000003" customHeight="1">
      <c r="A2206" s="263" t="s">
        <v>6800</v>
      </c>
      <c r="B2206" s="263" t="s">
        <v>6801</v>
      </c>
      <c r="C2206" s="263" t="s">
        <v>290</v>
      </c>
      <c r="D2206" s="263" t="s">
        <v>6802</v>
      </c>
      <c r="E2206" s="263" t="s">
        <v>6803</v>
      </c>
      <c r="F2206" s="263" t="s">
        <v>6845</v>
      </c>
      <c r="G2206" s="264" t="s">
        <v>6846</v>
      </c>
      <c r="H2206" s="263" t="s">
        <v>6847</v>
      </c>
      <c r="I2206" s="265" t="s">
        <v>9</v>
      </c>
      <c r="J2206" s="263"/>
      <c r="K2206" s="263"/>
      <c r="L2206" s="266"/>
      <c r="M2206" s="267"/>
      <c r="N2206" s="267"/>
      <c r="O2206" s="267"/>
      <c r="P2206" s="267"/>
      <c r="Q2206" s="267"/>
      <c r="R2206" s="267"/>
      <c r="S2206" s="267"/>
      <c r="T2206" s="267"/>
      <c r="U2206" s="267"/>
      <c r="V2206" s="267"/>
      <c r="W2206" s="267"/>
      <c r="X2206" s="267"/>
      <c r="Y2206" s="267"/>
      <c r="Z2206" s="267"/>
      <c r="AA2206" s="267"/>
      <c r="AB2206" s="267"/>
    </row>
    <row r="2207" spans="1:28" s="268" customFormat="1" ht="40.200000000000003" customHeight="1">
      <c r="A2207" s="263" t="s">
        <v>6800</v>
      </c>
      <c r="B2207" s="263" t="s">
        <v>6801</v>
      </c>
      <c r="C2207" s="263" t="s">
        <v>295</v>
      </c>
      <c r="D2207" s="263" t="s">
        <v>6802</v>
      </c>
      <c r="E2207" s="263" t="s">
        <v>6803</v>
      </c>
      <c r="F2207" s="263" t="s">
        <v>6848</v>
      </c>
      <c r="G2207" s="264" t="s">
        <v>6840</v>
      </c>
      <c r="H2207" s="263" t="s">
        <v>6849</v>
      </c>
      <c r="I2207" s="265" t="s">
        <v>9</v>
      </c>
      <c r="J2207" s="263"/>
      <c r="K2207" s="263"/>
      <c r="L2207" s="263"/>
      <c r="M2207" s="267"/>
      <c r="N2207" s="267"/>
      <c r="O2207" s="267"/>
      <c r="P2207" s="267"/>
      <c r="Q2207" s="267"/>
      <c r="R2207" s="267"/>
      <c r="S2207" s="267"/>
      <c r="T2207" s="267"/>
      <c r="U2207" s="267"/>
      <c r="V2207" s="267"/>
      <c r="W2207" s="267"/>
      <c r="X2207" s="267"/>
      <c r="Y2207" s="267"/>
      <c r="Z2207" s="267"/>
      <c r="AA2207" s="267"/>
      <c r="AB2207" s="267"/>
    </row>
    <row r="2208" spans="1:28" s="268" customFormat="1" ht="40.200000000000003" customHeight="1">
      <c r="A2208" s="263" t="s">
        <v>6800</v>
      </c>
      <c r="B2208" s="263" t="s">
        <v>6801</v>
      </c>
      <c r="C2208" s="263" t="s">
        <v>300</v>
      </c>
      <c r="D2208" s="263" t="s">
        <v>6802</v>
      </c>
      <c r="E2208" s="263" t="s">
        <v>6803</v>
      </c>
      <c r="F2208" s="263" t="s">
        <v>6850</v>
      </c>
      <c r="G2208" s="264" t="s">
        <v>6851</v>
      </c>
      <c r="H2208" s="263" t="s">
        <v>6852</v>
      </c>
      <c r="I2208" s="265" t="s">
        <v>9</v>
      </c>
      <c r="J2208" s="263"/>
      <c r="K2208" s="263"/>
      <c r="L2208" s="263"/>
      <c r="M2208" s="267"/>
      <c r="N2208" s="267"/>
      <c r="O2208" s="267"/>
      <c r="P2208" s="267"/>
      <c r="Q2208" s="267"/>
      <c r="R2208" s="267"/>
      <c r="S2208" s="267"/>
      <c r="T2208" s="267"/>
      <c r="U2208" s="267"/>
      <c r="V2208" s="267"/>
      <c r="W2208" s="267"/>
      <c r="X2208" s="267"/>
      <c r="Y2208" s="267"/>
      <c r="Z2208" s="267"/>
      <c r="AA2208" s="267"/>
      <c r="AB2208" s="267"/>
    </row>
    <row r="2209" spans="1:28" s="268" customFormat="1" ht="40.200000000000003" customHeight="1">
      <c r="A2209" s="263" t="s">
        <v>6800</v>
      </c>
      <c r="B2209" s="263" t="s">
        <v>6801</v>
      </c>
      <c r="C2209" s="263" t="s">
        <v>304</v>
      </c>
      <c r="D2209" s="263" t="s">
        <v>6802</v>
      </c>
      <c r="E2209" s="263" t="s">
        <v>6803</v>
      </c>
      <c r="F2209" s="263" t="s">
        <v>6853</v>
      </c>
      <c r="G2209" s="264" t="s">
        <v>6854</v>
      </c>
      <c r="H2209" s="263" t="s">
        <v>6855</v>
      </c>
      <c r="I2209" s="265" t="s">
        <v>9</v>
      </c>
      <c r="J2209" s="263"/>
      <c r="K2209" s="263"/>
      <c r="L2209" s="263"/>
      <c r="M2209" s="267"/>
      <c r="N2209" s="267"/>
      <c r="O2209" s="267"/>
      <c r="P2209" s="267"/>
      <c r="Q2209" s="267"/>
      <c r="R2209" s="267"/>
      <c r="S2209" s="267"/>
      <c r="T2209" s="267"/>
      <c r="U2209" s="267"/>
      <c r="V2209" s="267"/>
      <c r="W2209" s="267"/>
      <c r="X2209" s="267"/>
      <c r="Y2209" s="267"/>
      <c r="Z2209" s="267"/>
      <c r="AA2209" s="267"/>
      <c r="AB2209" s="267"/>
    </row>
    <row r="2210" spans="1:28" s="268" customFormat="1" ht="40.200000000000003" customHeight="1">
      <c r="A2210" s="263" t="s">
        <v>6800</v>
      </c>
      <c r="B2210" s="263" t="s">
        <v>6801</v>
      </c>
      <c r="C2210" s="263" t="s">
        <v>308</v>
      </c>
      <c r="D2210" s="263" t="s">
        <v>6802</v>
      </c>
      <c r="E2210" s="263" t="s">
        <v>6803</v>
      </c>
      <c r="F2210" s="263" t="s">
        <v>6856</v>
      </c>
      <c r="G2210" s="264" t="s">
        <v>6857</v>
      </c>
      <c r="H2210" s="263" t="s">
        <v>6858</v>
      </c>
      <c r="I2210" s="265" t="s">
        <v>9</v>
      </c>
      <c r="J2210" s="263"/>
      <c r="K2210" s="263"/>
      <c r="L2210" s="263"/>
      <c r="M2210" s="267"/>
      <c r="N2210" s="267"/>
      <c r="O2210" s="267"/>
      <c r="P2210" s="267"/>
      <c r="Q2210" s="267"/>
      <c r="R2210" s="267"/>
      <c r="S2210" s="267"/>
      <c r="T2210" s="267"/>
      <c r="U2210" s="267"/>
      <c r="V2210" s="267"/>
      <c r="W2210" s="267"/>
      <c r="X2210" s="267"/>
      <c r="Y2210" s="267"/>
      <c r="Z2210" s="267"/>
      <c r="AA2210" s="267"/>
      <c r="AB2210" s="267"/>
    </row>
    <row r="2211" spans="1:28" s="268" customFormat="1" ht="40.200000000000003" customHeight="1">
      <c r="A2211" s="263" t="s">
        <v>6800</v>
      </c>
      <c r="B2211" s="263" t="s">
        <v>6801</v>
      </c>
      <c r="C2211" s="263" t="s">
        <v>311</v>
      </c>
      <c r="D2211" s="263" t="s">
        <v>6802</v>
      </c>
      <c r="E2211" s="263" t="s">
        <v>6803</v>
      </c>
      <c r="F2211" s="263" t="s">
        <v>6859</v>
      </c>
      <c r="G2211" s="264" t="s">
        <v>6860</v>
      </c>
      <c r="H2211" s="263" t="s">
        <v>6861</v>
      </c>
      <c r="I2211" s="265" t="s">
        <v>9</v>
      </c>
      <c r="J2211" s="263"/>
      <c r="K2211" s="263"/>
      <c r="L2211" s="263"/>
      <c r="M2211" s="267"/>
      <c r="N2211" s="267"/>
      <c r="O2211" s="267"/>
      <c r="P2211" s="267"/>
      <c r="Q2211" s="267"/>
      <c r="R2211" s="267"/>
      <c r="S2211" s="267"/>
      <c r="T2211" s="267"/>
      <c r="U2211" s="267"/>
      <c r="V2211" s="267"/>
      <c r="W2211" s="267"/>
      <c r="X2211" s="267"/>
      <c r="Y2211" s="267"/>
      <c r="Z2211" s="267"/>
      <c r="AA2211" s="267"/>
      <c r="AB2211" s="267"/>
    </row>
    <row r="2212" spans="1:28" s="268" customFormat="1" ht="40.200000000000003" customHeight="1">
      <c r="A2212" s="263" t="s">
        <v>6800</v>
      </c>
      <c r="B2212" s="263" t="s">
        <v>6801</v>
      </c>
      <c r="C2212" s="263" t="s">
        <v>315</v>
      </c>
      <c r="D2212" s="263" t="s">
        <v>6802</v>
      </c>
      <c r="E2212" s="263" t="s">
        <v>6803</v>
      </c>
      <c r="F2212" s="263" t="s">
        <v>6862</v>
      </c>
      <c r="G2212" s="264" t="s">
        <v>6863</v>
      </c>
      <c r="H2212" s="263" t="s">
        <v>6864</v>
      </c>
      <c r="I2212" s="265" t="s">
        <v>9</v>
      </c>
      <c r="J2212" s="263"/>
      <c r="K2212" s="263"/>
      <c r="L2212" s="263"/>
      <c r="M2212" s="267"/>
      <c r="N2212" s="267"/>
      <c r="O2212" s="267"/>
      <c r="P2212" s="267"/>
      <c r="Q2212" s="267"/>
      <c r="R2212" s="267"/>
      <c r="S2212" s="267"/>
      <c r="T2212" s="267"/>
      <c r="U2212" s="267"/>
      <c r="V2212" s="267"/>
      <c r="W2212" s="267"/>
      <c r="X2212" s="267"/>
      <c r="Y2212" s="267"/>
      <c r="Z2212" s="267"/>
      <c r="AA2212" s="267"/>
      <c r="AB2212" s="267"/>
    </row>
    <row r="2213" spans="1:28" s="268" customFormat="1" ht="40.200000000000003" customHeight="1">
      <c r="A2213" s="263" t="s">
        <v>6800</v>
      </c>
      <c r="B2213" s="263" t="s">
        <v>6801</v>
      </c>
      <c r="C2213" s="263" t="s">
        <v>318</v>
      </c>
      <c r="D2213" s="263" t="s">
        <v>6802</v>
      </c>
      <c r="E2213" s="263" t="s">
        <v>6803</v>
      </c>
      <c r="F2213" s="263" t="s">
        <v>6865</v>
      </c>
      <c r="G2213" s="264" t="s">
        <v>6866</v>
      </c>
      <c r="H2213" s="263" t="s">
        <v>6867</v>
      </c>
      <c r="I2213" s="265" t="s">
        <v>9</v>
      </c>
      <c r="J2213" s="263"/>
      <c r="K2213" s="263"/>
      <c r="L2213" s="263"/>
      <c r="M2213" s="267"/>
      <c r="N2213" s="267"/>
      <c r="O2213" s="267"/>
      <c r="P2213" s="267"/>
      <c r="Q2213" s="267"/>
      <c r="R2213" s="267"/>
      <c r="S2213" s="267"/>
      <c r="T2213" s="267"/>
      <c r="U2213" s="267"/>
      <c r="V2213" s="267"/>
      <c r="W2213" s="267"/>
      <c r="X2213" s="267"/>
      <c r="Y2213" s="267"/>
      <c r="Z2213" s="267"/>
      <c r="AA2213" s="267"/>
      <c r="AB2213" s="267"/>
    </row>
    <row r="2214" spans="1:28" s="268" customFormat="1" ht="40.200000000000003" customHeight="1">
      <c r="A2214" s="263" t="s">
        <v>6800</v>
      </c>
      <c r="B2214" s="263" t="s">
        <v>6801</v>
      </c>
      <c r="C2214" s="263" t="s">
        <v>322</v>
      </c>
      <c r="D2214" s="263" t="s">
        <v>6802</v>
      </c>
      <c r="E2214" s="263" t="s">
        <v>6803</v>
      </c>
      <c r="F2214" s="263" t="s">
        <v>6868</v>
      </c>
      <c r="G2214" s="264" t="s">
        <v>6837</v>
      </c>
      <c r="H2214" s="263" t="s">
        <v>6869</v>
      </c>
      <c r="I2214" s="265" t="s">
        <v>9</v>
      </c>
      <c r="J2214" s="263"/>
      <c r="K2214" s="263"/>
      <c r="L2214" s="263"/>
      <c r="M2214" s="267"/>
      <c r="N2214" s="267"/>
      <c r="O2214" s="267"/>
      <c r="P2214" s="267"/>
      <c r="Q2214" s="267"/>
      <c r="R2214" s="267"/>
      <c r="S2214" s="267"/>
      <c r="T2214" s="267"/>
      <c r="U2214" s="267"/>
      <c r="V2214" s="267"/>
      <c r="W2214" s="267"/>
      <c r="X2214" s="267"/>
      <c r="Y2214" s="267"/>
      <c r="Z2214" s="267"/>
      <c r="AA2214" s="267"/>
      <c r="AB2214" s="267"/>
    </row>
    <row r="2215" spans="1:28" s="268" customFormat="1" ht="40.200000000000003" customHeight="1">
      <c r="A2215" s="263" t="s">
        <v>6800</v>
      </c>
      <c r="B2215" s="263" t="s">
        <v>6801</v>
      </c>
      <c r="C2215" s="263" t="s">
        <v>1080</v>
      </c>
      <c r="D2215" s="263" t="s">
        <v>6802</v>
      </c>
      <c r="E2215" s="263" t="s">
        <v>6803</v>
      </c>
      <c r="F2215" s="263" t="s">
        <v>6870</v>
      </c>
      <c r="G2215" s="264" t="s">
        <v>6871</v>
      </c>
      <c r="H2215" s="263" t="s">
        <v>6872</v>
      </c>
      <c r="I2215" s="265" t="s">
        <v>9</v>
      </c>
      <c r="J2215" s="263"/>
      <c r="K2215" s="263"/>
      <c r="L2215" s="263"/>
      <c r="M2215" s="267"/>
      <c r="N2215" s="267"/>
      <c r="O2215" s="267"/>
      <c r="P2215" s="267"/>
      <c r="Q2215" s="267"/>
      <c r="R2215" s="267"/>
      <c r="S2215" s="267"/>
      <c r="T2215" s="267"/>
      <c r="U2215" s="267"/>
      <c r="V2215" s="267"/>
      <c r="W2215" s="267"/>
      <c r="X2215" s="267"/>
      <c r="Y2215" s="267"/>
      <c r="Z2215" s="267"/>
      <c r="AA2215" s="267"/>
      <c r="AB2215" s="267"/>
    </row>
    <row r="2216" spans="1:28" s="268" customFormat="1" ht="40.200000000000003" customHeight="1">
      <c r="A2216" s="263" t="s">
        <v>6800</v>
      </c>
      <c r="B2216" s="263" t="s">
        <v>6801</v>
      </c>
      <c r="C2216" s="263" t="s">
        <v>1084</v>
      </c>
      <c r="D2216" s="263" t="s">
        <v>6802</v>
      </c>
      <c r="E2216" s="263" t="s">
        <v>6803</v>
      </c>
      <c r="F2216" s="263" t="s">
        <v>17391</v>
      </c>
      <c r="G2216" s="264" t="s">
        <v>6873</v>
      </c>
      <c r="H2216" s="263" t="s">
        <v>6874</v>
      </c>
      <c r="I2216" s="265" t="s">
        <v>9</v>
      </c>
      <c r="J2216" s="263"/>
      <c r="K2216" s="263"/>
      <c r="L2216" s="263"/>
      <c r="M2216" s="267"/>
      <c r="N2216" s="267"/>
      <c r="O2216" s="267"/>
      <c r="P2216" s="267"/>
      <c r="Q2216" s="267"/>
      <c r="R2216" s="267"/>
      <c r="S2216" s="267"/>
      <c r="T2216" s="267"/>
      <c r="U2216" s="267"/>
      <c r="V2216" s="267"/>
      <c r="W2216" s="267"/>
      <c r="X2216" s="267"/>
      <c r="Y2216" s="267"/>
      <c r="Z2216" s="267"/>
      <c r="AA2216" s="267"/>
      <c r="AB2216" s="267"/>
    </row>
    <row r="2217" spans="1:28" s="268" customFormat="1" ht="40.200000000000003" customHeight="1">
      <c r="A2217" s="263" t="s">
        <v>6800</v>
      </c>
      <c r="B2217" s="263" t="s">
        <v>6801</v>
      </c>
      <c r="C2217" s="263" t="s">
        <v>1088</v>
      </c>
      <c r="D2217" s="263" t="s">
        <v>6802</v>
      </c>
      <c r="E2217" s="263" t="s">
        <v>6803</v>
      </c>
      <c r="F2217" s="263" t="s">
        <v>6875</v>
      </c>
      <c r="G2217" s="264" t="s">
        <v>6873</v>
      </c>
      <c r="H2217" s="263" t="s">
        <v>6876</v>
      </c>
      <c r="I2217" s="265" t="s">
        <v>9</v>
      </c>
      <c r="J2217" s="263"/>
      <c r="K2217" s="263"/>
      <c r="L2217" s="263"/>
      <c r="M2217" s="267"/>
      <c r="N2217" s="267"/>
      <c r="O2217" s="267"/>
      <c r="P2217" s="267"/>
      <c r="Q2217" s="267"/>
      <c r="R2217" s="267"/>
      <c r="S2217" s="267"/>
      <c r="T2217" s="267"/>
      <c r="U2217" s="267"/>
      <c r="V2217" s="267"/>
      <c r="W2217" s="267"/>
      <c r="X2217" s="267"/>
      <c r="Y2217" s="267"/>
      <c r="Z2217" s="267"/>
      <c r="AA2217" s="267"/>
      <c r="AB2217" s="267"/>
    </row>
    <row r="2218" spans="1:28" s="268" customFormat="1" ht="40.200000000000003" customHeight="1">
      <c r="A2218" s="263" t="s">
        <v>6800</v>
      </c>
      <c r="B2218" s="263" t="s">
        <v>6801</v>
      </c>
      <c r="C2218" s="263" t="s">
        <v>1092</v>
      </c>
      <c r="D2218" s="263" t="s">
        <v>6802</v>
      </c>
      <c r="E2218" s="263" t="s">
        <v>6803</v>
      </c>
      <c r="F2218" s="263" t="s">
        <v>6877</v>
      </c>
      <c r="G2218" s="264" t="s">
        <v>6805</v>
      </c>
      <c r="H2218" s="263" t="s">
        <v>6878</v>
      </c>
      <c r="I2218" s="265" t="s">
        <v>9</v>
      </c>
      <c r="J2218" s="263"/>
      <c r="K2218" s="263"/>
      <c r="L2218" s="263"/>
      <c r="M2218" s="267"/>
      <c r="N2218" s="267"/>
      <c r="O2218" s="267"/>
      <c r="P2218" s="267"/>
      <c r="Q2218" s="267"/>
      <c r="R2218" s="267"/>
      <c r="S2218" s="267"/>
      <c r="T2218" s="267"/>
      <c r="U2218" s="267"/>
      <c r="V2218" s="267"/>
      <c r="W2218" s="267"/>
      <c r="X2218" s="267"/>
      <c r="Y2218" s="267"/>
      <c r="Z2218" s="267"/>
      <c r="AA2218" s="267"/>
      <c r="AB2218" s="267"/>
    </row>
    <row r="2219" spans="1:28" s="268" customFormat="1" ht="40.200000000000003" customHeight="1">
      <c r="A2219" s="263" t="s">
        <v>6800</v>
      </c>
      <c r="B2219" s="263" t="s">
        <v>6801</v>
      </c>
      <c r="C2219" s="263" t="s">
        <v>1096</v>
      </c>
      <c r="D2219" s="263" t="s">
        <v>6802</v>
      </c>
      <c r="E2219" s="263" t="s">
        <v>6803</v>
      </c>
      <c r="F2219" s="263" t="s">
        <v>6879</v>
      </c>
      <c r="G2219" s="264" t="s">
        <v>6805</v>
      </c>
      <c r="H2219" s="263" t="s">
        <v>6880</v>
      </c>
      <c r="I2219" s="265" t="s">
        <v>9</v>
      </c>
      <c r="J2219" s="263"/>
      <c r="K2219" s="263"/>
      <c r="L2219" s="263"/>
      <c r="M2219" s="267"/>
      <c r="N2219" s="267"/>
      <c r="O2219" s="267"/>
      <c r="P2219" s="267"/>
      <c r="Q2219" s="267"/>
      <c r="R2219" s="267"/>
      <c r="S2219" s="267"/>
      <c r="T2219" s="267"/>
      <c r="U2219" s="267"/>
      <c r="V2219" s="267"/>
      <c r="W2219" s="267"/>
      <c r="X2219" s="267"/>
      <c r="Y2219" s="267"/>
      <c r="Z2219" s="267"/>
      <c r="AA2219" s="267"/>
      <c r="AB2219" s="267"/>
    </row>
    <row r="2220" spans="1:28" s="268" customFormat="1" ht="40.200000000000003" customHeight="1">
      <c r="A2220" s="263" t="s">
        <v>6800</v>
      </c>
      <c r="B2220" s="263" t="s">
        <v>6801</v>
      </c>
      <c r="C2220" s="263" t="s">
        <v>1100</v>
      </c>
      <c r="D2220" s="263" t="s">
        <v>6802</v>
      </c>
      <c r="E2220" s="263" t="s">
        <v>6803</v>
      </c>
      <c r="F2220" s="263" t="s">
        <v>6881</v>
      </c>
      <c r="G2220" s="264" t="s">
        <v>6805</v>
      </c>
      <c r="H2220" s="263" t="s">
        <v>6882</v>
      </c>
      <c r="I2220" s="265" t="s">
        <v>9</v>
      </c>
      <c r="J2220" s="263"/>
      <c r="K2220" s="263"/>
      <c r="L2220" s="263"/>
      <c r="M2220" s="267"/>
      <c r="N2220" s="267"/>
      <c r="O2220" s="267"/>
      <c r="P2220" s="267"/>
      <c r="Q2220" s="267"/>
      <c r="R2220" s="267"/>
      <c r="S2220" s="267"/>
      <c r="T2220" s="267"/>
      <c r="U2220" s="267"/>
      <c r="V2220" s="267"/>
      <c r="W2220" s="267"/>
      <c r="X2220" s="267"/>
      <c r="Y2220" s="267"/>
      <c r="Z2220" s="267"/>
      <c r="AA2220" s="267"/>
      <c r="AB2220" s="267"/>
    </row>
    <row r="2221" spans="1:28" s="268" customFormat="1" ht="40.200000000000003" customHeight="1">
      <c r="A2221" s="263" t="s">
        <v>6800</v>
      </c>
      <c r="B2221" s="263" t="s">
        <v>6801</v>
      </c>
      <c r="C2221" s="263" t="s">
        <v>1104</v>
      </c>
      <c r="D2221" s="263" t="s">
        <v>6802</v>
      </c>
      <c r="E2221" s="263" t="s">
        <v>6803</v>
      </c>
      <c r="F2221" s="263" t="s">
        <v>6883</v>
      </c>
      <c r="G2221" s="264" t="s">
        <v>6884</v>
      </c>
      <c r="H2221" s="263" t="s">
        <v>6885</v>
      </c>
      <c r="I2221" s="265" t="s">
        <v>9</v>
      </c>
      <c r="J2221" s="263"/>
      <c r="K2221" s="263"/>
      <c r="L2221" s="263"/>
      <c r="M2221" s="267"/>
      <c r="N2221" s="267"/>
      <c r="O2221" s="267"/>
      <c r="P2221" s="267"/>
      <c r="Q2221" s="267"/>
      <c r="R2221" s="267"/>
      <c r="S2221" s="267"/>
      <c r="T2221" s="267"/>
      <c r="U2221" s="267"/>
      <c r="V2221" s="267"/>
      <c r="W2221" s="267"/>
      <c r="X2221" s="267"/>
      <c r="Y2221" s="267"/>
      <c r="Z2221" s="267"/>
      <c r="AA2221" s="267"/>
      <c r="AB2221" s="267"/>
    </row>
    <row r="2222" spans="1:28" s="268" customFormat="1" ht="40.200000000000003" customHeight="1">
      <c r="A2222" s="263" t="s">
        <v>6800</v>
      </c>
      <c r="B2222" s="263" t="s">
        <v>6801</v>
      </c>
      <c r="C2222" s="263" t="s">
        <v>1108</v>
      </c>
      <c r="D2222" s="263" t="s">
        <v>6802</v>
      </c>
      <c r="E2222" s="263" t="s">
        <v>6803</v>
      </c>
      <c r="F2222" s="263" t="s">
        <v>6886</v>
      </c>
      <c r="G2222" s="264" t="s">
        <v>6887</v>
      </c>
      <c r="H2222" s="263" t="s">
        <v>6888</v>
      </c>
      <c r="I2222" s="265" t="s">
        <v>9</v>
      </c>
      <c r="J2222" s="263"/>
      <c r="K2222" s="263"/>
      <c r="L2222" s="263"/>
      <c r="M2222" s="267"/>
      <c r="N2222" s="267"/>
      <c r="O2222" s="267"/>
      <c r="P2222" s="267"/>
      <c r="Q2222" s="267"/>
      <c r="R2222" s="267"/>
      <c r="S2222" s="267"/>
      <c r="T2222" s="267"/>
      <c r="U2222" s="267"/>
      <c r="V2222" s="267"/>
      <c r="W2222" s="267"/>
      <c r="X2222" s="267"/>
      <c r="Y2222" s="267"/>
      <c r="Z2222" s="267"/>
      <c r="AA2222" s="267"/>
      <c r="AB2222" s="267"/>
    </row>
    <row r="2223" spans="1:28" s="268" customFormat="1" ht="40.200000000000003" customHeight="1">
      <c r="A2223" s="263" t="s">
        <v>6800</v>
      </c>
      <c r="B2223" s="263" t="s">
        <v>6801</v>
      </c>
      <c r="C2223" s="263" t="s">
        <v>1111</v>
      </c>
      <c r="D2223" s="263" t="s">
        <v>6802</v>
      </c>
      <c r="E2223" s="263" t="s">
        <v>6803</v>
      </c>
      <c r="F2223" s="263" t="s">
        <v>6889</v>
      </c>
      <c r="G2223" s="264" t="s">
        <v>6890</v>
      </c>
      <c r="H2223" s="263" t="s">
        <v>6891</v>
      </c>
      <c r="I2223" s="265" t="s">
        <v>9</v>
      </c>
      <c r="J2223" s="263"/>
      <c r="K2223" s="263"/>
      <c r="L2223" s="263"/>
      <c r="M2223" s="267"/>
      <c r="N2223" s="267"/>
      <c r="O2223" s="267"/>
      <c r="P2223" s="267"/>
      <c r="Q2223" s="267"/>
      <c r="R2223" s="267"/>
      <c r="S2223" s="267"/>
      <c r="T2223" s="267"/>
      <c r="U2223" s="267"/>
      <c r="V2223" s="267"/>
      <c r="W2223" s="267"/>
      <c r="X2223" s="267"/>
      <c r="Y2223" s="267"/>
      <c r="Z2223" s="267"/>
      <c r="AA2223" s="267"/>
      <c r="AB2223" s="267"/>
    </row>
    <row r="2224" spans="1:28" s="268" customFormat="1" ht="40.200000000000003" customHeight="1">
      <c r="A2224" s="263" t="s">
        <v>6800</v>
      </c>
      <c r="B2224" s="263" t="s">
        <v>6801</v>
      </c>
      <c r="C2224" s="263" t="s">
        <v>1114</v>
      </c>
      <c r="D2224" s="263" t="s">
        <v>6802</v>
      </c>
      <c r="E2224" s="263" t="s">
        <v>6803</v>
      </c>
      <c r="F2224" s="263" t="s">
        <v>6892</v>
      </c>
      <c r="G2224" s="264" t="s">
        <v>6893</v>
      </c>
      <c r="H2224" s="263" t="s">
        <v>6894</v>
      </c>
      <c r="I2224" s="265" t="s">
        <v>9</v>
      </c>
      <c r="J2224" s="263"/>
      <c r="K2224" s="263"/>
      <c r="L2224" s="263"/>
      <c r="M2224" s="267"/>
      <c r="N2224" s="267"/>
      <c r="O2224" s="267"/>
      <c r="P2224" s="267"/>
      <c r="Q2224" s="267"/>
      <c r="R2224" s="267"/>
      <c r="S2224" s="267"/>
      <c r="T2224" s="267"/>
      <c r="U2224" s="267"/>
      <c r="V2224" s="267"/>
      <c r="W2224" s="267"/>
      <c r="X2224" s="267"/>
      <c r="Y2224" s="267"/>
      <c r="Z2224" s="267"/>
      <c r="AA2224" s="267"/>
      <c r="AB2224" s="267"/>
    </row>
    <row r="2225" spans="1:28" s="268" customFormat="1" ht="40.200000000000003" customHeight="1">
      <c r="A2225" s="263" t="s">
        <v>6800</v>
      </c>
      <c r="B2225" s="263" t="s">
        <v>6801</v>
      </c>
      <c r="C2225" s="263" t="s">
        <v>1117</v>
      </c>
      <c r="D2225" s="263" t="s">
        <v>6802</v>
      </c>
      <c r="E2225" s="263" t="s">
        <v>6803</v>
      </c>
      <c r="F2225" s="263" t="s">
        <v>6895</v>
      </c>
      <c r="G2225" s="264" t="s">
        <v>6896</v>
      </c>
      <c r="H2225" s="263" t="s">
        <v>6897</v>
      </c>
      <c r="I2225" s="265" t="s">
        <v>9</v>
      </c>
      <c r="J2225" s="263"/>
      <c r="K2225" s="263"/>
      <c r="L2225" s="263"/>
      <c r="M2225" s="267"/>
      <c r="N2225" s="267"/>
      <c r="O2225" s="267"/>
      <c r="P2225" s="267"/>
      <c r="Q2225" s="267"/>
      <c r="R2225" s="267"/>
      <c r="S2225" s="267"/>
      <c r="T2225" s="267"/>
      <c r="U2225" s="267"/>
      <c r="V2225" s="267"/>
      <c r="W2225" s="267"/>
      <c r="X2225" s="267"/>
      <c r="Y2225" s="267"/>
      <c r="Z2225" s="267"/>
      <c r="AA2225" s="267"/>
      <c r="AB2225" s="267"/>
    </row>
    <row r="2226" spans="1:28" s="268" customFormat="1" ht="40.200000000000003" customHeight="1">
      <c r="A2226" s="263" t="s">
        <v>6800</v>
      </c>
      <c r="B2226" s="263" t="s">
        <v>6801</v>
      </c>
      <c r="C2226" s="263" t="s">
        <v>1121</v>
      </c>
      <c r="D2226" s="263" t="s">
        <v>6802</v>
      </c>
      <c r="E2226" s="263" t="s">
        <v>6803</v>
      </c>
      <c r="F2226" s="263" t="s">
        <v>6898</v>
      </c>
      <c r="G2226" s="264" t="s">
        <v>6899</v>
      </c>
      <c r="H2226" s="263" t="s">
        <v>6900</v>
      </c>
      <c r="I2226" s="265" t="s">
        <v>9</v>
      </c>
      <c r="J2226" s="263"/>
      <c r="K2226" s="263"/>
      <c r="L2226" s="263"/>
      <c r="M2226" s="267"/>
      <c r="N2226" s="267"/>
      <c r="O2226" s="267"/>
      <c r="P2226" s="267"/>
      <c r="Q2226" s="267"/>
      <c r="R2226" s="267"/>
      <c r="S2226" s="267"/>
      <c r="T2226" s="267"/>
      <c r="U2226" s="267"/>
      <c r="V2226" s="267"/>
      <c r="W2226" s="267"/>
      <c r="X2226" s="267"/>
      <c r="Y2226" s="267"/>
      <c r="Z2226" s="267"/>
      <c r="AA2226" s="267"/>
      <c r="AB2226" s="267"/>
    </row>
    <row r="2227" spans="1:28" s="268" customFormat="1" ht="40.200000000000003" customHeight="1">
      <c r="A2227" s="263" t="s">
        <v>6800</v>
      </c>
      <c r="B2227" s="263" t="s">
        <v>6801</v>
      </c>
      <c r="C2227" s="263" t="s">
        <v>1781</v>
      </c>
      <c r="D2227" s="263" t="s">
        <v>6802</v>
      </c>
      <c r="E2227" s="263" t="s">
        <v>6803</v>
      </c>
      <c r="F2227" s="263" t="s">
        <v>6901</v>
      </c>
      <c r="G2227" s="264" t="s">
        <v>6902</v>
      </c>
      <c r="H2227" s="263" t="s">
        <v>6903</v>
      </c>
      <c r="I2227" s="265" t="s">
        <v>9</v>
      </c>
      <c r="J2227" s="263"/>
      <c r="K2227" s="263"/>
      <c r="L2227" s="263"/>
      <c r="M2227" s="267"/>
      <c r="N2227" s="267"/>
      <c r="O2227" s="267"/>
      <c r="P2227" s="267"/>
      <c r="Q2227" s="267"/>
      <c r="R2227" s="267"/>
      <c r="S2227" s="267"/>
      <c r="T2227" s="267"/>
      <c r="U2227" s="267"/>
      <c r="V2227" s="267"/>
      <c r="W2227" s="267"/>
      <c r="X2227" s="267"/>
      <c r="Y2227" s="267"/>
      <c r="Z2227" s="267"/>
      <c r="AA2227" s="267"/>
      <c r="AB2227" s="267"/>
    </row>
    <row r="2228" spans="1:28" s="268" customFormat="1" ht="40.200000000000003" customHeight="1">
      <c r="A2228" s="263" t="s">
        <v>6800</v>
      </c>
      <c r="B2228" s="263" t="s">
        <v>6801</v>
      </c>
      <c r="C2228" s="263" t="s">
        <v>1785</v>
      </c>
      <c r="D2228" s="263" t="s">
        <v>6802</v>
      </c>
      <c r="E2228" s="263" t="s">
        <v>6803</v>
      </c>
      <c r="F2228" s="263" t="s">
        <v>6904</v>
      </c>
      <c r="G2228" s="264" t="s">
        <v>6905</v>
      </c>
      <c r="H2228" s="263" t="s">
        <v>6906</v>
      </c>
      <c r="I2228" s="265" t="s">
        <v>9</v>
      </c>
      <c r="J2228" s="263"/>
      <c r="K2228" s="263"/>
      <c r="L2228" s="263"/>
      <c r="M2228" s="267"/>
      <c r="N2228" s="267"/>
      <c r="O2228" s="267"/>
      <c r="P2228" s="267"/>
      <c r="Q2228" s="267"/>
      <c r="R2228" s="267"/>
      <c r="S2228" s="267"/>
      <c r="T2228" s="267"/>
      <c r="U2228" s="267"/>
      <c r="V2228" s="267"/>
      <c r="W2228" s="267"/>
      <c r="X2228" s="267"/>
      <c r="Y2228" s="267"/>
      <c r="Z2228" s="267"/>
      <c r="AA2228" s="267"/>
      <c r="AB2228" s="267"/>
    </row>
    <row r="2229" spans="1:28" s="268" customFormat="1" ht="40.200000000000003" customHeight="1">
      <c r="A2229" s="263" t="s">
        <v>6800</v>
      </c>
      <c r="B2229" s="263" t="s">
        <v>6801</v>
      </c>
      <c r="C2229" s="263" t="s">
        <v>1789</v>
      </c>
      <c r="D2229" s="263" t="s">
        <v>6802</v>
      </c>
      <c r="E2229" s="263" t="s">
        <v>6803</v>
      </c>
      <c r="F2229" s="263" t="s">
        <v>5387</v>
      </c>
      <c r="G2229" s="264" t="s">
        <v>6907</v>
      </c>
      <c r="H2229" s="263" t="s">
        <v>6908</v>
      </c>
      <c r="I2229" s="265" t="s">
        <v>9</v>
      </c>
      <c r="J2229" s="263"/>
      <c r="K2229" s="263"/>
      <c r="L2229" s="263"/>
      <c r="M2229" s="267"/>
      <c r="N2229" s="267"/>
      <c r="O2229" s="267"/>
      <c r="P2229" s="267"/>
      <c r="Q2229" s="267"/>
      <c r="R2229" s="267"/>
      <c r="S2229" s="267"/>
      <c r="T2229" s="267"/>
      <c r="U2229" s="267"/>
      <c r="V2229" s="267"/>
      <c r="W2229" s="267"/>
      <c r="X2229" s="267"/>
      <c r="Y2229" s="267"/>
      <c r="Z2229" s="267"/>
      <c r="AA2229" s="267"/>
      <c r="AB2229" s="267"/>
    </row>
    <row r="2230" spans="1:28" s="268" customFormat="1" ht="40.200000000000003" customHeight="1">
      <c r="A2230" s="263" t="s">
        <v>6800</v>
      </c>
      <c r="B2230" s="263" t="s">
        <v>6801</v>
      </c>
      <c r="C2230" s="263" t="s">
        <v>1793</v>
      </c>
      <c r="D2230" s="263" t="s">
        <v>6802</v>
      </c>
      <c r="E2230" s="263" t="s">
        <v>6803</v>
      </c>
      <c r="F2230" s="263" t="s">
        <v>6909</v>
      </c>
      <c r="G2230" s="264" t="s">
        <v>6910</v>
      </c>
      <c r="H2230" s="263" t="s">
        <v>6911</v>
      </c>
      <c r="I2230" s="265" t="s">
        <v>9</v>
      </c>
      <c r="J2230" s="263"/>
      <c r="K2230" s="263"/>
      <c r="L2230" s="263"/>
      <c r="M2230" s="267"/>
      <c r="N2230" s="267"/>
      <c r="O2230" s="267"/>
      <c r="P2230" s="267"/>
      <c r="Q2230" s="267"/>
      <c r="R2230" s="267"/>
      <c r="S2230" s="267"/>
      <c r="T2230" s="267"/>
      <c r="U2230" s="267"/>
      <c r="V2230" s="267"/>
      <c r="W2230" s="267"/>
      <c r="X2230" s="267"/>
      <c r="Y2230" s="267"/>
      <c r="Z2230" s="267"/>
      <c r="AA2230" s="267"/>
      <c r="AB2230" s="267"/>
    </row>
    <row r="2231" spans="1:28" s="268" customFormat="1" ht="40.200000000000003" customHeight="1">
      <c r="A2231" s="263" t="s">
        <v>6800</v>
      </c>
      <c r="B2231" s="263" t="s">
        <v>6801</v>
      </c>
      <c r="C2231" s="263" t="s">
        <v>1796</v>
      </c>
      <c r="D2231" s="263" t="s">
        <v>6802</v>
      </c>
      <c r="E2231" s="263" t="s">
        <v>6803</v>
      </c>
      <c r="F2231" s="263" t="s">
        <v>6912</v>
      </c>
      <c r="G2231" s="264" t="s">
        <v>6910</v>
      </c>
      <c r="H2231" s="263" t="s">
        <v>6913</v>
      </c>
      <c r="I2231" s="265" t="s">
        <v>9</v>
      </c>
      <c r="J2231" s="263"/>
      <c r="K2231" s="263"/>
      <c r="L2231" s="263"/>
      <c r="M2231" s="267"/>
      <c r="N2231" s="267"/>
      <c r="O2231" s="267"/>
      <c r="P2231" s="267"/>
      <c r="Q2231" s="267"/>
      <c r="R2231" s="267"/>
      <c r="S2231" s="267"/>
      <c r="T2231" s="267"/>
      <c r="U2231" s="267"/>
      <c r="V2231" s="267"/>
      <c r="W2231" s="267"/>
      <c r="X2231" s="267"/>
      <c r="Y2231" s="267"/>
      <c r="Z2231" s="267"/>
      <c r="AA2231" s="267"/>
      <c r="AB2231" s="267"/>
    </row>
    <row r="2232" spans="1:28" s="268" customFormat="1" ht="40.200000000000003" customHeight="1">
      <c r="A2232" s="263" t="s">
        <v>6800</v>
      </c>
      <c r="B2232" s="263" t="s">
        <v>6801</v>
      </c>
      <c r="C2232" s="263" t="s">
        <v>1800</v>
      </c>
      <c r="D2232" s="263" t="s">
        <v>6802</v>
      </c>
      <c r="E2232" s="263" t="s">
        <v>6803</v>
      </c>
      <c r="F2232" s="263" t="s">
        <v>5025</v>
      </c>
      <c r="G2232" s="264" t="s">
        <v>5507</v>
      </c>
      <c r="H2232" s="263" t="s">
        <v>3365</v>
      </c>
      <c r="I2232" s="265" t="s">
        <v>9</v>
      </c>
      <c r="J2232" s="263"/>
      <c r="K2232" s="263"/>
      <c r="L2232" s="263"/>
      <c r="M2232" s="267"/>
      <c r="N2232" s="267"/>
      <c r="O2232" s="267"/>
      <c r="P2232" s="267"/>
      <c r="Q2232" s="267"/>
      <c r="R2232" s="267"/>
      <c r="S2232" s="267"/>
      <c r="T2232" s="267"/>
      <c r="U2232" s="267"/>
      <c r="V2232" s="267"/>
      <c r="W2232" s="267"/>
      <c r="X2232" s="267"/>
      <c r="Y2232" s="267"/>
      <c r="Z2232" s="267"/>
      <c r="AA2232" s="267"/>
      <c r="AB2232" s="267"/>
    </row>
    <row r="2233" spans="1:28" s="268" customFormat="1" ht="40.200000000000003" customHeight="1">
      <c r="A2233" s="263" t="s">
        <v>6800</v>
      </c>
      <c r="B2233" s="263" t="s">
        <v>6801</v>
      </c>
      <c r="C2233" s="263" t="s">
        <v>1803</v>
      </c>
      <c r="D2233" s="263" t="s">
        <v>6802</v>
      </c>
      <c r="E2233" s="263" t="s">
        <v>6803</v>
      </c>
      <c r="F2233" s="263" t="s">
        <v>3036</v>
      </c>
      <c r="G2233" s="264" t="s">
        <v>5831</v>
      </c>
      <c r="H2233" s="263" t="s">
        <v>3359</v>
      </c>
      <c r="I2233" s="265" t="s">
        <v>9</v>
      </c>
      <c r="J2233" s="263"/>
      <c r="K2233" s="263"/>
      <c r="L2233" s="263"/>
      <c r="M2233" s="267"/>
      <c r="N2233" s="267"/>
      <c r="O2233" s="267"/>
      <c r="P2233" s="267"/>
      <c r="Q2233" s="267"/>
      <c r="R2233" s="267"/>
      <c r="S2233" s="267"/>
      <c r="T2233" s="267"/>
      <c r="U2233" s="267"/>
      <c r="V2233" s="267"/>
      <c r="W2233" s="267"/>
      <c r="X2233" s="267"/>
      <c r="Y2233" s="267"/>
      <c r="Z2233" s="267"/>
      <c r="AA2233" s="267"/>
      <c r="AB2233" s="267"/>
    </row>
    <row r="2234" spans="1:28" s="268" customFormat="1" ht="40.200000000000003" customHeight="1">
      <c r="A2234" s="263" t="s">
        <v>6800</v>
      </c>
      <c r="B2234" s="263" t="s">
        <v>6801</v>
      </c>
      <c r="C2234" s="263" t="s">
        <v>1805</v>
      </c>
      <c r="D2234" s="263" t="s">
        <v>6802</v>
      </c>
      <c r="E2234" s="263" t="s">
        <v>6803</v>
      </c>
      <c r="F2234" s="263" t="s">
        <v>3031</v>
      </c>
      <c r="G2234" s="264" t="s">
        <v>5408</v>
      </c>
      <c r="H2234" s="263" t="s">
        <v>3362</v>
      </c>
      <c r="I2234" s="265" t="s">
        <v>9</v>
      </c>
      <c r="J2234" s="263"/>
      <c r="K2234" s="263"/>
      <c r="L2234" s="263"/>
      <c r="M2234" s="267"/>
      <c r="N2234" s="267"/>
      <c r="O2234" s="267"/>
      <c r="P2234" s="267"/>
      <c r="Q2234" s="267"/>
      <c r="R2234" s="267"/>
      <c r="S2234" s="267"/>
      <c r="T2234" s="267"/>
      <c r="U2234" s="267"/>
      <c r="V2234" s="267"/>
      <c r="W2234" s="267"/>
      <c r="X2234" s="267"/>
      <c r="Y2234" s="267"/>
      <c r="Z2234" s="267"/>
      <c r="AA2234" s="267"/>
      <c r="AB2234" s="267"/>
    </row>
    <row r="2235" spans="1:28" s="268" customFormat="1" ht="40.200000000000003" customHeight="1">
      <c r="A2235" s="263" t="s">
        <v>6800</v>
      </c>
      <c r="B2235" s="263" t="s">
        <v>6801</v>
      </c>
      <c r="C2235" s="263" t="s">
        <v>1809</v>
      </c>
      <c r="D2235" s="263" t="s">
        <v>6802</v>
      </c>
      <c r="E2235" s="263" t="s">
        <v>6803</v>
      </c>
      <c r="F2235" s="263" t="s">
        <v>5720</v>
      </c>
      <c r="G2235" s="264" t="s">
        <v>6914</v>
      </c>
      <c r="H2235" s="263" t="s">
        <v>5833</v>
      </c>
      <c r="I2235" s="282" t="s">
        <v>10</v>
      </c>
      <c r="J2235" s="290" t="s">
        <v>5726</v>
      </c>
      <c r="K2235" s="263"/>
      <c r="L2235" s="263"/>
      <c r="M2235" s="267"/>
      <c r="N2235" s="267"/>
      <c r="O2235" s="267"/>
      <c r="P2235" s="267"/>
      <c r="Q2235" s="267"/>
      <c r="R2235" s="267"/>
      <c r="S2235" s="267"/>
      <c r="T2235" s="267"/>
      <c r="U2235" s="267"/>
      <c r="V2235" s="267"/>
      <c r="W2235" s="267"/>
      <c r="X2235" s="267"/>
      <c r="Y2235" s="267"/>
      <c r="Z2235" s="267"/>
      <c r="AA2235" s="267"/>
      <c r="AB2235" s="267"/>
    </row>
    <row r="2236" spans="1:28" s="268" customFormat="1" ht="40.200000000000003" customHeight="1">
      <c r="A2236" s="263" t="s">
        <v>6800</v>
      </c>
      <c r="B2236" s="263" t="s">
        <v>6801</v>
      </c>
      <c r="C2236" s="263" t="s">
        <v>1813</v>
      </c>
      <c r="D2236" s="263" t="s">
        <v>6802</v>
      </c>
      <c r="E2236" s="263" t="s">
        <v>6803</v>
      </c>
      <c r="F2236" s="263" t="s">
        <v>5834</v>
      </c>
      <c r="G2236" s="264" t="s">
        <v>6914</v>
      </c>
      <c r="H2236" s="263" t="s">
        <v>6915</v>
      </c>
      <c r="I2236" s="282" t="s">
        <v>10</v>
      </c>
      <c r="J2236" s="290" t="s">
        <v>5726</v>
      </c>
      <c r="K2236" s="263"/>
      <c r="L2236" s="263"/>
      <c r="M2236" s="267"/>
      <c r="N2236" s="267"/>
      <c r="O2236" s="267"/>
      <c r="P2236" s="267"/>
      <c r="Q2236" s="267"/>
      <c r="R2236" s="267"/>
      <c r="S2236" s="267"/>
      <c r="T2236" s="267"/>
      <c r="U2236" s="267"/>
      <c r="V2236" s="267"/>
      <c r="W2236" s="267"/>
      <c r="X2236" s="267"/>
      <c r="Y2236" s="267"/>
      <c r="Z2236" s="267"/>
      <c r="AA2236" s="267"/>
      <c r="AB2236" s="267"/>
    </row>
    <row r="2237" spans="1:28" s="268" customFormat="1" ht="40.200000000000003" customHeight="1">
      <c r="A2237" s="263" t="s">
        <v>6800</v>
      </c>
      <c r="B2237" s="263" t="s">
        <v>6801</v>
      </c>
      <c r="C2237" s="263" t="s">
        <v>1817</v>
      </c>
      <c r="D2237" s="263" t="s">
        <v>6802</v>
      </c>
      <c r="E2237" s="263" t="s">
        <v>6803</v>
      </c>
      <c r="F2237" s="263" t="s">
        <v>5727</v>
      </c>
      <c r="G2237" s="264" t="s">
        <v>6914</v>
      </c>
      <c r="H2237" s="263" t="s">
        <v>5729</v>
      </c>
      <c r="I2237" s="282" t="s">
        <v>10</v>
      </c>
      <c r="J2237" s="290" t="s">
        <v>5726</v>
      </c>
      <c r="K2237" s="263"/>
      <c r="L2237" s="263"/>
      <c r="M2237" s="267"/>
      <c r="N2237" s="267"/>
      <c r="O2237" s="267"/>
      <c r="P2237" s="267"/>
      <c r="Q2237" s="267"/>
      <c r="R2237" s="267"/>
      <c r="S2237" s="267"/>
      <c r="T2237" s="267"/>
      <c r="U2237" s="267"/>
      <c r="V2237" s="267"/>
      <c r="W2237" s="267"/>
      <c r="X2237" s="267"/>
      <c r="Y2237" s="267"/>
      <c r="Z2237" s="267"/>
      <c r="AA2237" s="267"/>
      <c r="AB2237" s="267"/>
    </row>
    <row r="2238" spans="1:28" s="268" customFormat="1" ht="40.200000000000003" customHeight="1">
      <c r="A2238" s="263" t="s">
        <v>6800</v>
      </c>
      <c r="B2238" s="263" t="s">
        <v>6801</v>
      </c>
      <c r="C2238" s="263" t="s">
        <v>1821</v>
      </c>
      <c r="D2238" s="263" t="s">
        <v>6802</v>
      </c>
      <c r="E2238" s="263" t="s">
        <v>6803</v>
      </c>
      <c r="F2238" s="263" t="s">
        <v>5730</v>
      </c>
      <c r="G2238" s="264" t="s">
        <v>6914</v>
      </c>
      <c r="H2238" s="263" t="s">
        <v>6916</v>
      </c>
      <c r="I2238" s="265" t="s">
        <v>9</v>
      </c>
      <c r="J2238" s="263"/>
      <c r="K2238" s="263"/>
      <c r="L2238" s="263"/>
      <c r="M2238" s="267"/>
      <c r="N2238" s="267"/>
      <c r="O2238" s="267"/>
      <c r="P2238" s="267"/>
      <c r="Q2238" s="267"/>
      <c r="R2238" s="267"/>
      <c r="S2238" s="267"/>
      <c r="T2238" s="267"/>
      <c r="U2238" s="267"/>
      <c r="V2238" s="267"/>
      <c r="W2238" s="267"/>
      <c r="X2238" s="267"/>
      <c r="Y2238" s="267"/>
      <c r="Z2238" s="267"/>
      <c r="AA2238" s="267"/>
      <c r="AB2238" s="267"/>
    </row>
    <row r="2239" spans="1:28" s="268" customFormat="1" ht="40.200000000000003" customHeight="1">
      <c r="A2239" s="263" t="s">
        <v>6800</v>
      </c>
      <c r="B2239" s="263" t="s">
        <v>6801</v>
      </c>
      <c r="C2239" s="263" t="s">
        <v>1825</v>
      </c>
      <c r="D2239" s="263" t="s">
        <v>6802</v>
      </c>
      <c r="E2239" s="263" t="s">
        <v>6803</v>
      </c>
      <c r="F2239" s="263" t="s">
        <v>6917</v>
      </c>
      <c r="G2239" s="264" t="s">
        <v>6918</v>
      </c>
      <c r="H2239" s="263" t="s">
        <v>5503</v>
      </c>
      <c r="I2239" s="265" t="s">
        <v>9</v>
      </c>
      <c r="J2239" s="263"/>
      <c r="K2239" s="263"/>
      <c r="L2239" s="263"/>
      <c r="M2239" s="267"/>
      <c r="N2239" s="267"/>
      <c r="O2239" s="267"/>
      <c r="P2239" s="267"/>
      <c r="Q2239" s="267"/>
      <c r="R2239" s="267"/>
      <c r="S2239" s="267"/>
      <c r="T2239" s="267"/>
      <c r="U2239" s="267"/>
      <c r="V2239" s="267"/>
      <c r="W2239" s="267"/>
      <c r="X2239" s="267"/>
      <c r="Y2239" s="267"/>
      <c r="Z2239" s="267"/>
      <c r="AA2239" s="267"/>
      <c r="AB2239" s="267"/>
    </row>
    <row r="2240" spans="1:28" s="268" customFormat="1" ht="40.200000000000003" customHeight="1">
      <c r="A2240" s="263" t="s">
        <v>6800</v>
      </c>
      <c r="B2240" s="263" t="s">
        <v>6801</v>
      </c>
      <c r="C2240" s="263" t="s">
        <v>1829</v>
      </c>
      <c r="D2240" s="263" t="s">
        <v>6802</v>
      </c>
      <c r="E2240" s="263" t="s">
        <v>6803</v>
      </c>
      <c r="F2240" s="263" t="s">
        <v>6919</v>
      </c>
      <c r="G2240" s="264" t="s">
        <v>6920</v>
      </c>
      <c r="H2240" s="263" t="s">
        <v>5500</v>
      </c>
      <c r="I2240" s="265" t="s">
        <v>9</v>
      </c>
      <c r="J2240" s="263"/>
      <c r="K2240" s="263"/>
      <c r="L2240" s="263"/>
      <c r="M2240" s="267"/>
      <c r="N2240" s="267"/>
      <c r="O2240" s="267"/>
      <c r="P2240" s="267"/>
      <c r="Q2240" s="267"/>
      <c r="R2240" s="267"/>
      <c r="S2240" s="267"/>
      <c r="T2240" s="267"/>
      <c r="U2240" s="267"/>
      <c r="V2240" s="267"/>
      <c r="W2240" s="267"/>
      <c r="X2240" s="267"/>
      <c r="Y2240" s="267"/>
      <c r="Z2240" s="267"/>
      <c r="AA2240" s="267"/>
      <c r="AB2240" s="267"/>
    </row>
    <row r="2241" spans="1:28" s="268" customFormat="1" ht="40.200000000000003" customHeight="1">
      <c r="A2241" s="263" t="s">
        <v>6800</v>
      </c>
      <c r="B2241" s="263" t="s">
        <v>6801</v>
      </c>
      <c r="C2241" s="263" t="s">
        <v>1833</v>
      </c>
      <c r="D2241" s="263" t="s">
        <v>6802</v>
      </c>
      <c r="E2241" s="263" t="s">
        <v>6803</v>
      </c>
      <c r="F2241" s="263" t="s">
        <v>6921</v>
      </c>
      <c r="G2241" s="264" t="s">
        <v>6922</v>
      </c>
      <c r="H2241" s="263" t="s">
        <v>6923</v>
      </c>
      <c r="I2241" s="265" t="s">
        <v>9</v>
      </c>
      <c r="J2241" s="263"/>
      <c r="K2241" s="263"/>
      <c r="L2241" s="263"/>
      <c r="M2241" s="267"/>
      <c r="N2241" s="267"/>
      <c r="O2241" s="267"/>
      <c r="P2241" s="267"/>
      <c r="Q2241" s="267"/>
      <c r="R2241" s="267"/>
      <c r="S2241" s="267"/>
      <c r="T2241" s="267"/>
      <c r="U2241" s="267"/>
      <c r="V2241" s="267"/>
      <c r="W2241" s="267"/>
      <c r="X2241" s="267"/>
      <c r="Y2241" s="267"/>
      <c r="Z2241" s="267"/>
      <c r="AA2241" s="267"/>
      <c r="AB2241" s="267"/>
    </row>
    <row r="2242" spans="1:28" s="268" customFormat="1" ht="40.200000000000003" customHeight="1">
      <c r="A2242" s="263" t="s">
        <v>6800</v>
      </c>
      <c r="B2242" s="263" t="s">
        <v>6801</v>
      </c>
      <c r="C2242" s="263" t="s">
        <v>1838</v>
      </c>
      <c r="D2242" s="263" t="s">
        <v>6802</v>
      </c>
      <c r="E2242" s="263" t="s">
        <v>6803</v>
      </c>
      <c r="F2242" s="263" t="s">
        <v>6924</v>
      </c>
      <c r="G2242" s="264" t="s">
        <v>6925</v>
      </c>
      <c r="H2242" s="263" t="s">
        <v>6926</v>
      </c>
      <c r="I2242" s="265" t="s">
        <v>9</v>
      </c>
      <c r="J2242" s="263"/>
      <c r="K2242" s="263"/>
      <c r="L2242" s="263"/>
      <c r="M2242" s="267"/>
      <c r="N2242" s="267"/>
      <c r="O2242" s="267"/>
      <c r="P2242" s="267"/>
      <c r="Q2242" s="267"/>
      <c r="R2242" s="267"/>
      <c r="S2242" s="267"/>
      <c r="T2242" s="267"/>
      <c r="U2242" s="267"/>
      <c r="V2242" s="267"/>
      <c r="W2242" s="267"/>
      <c r="X2242" s="267"/>
      <c r="Y2242" s="267"/>
      <c r="Z2242" s="267"/>
      <c r="AA2242" s="267"/>
      <c r="AB2242" s="267"/>
    </row>
    <row r="2243" spans="1:28" s="268" customFormat="1" ht="40.200000000000003" customHeight="1">
      <c r="A2243" s="263" t="s">
        <v>6800</v>
      </c>
      <c r="B2243" s="263" t="s">
        <v>6801</v>
      </c>
      <c r="C2243" s="263" t="s">
        <v>1842</v>
      </c>
      <c r="D2243" s="263" t="s">
        <v>6802</v>
      </c>
      <c r="E2243" s="263" t="s">
        <v>6803</v>
      </c>
      <c r="F2243" s="263" t="s">
        <v>6927</v>
      </c>
      <c r="G2243" s="264" t="s">
        <v>6928</v>
      </c>
      <c r="H2243" s="263" t="s">
        <v>6929</v>
      </c>
      <c r="I2243" s="265" t="s">
        <v>9</v>
      </c>
      <c r="J2243" s="263"/>
      <c r="K2243" s="263"/>
      <c r="L2243" s="263"/>
      <c r="M2243" s="267"/>
      <c r="N2243" s="267"/>
      <c r="O2243" s="267"/>
      <c r="P2243" s="267"/>
      <c r="Q2243" s="267"/>
      <c r="R2243" s="267"/>
      <c r="S2243" s="267"/>
      <c r="T2243" s="267"/>
      <c r="U2243" s="267"/>
      <c r="V2243" s="267"/>
      <c r="W2243" s="267"/>
      <c r="X2243" s="267"/>
      <c r="Y2243" s="267"/>
      <c r="Z2243" s="267"/>
      <c r="AA2243" s="267"/>
      <c r="AB2243" s="267"/>
    </row>
    <row r="2244" spans="1:28" s="268" customFormat="1" ht="40.200000000000003" customHeight="1">
      <c r="A2244" s="263" t="s">
        <v>6800</v>
      </c>
      <c r="B2244" s="263" t="s">
        <v>6801</v>
      </c>
      <c r="C2244" s="263" t="s">
        <v>2578</v>
      </c>
      <c r="D2244" s="263" t="s">
        <v>6802</v>
      </c>
      <c r="E2244" s="263" t="s">
        <v>6803</v>
      </c>
      <c r="F2244" s="263" t="s">
        <v>6930</v>
      </c>
      <c r="G2244" s="264" t="s">
        <v>6931</v>
      </c>
      <c r="H2244" s="263" t="s">
        <v>6916</v>
      </c>
      <c r="I2244" s="265" t="s">
        <v>9</v>
      </c>
      <c r="J2244" s="263"/>
      <c r="K2244" s="263"/>
      <c r="L2244" s="263"/>
      <c r="M2244" s="267"/>
      <c r="N2244" s="267"/>
      <c r="O2244" s="267"/>
      <c r="P2244" s="267"/>
      <c r="Q2244" s="267"/>
      <c r="R2244" s="267"/>
      <c r="S2244" s="267"/>
      <c r="T2244" s="267"/>
      <c r="U2244" s="267"/>
      <c r="V2244" s="267"/>
      <c r="W2244" s="267"/>
      <c r="X2244" s="267"/>
      <c r="Y2244" s="267"/>
      <c r="Z2244" s="267"/>
      <c r="AA2244" s="267"/>
      <c r="AB2244" s="267"/>
    </row>
    <row r="2245" spans="1:28" s="268" customFormat="1" ht="40.200000000000003" customHeight="1">
      <c r="A2245" s="263" t="s">
        <v>6800</v>
      </c>
      <c r="B2245" s="263" t="s">
        <v>6801</v>
      </c>
      <c r="C2245" s="263" t="s">
        <v>2579</v>
      </c>
      <c r="D2245" s="263" t="s">
        <v>6802</v>
      </c>
      <c r="E2245" s="263" t="s">
        <v>6803</v>
      </c>
      <c r="F2245" s="263" t="s">
        <v>6932</v>
      </c>
      <c r="G2245" s="264" t="s">
        <v>6933</v>
      </c>
      <c r="H2245" s="263" t="s">
        <v>6934</v>
      </c>
      <c r="I2245" s="265" t="s">
        <v>9</v>
      </c>
      <c r="J2245" s="263"/>
      <c r="K2245" s="263"/>
      <c r="L2245" s="263"/>
      <c r="M2245" s="267"/>
      <c r="N2245" s="267"/>
      <c r="O2245" s="267"/>
      <c r="P2245" s="267"/>
      <c r="Q2245" s="267"/>
      <c r="R2245" s="267"/>
      <c r="S2245" s="267"/>
      <c r="T2245" s="267"/>
      <c r="U2245" s="267"/>
      <c r="V2245" s="267"/>
      <c r="W2245" s="267"/>
      <c r="X2245" s="267"/>
      <c r="Y2245" s="267"/>
      <c r="Z2245" s="267"/>
      <c r="AA2245" s="267"/>
      <c r="AB2245" s="267"/>
    </row>
    <row r="2246" spans="1:28" s="268" customFormat="1" ht="40.200000000000003" customHeight="1">
      <c r="A2246" s="263" t="s">
        <v>6800</v>
      </c>
      <c r="B2246" s="263" t="s">
        <v>6801</v>
      </c>
      <c r="C2246" s="263" t="s">
        <v>2580</v>
      </c>
      <c r="D2246" s="263" t="s">
        <v>6802</v>
      </c>
      <c r="E2246" s="263" t="s">
        <v>6803</v>
      </c>
      <c r="F2246" s="263" t="s">
        <v>6935</v>
      </c>
      <c r="G2246" s="264" t="s">
        <v>6936</v>
      </c>
      <c r="H2246" s="263" t="s">
        <v>6934</v>
      </c>
      <c r="I2246" s="265" t="s">
        <v>9</v>
      </c>
      <c r="J2246" s="263"/>
      <c r="K2246" s="263"/>
      <c r="L2246" s="263"/>
      <c r="M2246" s="267"/>
      <c r="N2246" s="267"/>
      <c r="O2246" s="267"/>
      <c r="P2246" s="267"/>
      <c r="Q2246" s="267"/>
      <c r="R2246" s="267"/>
      <c r="S2246" s="267"/>
      <c r="T2246" s="267"/>
      <c r="U2246" s="267"/>
      <c r="V2246" s="267"/>
      <c r="W2246" s="267"/>
      <c r="X2246" s="267"/>
      <c r="Y2246" s="267"/>
      <c r="Z2246" s="267"/>
      <c r="AA2246" s="267"/>
      <c r="AB2246" s="267"/>
    </row>
    <row r="2247" spans="1:28" s="268" customFormat="1" ht="40.200000000000003" customHeight="1">
      <c r="A2247" s="263" t="s">
        <v>6800</v>
      </c>
      <c r="B2247" s="263" t="s">
        <v>6801</v>
      </c>
      <c r="C2247" s="263" t="s">
        <v>2581</v>
      </c>
      <c r="D2247" s="263" t="s">
        <v>6802</v>
      </c>
      <c r="E2247" s="263" t="s">
        <v>6803</v>
      </c>
      <c r="F2247" s="263" t="s">
        <v>6937</v>
      </c>
      <c r="G2247" s="264" t="s">
        <v>6938</v>
      </c>
      <c r="H2247" s="263" t="s">
        <v>6934</v>
      </c>
      <c r="I2247" s="265" t="s">
        <v>9</v>
      </c>
      <c r="J2247" s="263"/>
      <c r="K2247" s="263"/>
      <c r="L2247" s="263"/>
      <c r="M2247" s="267"/>
      <c r="N2247" s="267"/>
      <c r="O2247" s="267"/>
      <c r="P2247" s="267"/>
      <c r="Q2247" s="267"/>
      <c r="R2247" s="267"/>
      <c r="S2247" s="267"/>
      <c r="T2247" s="267"/>
      <c r="U2247" s="267"/>
      <c r="V2247" s="267"/>
      <c r="W2247" s="267"/>
      <c r="X2247" s="267"/>
      <c r="Y2247" s="267"/>
      <c r="Z2247" s="267"/>
      <c r="AA2247" s="267"/>
      <c r="AB2247" s="267"/>
    </row>
    <row r="2248" spans="1:28" s="268" customFormat="1" ht="40.200000000000003" customHeight="1">
      <c r="A2248" s="263" t="s">
        <v>6939</v>
      </c>
      <c r="B2248" s="263" t="s">
        <v>6940</v>
      </c>
      <c r="C2248" s="263" t="s">
        <v>209</v>
      </c>
      <c r="D2248" s="263" t="s">
        <v>6941</v>
      </c>
      <c r="E2248" s="263" t="s">
        <v>6942</v>
      </c>
      <c r="F2248" s="263" t="s">
        <v>6943</v>
      </c>
      <c r="G2248" s="264" t="s">
        <v>6944</v>
      </c>
      <c r="H2248" s="263" t="s">
        <v>6945</v>
      </c>
      <c r="I2248" s="265" t="s">
        <v>9</v>
      </c>
      <c r="J2248" s="263"/>
      <c r="K2248" s="263"/>
      <c r="L2248" s="263"/>
      <c r="M2248" s="267"/>
      <c r="N2248" s="267"/>
      <c r="O2248" s="267"/>
      <c r="P2248" s="267"/>
      <c r="Q2248" s="267"/>
      <c r="R2248" s="267"/>
      <c r="S2248" s="267"/>
      <c r="T2248" s="267"/>
      <c r="U2248" s="267"/>
      <c r="V2248" s="267"/>
      <c r="W2248" s="267"/>
      <c r="X2248" s="267"/>
      <c r="Y2248" s="267"/>
      <c r="Z2248" s="267"/>
      <c r="AA2248" s="267"/>
      <c r="AB2248" s="267"/>
    </row>
    <row r="2249" spans="1:28" s="268" customFormat="1" ht="40.200000000000003" customHeight="1">
      <c r="A2249" s="263" t="s">
        <v>6939</v>
      </c>
      <c r="B2249" s="263" t="s">
        <v>6940</v>
      </c>
      <c r="C2249" s="263" t="s">
        <v>215</v>
      </c>
      <c r="D2249" s="263" t="s">
        <v>6941</v>
      </c>
      <c r="E2249" s="263" t="s">
        <v>6942</v>
      </c>
      <c r="F2249" s="263" t="s">
        <v>6946</v>
      </c>
      <c r="G2249" s="264" t="s">
        <v>6947</v>
      </c>
      <c r="H2249" s="263" t="s">
        <v>6948</v>
      </c>
      <c r="I2249" s="265" t="s">
        <v>9</v>
      </c>
      <c r="J2249" s="263"/>
      <c r="K2249" s="263"/>
      <c r="L2249" s="263"/>
      <c r="M2249" s="267"/>
      <c r="N2249" s="267"/>
      <c r="O2249" s="267"/>
      <c r="P2249" s="267"/>
      <c r="Q2249" s="267"/>
      <c r="R2249" s="267"/>
      <c r="S2249" s="267"/>
      <c r="T2249" s="267"/>
      <c r="U2249" s="267"/>
      <c r="V2249" s="267"/>
      <c r="W2249" s="267"/>
      <c r="X2249" s="267"/>
      <c r="Y2249" s="267"/>
      <c r="Z2249" s="267"/>
      <c r="AA2249" s="267"/>
      <c r="AB2249" s="267"/>
    </row>
    <row r="2250" spans="1:28" s="268" customFormat="1" ht="40.200000000000003" customHeight="1">
      <c r="A2250" s="263" t="s">
        <v>6939</v>
      </c>
      <c r="B2250" s="263" t="s">
        <v>6940</v>
      </c>
      <c r="C2250" s="263" t="s">
        <v>220</v>
      </c>
      <c r="D2250" s="263" t="s">
        <v>6941</v>
      </c>
      <c r="E2250" s="263" t="s">
        <v>6942</v>
      </c>
      <c r="F2250" s="263" t="s">
        <v>6949</v>
      </c>
      <c r="G2250" s="264" t="s">
        <v>6950</v>
      </c>
      <c r="H2250" s="263" t="s">
        <v>6948</v>
      </c>
      <c r="I2250" s="265" t="s">
        <v>9</v>
      </c>
      <c r="J2250" s="263"/>
      <c r="K2250" s="263"/>
      <c r="L2250" s="263"/>
      <c r="M2250" s="267"/>
      <c r="N2250" s="267"/>
      <c r="O2250" s="267"/>
      <c r="P2250" s="267"/>
      <c r="Q2250" s="267"/>
      <c r="R2250" s="267"/>
      <c r="S2250" s="267"/>
      <c r="T2250" s="267"/>
      <c r="U2250" s="267"/>
      <c r="V2250" s="267"/>
      <c r="W2250" s="267"/>
      <c r="X2250" s="267"/>
      <c r="Y2250" s="267"/>
      <c r="Z2250" s="267"/>
      <c r="AA2250" s="267"/>
      <c r="AB2250" s="267"/>
    </row>
    <row r="2251" spans="1:28" s="268" customFormat="1" ht="40.200000000000003" customHeight="1">
      <c r="A2251" s="263" t="s">
        <v>6939</v>
      </c>
      <c r="B2251" s="263" t="s">
        <v>6940</v>
      </c>
      <c r="C2251" s="263" t="s">
        <v>226</v>
      </c>
      <c r="D2251" s="263" t="s">
        <v>6941</v>
      </c>
      <c r="E2251" s="263" t="s">
        <v>6942</v>
      </c>
      <c r="F2251" s="263" t="s">
        <v>6951</v>
      </c>
      <c r="G2251" s="264" t="s">
        <v>6952</v>
      </c>
      <c r="H2251" s="263" t="s">
        <v>6948</v>
      </c>
      <c r="I2251" s="265" t="s">
        <v>9</v>
      </c>
      <c r="J2251" s="263"/>
      <c r="K2251" s="263"/>
      <c r="L2251" s="263"/>
      <c r="M2251" s="267"/>
      <c r="N2251" s="267"/>
      <c r="O2251" s="267"/>
      <c r="P2251" s="267"/>
      <c r="Q2251" s="267"/>
      <c r="R2251" s="267"/>
      <c r="S2251" s="267"/>
      <c r="T2251" s="267"/>
      <c r="U2251" s="267"/>
      <c r="V2251" s="267"/>
      <c r="W2251" s="267"/>
      <c r="X2251" s="267"/>
      <c r="Y2251" s="267"/>
      <c r="Z2251" s="267"/>
      <c r="AA2251" s="267"/>
      <c r="AB2251" s="267"/>
    </row>
    <row r="2252" spans="1:28" s="268" customFormat="1" ht="40.200000000000003" customHeight="1">
      <c r="A2252" s="263" t="s">
        <v>6939</v>
      </c>
      <c r="B2252" s="263" t="s">
        <v>6940</v>
      </c>
      <c r="C2252" s="263" t="s">
        <v>230</v>
      </c>
      <c r="D2252" s="263" t="s">
        <v>6941</v>
      </c>
      <c r="E2252" s="263" t="s">
        <v>6942</v>
      </c>
      <c r="F2252" s="263" t="s">
        <v>6953</v>
      </c>
      <c r="G2252" s="264" t="s">
        <v>6954</v>
      </c>
      <c r="H2252" s="263" t="s">
        <v>6955</v>
      </c>
      <c r="I2252" s="265" t="s">
        <v>9</v>
      </c>
      <c r="J2252" s="263"/>
      <c r="K2252" s="263"/>
      <c r="L2252" s="263"/>
      <c r="M2252" s="267"/>
      <c r="N2252" s="267"/>
      <c r="O2252" s="267"/>
      <c r="P2252" s="267"/>
      <c r="Q2252" s="267"/>
      <c r="R2252" s="267"/>
      <c r="S2252" s="267"/>
      <c r="T2252" s="267"/>
      <c r="U2252" s="267"/>
      <c r="V2252" s="267"/>
      <c r="W2252" s="267"/>
      <c r="X2252" s="267"/>
      <c r="Y2252" s="267"/>
      <c r="Z2252" s="267"/>
      <c r="AA2252" s="267"/>
      <c r="AB2252" s="267"/>
    </row>
    <row r="2253" spans="1:28" s="268" customFormat="1" ht="40.200000000000003" customHeight="1">
      <c r="A2253" s="263" t="s">
        <v>6939</v>
      </c>
      <c r="B2253" s="263" t="s">
        <v>6940</v>
      </c>
      <c r="C2253" s="263" t="s">
        <v>234</v>
      </c>
      <c r="D2253" s="263" t="s">
        <v>6941</v>
      </c>
      <c r="E2253" s="263" t="s">
        <v>6942</v>
      </c>
      <c r="F2253" s="263" t="s">
        <v>6956</v>
      </c>
      <c r="G2253" s="264" t="s">
        <v>6957</v>
      </c>
      <c r="H2253" s="263" t="s">
        <v>6958</v>
      </c>
      <c r="I2253" s="265" t="s">
        <v>9</v>
      </c>
      <c r="J2253" s="263"/>
      <c r="K2253" s="263"/>
      <c r="L2253" s="263"/>
      <c r="M2253" s="267"/>
      <c r="N2253" s="267"/>
      <c r="O2253" s="267"/>
      <c r="P2253" s="267"/>
      <c r="Q2253" s="267"/>
      <c r="R2253" s="267"/>
      <c r="S2253" s="267"/>
      <c r="T2253" s="267"/>
      <c r="U2253" s="267"/>
      <c r="V2253" s="267"/>
      <c r="W2253" s="267"/>
      <c r="X2253" s="267"/>
      <c r="Y2253" s="267"/>
      <c r="Z2253" s="267"/>
      <c r="AA2253" s="267"/>
      <c r="AB2253" s="267"/>
    </row>
    <row r="2254" spans="1:28" s="268" customFormat="1" ht="40.200000000000003" customHeight="1">
      <c r="A2254" s="263" t="s">
        <v>6939</v>
      </c>
      <c r="B2254" s="263" t="s">
        <v>6940</v>
      </c>
      <c r="C2254" s="263" t="s">
        <v>238</v>
      </c>
      <c r="D2254" s="263" t="s">
        <v>6941</v>
      </c>
      <c r="E2254" s="263" t="s">
        <v>6942</v>
      </c>
      <c r="F2254" s="263" t="s">
        <v>6959</v>
      </c>
      <c r="G2254" s="264" t="s">
        <v>6960</v>
      </c>
      <c r="H2254" s="263" t="s">
        <v>6961</v>
      </c>
      <c r="I2254" s="265" t="s">
        <v>9</v>
      </c>
      <c r="J2254" s="263"/>
      <c r="K2254" s="263"/>
      <c r="L2254" s="267"/>
      <c r="M2254" s="267"/>
      <c r="N2254" s="267"/>
      <c r="O2254" s="267"/>
      <c r="P2254" s="267"/>
      <c r="Q2254" s="267"/>
      <c r="R2254" s="267"/>
      <c r="S2254" s="267"/>
      <c r="T2254" s="267"/>
      <c r="U2254" s="267"/>
      <c r="V2254" s="267"/>
      <c r="W2254" s="267"/>
      <c r="X2254" s="267"/>
      <c r="Y2254" s="267"/>
      <c r="Z2254" s="267"/>
      <c r="AA2254" s="267"/>
      <c r="AB2254" s="267"/>
    </row>
    <row r="2255" spans="1:28" s="268" customFormat="1" ht="40.200000000000003" customHeight="1">
      <c r="A2255" s="263" t="s">
        <v>6939</v>
      </c>
      <c r="B2255" s="263" t="s">
        <v>6940</v>
      </c>
      <c r="C2255" s="263" t="s">
        <v>243</v>
      </c>
      <c r="D2255" s="263" t="s">
        <v>6941</v>
      </c>
      <c r="E2255" s="263" t="s">
        <v>6942</v>
      </c>
      <c r="F2255" s="263" t="s">
        <v>6962</v>
      </c>
      <c r="G2255" s="264" t="s">
        <v>6963</v>
      </c>
      <c r="H2255" s="263" t="s">
        <v>6964</v>
      </c>
      <c r="I2255" s="265" t="s">
        <v>9</v>
      </c>
      <c r="J2255" s="263"/>
      <c r="K2255" s="263"/>
      <c r="L2255" s="267"/>
      <c r="M2255" s="267"/>
      <c r="N2255" s="267"/>
      <c r="O2255" s="267"/>
      <c r="P2255" s="267"/>
      <c r="Q2255" s="267"/>
      <c r="R2255" s="267"/>
      <c r="S2255" s="267"/>
      <c r="T2255" s="267"/>
      <c r="U2255" s="267"/>
      <c r="V2255" s="267"/>
      <c r="W2255" s="267"/>
      <c r="X2255" s="267"/>
      <c r="Y2255" s="267"/>
      <c r="Z2255" s="267"/>
      <c r="AA2255" s="267"/>
      <c r="AB2255" s="267"/>
    </row>
    <row r="2256" spans="1:28" s="268" customFormat="1" ht="40.200000000000003" customHeight="1">
      <c r="A2256" s="263" t="s">
        <v>6939</v>
      </c>
      <c r="B2256" s="263" t="s">
        <v>6940</v>
      </c>
      <c r="C2256" s="263" t="s">
        <v>248</v>
      </c>
      <c r="D2256" s="263" t="s">
        <v>6941</v>
      </c>
      <c r="E2256" s="263" t="s">
        <v>6942</v>
      </c>
      <c r="F2256" s="263" t="s">
        <v>6965</v>
      </c>
      <c r="G2256" s="264" t="s">
        <v>6966</v>
      </c>
      <c r="H2256" s="263" t="s">
        <v>6967</v>
      </c>
      <c r="I2256" s="265" t="s">
        <v>9</v>
      </c>
      <c r="J2256" s="263"/>
      <c r="K2256" s="263"/>
      <c r="L2256" s="267"/>
      <c r="M2256" s="267"/>
      <c r="N2256" s="267"/>
      <c r="O2256" s="267"/>
      <c r="P2256" s="267"/>
      <c r="Q2256" s="267"/>
      <c r="R2256" s="267"/>
      <c r="S2256" s="267"/>
      <c r="T2256" s="267"/>
      <c r="U2256" s="267"/>
      <c r="V2256" s="267"/>
      <c r="W2256" s="267"/>
      <c r="X2256" s="267"/>
      <c r="Y2256" s="267"/>
      <c r="Z2256" s="267"/>
      <c r="AA2256" s="267"/>
      <c r="AB2256" s="267"/>
    </row>
    <row r="2257" spans="1:28" s="268" customFormat="1" ht="40.200000000000003" customHeight="1">
      <c r="A2257" s="263" t="s">
        <v>6939</v>
      </c>
      <c r="B2257" s="263" t="s">
        <v>6940</v>
      </c>
      <c r="C2257" s="263" t="s">
        <v>252</v>
      </c>
      <c r="D2257" s="263" t="s">
        <v>6941</v>
      </c>
      <c r="E2257" s="263" t="s">
        <v>6942</v>
      </c>
      <c r="F2257" s="263" t="s">
        <v>6968</v>
      </c>
      <c r="G2257" s="264" t="s">
        <v>6969</v>
      </c>
      <c r="H2257" s="263" t="s">
        <v>6970</v>
      </c>
      <c r="I2257" s="265" t="s">
        <v>9</v>
      </c>
      <c r="J2257" s="263"/>
      <c r="K2257" s="263"/>
      <c r="L2257" s="267"/>
      <c r="M2257" s="267"/>
      <c r="N2257" s="267"/>
      <c r="O2257" s="267"/>
      <c r="P2257" s="267"/>
      <c r="Q2257" s="267"/>
      <c r="R2257" s="267"/>
      <c r="S2257" s="267"/>
      <c r="T2257" s="267"/>
      <c r="U2257" s="267"/>
      <c r="V2257" s="267"/>
      <c r="W2257" s="267"/>
      <c r="X2257" s="267"/>
      <c r="Y2257" s="267"/>
      <c r="Z2257" s="267"/>
      <c r="AA2257" s="267"/>
      <c r="AB2257" s="267"/>
    </row>
    <row r="2258" spans="1:28" s="268" customFormat="1" ht="40.200000000000003" customHeight="1">
      <c r="A2258" s="263" t="s">
        <v>6939</v>
      </c>
      <c r="B2258" s="263" t="s">
        <v>6940</v>
      </c>
      <c r="C2258" s="263" t="s">
        <v>257</v>
      </c>
      <c r="D2258" s="263" t="s">
        <v>6941</v>
      </c>
      <c r="E2258" s="263" t="s">
        <v>6942</v>
      </c>
      <c r="F2258" s="263" t="s">
        <v>6971</v>
      </c>
      <c r="G2258" s="264" t="s">
        <v>6972</v>
      </c>
      <c r="H2258" s="263" t="s">
        <v>6973</v>
      </c>
      <c r="I2258" s="265" t="s">
        <v>9</v>
      </c>
      <c r="J2258" s="263"/>
      <c r="K2258" s="263"/>
      <c r="L2258" s="267"/>
      <c r="M2258" s="267"/>
      <c r="N2258" s="267"/>
      <c r="O2258" s="267"/>
      <c r="P2258" s="267"/>
      <c r="Q2258" s="267"/>
      <c r="R2258" s="267"/>
      <c r="S2258" s="267"/>
      <c r="T2258" s="267"/>
      <c r="U2258" s="267"/>
      <c r="V2258" s="267"/>
      <c r="W2258" s="267"/>
      <c r="X2258" s="267"/>
      <c r="Y2258" s="267"/>
      <c r="Z2258" s="267"/>
      <c r="AA2258" s="267"/>
      <c r="AB2258" s="267"/>
    </row>
    <row r="2259" spans="1:28" s="268" customFormat="1" ht="40.200000000000003" customHeight="1">
      <c r="A2259" s="263" t="s">
        <v>6939</v>
      </c>
      <c r="B2259" s="263" t="s">
        <v>6940</v>
      </c>
      <c r="C2259" s="263" t="s">
        <v>260</v>
      </c>
      <c r="D2259" s="263" t="s">
        <v>6941</v>
      </c>
      <c r="E2259" s="263" t="s">
        <v>6942</v>
      </c>
      <c r="F2259" s="263" t="s">
        <v>6974</v>
      </c>
      <c r="G2259" s="264" t="s">
        <v>6975</v>
      </c>
      <c r="H2259" s="263" t="s">
        <v>6976</v>
      </c>
      <c r="I2259" s="265" t="s">
        <v>9</v>
      </c>
      <c r="J2259" s="263"/>
      <c r="K2259" s="263"/>
      <c r="L2259" s="267"/>
      <c r="M2259" s="267"/>
      <c r="N2259" s="267"/>
      <c r="O2259" s="267"/>
      <c r="P2259" s="267"/>
      <c r="Q2259" s="267"/>
      <c r="R2259" s="267"/>
      <c r="S2259" s="267"/>
      <c r="T2259" s="267"/>
      <c r="U2259" s="267"/>
      <c r="V2259" s="267"/>
      <c r="W2259" s="267"/>
      <c r="X2259" s="267"/>
      <c r="Y2259" s="267"/>
      <c r="Z2259" s="267"/>
      <c r="AA2259" s="267"/>
      <c r="AB2259" s="267"/>
    </row>
    <row r="2260" spans="1:28" s="268" customFormat="1" ht="40.200000000000003" customHeight="1">
      <c r="A2260" s="263" t="s">
        <v>6939</v>
      </c>
      <c r="B2260" s="263" t="s">
        <v>6940</v>
      </c>
      <c r="C2260" s="263" t="s">
        <v>264</v>
      </c>
      <c r="D2260" s="263" t="s">
        <v>6941</v>
      </c>
      <c r="E2260" s="263" t="s">
        <v>6942</v>
      </c>
      <c r="F2260" s="263" t="s">
        <v>6977</v>
      </c>
      <c r="G2260" s="264" t="s">
        <v>6978</v>
      </c>
      <c r="H2260" s="263" t="s">
        <v>6979</v>
      </c>
      <c r="I2260" s="265" t="s">
        <v>9</v>
      </c>
      <c r="J2260" s="263"/>
      <c r="K2260" s="263"/>
      <c r="L2260" s="267"/>
      <c r="M2260" s="267"/>
      <c r="N2260" s="267"/>
      <c r="O2260" s="267"/>
      <c r="P2260" s="267"/>
      <c r="Q2260" s="267"/>
      <c r="R2260" s="267"/>
      <c r="S2260" s="267"/>
      <c r="T2260" s="267"/>
      <c r="U2260" s="267"/>
      <c r="V2260" s="267"/>
      <c r="W2260" s="267"/>
      <c r="X2260" s="267"/>
      <c r="Y2260" s="267"/>
      <c r="Z2260" s="267"/>
      <c r="AA2260" s="267"/>
      <c r="AB2260" s="267"/>
    </row>
    <row r="2261" spans="1:28" s="268" customFormat="1" ht="40.200000000000003" customHeight="1">
      <c r="A2261" s="263" t="s">
        <v>6939</v>
      </c>
      <c r="B2261" s="263" t="s">
        <v>6940</v>
      </c>
      <c r="C2261" s="263" t="s">
        <v>268</v>
      </c>
      <c r="D2261" s="263" t="s">
        <v>6941</v>
      </c>
      <c r="E2261" s="263" t="s">
        <v>6942</v>
      </c>
      <c r="F2261" s="263" t="s">
        <v>6980</v>
      </c>
      <c r="G2261" s="264" t="s">
        <v>6981</v>
      </c>
      <c r="H2261" s="263" t="s">
        <v>6982</v>
      </c>
      <c r="I2261" s="265" t="s">
        <v>9</v>
      </c>
      <c r="J2261" s="263"/>
      <c r="K2261" s="263"/>
      <c r="L2261" s="267"/>
      <c r="M2261" s="267"/>
      <c r="N2261" s="267"/>
      <c r="O2261" s="267"/>
      <c r="P2261" s="267"/>
      <c r="Q2261" s="267"/>
      <c r="R2261" s="267"/>
      <c r="S2261" s="267"/>
      <c r="T2261" s="267"/>
      <c r="U2261" s="267"/>
      <c r="V2261" s="267"/>
      <c r="W2261" s="267"/>
      <c r="X2261" s="267"/>
      <c r="Y2261" s="267"/>
      <c r="Z2261" s="267"/>
      <c r="AA2261" s="267"/>
      <c r="AB2261" s="267"/>
    </row>
    <row r="2262" spans="1:28" s="268" customFormat="1" ht="40.200000000000003" customHeight="1">
      <c r="A2262" s="263" t="s">
        <v>6939</v>
      </c>
      <c r="B2262" s="263" t="s">
        <v>6940</v>
      </c>
      <c r="C2262" s="263" t="s">
        <v>272</v>
      </c>
      <c r="D2262" s="263" t="s">
        <v>6941</v>
      </c>
      <c r="E2262" s="263" t="s">
        <v>6942</v>
      </c>
      <c r="F2262" s="263" t="s">
        <v>6983</v>
      </c>
      <c r="G2262" s="264" t="s">
        <v>6984</v>
      </c>
      <c r="H2262" s="263" t="s">
        <v>6985</v>
      </c>
      <c r="I2262" s="265" t="s">
        <v>9</v>
      </c>
      <c r="J2262" s="263"/>
      <c r="K2262" s="263"/>
      <c r="L2262" s="267"/>
      <c r="M2262" s="267"/>
      <c r="N2262" s="267"/>
      <c r="O2262" s="267"/>
      <c r="P2262" s="267"/>
      <c r="Q2262" s="267"/>
      <c r="R2262" s="267"/>
      <c r="S2262" s="267"/>
      <c r="T2262" s="267"/>
      <c r="U2262" s="267"/>
      <c r="V2262" s="267"/>
      <c r="W2262" s="267"/>
      <c r="X2262" s="267"/>
      <c r="Y2262" s="267"/>
      <c r="Z2262" s="267"/>
      <c r="AA2262" s="267"/>
      <c r="AB2262" s="267"/>
    </row>
    <row r="2263" spans="1:28" s="268" customFormat="1" ht="40.200000000000003" customHeight="1">
      <c r="A2263" s="263" t="s">
        <v>6939</v>
      </c>
      <c r="B2263" s="263" t="s">
        <v>6940</v>
      </c>
      <c r="C2263" s="263" t="s">
        <v>275</v>
      </c>
      <c r="D2263" s="263" t="s">
        <v>6941</v>
      </c>
      <c r="E2263" s="263" t="s">
        <v>6942</v>
      </c>
      <c r="F2263" s="263" t="s">
        <v>6986</v>
      </c>
      <c r="G2263" s="264" t="s">
        <v>6987</v>
      </c>
      <c r="H2263" s="263" t="s">
        <v>6988</v>
      </c>
      <c r="I2263" s="265" t="s">
        <v>9</v>
      </c>
      <c r="J2263" s="263"/>
      <c r="K2263" s="263"/>
      <c r="L2263" s="267"/>
      <c r="M2263" s="267"/>
      <c r="N2263" s="267"/>
      <c r="O2263" s="267"/>
      <c r="P2263" s="267"/>
      <c r="Q2263" s="267"/>
      <c r="R2263" s="267"/>
      <c r="S2263" s="267"/>
      <c r="T2263" s="267"/>
      <c r="U2263" s="267"/>
      <c r="V2263" s="267"/>
      <c r="W2263" s="267"/>
      <c r="X2263" s="267"/>
      <c r="Y2263" s="267"/>
      <c r="Z2263" s="267"/>
      <c r="AA2263" s="267"/>
      <c r="AB2263" s="267"/>
    </row>
    <row r="2264" spans="1:28" s="268" customFormat="1" ht="40.200000000000003" customHeight="1">
      <c r="A2264" s="263" t="s">
        <v>6939</v>
      </c>
      <c r="B2264" s="263" t="s">
        <v>6940</v>
      </c>
      <c r="C2264" s="263" t="s">
        <v>279</v>
      </c>
      <c r="D2264" s="263" t="s">
        <v>6941</v>
      </c>
      <c r="E2264" s="263" t="s">
        <v>6942</v>
      </c>
      <c r="F2264" s="263" t="s">
        <v>6989</v>
      </c>
      <c r="G2264" s="264" t="s">
        <v>6990</v>
      </c>
      <c r="H2264" s="263" t="s">
        <v>6991</v>
      </c>
      <c r="I2264" s="265" t="s">
        <v>9</v>
      </c>
      <c r="J2264" s="263"/>
      <c r="K2264" s="263"/>
      <c r="L2264" s="267"/>
      <c r="M2264" s="267"/>
      <c r="N2264" s="267"/>
      <c r="O2264" s="267"/>
      <c r="P2264" s="267"/>
      <c r="Q2264" s="267"/>
      <c r="R2264" s="267"/>
      <c r="S2264" s="267"/>
      <c r="T2264" s="267"/>
      <c r="U2264" s="267"/>
      <c r="V2264" s="267"/>
      <c r="W2264" s="267"/>
      <c r="X2264" s="267"/>
      <c r="Y2264" s="267"/>
      <c r="Z2264" s="267"/>
      <c r="AA2264" s="267"/>
      <c r="AB2264" s="267"/>
    </row>
    <row r="2265" spans="1:28" s="268" customFormat="1" ht="40.200000000000003" customHeight="1">
      <c r="A2265" s="263" t="s">
        <v>6939</v>
      </c>
      <c r="B2265" s="263" t="s">
        <v>6940</v>
      </c>
      <c r="C2265" s="263" t="s">
        <v>283</v>
      </c>
      <c r="D2265" s="263" t="s">
        <v>6941</v>
      </c>
      <c r="E2265" s="263" t="s">
        <v>6942</v>
      </c>
      <c r="F2265" s="263" t="s">
        <v>6992</v>
      </c>
      <c r="G2265" s="264" t="s">
        <v>6993</v>
      </c>
      <c r="H2265" s="263" t="s">
        <v>6994</v>
      </c>
      <c r="I2265" s="265" t="s">
        <v>9</v>
      </c>
      <c r="J2265" s="263"/>
      <c r="K2265" s="263"/>
      <c r="L2265" s="267"/>
      <c r="M2265" s="267"/>
      <c r="N2265" s="267"/>
      <c r="O2265" s="267"/>
      <c r="P2265" s="267"/>
      <c r="Q2265" s="267"/>
      <c r="R2265" s="267"/>
      <c r="S2265" s="267"/>
      <c r="T2265" s="267"/>
      <c r="U2265" s="267"/>
      <c r="V2265" s="267"/>
      <c r="W2265" s="267"/>
      <c r="X2265" s="267"/>
      <c r="Y2265" s="267"/>
      <c r="Z2265" s="267"/>
      <c r="AA2265" s="267"/>
      <c r="AB2265" s="267"/>
    </row>
    <row r="2266" spans="1:28" s="268" customFormat="1" ht="40.200000000000003" customHeight="1">
      <c r="A2266" s="263" t="s">
        <v>6939</v>
      </c>
      <c r="B2266" s="263" t="s">
        <v>6940</v>
      </c>
      <c r="C2266" s="263" t="s">
        <v>286</v>
      </c>
      <c r="D2266" s="263" t="s">
        <v>6941</v>
      </c>
      <c r="E2266" s="263" t="s">
        <v>6942</v>
      </c>
      <c r="F2266" s="263" t="s">
        <v>5025</v>
      </c>
      <c r="G2266" s="264" t="s">
        <v>5507</v>
      </c>
      <c r="H2266" s="263" t="s">
        <v>3365</v>
      </c>
      <c r="I2266" s="265" t="s">
        <v>9</v>
      </c>
      <c r="J2266" s="263"/>
      <c r="K2266" s="263"/>
      <c r="L2266" s="267"/>
      <c r="M2266" s="267"/>
      <c r="N2266" s="267"/>
      <c r="O2266" s="267"/>
      <c r="P2266" s="267"/>
      <c r="Q2266" s="267"/>
      <c r="R2266" s="267"/>
      <c r="S2266" s="267"/>
      <c r="T2266" s="267"/>
      <c r="U2266" s="267"/>
      <c r="V2266" s="267"/>
      <c r="W2266" s="267"/>
      <c r="X2266" s="267"/>
      <c r="Y2266" s="267"/>
      <c r="Z2266" s="267"/>
      <c r="AA2266" s="267"/>
      <c r="AB2266" s="267"/>
    </row>
    <row r="2267" spans="1:28" s="268" customFormat="1" ht="40.200000000000003" customHeight="1">
      <c r="A2267" s="263" t="s">
        <v>6939</v>
      </c>
      <c r="B2267" s="263" t="s">
        <v>6940</v>
      </c>
      <c r="C2267" s="263" t="s">
        <v>290</v>
      </c>
      <c r="D2267" s="263" t="s">
        <v>6941</v>
      </c>
      <c r="E2267" s="263" t="s">
        <v>6942</v>
      </c>
      <c r="F2267" s="263" t="s">
        <v>3036</v>
      </c>
      <c r="G2267" s="264" t="s">
        <v>5831</v>
      </c>
      <c r="H2267" s="263" t="s">
        <v>3359</v>
      </c>
      <c r="I2267" s="265" t="s">
        <v>9</v>
      </c>
      <c r="J2267" s="263"/>
      <c r="K2267" s="263"/>
      <c r="L2267" s="267"/>
      <c r="M2267" s="267"/>
      <c r="N2267" s="267"/>
      <c r="O2267" s="267"/>
      <c r="P2267" s="267"/>
      <c r="Q2267" s="267"/>
      <c r="R2267" s="267"/>
      <c r="S2267" s="267"/>
      <c r="T2267" s="267"/>
      <c r="U2267" s="267"/>
      <c r="V2267" s="267"/>
      <c r="W2267" s="267"/>
      <c r="X2267" s="267"/>
      <c r="Y2267" s="267"/>
      <c r="Z2267" s="267"/>
      <c r="AA2267" s="267"/>
      <c r="AB2267" s="267"/>
    </row>
    <row r="2268" spans="1:28" s="268" customFormat="1" ht="40.200000000000003" customHeight="1">
      <c r="A2268" s="263" t="s">
        <v>6939</v>
      </c>
      <c r="B2268" s="263" t="s">
        <v>6940</v>
      </c>
      <c r="C2268" s="263" t="s">
        <v>295</v>
      </c>
      <c r="D2268" s="263" t="s">
        <v>6941</v>
      </c>
      <c r="E2268" s="263" t="s">
        <v>6942</v>
      </c>
      <c r="F2268" s="263" t="s">
        <v>3031</v>
      </c>
      <c r="G2268" s="264" t="s">
        <v>5408</v>
      </c>
      <c r="H2268" s="263" t="s">
        <v>3362</v>
      </c>
      <c r="I2268" s="265" t="s">
        <v>9</v>
      </c>
      <c r="J2268" s="263"/>
      <c r="K2268" s="263"/>
      <c r="L2268" s="267"/>
      <c r="M2268" s="267"/>
      <c r="N2268" s="267"/>
      <c r="O2268" s="267"/>
      <c r="P2268" s="267"/>
      <c r="Q2268" s="267"/>
      <c r="R2268" s="267"/>
      <c r="S2268" s="267"/>
      <c r="T2268" s="267"/>
      <c r="U2268" s="267"/>
      <c r="V2268" s="267"/>
      <c r="W2268" s="267"/>
      <c r="X2268" s="267"/>
      <c r="Y2268" s="267"/>
      <c r="Z2268" s="267"/>
      <c r="AA2268" s="267"/>
      <c r="AB2268" s="267"/>
    </row>
    <row r="2269" spans="1:28" s="268" customFormat="1" ht="40.200000000000003" customHeight="1">
      <c r="A2269" s="263" t="s">
        <v>6939</v>
      </c>
      <c r="B2269" s="263" t="s">
        <v>6940</v>
      </c>
      <c r="C2269" s="263" t="s">
        <v>300</v>
      </c>
      <c r="D2269" s="263" t="s">
        <v>6941</v>
      </c>
      <c r="E2269" s="263" t="s">
        <v>6942</v>
      </c>
      <c r="F2269" s="263" t="s">
        <v>6995</v>
      </c>
      <c r="G2269" s="264" t="s">
        <v>6996</v>
      </c>
      <c r="H2269" s="263" t="s">
        <v>5503</v>
      </c>
      <c r="I2269" s="265" t="s">
        <v>9</v>
      </c>
      <c r="J2269" s="263"/>
      <c r="K2269" s="263"/>
      <c r="L2269" s="267"/>
      <c r="M2269" s="267"/>
      <c r="N2269" s="267"/>
      <c r="O2269" s="267"/>
      <c r="P2269" s="267"/>
      <c r="Q2269" s="267"/>
      <c r="R2269" s="267"/>
      <c r="S2269" s="267"/>
      <c r="T2269" s="267"/>
      <c r="U2269" s="267"/>
      <c r="V2269" s="267"/>
      <c r="W2269" s="267"/>
      <c r="X2269" s="267"/>
      <c r="Y2269" s="267"/>
      <c r="Z2269" s="267"/>
      <c r="AA2269" s="267"/>
      <c r="AB2269" s="267"/>
    </row>
    <row r="2270" spans="1:28" s="268" customFormat="1" ht="40.200000000000003" customHeight="1">
      <c r="A2270" s="263" t="s">
        <v>6939</v>
      </c>
      <c r="B2270" s="263" t="s">
        <v>6940</v>
      </c>
      <c r="C2270" s="263" t="s">
        <v>304</v>
      </c>
      <c r="D2270" s="263" t="s">
        <v>6941</v>
      </c>
      <c r="E2270" s="263" t="s">
        <v>6942</v>
      </c>
      <c r="F2270" s="263" t="s">
        <v>6997</v>
      </c>
      <c r="G2270" s="264" t="s">
        <v>6998</v>
      </c>
      <c r="H2270" s="263" t="s">
        <v>6934</v>
      </c>
      <c r="I2270" s="265" t="s">
        <v>9</v>
      </c>
      <c r="J2270" s="263"/>
      <c r="K2270" s="263"/>
      <c r="L2270" s="267"/>
      <c r="M2270" s="267"/>
      <c r="N2270" s="267"/>
      <c r="O2270" s="267"/>
      <c r="P2270" s="267"/>
      <c r="Q2270" s="267"/>
      <c r="R2270" s="267"/>
      <c r="S2270" s="267"/>
      <c r="T2270" s="267"/>
      <c r="U2270" s="267"/>
      <c r="V2270" s="267"/>
      <c r="W2270" s="267"/>
      <c r="X2270" s="267"/>
      <c r="Y2270" s="267"/>
      <c r="Z2270" s="267"/>
      <c r="AA2270" s="267"/>
      <c r="AB2270" s="267"/>
    </row>
    <row r="2271" spans="1:28" s="268" customFormat="1" ht="40.200000000000003" customHeight="1">
      <c r="A2271" s="263" t="s">
        <v>6939</v>
      </c>
      <c r="B2271" s="263" t="s">
        <v>6940</v>
      </c>
      <c r="C2271" s="263" t="s">
        <v>308</v>
      </c>
      <c r="D2271" s="263" t="s">
        <v>6941</v>
      </c>
      <c r="E2271" s="263" t="s">
        <v>6942</v>
      </c>
      <c r="F2271" s="263" t="s">
        <v>6999</v>
      </c>
      <c r="G2271" s="264" t="s">
        <v>7000</v>
      </c>
      <c r="H2271" s="263" t="s">
        <v>6934</v>
      </c>
      <c r="I2271" s="265" t="s">
        <v>9</v>
      </c>
      <c r="J2271" s="263"/>
      <c r="K2271" s="263"/>
      <c r="L2271" s="267"/>
      <c r="M2271" s="267"/>
      <c r="N2271" s="267"/>
      <c r="O2271" s="267"/>
      <c r="P2271" s="267"/>
      <c r="Q2271" s="267"/>
      <c r="R2271" s="267"/>
      <c r="S2271" s="267"/>
      <c r="T2271" s="267"/>
      <c r="U2271" s="267"/>
      <c r="V2271" s="267"/>
      <c r="W2271" s="267"/>
      <c r="X2271" s="267"/>
      <c r="Y2271" s="267"/>
      <c r="Z2271" s="267"/>
      <c r="AA2271" s="267"/>
      <c r="AB2271" s="267"/>
    </row>
    <row r="2272" spans="1:28" s="268" customFormat="1" ht="40.200000000000003" customHeight="1">
      <c r="A2272" s="263" t="s">
        <v>6939</v>
      </c>
      <c r="B2272" s="263" t="s">
        <v>6940</v>
      </c>
      <c r="C2272" s="263" t="s">
        <v>311</v>
      </c>
      <c r="D2272" s="263" t="s">
        <v>6941</v>
      </c>
      <c r="E2272" s="263" t="s">
        <v>6942</v>
      </c>
      <c r="F2272" s="263" t="s">
        <v>7001</v>
      </c>
      <c r="G2272" s="264" t="s">
        <v>7002</v>
      </c>
      <c r="H2272" s="263" t="s">
        <v>6934</v>
      </c>
      <c r="I2272" s="265" t="s">
        <v>9</v>
      </c>
      <c r="J2272" s="263"/>
      <c r="K2272" s="263"/>
      <c r="L2272" s="267"/>
      <c r="M2272" s="267"/>
      <c r="N2272" s="267"/>
      <c r="O2272" s="267"/>
      <c r="P2272" s="267"/>
      <c r="Q2272" s="267"/>
      <c r="R2272" s="267"/>
      <c r="S2272" s="267"/>
      <c r="T2272" s="267"/>
      <c r="U2272" s="267"/>
      <c r="V2272" s="267"/>
      <c r="W2272" s="267"/>
      <c r="X2272" s="267"/>
      <c r="Y2272" s="267"/>
      <c r="Z2272" s="267"/>
      <c r="AA2272" s="267"/>
      <c r="AB2272" s="267"/>
    </row>
    <row r="2273" spans="1:28" s="268" customFormat="1" ht="40.200000000000003" customHeight="1">
      <c r="A2273" s="263" t="s">
        <v>6939</v>
      </c>
      <c r="B2273" s="263" t="s">
        <v>6940</v>
      </c>
      <c r="C2273" s="263" t="s">
        <v>315</v>
      </c>
      <c r="D2273" s="263" t="s">
        <v>6941</v>
      </c>
      <c r="E2273" s="263" t="s">
        <v>6942</v>
      </c>
      <c r="F2273" s="263" t="s">
        <v>7003</v>
      </c>
      <c r="G2273" s="264" t="s">
        <v>7004</v>
      </c>
      <c r="H2273" s="263" t="s">
        <v>7005</v>
      </c>
      <c r="I2273" s="265" t="s">
        <v>9</v>
      </c>
      <c r="J2273" s="263"/>
      <c r="K2273" s="263"/>
      <c r="L2273" s="267"/>
      <c r="M2273" s="267"/>
      <c r="N2273" s="267"/>
      <c r="O2273" s="267"/>
      <c r="P2273" s="267"/>
      <c r="Q2273" s="267"/>
      <c r="R2273" s="267"/>
      <c r="S2273" s="267"/>
      <c r="T2273" s="267"/>
      <c r="U2273" s="267"/>
      <c r="V2273" s="267"/>
      <c r="W2273" s="267"/>
      <c r="X2273" s="267"/>
      <c r="Y2273" s="267"/>
      <c r="Z2273" s="267"/>
      <c r="AA2273" s="267"/>
      <c r="AB2273" s="267"/>
    </row>
    <row r="2274" spans="1:28" s="284" customFormat="1" ht="40.200000000000003" customHeight="1">
      <c r="A2274" s="287" t="s">
        <v>7006</v>
      </c>
      <c r="B2274" s="287" t="s">
        <v>7007</v>
      </c>
      <c r="C2274" s="287" t="s">
        <v>209</v>
      </c>
      <c r="D2274" s="287" t="s">
        <v>7008</v>
      </c>
      <c r="E2274" s="287" t="s">
        <v>7009</v>
      </c>
      <c r="F2274" s="287" t="s">
        <v>7010</v>
      </c>
      <c r="G2274" s="309" t="s">
        <v>7011</v>
      </c>
      <c r="H2274" s="287" t="s">
        <v>7012</v>
      </c>
      <c r="I2274" s="286" t="s">
        <v>116</v>
      </c>
      <c r="J2274" s="287"/>
      <c r="K2274" s="287"/>
      <c r="L2274" s="287" t="s">
        <v>5325</v>
      </c>
    </row>
    <row r="2275" spans="1:28" s="262" customFormat="1" ht="40.200000000000003" customHeight="1">
      <c r="A2275" s="256" t="s">
        <v>7006</v>
      </c>
      <c r="B2275" s="256" t="s">
        <v>7007</v>
      </c>
      <c r="C2275" s="256" t="s">
        <v>215</v>
      </c>
      <c r="D2275" s="256" t="s">
        <v>7008</v>
      </c>
      <c r="E2275" s="256" t="s">
        <v>7009</v>
      </c>
      <c r="F2275" s="256" t="s">
        <v>7013</v>
      </c>
      <c r="G2275" s="258" t="s">
        <v>7014</v>
      </c>
      <c r="H2275" s="256" t="s">
        <v>7015</v>
      </c>
      <c r="I2275" s="259" t="s">
        <v>9</v>
      </c>
      <c r="J2275" s="256"/>
      <c r="K2275" s="256"/>
      <c r="L2275" s="261"/>
      <c r="M2275" s="261"/>
      <c r="N2275" s="261"/>
      <c r="O2275" s="261"/>
      <c r="P2275" s="261"/>
      <c r="Q2275" s="261"/>
      <c r="R2275" s="261"/>
      <c r="S2275" s="261"/>
      <c r="T2275" s="261"/>
      <c r="U2275" s="261"/>
      <c r="V2275" s="261"/>
      <c r="W2275" s="261"/>
      <c r="X2275" s="261"/>
      <c r="Y2275" s="261"/>
      <c r="Z2275" s="261"/>
      <c r="AA2275" s="261"/>
      <c r="AB2275" s="261"/>
    </row>
    <row r="2276" spans="1:28" s="268" customFormat="1" ht="40.200000000000003" customHeight="1">
      <c r="A2276" s="263" t="s">
        <v>7006</v>
      </c>
      <c r="B2276" s="263" t="s">
        <v>7007</v>
      </c>
      <c r="C2276" s="263" t="s">
        <v>220</v>
      </c>
      <c r="D2276" s="263" t="s">
        <v>7008</v>
      </c>
      <c r="E2276" s="263" t="s">
        <v>7009</v>
      </c>
      <c r="F2276" s="263" t="s">
        <v>7016</v>
      </c>
      <c r="G2276" s="264" t="s">
        <v>7017</v>
      </c>
      <c r="H2276" s="263" t="s">
        <v>6808</v>
      </c>
      <c r="I2276" s="265" t="s">
        <v>9</v>
      </c>
      <c r="J2276" s="263"/>
      <c r="K2276" s="263"/>
      <c r="L2276" s="267"/>
      <c r="M2276" s="267"/>
      <c r="N2276" s="267"/>
      <c r="O2276" s="267"/>
      <c r="P2276" s="267"/>
      <c r="Q2276" s="267"/>
      <c r="R2276" s="267"/>
      <c r="S2276" s="267"/>
      <c r="T2276" s="267"/>
      <c r="U2276" s="267"/>
      <c r="V2276" s="267"/>
      <c r="W2276" s="267"/>
      <c r="X2276" s="267"/>
      <c r="Y2276" s="267"/>
      <c r="Z2276" s="267"/>
      <c r="AA2276" s="267"/>
      <c r="AB2276" s="267"/>
    </row>
    <row r="2277" spans="1:28" s="268" customFormat="1" ht="40.200000000000003" customHeight="1">
      <c r="A2277" s="263" t="s">
        <v>7006</v>
      </c>
      <c r="B2277" s="263" t="s">
        <v>7007</v>
      </c>
      <c r="C2277" s="263" t="s">
        <v>226</v>
      </c>
      <c r="D2277" s="263" t="s">
        <v>7008</v>
      </c>
      <c r="E2277" s="263" t="s">
        <v>7009</v>
      </c>
      <c r="F2277" s="263" t="s">
        <v>7018</v>
      </c>
      <c r="G2277" s="264" t="s">
        <v>7019</v>
      </c>
      <c r="H2277" s="263" t="s">
        <v>7020</v>
      </c>
      <c r="I2277" s="265" t="s">
        <v>9</v>
      </c>
      <c r="J2277" s="263"/>
      <c r="K2277" s="263"/>
      <c r="L2277" s="267"/>
      <c r="M2277" s="267"/>
      <c r="N2277" s="267"/>
      <c r="O2277" s="267"/>
      <c r="P2277" s="267"/>
      <c r="Q2277" s="267"/>
      <c r="R2277" s="267"/>
      <c r="S2277" s="267"/>
      <c r="T2277" s="267"/>
      <c r="U2277" s="267"/>
      <c r="V2277" s="267"/>
      <c r="W2277" s="267"/>
      <c r="X2277" s="267"/>
      <c r="Y2277" s="267"/>
      <c r="Z2277" s="267"/>
      <c r="AA2277" s="267"/>
      <c r="AB2277" s="267"/>
    </row>
    <row r="2278" spans="1:28" s="268" customFormat="1" ht="40.200000000000003" customHeight="1">
      <c r="A2278" s="263" t="s">
        <v>7006</v>
      </c>
      <c r="B2278" s="263" t="s">
        <v>7007</v>
      </c>
      <c r="C2278" s="263" t="s">
        <v>230</v>
      </c>
      <c r="D2278" s="263" t="s">
        <v>7008</v>
      </c>
      <c r="E2278" s="263" t="s">
        <v>7009</v>
      </c>
      <c r="F2278" s="263" t="s">
        <v>7021</v>
      </c>
      <c r="G2278" s="264" t="s">
        <v>7022</v>
      </c>
      <c r="H2278" s="263" t="s">
        <v>7023</v>
      </c>
      <c r="I2278" s="265" t="s">
        <v>9</v>
      </c>
      <c r="J2278" s="263"/>
      <c r="K2278" s="263"/>
      <c r="L2278" s="267"/>
      <c r="M2278" s="267"/>
      <c r="N2278" s="267"/>
      <c r="O2278" s="267"/>
      <c r="P2278" s="267"/>
      <c r="Q2278" s="267"/>
      <c r="R2278" s="267"/>
      <c r="S2278" s="267"/>
      <c r="T2278" s="267"/>
      <c r="U2278" s="267"/>
      <c r="V2278" s="267"/>
      <c r="W2278" s="267"/>
      <c r="X2278" s="267"/>
      <c r="Y2278" s="267"/>
      <c r="Z2278" s="267"/>
      <c r="AA2278" s="267"/>
      <c r="AB2278" s="267"/>
    </row>
    <row r="2279" spans="1:28" s="268" customFormat="1" ht="40.200000000000003" customHeight="1">
      <c r="A2279" s="263" t="s">
        <v>7006</v>
      </c>
      <c r="B2279" s="263" t="s">
        <v>7007</v>
      </c>
      <c r="C2279" s="263" t="s">
        <v>234</v>
      </c>
      <c r="D2279" s="263" t="s">
        <v>7008</v>
      </c>
      <c r="E2279" s="263" t="s">
        <v>7009</v>
      </c>
      <c r="F2279" s="263" t="s">
        <v>7024</v>
      </c>
      <c r="G2279" s="264" t="s">
        <v>7025</v>
      </c>
      <c r="H2279" s="263" t="s">
        <v>7026</v>
      </c>
      <c r="I2279" s="265" t="s">
        <v>9</v>
      </c>
      <c r="J2279" s="263"/>
      <c r="K2279" s="263"/>
      <c r="L2279" s="267"/>
      <c r="M2279" s="267"/>
      <c r="N2279" s="267"/>
      <c r="O2279" s="267"/>
      <c r="P2279" s="267"/>
      <c r="Q2279" s="267"/>
      <c r="R2279" s="267"/>
      <c r="S2279" s="267"/>
      <c r="T2279" s="267"/>
      <c r="U2279" s="267"/>
      <c r="V2279" s="267"/>
      <c r="W2279" s="267"/>
      <c r="X2279" s="267"/>
      <c r="Y2279" s="267"/>
      <c r="Z2279" s="267"/>
      <c r="AA2279" s="267"/>
      <c r="AB2279" s="267"/>
    </row>
    <row r="2280" spans="1:28" s="268" customFormat="1" ht="40.200000000000003" customHeight="1">
      <c r="A2280" s="263" t="s">
        <v>7006</v>
      </c>
      <c r="B2280" s="263" t="s">
        <v>7007</v>
      </c>
      <c r="C2280" s="263" t="s">
        <v>238</v>
      </c>
      <c r="D2280" s="263" t="s">
        <v>7008</v>
      </c>
      <c r="E2280" s="263" t="s">
        <v>7009</v>
      </c>
      <c r="F2280" s="263" t="s">
        <v>7027</v>
      </c>
      <c r="G2280" s="264" t="s">
        <v>7028</v>
      </c>
      <c r="H2280" s="263" t="s">
        <v>7029</v>
      </c>
      <c r="I2280" s="265" t="s">
        <v>9</v>
      </c>
      <c r="J2280" s="263"/>
      <c r="K2280" s="263"/>
      <c r="L2280" s="267"/>
      <c r="M2280" s="267"/>
      <c r="N2280" s="267"/>
      <c r="O2280" s="267"/>
      <c r="P2280" s="267"/>
      <c r="Q2280" s="267"/>
      <c r="R2280" s="267"/>
      <c r="S2280" s="267"/>
      <c r="T2280" s="267"/>
      <c r="U2280" s="267"/>
      <c r="V2280" s="267"/>
      <c r="W2280" s="267"/>
      <c r="X2280" s="267"/>
      <c r="Y2280" s="267"/>
      <c r="Z2280" s="267"/>
      <c r="AA2280" s="267"/>
      <c r="AB2280" s="267"/>
    </row>
    <row r="2281" spans="1:28" s="268" customFormat="1" ht="40.200000000000003" customHeight="1">
      <c r="A2281" s="263" t="s">
        <v>7006</v>
      </c>
      <c r="B2281" s="263" t="s">
        <v>7007</v>
      </c>
      <c r="C2281" s="263" t="s">
        <v>243</v>
      </c>
      <c r="D2281" s="263" t="s">
        <v>7008</v>
      </c>
      <c r="E2281" s="263" t="s">
        <v>7009</v>
      </c>
      <c r="F2281" s="263" t="s">
        <v>7030</v>
      </c>
      <c r="G2281" s="264" t="s">
        <v>7028</v>
      </c>
      <c r="H2281" s="263" t="s">
        <v>7031</v>
      </c>
      <c r="I2281" s="265" t="s">
        <v>9</v>
      </c>
      <c r="J2281" s="263"/>
      <c r="K2281" s="263"/>
      <c r="L2281" s="267"/>
      <c r="M2281" s="267"/>
      <c r="N2281" s="267"/>
      <c r="O2281" s="267"/>
      <c r="P2281" s="267"/>
      <c r="Q2281" s="267"/>
      <c r="R2281" s="267"/>
      <c r="S2281" s="267"/>
      <c r="T2281" s="267"/>
      <c r="U2281" s="267"/>
      <c r="V2281" s="267"/>
      <c r="W2281" s="267"/>
      <c r="X2281" s="267"/>
      <c r="Y2281" s="267"/>
      <c r="Z2281" s="267"/>
      <c r="AA2281" s="267"/>
      <c r="AB2281" s="267"/>
    </row>
    <row r="2282" spans="1:28" s="268" customFormat="1" ht="40.200000000000003" customHeight="1">
      <c r="A2282" s="263" t="s">
        <v>7006</v>
      </c>
      <c r="B2282" s="263" t="s">
        <v>7007</v>
      </c>
      <c r="C2282" s="263" t="s">
        <v>248</v>
      </c>
      <c r="D2282" s="263" t="s">
        <v>7008</v>
      </c>
      <c r="E2282" s="263" t="s">
        <v>7009</v>
      </c>
      <c r="F2282" s="263" t="s">
        <v>5784</v>
      </c>
      <c r="G2282" s="264" t="s">
        <v>7032</v>
      </c>
      <c r="H2282" s="263" t="s">
        <v>5786</v>
      </c>
      <c r="I2282" s="265" t="s">
        <v>9</v>
      </c>
      <c r="J2282" s="263"/>
      <c r="K2282" s="263"/>
      <c r="L2282" s="267"/>
      <c r="M2282" s="267"/>
      <c r="N2282" s="267"/>
      <c r="O2282" s="267"/>
      <c r="P2282" s="267"/>
      <c r="Q2282" s="267"/>
      <c r="R2282" s="267"/>
      <c r="S2282" s="267"/>
      <c r="T2282" s="267"/>
      <c r="U2282" s="267"/>
      <c r="V2282" s="267"/>
      <c r="W2282" s="267"/>
      <c r="X2282" s="267"/>
      <c r="Y2282" s="267"/>
      <c r="Z2282" s="267"/>
      <c r="AA2282" s="267"/>
      <c r="AB2282" s="267"/>
    </row>
    <row r="2283" spans="1:28" s="268" customFormat="1" ht="40.200000000000003" customHeight="1">
      <c r="A2283" s="263" t="s">
        <v>7006</v>
      </c>
      <c r="B2283" s="263" t="s">
        <v>7007</v>
      </c>
      <c r="C2283" s="263" t="s">
        <v>252</v>
      </c>
      <c r="D2283" s="263" t="s">
        <v>7008</v>
      </c>
      <c r="E2283" s="263" t="s">
        <v>7009</v>
      </c>
      <c r="F2283" s="263" t="s">
        <v>5787</v>
      </c>
      <c r="G2283" s="264" t="s">
        <v>7032</v>
      </c>
      <c r="H2283" s="263" t="s">
        <v>7033</v>
      </c>
      <c r="I2283" s="265" t="s">
        <v>9</v>
      </c>
      <c r="J2283" s="263"/>
      <c r="K2283" s="263"/>
      <c r="L2283" s="267"/>
      <c r="M2283" s="267"/>
      <c r="N2283" s="267"/>
      <c r="O2283" s="267"/>
      <c r="P2283" s="267"/>
      <c r="Q2283" s="267"/>
      <c r="R2283" s="267"/>
      <c r="S2283" s="267"/>
      <c r="T2283" s="267"/>
      <c r="U2283" s="267"/>
      <c r="V2283" s="267"/>
      <c r="W2283" s="267"/>
      <c r="X2283" s="267"/>
      <c r="Y2283" s="267"/>
      <c r="Z2283" s="267"/>
      <c r="AA2283" s="267"/>
      <c r="AB2283" s="267"/>
    </row>
    <row r="2284" spans="1:28" s="268" customFormat="1" ht="40.200000000000003" customHeight="1">
      <c r="A2284" s="263" t="s">
        <v>7006</v>
      </c>
      <c r="B2284" s="263" t="s">
        <v>7007</v>
      </c>
      <c r="C2284" s="263" t="s">
        <v>257</v>
      </c>
      <c r="D2284" s="263" t="s">
        <v>7008</v>
      </c>
      <c r="E2284" s="263" t="s">
        <v>7009</v>
      </c>
      <c r="F2284" s="263" t="s">
        <v>5790</v>
      </c>
      <c r="G2284" s="264" t="s">
        <v>7032</v>
      </c>
      <c r="H2284" s="263" t="s">
        <v>5791</v>
      </c>
      <c r="I2284" s="265" t="s">
        <v>9</v>
      </c>
      <c r="J2284" s="263"/>
      <c r="K2284" s="263"/>
      <c r="L2284" s="267"/>
      <c r="M2284" s="267"/>
      <c r="N2284" s="267"/>
      <c r="O2284" s="267"/>
      <c r="P2284" s="267"/>
      <c r="Q2284" s="267"/>
      <c r="R2284" s="267"/>
      <c r="S2284" s="267"/>
      <c r="T2284" s="267"/>
      <c r="U2284" s="267"/>
      <c r="V2284" s="267"/>
      <c r="W2284" s="267"/>
      <c r="X2284" s="267"/>
      <c r="Y2284" s="267"/>
      <c r="Z2284" s="267"/>
      <c r="AA2284" s="267"/>
      <c r="AB2284" s="267"/>
    </row>
    <row r="2285" spans="1:28" s="268" customFormat="1" ht="40.200000000000003" customHeight="1">
      <c r="A2285" s="263" t="s">
        <v>7006</v>
      </c>
      <c r="B2285" s="263" t="s">
        <v>7007</v>
      </c>
      <c r="C2285" s="263" t="s">
        <v>260</v>
      </c>
      <c r="D2285" s="263" t="s">
        <v>7008</v>
      </c>
      <c r="E2285" s="263" t="s">
        <v>7009</v>
      </c>
      <c r="F2285" s="263" t="s">
        <v>5792</v>
      </c>
      <c r="G2285" s="264" t="s">
        <v>7034</v>
      </c>
      <c r="H2285" s="263" t="s">
        <v>5793</v>
      </c>
      <c r="I2285" s="265" t="s">
        <v>9</v>
      </c>
      <c r="J2285" s="263"/>
      <c r="K2285" s="263"/>
      <c r="L2285" s="267"/>
      <c r="M2285" s="267"/>
      <c r="N2285" s="267"/>
      <c r="O2285" s="267"/>
      <c r="P2285" s="267"/>
      <c r="Q2285" s="267"/>
      <c r="R2285" s="267"/>
      <c r="S2285" s="267"/>
      <c r="T2285" s="267"/>
      <c r="U2285" s="267"/>
      <c r="V2285" s="267"/>
      <c r="W2285" s="267"/>
      <c r="X2285" s="267"/>
      <c r="Y2285" s="267"/>
      <c r="Z2285" s="267"/>
      <c r="AA2285" s="267"/>
      <c r="AB2285" s="267"/>
    </row>
    <row r="2286" spans="1:28" s="268" customFormat="1" ht="40.200000000000003" customHeight="1">
      <c r="A2286" s="263" t="s">
        <v>7006</v>
      </c>
      <c r="B2286" s="263" t="s">
        <v>7007</v>
      </c>
      <c r="C2286" s="263" t="s">
        <v>264</v>
      </c>
      <c r="D2286" s="263" t="s">
        <v>7008</v>
      </c>
      <c r="E2286" s="263" t="s">
        <v>7009</v>
      </c>
      <c r="F2286" s="263" t="s">
        <v>5794</v>
      </c>
      <c r="G2286" s="264" t="s">
        <v>7034</v>
      </c>
      <c r="H2286" s="263" t="s">
        <v>5709</v>
      </c>
      <c r="I2286" s="265" t="s">
        <v>9</v>
      </c>
      <c r="J2286" s="263"/>
      <c r="K2286" s="263"/>
      <c r="L2286" s="267"/>
      <c r="M2286" s="267"/>
      <c r="N2286" s="267"/>
      <c r="O2286" s="267"/>
      <c r="P2286" s="267"/>
      <c r="Q2286" s="267"/>
      <c r="R2286" s="267"/>
      <c r="S2286" s="267"/>
      <c r="T2286" s="267"/>
      <c r="U2286" s="267"/>
      <c r="V2286" s="267"/>
      <c r="W2286" s="267"/>
      <c r="X2286" s="267"/>
      <c r="Y2286" s="267"/>
      <c r="Z2286" s="267"/>
      <c r="AA2286" s="267"/>
      <c r="AB2286" s="267"/>
    </row>
    <row r="2287" spans="1:28" s="268" customFormat="1" ht="40.200000000000003" customHeight="1">
      <c r="A2287" s="263" t="s">
        <v>7006</v>
      </c>
      <c r="B2287" s="263" t="s">
        <v>7007</v>
      </c>
      <c r="C2287" s="263" t="s">
        <v>268</v>
      </c>
      <c r="D2287" s="263" t="s">
        <v>7008</v>
      </c>
      <c r="E2287" s="263" t="s">
        <v>7009</v>
      </c>
      <c r="F2287" s="263" t="s">
        <v>5796</v>
      </c>
      <c r="G2287" s="264" t="s">
        <v>7034</v>
      </c>
      <c r="H2287" s="263" t="s">
        <v>5712</v>
      </c>
      <c r="I2287" s="265" t="s">
        <v>9</v>
      </c>
      <c r="J2287" s="263"/>
      <c r="K2287" s="263"/>
      <c r="L2287" s="267"/>
      <c r="M2287" s="267"/>
      <c r="N2287" s="267"/>
      <c r="O2287" s="267"/>
      <c r="P2287" s="267"/>
      <c r="Q2287" s="267"/>
      <c r="R2287" s="267"/>
      <c r="S2287" s="267"/>
      <c r="T2287" s="267"/>
      <c r="U2287" s="267"/>
      <c r="V2287" s="267"/>
      <c r="W2287" s="267"/>
      <c r="X2287" s="267"/>
      <c r="Y2287" s="267"/>
      <c r="Z2287" s="267"/>
      <c r="AA2287" s="267"/>
      <c r="AB2287" s="267"/>
    </row>
    <row r="2288" spans="1:28" s="268" customFormat="1" ht="40.200000000000003" customHeight="1">
      <c r="A2288" s="263" t="s">
        <v>7006</v>
      </c>
      <c r="B2288" s="263" t="s">
        <v>7007</v>
      </c>
      <c r="C2288" s="263" t="s">
        <v>272</v>
      </c>
      <c r="D2288" s="263" t="s">
        <v>7008</v>
      </c>
      <c r="E2288" s="263" t="s">
        <v>7009</v>
      </c>
      <c r="F2288" s="263" t="s">
        <v>5797</v>
      </c>
      <c r="G2288" s="264" t="s">
        <v>7034</v>
      </c>
      <c r="H2288" s="263" t="s">
        <v>5716</v>
      </c>
      <c r="I2288" s="265" t="s">
        <v>9</v>
      </c>
      <c r="J2288" s="263"/>
      <c r="K2288" s="263"/>
      <c r="L2288" s="267"/>
      <c r="M2288" s="267"/>
      <c r="N2288" s="267"/>
      <c r="O2288" s="267"/>
      <c r="P2288" s="267"/>
      <c r="Q2288" s="267"/>
      <c r="R2288" s="267"/>
      <c r="S2288" s="267"/>
      <c r="T2288" s="267"/>
      <c r="U2288" s="267"/>
      <c r="V2288" s="267"/>
      <c r="W2288" s="267"/>
      <c r="X2288" s="267"/>
      <c r="Y2288" s="267"/>
      <c r="Z2288" s="267"/>
      <c r="AA2288" s="267"/>
      <c r="AB2288" s="267"/>
    </row>
    <row r="2289" spans="1:28" s="268" customFormat="1" ht="40.200000000000003" customHeight="1">
      <c r="A2289" s="263" t="s">
        <v>7006</v>
      </c>
      <c r="B2289" s="263" t="s">
        <v>7007</v>
      </c>
      <c r="C2289" s="263" t="s">
        <v>275</v>
      </c>
      <c r="D2289" s="263" t="s">
        <v>7008</v>
      </c>
      <c r="E2289" s="263" t="s">
        <v>7009</v>
      </c>
      <c r="F2289" s="263" t="s">
        <v>5798</v>
      </c>
      <c r="G2289" s="264" t="s">
        <v>7035</v>
      </c>
      <c r="H2289" s="263" t="s">
        <v>5799</v>
      </c>
      <c r="I2289" s="273" t="s">
        <v>9</v>
      </c>
      <c r="J2289" s="290"/>
      <c r="K2289" s="263"/>
      <c r="L2289" s="267"/>
      <c r="M2289" s="267"/>
      <c r="N2289" s="267"/>
      <c r="O2289" s="267"/>
      <c r="P2289" s="267"/>
      <c r="Q2289" s="267"/>
      <c r="R2289" s="267"/>
      <c r="S2289" s="267"/>
      <c r="T2289" s="267"/>
      <c r="U2289" s="267"/>
      <c r="V2289" s="267"/>
      <c r="W2289" s="267"/>
      <c r="X2289" s="267"/>
      <c r="Y2289" s="267"/>
      <c r="Z2289" s="267"/>
      <c r="AA2289" s="267"/>
      <c r="AB2289" s="267"/>
    </row>
    <row r="2290" spans="1:28" s="268" customFormat="1" ht="40.200000000000003" customHeight="1">
      <c r="A2290" s="263" t="s">
        <v>7006</v>
      </c>
      <c r="B2290" s="263" t="s">
        <v>7007</v>
      </c>
      <c r="C2290" s="263" t="s">
        <v>279</v>
      </c>
      <c r="D2290" s="263" t="s">
        <v>7008</v>
      </c>
      <c r="E2290" s="263" t="s">
        <v>7009</v>
      </c>
      <c r="F2290" s="263" t="s">
        <v>5800</v>
      </c>
      <c r="G2290" s="264" t="s">
        <v>7034</v>
      </c>
      <c r="H2290" s="263" t="s">
        <v>5801</v>
      </c>
      <c r="I2290" s="265" t="s">
        <v>9</v>
      </c>
      <c r="J2290" s="263"/>
      <c r="K2290" s="263"/>
      <c r="L2290" s="267"/>
      <c r="M2290" s="267"/>
      <c r="N2290" s="267"/>
      <c r="O2290" s="267"/>
      <c r="P2290" s="267"/>
      <c r="Q2290" s="267"/>
      <c r="R2290" s="267"/>
      <c r="S2290" s="267"/>
      <c r="T2290" s="267"/>
      <c r="U2290" s="267"/>
      <c r="V2290" s="267"/>
      <c r="W2290" s="267"/>
      <c r="X2290" s="267"/>
      <c r="Y2290" s="267"/>
      <c r="Z2290" s="267"/>
      <c r="AA2290" s="267"/>
      <c r="AB2290" s="267"/>
    </row>
    <row r="2291" spans="1:28" s="268" customFormat="1" ht="40.200000000000003" customHeight="1">
      <c r="A2291" s="263" t="s">
        <v>7006</v>
      </c>
      <c r="B2291" s="263" t="s">
        <v>7007</v>
      </c>
      <c r="C2291" s="263" t="s">
        <v>283</v>
      </c>
      <c r="D2291" s="263" t="s">
        <v>7008</v>
      </c>
      <c r="E2291" s="263" t="s">
        <v>7009</v>
      </c>
      <c r="F2291" s="263" t="s">
        <v>5802</v>
      </c>
      <c r="G2291" s="264" t="s">
        <v>7036</v>
      </c>
      <c r="H2291" s="263" t="s">
        <v>5804</v>
      </c>
      <c r="I2291" s="265" t="s">
        <v>9</v>
      </c>
      <c r="J2291" s="263"/>
      <c r="K2291" s="263"/>
      <c r="L2291" s="267"/>
      <c r="M2291" s="267"/>
      <c r="N2291" s="267"/>
      <c r="O2291" s="267"/>
      <c r="P2291" s="267"/>
      <c r="Q2291" s="267"/>
      <c r="R2291" s="267"/>
      <c r="S2291" s="267"/>
      <c r="T2291" s="267"/>
      <c r="U2291" s="267"/>
      <c r="V2291" s="267"/>
      <c r="W2291" s="267"/>
      <c r="X2291" s="267"/>
      <c r="Y2291" s="267"/>
      <c r="Z2291" s="267"/>
      <c r="AA2291" s="267"/>
      <c r="AB2291" s="267"/>
    </row>
    <row r="2292" spans="1:28" s="268" customFormat="1" ht="40.200000000000003" customHeight="1">
      <c r="A2292" s="263" t="s">
        <v>7006</v>
      </c>
      <c r="B2292" s="263" t="s">
        <v>7007</v>
      </c>
      <c r="C2292" s="263" t="s">
        <v>286</v>
      </c>
      <c r="D2292" s="263" t="s">
        <v>7008</v>
      </c>
      <c r="E2292" s="263" t="s">
        <v>7009</v>
      </c>
      <c r="F2292" s="263" t="s">
        <v>7037</v>
      </c>
      <c r="G2292" s="264" t="s">
        <v>7038</v>
      </c>
      <c r="H2292" s="263" t="s">
        <v>5806</v>
      </c>
      <c r="I2292" s="265" t="s">
        <v>9</v>
      </c>
      <c r="J2292" s="263"/>
      <c r="K2292" s="263"/>
      <c r="L2292" s="267"/>
      <c r="M2292" s="267"/>
      <c r="N2292" s="267"/>
      <c r="O2292" s="267"/>
      <c r="P2292" s="267"/>
      <c r="Q2292" s="267"/>
      <c r="R2292" s="267"/>
      <c r="S2292" s="267"/>
      <c r="T2292" s="267"/>
      <c r="U2292" s="267"/>
      <c r="V2292" s="267"/>
      <c r="W2292" s="267"/>
      <c r="X2292" s="267"/>
      <c r="Y2292" s="267"/>
      <c r="Z2292" s="267"/>
      <c r="AA2292" s="267"/>
      <c r="AB2292" s="267"/>
    </row>
    <row r="2293" spans="1:28" s="268" customFormat="1" ht="40.200000000000003" customHeight="1">
      <c r="A2293" s="263" t="s">
        <v>7006</v>
      </c>
      <c r="B2293" s="263" t="s">
        <v>7007</v>
      </c>
      <c r="C2293" s="263" t="s">
        <v>290</v>
      </c>
      <c r="D2293" s="263" t="s">
        <v>7008</v>
      </c>
      <c r="E2293" s="263" t="s">
        <v>7009</v>
      </c>
      <c r="F2293" s="263" t="s">
        <v>5807</v>
      </c>
      <c r="G2293" s="264" t="s">
        <v>7039</v>
      </c>
      <c r="H2293" s="263" t="s">
        <v>7040</v>
      </c>
      <c r="I2293" s="265" t="s">
        <v>9</v>
      </c>
      <c r="J2293" s="263"/>
      <c r="K2293" s="263"/>
      <c r="L2293" s="267"/>
      <c r="M2293" s="267"/>
      <c r="N2293" s="267"/>
      <c r="O2293" s="267"/>
      <c r="P2293" s="267"/>
      <c r="Q2293" s="267"/>
      <c r="R2293" s="267"/>
      <c r="S2293" s="267"/>
      <c r="T2293" s="267"/>
      <c r="U2293" s="267"/>
      <c r="V2293" s="267"/>
      <c r="W2293" s="267"/>
      <c r="X2293" s="267"/>
      <c r="Y2293" s="267"/>
      <c r="Z2293" s="267"/>
      <c r="AA2293" s="267"/>
      <c r="AB2293" s="267"/>
    </row>
    <row r="2294" spans="1:28" s="268" customFormat="1" ht="40.200000000000003" customHeight="1">
      <c r="A2294" s="263" t="s">
        <v>7006</v>
      </c>
      <c r="B2294" s="263" t="s">
        <v>7007</v>
      </c>
      <c r="C2294" s="263" t="s">
        <v>295</v>
      </c>
      <c r="D2294" s="263" t="s">
        <v>7008</v>
      </c>
      <c r="E2294" s="263" t="s">
        <v>7009</v>
      </c>
      <c r="F2294" s="263" t="s">
        <v>5810</v>
      </c>
      <c r="G2294" s="264" t="s">
        <v>7041</v>
      </c>
      <c r="H2294" s="263" t="s">
        <v>7042</v>
      </c>
      <c r="I2294" s="265" t="s">
        <v>9</v>
      </c>
      <c r="J2294" s="263"/>
      <c r="K2294" s="263"/>
      <c r="L2294" s="267"/>
      <c r="M2294" s="267"/>
      <c r="N2294" s="267"/>
      <c r="O2294" s="267"/>
      <c r="P2294" s="267"/>
      <c r="Q2294" s="267"/>
      <c r="R2294" s="267"/>
      <c r="S2294" s="267"/>
      <c r="T2294" s="267"/>
      <c r="U2294" s="267"/>
      <c r="V2294" s="267"/>
      <c r="W2294" s="267"/>
      <c r="X2294" s="267"/>
      <c r="Y2294" s="267"/>
      <c r="Z2294" s="267"/>
      <c r="AA2294" s="267"/>
      <c r="AB2294" s="267"/>
    </row>
    <row r="2295" spans="1:28" s="268" customFormat="1" ht="40.200000000000003" customHeight="1">
      <c r="A2295" s="263" t="s">
        <v>7006</v>
      </c>
      <c r="B2295" s="263" t="s">
        <v>7007</v>
      </c>
      <c r="C2295" s="263" t="s">
        <v>300</v>
      </c>
      <c r="D2295" s="263" t="s">
        <v>7008</v>
      </c>
      <c r="E2295" s="263" t="s">
        <v>7009</v>
      </c>
      <c r="F2295" s="263" t="s">
        <v>5813</v>
      </c>
      <c r="G2295" s="264" t="s">
        <v>7043</v>
      </c>
      <c r="H2295" s="263" t="s">
        <v>6295</v>
      </c>
      <c r="I2295" s="265" t="s">
        <v>9</v>
      </c>
      <c r="J2295" s="263"/>
      <c r="K2295" s="263"/>
      <c r="L2295" s="267"/>
      <c r="M2295" s="267"/>
      <c r="N2295" s="267"/>
      <c r="O2295" s="267"/>
      <c r="P2295" s="267"/>
      <c r="Q2295" s="267"/>
      <c r="R2295" s="267"/>
      <c r="S2295" s="267"/>
      <c r="T2295" s="267"/>
      <c r="U2295" s="267"/>
      <c r="V2295" s="267"/>
      <c r="W2295" s="267"/>
      <c r="X2295" s="267"/>
      <c r="Y2295" s="267"/>
      <c r="Z2295" s="267"/>
      <c r="AA2295" s="267"/>
      <c r="AB2295" s="267"/>
    </row>
    <row r="2296" spans="1:28" s="268" customFormat="1" ht="40.200000000000003" customHeight="1">
      <c r="A2296" s="263" t="s">
        <v>7006</v>
      </c>
      <c r="B2296" s="263" t="s">
        <v>7007</v>
      </c>
      <c r="C2296" s="263" t="s">
        <v>304</v>
      </c>
      <c r="D2296" s="263" t="s">
        <v>7008</v>
      </c>
      <c r="E2296" s="263" t="s">
        <v>7009</v>
      </c>
      <c r="F2296" s="263" t="s">
        <v>5816</v>
      </c>
      <c r="G2296" s="264" t="s">
        <v>7044</v>
      </c>
      <c r="H2296" s="263" t="s">
        <v>5734</v>
      </c>
      <c r="I2296" s="265" t="s">
        <v>9</v>
      </c>
      <c r="J2296" s="263"/>
      <c r="K2296" s="263"/>
      <c r="L2296" s="267"/>
      <c r="M2296" s="267"/>
      <c r="N2296" s="267"/>
      <c r="O2296" s="267"/>
      <c r="P2296" s="267"/>
      <c r="Q2296" s="267"/>
      <c r="R2296" s="267"/>
      <c r="S2296" s="267"/>
      <c r="T2296" s="267"/>
      <c r="U2296" s="267"/>
      <c r="V2296" s="267"/>
      <c r="W2296" s="267"/>
      <c r="X2296" s="267"/>
      <c r="Y2296" s="267"/>
      <c r="Z2296" s="267"/>
      <c r="AA2296" s="267"/>
      <c r="AB2296" s="267"/>
    </row>
    <row r="2297" spans="1:28" s="268" customFormat="1" ht="40.200000000000003" customHeight="1">
      <c r="A2297" s="263" t="s">
        <v>7006</v>
      </c>
      <c r="B2297" s="263" t="s">
        <v>7007</v>
      </c>
      <c r="C2297" s="263" t="s">
        <v>308</v>
      </c>
      <c r="D2297" s="263" t="s">
        <v>7008</v>
      </c>
      <c r="E2297" s="263" t="s">
        <v>7009</v>
      </c>
      <c r="F2297" s="263" t="s">
        <v>6297</v>
      </c>
      <c r="G2297" s="264" t="s">
        <v>7038</v>
      </c>
      <c r="H2297" s="263" t="s">
        <v>7045</v>
      </c>
      <c r="I2297" s="265" t="s">
        <v>9</v>
      </c>
      <c r="J2297" s="263"/>
      <c r="K2297" s="263"/>
      <c r="L2297" s="267"/>
      <c r="M2297" s="267"/>
      <c r="N2297" s="267"/>
      <c r="O2297" s="267"/>
      <c r="P2297" s="267"/>
      <c r="Q2297" s="267"/>
      <c r="R2297" s="267"/>
      <c r="S2297" s="267"/>
      <c r="T2297" s="267"/>
      <c r="U2297" s="267"/>
      <c r="V2297" s="267"/>
      <c r="W2297" s="267"/>
      <c r="X2297" s="267"/>
      <c r="Y2297" s="267"/>
      <c r="Z2297" s="267"/>
      <c r="AA2297" s="267"/>
      <c r="AB2297" s="267"/>
    </row>
    <row r="2298" spans="1:28" s="268" customFormat="1" ht="40.200000000000003" customHeight="1">
      <c r="A2298" s="263" t="s">
        <v>7006</v>
      </c>
      <c r="B2298" s="263" t="s">
        <v>7007</v>
      </c>
      <c r="C2298" s="263" t="s">
        <v>311</v>
      </c>
      <c r="D2298" s="263" t="s">
        <v>7008</v>
      </c>
      <c r="E2298" s="263" t="s">
        <v>7009</v>
      </c>
      <c r="F2298" s="263" t="s">
        <v>5818</v>
      </c>
      <c r="G2298" s="264" t="s">
        <v>7038</v>
      </c>
      <c r="H2298" s="263" t="s">
        <v>5819</v>
      </c>
      <c r="I2298" s="265" t="s">
        <v>9</v>
      </c>
      <c r="J2298" s="263"/>
      <c r="K2298" s="263"/>
      <c r="L2298" s="267"/>
      <c r="M2298" s="267"/>
      <c r="N2298" s="267"/>
      <c r="O2298" s="267"/>
      <c r="P2298" s="267"/>
      <c r="Q2298" s="267"/>
      <c r="R2298" s="267"/>
      <c r="S2298" s="267"/>
      <c r="T2298" s="267"/>
      <c r="U2298" s="267"/>
      <c r="V2298" s="267"/>
      <c r="W2298" s="267"/>
      <c r="X2298" s="267"/>
      <c r="Y2298" s="267"/>
      <c r="Z2298" s="267"/>
      <c r="AA2298" s="267"/>
      <c r="AB2298" s="267"/>
    </row>
    <row r="2299" spans="1:28" s="268" customFormat="1" ht="40.200000000000003" customHeight="1">
      <c r="A2299" s="263" t="s">
        <v>7006</v>
      </c>
      <c r="B2299" s="263" t="s">
        <v>7007</v>
      </c>
      <c r="C2299" s="263" t="s">
        <v>315</v>
      </c>
      <c r="D2299" s="263" t="s">
        <v>7008</v>
      </c>
      <c r="E2299" s="263" t="s">
        <v>7009</v>
      </c>
      <c r="F2299" s="263" t="s">
        <v>5820</v>
      </c>
      <c r="G2299" s="264" t="s">
        <v>7046</v>
      </c>
      <c r="H2299" s="263" t="s">
        <v>5822</v>
      </c>
      <c r="I2299" s="265" t="s">
        <v>9</v>
      </c>
      <c r="J2299" s="263"/>
      <c r="K2299" s="263"/>
      <c r="L2299" s="267"/>
      <c r="M2299" s="267"/>
      <c r="N2299" s="267"/>
      <c r="O2299" s="267"/>
      <c r="P2299" s="267"/>
      <c r="Q2299" s="267"/>
      <c r="R2299" s="267"/>
      <c r="S2299" s="267"/>
      <c r="T2299" s="267"/>
      <c r="U2299" s="267"/>
      <c r="V2299" s="267"/>
      <c r="W2299" s="267"/>
      <c r="X2299" s="267"/>
      <c r="Y2299" s="267"/>
      <c r="Z2299" s="267"/>
      <c r="AA2299" s="267"/>
      <c r="AB2299" s="267"/>
    </row>
    <row r="2300" spans="1:28" s="268" customFormat="1" ht="40.200000000000003" customHeight="1">
      <c r="A2300" s="263" t="s">
        <v>7006</v>
      </c>
      <c r="B2300" s="263" t="s">
        <v>7007</v>
      </c>
      <c r="C2300" s="263" t="s">
        <v>318</v>
      </c>
      <c r="D2300" s="263" t="s">
        <v>7008</v>
      </c>
      <c r="E2300" s="263" t="s">
        <v>7009</v>
      </c>
      <c r="F2300" s="263" t="s">
        <v>6307</v>
      </c>
      <c r="G2300" s="264" t="s">
        <v>7038</v>
      </c>
      <c r="H2300" s="263" t="s">
        <v>6309</v>
      </c>
      <c r="I2300" s="265" t="s">
        <v>9</v>
      </c>
      <c r="J2300" s="263"/>
      <c r="K2300" s="263"/>
      <c r="L2300" s="267"/>
      <c r="M2300" s="267"/>
      <c r="N2300" s="267"/>
      <c r="O2300" s="267"/>
      <c r="P2300" s="267"/>
      <c r="Q2300" s="267"/>
      <c r="R2300" s="267"/>
      <c r="S2300" s="267"/>
      <c r="T2300" s="267"/>
      <c r="U2300" s="267"/>
      <c r="V2300" s="267"/>
      <c r="W2300" s="267"/>
      <c r="X2300" s="267"/>
      <c r="Y2300" s="267"/>
      <c r="Z2300" s="267"/>
      <c r="AA2300" s="267"/>
      <c r="AB2300" s="267"/>
    </row>
    <row r="2301" spans="1:28" s="268" customFormat="1" ht="40.200000000000003" customHeight="1">
      <c r="A2301" s="263" t="s">
        <v>7006</v>
      </c>
      <c r="B2301" s="263" t="s">
        <v>7007</v>
      </c>
      <c r="C2301" s="263" t="s">
        <v>322</v>
      </c>
      <c r="D2301" s="263" t="s">
        <v>7008</v>
      </c>
      <c r="E2301" s="263" t="s">
        <v>7009</v>
      </c>
      <c r="F2301" s="263" t="s">
        <v>5501</v>
      </c>
      <c r="G2301" s="264" t="s">
        <v>7038</v>
      </c>
      <c r="H2301" s="263" t="s">
        <v>5503</v>
      </c>
      <c r="I2301" s="265" t="s">
        <v>9</v>
      </c>
      <c r="J2301" s="263"/>
      <c r="K2301" s="263"/>
      <c r="L2301" s="267"/>
      <c r="M2301" s="267"/>
      <c r="N2301" s="267"/>
      <c r="O2301" s="267"/>
      <c r="P2301" s="267"/>
      <c r="Q2301" s="267"/>
      <c r="R2301" s="267"/>
      <c r="S2301" s="267"/>
      <c r="T2301" s="267"/>
      <c r="U2301" s="267"/>
      <c r="V2301" s="267"/>
      <c r="W2301" s="267"/>
      <c r="X2301" s="267"/>
      <c r="Y2301" s="267"/>
      <c r="Z2301" s="267"/>
      <c r="AA2301" s="267"/>
      <c r="AB2301" s="267"/>
    </row>
    <row r="2302" spans="1:28" s="268" customFormat="1" ht="40.200000000000003" customHeight="1">
      <c r="A2302" s="263" t="s">
        <v>7006</v>
      </c>
      <c r="B2302" s="263" t="s">
        <v>7007</v>
      </c>
      <c r="C2302" s="263" t="s">
        <v>1080</v>
      </c>
      <c r="D2302" s="263" t="s">
        <v>7008</v>
      </c>
      <c r="E2302" s="263" t="s">
        <v>7009</v>
      </c>
      <c r="F2302" s="263" t="s">
        <v>7047</v>
      </c>
      <c r="G2302" s="264" t="s">
        <v>7048</v>
      </c>
      <c r="H2302" s="263" t="s">
        <v>7049</v>
      </c>
      <c r="I2302" s="265" t="s">
        <v>9</v>
      </c>
      <c r="J2302" s="263"/>
      <c r="K2302" s="263"/>
      <c r="L2302" s="267"/>
      <c r="M2302" s="267"/>
      <c r="N2302" s="267"/>
      <c r="O2302" s="267"/>
      <c r="P2302" s="267"/>
      <c r="Q2302" s="267"/>
      <c r="R2302" s="267"/>
      <c r="S2302" s="267"/>
      <c r="T2302" s="267"/>
      <c r="U2302" s="267"/>
      <c r="V2302" s="267"/>
      <c r="W2302" s="267"/>
      <c r="X2302" s="267"/>
      <c r="Y2302" s="267"/>
      <c r="Z2302" s="267"/>
      <c r="AA2302" s="267"/>
      <c r="AB2302" s="267"/>
    </row>
    <row r="2303" spans="1:28" s="268" customFormat="1" ht="40.200000000000003" customHeight="1">
      <c r="A2303" s="263" t="s">
        <v>7006</v>
      </c>
      <c r="B2303" s="263" t="s">
        <v>7007</v>
      </c>
      <c r="C2303" s="263" t="s">
        <v>1084</v>
      </c>
      <c r="D2303" s="263" t="s">
        <v>7008</v>
      </c>
      <c r="E2303" s="263" t="s">
        <v>7009</v>
      </c>
      <c r="F2303" s="263" t="s">
        <v>7050</v>
      </c>
      <c r="G2303" s="264" t="s">
        <v>7048</v>
      </c>
      <c r="H2303" s="263" t="s">
        <v>7012</v>
      </c>
      <c r="I2303" s="265" t="s">
        <v>9</v>
      </c>
      <c r="J2303" s="263"/>
      <c r="K2303" s="263"/>
      <c r="L2303" s="267"/>
      <c r="M2303" s="267"/>
      <c r="N2303" s="267"/>
      <c r="O2303" s="267"/>
      <c r="P2303" s="267"/>
      <c r="Q2303" s="267"/>
      <c r="R2303" s="267"/>
      <c r="S2303" s="267"/>
      <c r="T2303" s="267"/>
      <c r="U2303" s="267"/>
      <c r="V2303" s="267"/>
      <c r="W2303" s="267"/>
      <c r="X2303" s="267"/>
      <c r="Y2303" s="267"/>
      <c r="Z2303" s="267"/>
      <c r="AA2303" s="267"/>
      <c r="AB2303" s="267"/>
    </row>
    <row r="2304" spans="1:28" s="268" customFormat="1" ht="40.200000000000003" customHeight="1">
      <c r="A2304" s="263" t="s">
        <v>7006</v>
      </c>
      <c r="B2304" s="263" t="s">
        <v>7007</v>
      </c>
      <c r="C2304" s="263" t="s">
        <v>1088</v>
      </c>
      <c r="D2304" s="263" t="s">
        <v>7008</v>
      </c>
      <c r="E2304" s="263" t="s">
        <v>7009</v>
      </c>
      <c r="F2304" s="263" t="s">
        <v>7051</v>
      </c>
      <c r="G2304" s="264" t="s">
        <v>7052</v>
      </c>
      <c r="H2304" s="263" t="s">
        <v>7053</v>
      </c>
      <c r="I2304" s="265" t="s">
        <v>9</v>
      </c>
      <c r="J2304" s="263"/>
      <c r="K2304" s="263"/>
      <c r="L2304" s="267"/>
      <c r="M2304" s="267"/>
      <c r="N2304" s="267"/>
      <c r="O2304" s="267"/>
      <c r="P2304" s="267"/>
      <c r="Q2304" s="267"/>
      <c r="R2304" s="267"/>
      <c r="S2304" s="267"/>
      <c r="T2304" s="267"/>
      <c r="U2304" s="267"/>
      <c r="V2304" s="267"/>
      <c r="W2304" s="267"/>
      <c r="X2304" s="267"/>
      <c r="Y2304" s="267"/>
      <c r="Z2304" s="267"/>
      <c r="AA2304" s="267"/>
      <c r="AB2304" s="267"/>
    </row>
    <row r="2305" spans="1:28" s="268" customFormat="1" ht="40.200000000000003" customHeight="1">
      <c r="A2305" s="263" t="s">
        <v>7006</v>
      </c>
      <c r="B2305" s="263" t="s">
        <v>7007</v>
      </c>
      <c r="C2305" s="263" t="s">
        <v>1092</v>
      </c>
      <c r="D2305" s="263" t="s">
        <v>7008</v>
      </c>
      <c r="E2305" s="263" t="s">
        <v>7009</v>
      </c>
      <c r="F2305" s="263" t="s">
        <v>7054</v>
      </c>
      <c r="G2305" s="264" t="s">
        <v>7055</v>
      </c>
      <c r="H2305" s="263" t="s">
        <v>7056</v>
      </c>
      <c r="I2305" s="265" t="s">
        <v>9</v>
      </c>
      <c r="J2305" s="263"/>
      <c r="K2305" s="263"/>
      <c r="L2305" s="267"/>
      <c r="M2305" s="267"/>
      <c r="N2305" s="267"/>
      <c r="O2305" s="267"/>
      <c r="P2305" s="267"/>
      <c r="Q2305" s="267"/>
      <c r="R2305" s="267"/>
      <c r="S2305" s="267"/>
      <c r="T2305" s="267"/>
      <c r="U2305" s="267"/>
      <c r="V2305" s="267"/>
      <c r="W2305" s="267"/>
      <c r="X2305" s="267"/>
      <c r="Y2305" s="267"/>
      <c r="Z2305" s="267"/>
      <c r="AA2305" s="267"/>
      <c r="AB2305" s="267"/>
    </row>
    <row r="2306" spans="1:28" s="268" customFormat="1" ht="40.200000000000003" customHeight="1">
      <c r="A2306" s="263" t="s">
        <v>7006</v>
      </c>
      <c r="B2306" s="263" t="s">
        <v>7007</v>
      </c>
      <c r="C2306" s="263" t="s">
        <v>1096</v>
      </c>
      <c r="D2306" s="263" t="s">
        <v>7008</v>
      </c>
      <c r="E2306" s="263" t="s">
        <v>7009</v>
      </c>
      <c r="F2306" s="263" t="s">
        <v>7057</v>
      </c>
      <c r="G2306" s="264" t="s">
        <v>7058</v>
      </c>
      <c r="H2306" s="263" t="s">
        <v>7059</v>
      </c>
      <c r="I2306" s="265" t="s">
        <v>9</v>
      </c>
      <c r="J2306" s="263"/>
      <c r="K2306" s="263"/>
      <c r="L2306" s="267"/>
      <c r="M2306" s="267"/>
      <c r="N2306" s="267"/>
      <c r="O2306" s="267"/>
      <c r="P2306" s="267"/>
      <c r="Q2306" s="267"/>
      <c r="R2306" s="267"/>
      <c r="S2306" s="267"/>
      <c r="T2306" s="267"/>
      <c r="U2306" s="267"/>
      <c r="V2306" s="267"/>
      <c r="W2306" s="267"/>
      <c r="X2306" s="267"/>
      <c r="Y2306" s="267"/>
      <c r="Z2306" s="267"/>
      <c r="AA2306" s="267"/>
      <c r="AB2306" s="267"/>
    </row>
    <row r="2307" spans="1:28" s="268" customFormat="1" ht="40.200000000000003" customHeight="1">
      <c r="A2307" s="263" t="s">
        <v>7006</v>
      </c>
      <c r="B2307" s="263" t="s">
        <v>7007</v>
      </c>
      <c r="C2307" s="263" t="s">
        <v>1100</v>
      </c>
      <c r="D2307" s="263" t="s">
        <v>7008</v>
      </c>
      <c r="E2307" s="263" t="s">
        <v>7009</v>
      </c>
      <c r="F2307" s="263" t="s">
        <v>7060</v>
      </c>
      <c r="G2307" s="264" t="s">
        <v>7061</v>
      </c>
      <c r="H2307" s="263" t="s">
        <v>7062</v>
      </c>
      <c r="I2307" s="265" t="s">
        <v>9</v>
      </c>
      <c r="J2307" s="263"/>
      <c r="K2307" s="263"/>
      <c r="L2307" s="267"/>
      <c r="M2307" s="267"/>
      <c r="N2307" s="267"/>
      <c r="O2307" s="267"/>
      <c r="P2307" s="267"/>
      <c r="Q2307" s="267"/>
      <c r="R2307" s="267"/>
      <c r="S2307" s="267"/>
      <c r="T2307" s="267"/>
      <c r="U2307" s="267"/>
      <c r="V2307" s="267"/>
      <c r="W2307" s="267"/>
      <c r="X2307" s="267"/>
      <c r="Y2307" s="267"/>
      <c r="Z2307" s="267"/>
      <c r="AA2307" s="267"/>
      <c r="AB2307" s="267"/>
    </row>
    <row r="2308" spans="1:28" s="268" customFormat="1" ht="40.200000000000003" customHeight="1">
      <c r="A2308" s="263" t="s">
        <v>7006</v>
      </c>
      <c r="B2308" s="263" t="s">
        <v>7007</v>
      </c>
      <c r="C2308" s="263" t="s">
        <v>1104</v>
      </c>
      <c r="D2308" s="263" t="s">
        <v>7008</v>
      </c>
      <c r="E2308" s="263" t="s">
        <v>7009</v>
      </c>
      <c r="F2308" s="263" t="s">
        <v>7063</v>
      </c>
      <c r="G2308" s="264" t="s">
        <v>7064</v>
      </c>
      <c r="H2308" s="263" t="s">
        <v>7065</v>
      </c>
      <c r="I2308" s="265" t="s">
        <v>9</v>
      </c>
      <c r="J2308" s="263"/>
      <c r="K2308" s="263"/>
      <c r="L2308" s="267"/>
      <c r="M2308" s="267"/>
      <c r="N2308" s="267"/>
      <c r="O2308" s="267"/>
      <c r="P2308" s="267"/>
      <c r="Q2308" s="267"/>
      <c r="R2308" s="267"/>
      <c r="S2308" s="267"/>
      <c r="T2308" s="267"/>
      <c r="U2308" s="267"/>
      <c r="V2308" s="267"/>
      <c r="W2308" s="267"/>
      <c r="X2308" s="267"/>
      <c r="Y2308" s="267"/>
      <c r="Z2308" s="267"/>
      <c r="AA2308" s="267"/>
      <c r="AB2308" s="267"/>
    </row>
    <row r="2309" spans="1:28" s="268" customFormat="1" ht="40.200000000000003" customHeight="1">
      <c r="A2309" s="263" t="s">
        <v>7006</v>
      </c>
      <c r="B2309" s="263" t="s">
        <v>7007</v>
      </c>
      <c r="C2309" s="263" t="s">
        <v>1108</v>
      </c>
      <c r="D2309" s="263" t="s">
        <v>7008</v>
      </c>
      <c r="E2309" s="263" t="s">
        <v>7009</v>
      </c>
      <c r="F2309" s="263" t="s">
        <v>7066</v>
      </c>
      <c r="G2309" s="264" t="s">
        <v>7067</v>
      </c>
      <c r="H2309" s="263" t="s">
        <v>7068</v>
      </c>
      <c r="I2309" s="265" t="s">
        <v>9</v>
      </c>
      <c r="J2309" s="263"/>
      <c r="K2309" s="263"/>
      <c r="L2309" s="267"/>
      <c r="M2309" s="267"/>
      <c r="N2309" s="267"/>
      <c r="O2309" s="267"/>
      <c r="P2309" s="267"/>
      <c r="Q2309" s="267"/>
      <c r="R2309" s="267"/>
      <c r="S2309" s="267"/>
      <c r="T2309" s="267"/>
      <c r="U2309" s="267"/>
      <c r="V2309" s="267"/>
      <c r="W2309" s="267"/>
      <c r="X2309" s="267"/>
      <c r="Y2309" s="267"/>
      <c r="Z2309" s="267"/>
      <c r="AA2309" s="267"/>
      <c r="AB2309" s="267"/>
    </row>
    <row r="2310" spans="1:28" s="268" customFormat="1" ht="40.200000000000003" customHeight="1">
      <c r="A2310" s="263" t="s">
        <v>7006</v>
      </c>
      <c r="B2310" s="263" t="s">
        <v>7007</v>
      </c>
      <c r="C2310" s="263" t="s">
        <v>1111</v>
      </c>
      <c r="D2310" s="263" t="s">
        <v>7008</v>
      </c>
      <c r="E2310" s="263" t="s">
        <v>7009</v>
      </c>
      <c r="F2310" s="263" t="s">
        <v>7069</v>
      </c>
      <c r="G2310" s="264" t="s">
        <v>7070</v>
      </c>
      <c r="H2310" s="263" t="s">
        <v>7071</v>
      </c>
      <c r="I2310" s="265" t="s">
        <v>9</v>
      </c>
      <c r="J2310" s="263"/>
      <c r="K2310" s="263"/>
      <c r="L2310" s="267"/>
      <c r="M2310" s="267"/>
      <c r="N2310" s="267"/>
      <c r="O2310" s="267"/>
      <c r="P2310" s="267"/>
      <c r="Q2310" s="267"/>
      <c r="R2310" s="267"/>
      <c r="S2310" s="267"/>
      <c r="T2310" s="267"/>
      <c r="U2310" s="267"/>
      <c r="V2310" s="267"/>
      <c r="W2310" s="267"/>
      <c r="X2310" s="267"/>
      <c r="Y2310" s="267"/>
      <c r="Z2310" s="267"/>
      <c r="AA2310" s="267"/>
      <c r="AB2310" s="267"/>
    </row>
    <row r="2311" spans="1:28" s="268" customFormat="1" ht="40.200000000000003" customHeight="1">
      <c r="A2311" s="263" t="s">
        <v>7006</v>
      </c>
      <c r="B2311" s="263" t="s">
        <v>7007</v>
      </c>
      <c r="C2311" s="263" t="s">
        <v>1114</v>
      </c>
      <c r="D2311" s="263" t="s">
        <v>7008</v>
      </c>
      <c r="E2311" s="263" t="s">
        <v>7009</v>
      </c>
      <c r="F2311" s="263" t="s">
        <v>7072</v>
      </c>
      <c r="G2311" s="264" t="s">
        <v>7073</v>
      </c>
      <c r="H2311" s="263" t="s">
        <v>7074</v>
      </c>
      <c r="I2311" s="265" t="s">
        <v>9</v>
      </c>
      <c r="J2311" s="263"/>
      <c r="K2311" s="263"/>
      <c r="L2311" s="267"/>
      <c r="M2311" s="267"/>
      <c r="N2311" s="267"/>
      <c r="O2311" s="267"/>
      <c r="P2311" s="267"/>
      <c r="Q2311" s="267"/>
      <c r="R2311" s="267"/>
      <c r="S2311" s="267"/>
      <c r="T2311" s="267"/>
      <c r="U2311" s="267"/>
      <c r="V2311" s="267"/>
      <c r="W2311" s="267"/>
      <c r="X2311" s="267"/>
      <c r="Y2311" s="267"/>
      <c r="Z2311" s="267"/>
      <c r="AA2311" s="267"/>
      <c r="AB2311" s="267"/>
    </row>
    <row r="2312" spans="1:28" s="268" customFormat="1" ht="40.200000000000003" customHeight="1">
      <c r="A2312" s="263" t="s">
        <v>7006</v>
      </c>
      <c r="B2312" s="263" t="s">
        <v>7007</v>
      </c>
      <c r="C2312" s="263" t="s">
        <v>1117</v>
      </c>
      <c r="D2312" s="263" t="s">
        <v>7008</v>
      </c>
      <c r="E2312" s="263" t="s">
        <v>7009</v>
      </c>
      <c r="F2312" s="263" t="s">
        <v>7075</v>
      </c>
      <c r="G2312" s="264" t="s">
        <v>7067</v>
      </c>
      <c r="H2312" s="263" t="s">
        <v>7076</v>
      </c>
      <c r="I2312" s="265" t="s">
        <v>9</v>
      </c>
      <c r="J2312" s="263"/>
      <c r="K2312" s="263"/>
      <c r="L2312" s="267"/>
      <c r="M2312" s="267"/>
      <c r="N2312" s="267"/>
      <c r="O2312" s="267"/>
      <c r="P2312" s="267"/>
      <c r="Q2312" s="267"/>
      <c r="R2312" s="267"/>
      <c r="S2312" s="267"/>
      <c r="T2312" s="267"/>
      <c r="U2312" s="267"/>
      <c r="V2312" s="267"/>
      <c r="W2312" s="267"/>
      <c r="X2312" s="267"/>
      <c r="Y2312" s="267"/>
      <c r="Z2312" s="267"/>
      <c r="AA2312" s="267"/>
      <c r="AB2312" s="267"/>
    </row>
    <row r="2313" spans="1:28" s="268" customFormat="1" ht="40.200000000000003" customHeight="1">
      <c r="A2313" s="263" t="s">
        <v>7006</v>
      </c>
      <c r="B2313" s="263" t="s">
        <v>7007</v>
      </c>
      <c r="C2313" s="263" t="s">
        <v>1121</v>
      </c>
      <c r="D2313" s="263" t="s">
        <v>7008</v>
      </c>
      <c r="E2313" s="263" t="s">
        <v>7009</v>
      </c>
      <c r="F2313" s="263" t="s">
        <v>7077</v>
      </c>
      <c r="G2313" s="264" t="s">
        <v>7078</v>
      </c>
      <c r="H2313" s="263" t="s">
        <v>7079</v>
      </c>
      <c r="I2313" s="265" t="s">
        <v>9</v>
      </c>
      <c r="J2313" s="263"/>
      <c r="K2313" s="263"/>
      <c r="L2313" s="267"/>
      <c r="M2313" s="267"/>
      <c r="N2313" s="267"/>
      <c r="O2313" s="267"/>
      <c r="P2313" s="267"/>
      <c r="Q2313" s="267"/>
      <c r="R2313" s="267"/>
      <c r="S2313" s="267"/>
      <c r="T2313" s="267"/>
      <c r="U2313" s="267"/>
      <c r="V2313" s="267"/>
      <c r="W2313" s="267"/>
      <c r="X2313" s="267"/>
      <c r="Y2313" s="267"/>
      <c r="Z2313" s="267"/>
      <c r="AA2313" s="267"/>
      <c r="AB2313" s="267"/>
    </row>
    <row r="2314" spans="1:28" s="268" customFormat="1" ht="40.200000000000003" customHeight="1">
      <c r="A2314" s="263" t="s">
        <v>7006</v>
      </c>
      <c r="B2314" s="263" t="s">
        <v>7007</v>
      </c>
      <c r="C2314" s="263" t="s">
        <v>1781</v>
      </c>
      <c r="D2314" s="263" t="s">
        <v>7008</v>
      </c>
      <c r="E2314" s="263" t="s">
        <v>7009</v>
      </c>
      <c r="F2314" s="263" t="s">
        <v>7080</v>
      </c>
      <c r="G2314" s="264" t="s">
        <v>7081</v>
      </c>
      <c r="H2314" s="263" t="s">
        <v>7082</v>
      </c>
      <c r="I2314" s="265" t="s">
        <v>9</v>
      </c>
      <c r="J2314" s="263"/>
      <c r="K2314" s="263"/>
      <c r="L2314" s="267"/>
      <c r="M2314" s="267"/>
      <c r="N2314" s="267"/>
      <c r="O2314" s="267"/>
      <c r="P2314" s="267"/>
      <c r="Q2314" s="267"/>
      <c r="R2314" s="267"/>
      <c r="S2314" s="267"/>
      <c r="T2314" s="267"/>
      <c r="U2314" s="267"/>
      <c r="V2314" s="267"/>
      <c r="W2314" s="267"/>
      <c r="X2314" s="267"/>
      <c r="Y2314" s="267"/>
      <c r="Z2314" s="267"/>
      <c r="AA2314" s="267"/>
      <c r="AB2314" s="267"/>
    </row>
    <row r="2315" spans="1:28" s="268" customFormat="1" ht="40.200000000000003" customHeight="1">
      <c r="A2315" s="263" t="s">
        <v>7006</v>
      </c>
      <c r="B2315" s="263" t="s">
        <v>7007</v>
      </c>
      <c r="C2315" s="263" t="s">
        <v>1785</v>
      </c>
      <c r="D2315" s="263" t="s">
        <v>7008</v>
      </c>
      <c r="E2315" s="263" t="s">
        <v>7009</v>
      </c>
      <c r="F2315" s="263" t="s">
        <v>7083</v>
      </c>
      <c r="G2315" s="264" t="s">
        <v>7084</v>
      </c>
      <c r="H2315" s="263" t="s">
        <v>7085</v>
      </c>
      <c r="I2315" s="265" t="s">
        <v>9</v>
      </c>
      <c r="J2315" s="263"/>
      <c r="K2315" s="263"/>
      <c r="L2315" s="267"/>
      <c r="M2315" s="267"/>
      <c r="N2315" s="267"/>
      <c r="O2315" s="267"/>
      <c r="P2315" s="267"/>
      <c r="Q2315" s="267"/>
      <c r="R2315" s="267"/>
      <c r="S2315" s="267"/>
      <c r="T2315" s="267"/>
      <c r="U2315" s="267"/>
      <c r="V2315" s="267"/>
      <c r="W2315" s="267"/>
      <c r="X2315" s="267"/>
      <c r="Y2315" s="267"/>
      <c r="Z2315" s="267"/>
      <c r="AA2315" s="267"/>
      <c r="AB2315" s="267"/>
    </row>
    <row r="2316" spans="1:28" s="268" customFormat="1" ht="40.200000000000003" customHeight="1">
      <c r="A2316" s="263" t="s">
        <v>7006</v>
      </c>
      <c r="B2316" s="263" t="s">
        <v>7007</v>
      </c>
      <c r="C2316" s="263" t="s">
        <v>1789</v>
      </c>
      <c r="D2316" s="263" t="s">
        <v>7008</v>
      </c>
      <c r="E2316" s="263" t="s">
        <v>7009</v>
      </c>
      <c r="F2316" s="263" t="s">
        <v>7086</v>
      </c>
      <c r="G2316" s="264" t="s">
        <v>7087</v>
      </c>
      <c r="H2316" s="263" t="s">
        <v>7088</v>
      </c>
      <c r="I2316" s="265" t="s">
        <v>9</v>
      </c>
      <c r="J2316" s="263"/>
      <c r="K2316" s="263"/>
      <c r="L2316" s="267"/>
      <c r="M2316" s="267"/>
      <c r="N2316" s="267"/>
      <c r="O2316" s="267"/>
      <c r="P2316" s="267"/>
      <c r="Q2316" s="267"/>
      <c r="R2316" s="267"/>
      <c r="S2316" s="267"/>
      <c r="T2316" s="267"/>
      <c r="U2316" s="267"/>
      <c r="V2316" s="267"/>
      <c r="W2316" s="267"/>
      <c r="X2316" s="267"/>
      <c r="Y2316" s="267"/>
      <c r="Z2316" s="267"/>
      <c r="AA2316" s="267"/>
      <c r="AB2316" s="267"/>
    </row>
    <row r="2317" spans="1:28" s="268" customFormat="1" ht="40.200000000000003" customHeight="1">
      <c r="A2317" s="263" t="s">
        <v>7006</v>
      </c>
      <c r="B2317" s="263" t="s">
        <v>7007</v>
      </c>
      <c r="C2317" s="263" t="s">
        <v>1793</v>
      </c>
      <c r="D2317" s="263" t="s">
        <v>7008</v>
      </c>
      <c r="E2317" s="263" t="s">
        <v>7009</v>
      </c>
      <c r="F2317" s="263" t="s">
        <v>7089</v>
      </c>
      <c r="G2317" s="264" t="s">
        <v>7090</v>
      </c>
      <c r="H2317" s="263" t="s">
        <v>7091</v>
      </c>
      <c r="I2317" s="265" t="s">
        <v>9</v>
      </c>
      <c r="J2317" s="263"/>
      <c r="K2317" s="263"/>
      <c r="L2317" s="267"/>
      <c r="M2317" s="267"/>
      <c r="N2317" s="267"/>
      <c r="O2317" s="267"/>
      <c r="P2317" s="267"/>
      <c r="Q2317" s="267"/>
      <c r="R2317" s="267"/>
      <c r="S2317" s="267"/>
      <c r="T2317" s="267"/>
      <c r="U2317" s="267"/>
      <c r="V2317" s="267"/>
      <c r="W2317" s="267"/>
      <c r="X2317" s="267"/>
      <c r="Y2317" s="267"/>
      <c r="Z2317" s="267"/>
      <c r="AA2317" s="267"/>
      <c r="AB2317" s="267"/>
    </row>
    <row r="2318" spans="1:28" s="268" customFormat="1" ht="40.200000000000003" customHeight="1">
      <c r="A2318" s="263" t="s">
        <v>7006</v>
      </c>
      <c r="B2318" s="263" t="s">
        <v>7007</v>
      </c>
      <c r="C2318" s="263" t="s">
        <v>1796</v>
      </c>
      <c r="D2318" s="263" t="s">
        <v>7008</v>
      </c>
      <c r="E2318" s="263" t="s">
        <v>7009</v>
      </c>
      <c r="F2318" s="263" t="s">
        <v>7092</v>
      </c>
      <c r="G2318" s="264" t="s">
        <v>7090</v>
      </c>
      <c r="H2318" s="263" t="s">
        <v>7091</v>
      </c>
      <c r="I2318" s="265" t="s">
        <v>9</v>
      </c>
      <c r="J2318" s="263"/>
      <c r="K2318" s="263"/>
      <c r="L2318" s="267"/>
      <c r="M2318" s="267"/>
      <c r="N2318" s="267"/>
      <c r="O2318" s="267"/>
      <c r="P2318" s="267"/>
      <c r="Q2318" s="267"/>
      <c r="R2318" s="267"/>
      <c r="S2318" s="267"/>
      <c r="T2318" s="267"/>
      <c r="U2318" s="267"/>
      <c r="V2318" s="267"/>
      <c r="W2318" s="267"/>
      <c r="X2318" s="267"/>
      <c r="Y2318" s="267"/>
      <c r="Z2318" s="267"/>
      <c r="AA2318" s="267"/>
      <c r="AB2318" s="267"/>
    </row>
    <row r="2319" spans="1:28" s="268" customFormat="1" ht="40.200000000000003" customHeight="1">
      <c r="A2319" s="263" t="s">
        <v>7006</v>
      </c>
      <c r="B2319" s="263" t="s">
        <v>7007</v>
      </c>
      <c r="C2319" s="263" t="s">
        <v>1800</v>
      </c>
      <c r="D2319" s="263" t="s">
        <v>7008</v>
      </c>
      <c r="E2319" s="263" t="s">
        <v>7009</v>
      </c>
      <c r="F2319" s="263" t="s">
        <v>7093</v>
      </c>
      <c r="G2319" s="264" t="s">
        <v>7094</v>
      </c>
      <c r="H2319" s="263" t="s">
        <v>7095</v>
      </c>
      <c r="I2319" s="265" t="s">
        <v>9</v>
      </c>
      <c r="J2319" s="263"/>
      <c r="K2319" s="263"/>
      <c r="L2319" s="267"/>
      <c r="M2319" s="267"/>
      <c r="N2319" s="267"/>
      <c r="O2319" s="267"/>
      <c r="P2319" s="267"/>
      <c r="Q2319" s="267"/>
      <c r="R2319" s="267"/>
      <c r="S2319" s="267"/>
      <c r="T2319" s="267"/>
      <c r="U2319" s="267"/>
      <c r="V2319" s="267"/>
      <c r="W2319" s="267"/>
      <c r="X2319" s="267"/>
      <c r="Y2319" s="267"/>
      <c r="Z2319" s="267"/>
      <c r="AA2319" s="267"/>
      <c r="AB2319" s="267"/>
    </row>
    <row r="2320" spans="1:28" s="268" customFormat="1" ht="40.200000000000003" customHeight="1">
      <c r="A2320" s="263" t="s">
        <v>7006</v>
      </c>
      <c r="B2320" s="263" t="s">
        <v>7007</v>
      </c>
      <c r="C2320" s="263" t="s">
        <v>1803</v>
      </c>
      <c r="D2320" s="263" t="s">
        <v>7008</v>
      </c>
      <c r="E2320" s="263" t="s">
        <v>7009</v>
      </c>
      <c r="F2320" s="263" t="s">
        <v>7096</v>
      </c>
      <c r="G2320" s="264" t="s">
        <v>7097</v>
      </c>
      <c r="H2320" s="263" t="s">
        <v>7098</v>
      </c>
      <c r="I2320" s="265" t="s">
        <v>9</v>
      </c>
      <c r="J2320" s="263"/>
      <c r="K2320" s="263"/>
      <c r="L2320" s="267"/>
      <c r="M2320" s="267"/>
      <c r="N2320" s="267"/>
      <c r="O2320" s="267"/>
      <c r="P2320" s="267"/>
      <c r="Q2320" s="267"/>
      <c r="R2320" s="267"/>
      <c r="S2320" s="267"/>
      <c r="T2320" s="267"/>
      <c r="U2320" s="267"/>
      <c r="V2320" s="267"/>
      <c r="W2320" s="267"/>
      <c r="X2320" s="267"/>
      <c r="Y2320" s="267"/>
      <c r="Z2320" s="267"/>
      <c r="AA2320" s="267"/>
      <c r="AB2320" s="267"/>
    </row>
    <row r="2321" spans="1:28" s="268" customFormat="1" ht="40.200000000000003" customHeight="1">
      <c r="A2321" s="263" t="s">
        <v>7006</v>
      </c>
      <c r="B2321" s="263" t="s">
        <v>7007</v>
      </c>
      <c r="C2321" s="263" t="s">
        <v>1805</v>
      </c>
      <c r="D2321" s="263" t="s">
        <v>7008</v>
      </c>
      <c r="E2321" s="263" t="s">
        <v>7009</v>
      </c>
      <c r="F2321" s="263" t="s">
        <v>7099</v>
      </c>
      <c r="G2321" s="264" t="s">
        <v>7100</v>
      </c>
      <c r="H2321" s="263" t="s">
        <v>7101</v>
      </c>
      <c r="I2321" s="265" t="s">
        <v>9</v>
      </c>
      <c r="J2321" s="263"/>
      <c r="K2321" s="263"/>
      <c r="L2321" s="267"/>
      <c r="M2321" s="267"/>
      <c r="N2321" s="267"/>
      <c r="O2321" s="267"/>
      <c r="P2321" s="267"/>
      <c r="Q2321" s="267"/>
      <c r="R2321" s="267"/>
      <c r="S2321" s="267"/>
      <c r="T2321" s="267"/>
      <c r="U2321" s="267"/>
      <c r="V2321" s="267"/>
      <c r="W2321" s="267"/>
      <c r="X2321" s="267"/>
      <c r="Y2321" s="267"/>
      <c r="Z2321" s="267"/>
      <c r="AA2321" s="267"/>
      <c r="AB2321" s="267"/>
    </row>
    <row r="2322" spans="1:28" s="268" customFormat="1" ht="40.200000000000003" customHeight="1">
      <c r="A2322" s="263" t="s">
        <v>7006</v>
      </c>
      <c r="B2322" s="263" t="s">
        <v>7007</v>
      </c>
      <c r="C2322" s="263" t="s">
        <v>1809</v>
      </c>
      <c r="D2322" s="263" t="s">
        <v>7008</v>
      </c>
      <c r="E2322" s="263" t="s">
        <v>7009</v>
      </c>
      <c r="F2322" s="263" t="s">
        <v>7102</v>
      </c>
      <c r="G2322" s="264" t="s">
        <v>7103</v>
      </c>
      <c r="H2322" s="263" t="s">
        <v>7104</v>
      </c>
      <c r="I2322" s="265" t="s">
        <v>9</v>
      </c>
      <c r="J2322" s="263"/>
      <c r="K2322" s="263"/>
      <c r="L2322" s="267"/>
      <c r="M2322" s="267"/>
      <c r="N2322" s="267"/>
      <c r="O2322" s="267"/>
      <c r="P2322" s="267"/>
      <c r="Q2322" s="267"/>
      <c r="R2322" s="267"/>
      <c r="S2322" s="267"/>
      <c r="T2322" s="267"/>
      <c r="U2322" s="267"/>
      <c r="V2322" s="267"/>
      <c r="W2322" s="267"/>
      <c r="X2322" s="267"/>
      <c r="Y2322" s="267"/>
      <c r="Z2322" s="267"/>
      <c r="AA2322" s="267"/>
      <c r="AB2322" s="267"/>
    </row>
    <row r="2323" spans="1:28" s="268" customFormat="1" ht="40.200000000000003" customHeight="1">
      <c r="A2323" s="263" t="s">
        <v>7006</v>
      </c>
      <c r="B2323" s="263" t="s">
        <v>7007</v>
      </c>
      <c r="C2323" s="263" t="s">
        <v>1813</v>
      </c>
      <c r="D2323" s="263" t="s">
        <v>7008</v>
      </c>
      <c r="E2323" s="263" t="s">
        <v>7009</v>
      </c>
      <c r="F2323" s="263" t="s">
        <v>7105</v>
      </c>
      <c r="G2323" s="264" t="s">
        <v>7106</v>
      </c>
      <c r="H2323" s="263" t="s">
        <v>7107</v>
      </c>
      <c r="I2323" s="265" t="s">
        <v>9</v>
      </c>
      <c r="J2323" s="263"/>
      <c r="K2323" s="263"/>
      <c r="L2323" s="267"/>
      <c r="M2323" s="267"/>
      <c r="N2323" s="267"/>
      <c r="O2323" s="267"/>
      <c r="P2323" s="267"/>
      <c r="Q2323" s="267"/>
      <c r="R2323" s="267"/>
      <c r="S2323" s="267"/>
      <c r="T2323" s="267"/>
      <c r="U2323" s="267"/>
      <c r="V2323" s="267"/>
      <c r="W2323" s="267"/>
      <c r="X2323" s="267"/>
      <c r="Y2323" s="267"/>
      <c r="Z2323" s="267"/>
      <c r="AA2323" s="267"/>
      <c r="AB2323" s="267"/>
    </row>
    <row r="2324" spans="1:28" s="268" customFormat="1" ht="40.200000000000003" customHeight="1">
      <c r="A2324" s="263" t="s">
        <v>7006</v>
      </c>
      <c r="B2324" s="263" t="s">
        <v>7007</v>
      </c>
      <c r="C2324" s="263" t="s">
        <v>1817</v>
      </c>
      <c r="D2324" s="263" t="s">
        <v>7008</v>
      </c>
      <c r="E2324" s="263" t="s">
        <v>7009</v>
      </c>
      <c r="F2324" s="263" t="s">
        <v>7108</v>
      </c>
      <c r="G2324" s="264" t="s">
        <v>7109</v>
      </c>
      <c r="H2324" s="263" t="s">
        <v>7110</v>
      </c>
      <c r="I2324" s="265" t="s">
        <v>9</v>
      </c>
      <c r="J2324" s="263"/>
      <c r="K2324" s="263"/>
      <c r="L2324" s="267"/>
      <c r="M2324" s="267"/>
      <c r="N2324" s="267"/>
      <c r="O2324" s="267"/>
      <c r="P2324" s="267"/>
      <c r="Q2324" s="267"/>
      <c r="R2324" s="267"/>
      <c r="S2324" s="267"/>
      <c r="T2324" s="267"/>
      <c r="U2324" s="267"/>
      <c r="V2324" s="267"/>
      <c r="W2324" s="267"/>
      <c r="X2324" s="267"/>
      <c r="Y2324" s="267"/>
      <c r="Z2324" s="267"/>
      <c r="AA2324" s="267"/>
      <c r="AB2324" s="267"/>
    </row>
    <row r="2325" spans="1:28" s="268" customFormat="1" ht="40.200000000000003" customHeight="1">
      <c r="A2325" s="263" t="s">
        <v>7006</v>
      </c>
      <c r="B2325" s="263" t="s">
        <v>7007</v>
      </c>
      <c r="C2325" s="263" t="s">
        <v>1821</v>
      </c>
      <c r="D2325" s="263" t="s">
        <v>7008</v>
      </c>
      <c r="E2325" s="263" t="s">
        <v>7009</v>
      </c>
      <c r="F2325" s="263" t="s">
        <v>7111</v>
      </c>
      <c r="G2325" s="264" t="s">
        <v>7109</v>
      </c>
      <c r="H2325" s="263" t="s">
        <v>7112</v>
      </c>
      <c r="I2325" s="265" t="s">
        <v>9</v>
      </c>
      <c r="J2325" s="263"/>
      <c r="K2325" s="263"/>
      <c r="L2325" s="267"/>
      <c r="M2325" s="267"/>
      <c r="N2325" s="267"/>
      <c r="O2325" s="267"/>
      <c r="P2325" s="267"/>
      <c r="Q2325" s="267"/>
      <c r="R2325" s="267"/>
      <c r="S2325" s="267"/>
      <c r="T2325" s="267"/>
      <c r="U2325" s="267"/>
      <c r="V2325" s="267"/>
      <c r="W2325" s="267"/>
      <c r="X2325" s="267"/>
      <c r="Y2325" s="267"/>
      <c r="Z2325" s="267"/>
      <c r="AA2325" s="267"/>
      <c r="AB2325" s="267"/>
    </row>
    <row r="2326" spans="1:28" s="268" customFormat="1" ht="40.200000000000003" customHeight="1">
      <c r="A2326" s="263" t="s">
        <v>7006</v>
      </c>
      <c r="B2326" s="263" t="s">
        <v>7007</v>
      </c>
      <c r="C2326" s="263" t="s">
        <v>1825</v>
      </c>
      <c r="D2326" s="263" t="s">
        <v>7008</v>
      </c>
      <c r="E2326" s="263" t="s">
        <v>7009</v>
      </c>
      <c r="F2326" s="263" t="s">
        <v>7113</v>
      </c>
      <c r="G2326" s="264" t="s">
        <v>7106</v>
      </c>
      <c r="H2326" s="263" t="s">
        <v>7114</v>
      </c>
      <c r="I2326" s="265" t="s">
        <v>9</v>
      </c>
      <c r="J2326" s="263"/>
      <c r="K2326" s="263"/>
      <c r="L2326" s="267"/>
      <c r="M2326" s="267"/>
      <c r="N2326" s="267"/>
      <c r="O2326" s="267"/>
      <c r="P2326" s="267"/>
      <c r="Q2326" s="267"/>
      <c r="R2326" s="267"/>
      <c r="S2326" s="267"/>
      <c r="T2326" s="267"/>
      <c r="U2326" s="267"/>
      <c r="V2326" s="267"/>
      <c r="W2326" s="267"/>
      <c r="X2326" s="267"/>
      <c r="Y2326" s="267"/>
      <c r="Z2326" s="267"/>
      <c r="AA2326" s="267"/>
      <c r="AB2326" s="267"/>
    </row>
    <row r="2327" spans="1:28" s="268" customFormat="1" ht="40.200000000000003" customHeight="1">
      <c r="A2327" s="263" t="s">
        <v>7006</v>
      </c>
      <c r="B2327" s="263" t="s">
        <v>7007</v>
      </c>
      <c r="C2327" s="263" t="s">
        <v>1829</v>
      </c>
      <c r="D2327" s="263" t="s">
        <v>7008</v>
      </c>
      <c r="E2327" s="263" t="s">
        <v>7009</v>
      </c>
      <c r="F2327" s="263" t="s">
        <v>7115</v>
      </c>
      <c r="G2327" s="264" t="s">
        <v>7116</v>
      </c>
      <c r="H2327" s="263" t="s">
        <v>7117</v>
      </c>
      <c r="I2327" s="265" t="s">
        <v>9</v>
      </c>
      <c r="J2327" s="263"/>
      <c r="K2327" s="263"/>
      <c r="L2327" s="267"/>
      <c r="M2327" s="267"/>
      <c r="N2327" s="267"/>
      <c r="O2327" s="267"/>
      <c r="P2327" s="267"/>
      <c r="Q2327" s="267"/>
      <c r="R2327" s="267"/>
      <c r="S2327" s="267"/>
      <c r="T2327" s="267"/>
      <c r="U2327" s="267"/>
      <c r="V2327" s="267"/>
      <c r="W2327" s="267"/>
      <c r="X2327" s="267"/>
      <c r="Y2327" s="267"/>
      <c r="Z2327" s="267"/>
      <c r="AA2327" s="267"/>
      <c r="AB2327" s="267"/>
    </row>
    <row r="2328" spans="1:28" s="268" customFormat="1" ht="40.200000000000003" customHeight="1">
      <c r="A2328" s="263" t="s">
        <v>7006</v>
      </c>
      <c r="B2328" s="263" t="s">
        <v>7007</v>
      </c>
      <c r="C2328" s="263" t="s">
        <v>1833</v>
      </c>
      <c r="D2328" s="263" t="s">
        <v>7008</v>
      </c>
      <c r="E2328" s="263" t="s">
        <v>7009</v>
      </c>
      <c r="F2328" s="263" t="s">
        <v>7118</v>
      </c>
      <c r="G2328" s="264" t="s">
        <v>7119</v>
      </c>
      <c r="H2328" s="263" t="s">
        <v>7120</v>
      </c>
      <c r="I2328" s="265" t="s">
        <v>9</v>
      </c>
      <c r="J2328" s="263"/>
      <c r="K2328" s="263"/>
      <c r="L2328" s="267"/>
      <c r="M2328" s="267"/>
      <c r="N2328" s="267"/>
      <c r="O2328" s="267"/>
      <c r="P2328" s="267"/>
      <c r="Q2328" s="267"/>
      <c r="R2328" s="267"/>
      <c r="S2328" s="267"/>
      <c r="T2328" s="267"/>
      <c r="U2328" s="267"/>
      <c r="V2328" s="267"/>
      <c r="W2328" s="267"/>
      <c r="X2328" s="267"/>
      <c r="Y2328" s="267"/>
      <c r="Z2328" s="267"/>
      <c r="AA2328" s="267"/>
      <c r="AB2328" s="267"/>
    </row>
    <row r="2329" spans="1:28" s="268" customFormat="1" ht="40.200000000000003" customHeight="1">
      <c r="A2329" s="263" t="s">
        <v>7006</v>
      </c>
      <c r="B2329" s="263" t="s">
        <v>7007</v>
      </c>
      <c r="C2329" s="263" t="s">
        <v>1838</v>
      </c>
      <c r="D2329" s="263" t="s">
        <v>7008</v>
      </c>
      <c r="E2329" s="263" t="s">
        <v>7009</v>
      </c>
      <c r="F2329" s="263" t="s">
        <v>7121</v>
      </c>
      <c r="G2329" s="264" t="s">
        <v>7122</v>
      </c>
      <c r="H2329" s="263" t="s">
        <v>7123</v>
      </c>
      <c r="I2329" s="265" t="s">
        <v>9</v>
      </c>
      <c r="J2329" s="263"/>
      <c r="K2329" s="263"/>
      <c r="L2329" s="267"/>
      <c r="M2329" s="267"/>
      <c r="N2329" s="267"/>
      <c r="O2329" s="267"/>
      <c r="P2329" s="267"/>
      <c r="Q2329" s="267"/>
      <c r="R2329" s="267"/>
      <c r="S2329" s="267"/>
      <c r="T2329" s="267"/>
      <c r="U2329" s="267"/>
      <c r="V2329" s="267"/>
      <c r="W2329" s="267"/>
      <c r="X2329" s="267"/>
      <c r="Y2329" s="267"/>
      <c r="Z2329" s="267"/>
      <c r="AA2329" s="267"/>
      <c r="AB2329" s="267"/>
    </row>
    <row r="2330" spans="1:28" s="268" customFormat="1" ht="40.200000000000003" customHeight="1">
      <c r="A2330" s="263" t="s">
        <v>7006</v>
      </c>
      <c r="B2330" s="263" t="s">
        <v>7007</v>
      </c>
      <c r="C2330" s="263" t="s">
        <v>1842</v>
      </c>
      <c r="D2330" s="263" t="s">
        <v>7008</v>
      </c>
      <c r="E2330" s="263" t="s">
        <v>7009</v>
      </c>
      <c r="F2330" s="263" t="s">
        <v>7124</v>
      </c>
      <c r="G2330" s="264" t="s">
        <v>7125</v>
      </c>
      <c r="H2330" s="263" t="s">
        <v>7123</v>
      </c>
      <c r="I2330" s="265" t="s">
        <v>9</v>
      </c>
      <c r="J2330" s="263"/>
      <c r="K2330" s="263"/>
      <c r="L2330" s="267"/>
      <c r="M2330" s="267"/>
      <c r="N2330" s="267"/>
      <c r="O2330" s="267"/>
      <c r="P2330" s="267"/>
      <c r="Q2330" s="267"/>
      <c r="R2330" s="267"/>
      <c r="S2330" s="267"/>
      <c r="T2330" s="267"/>
      <c r="U2330" s="267"/>
      <c r="V2330" s="267"/>
      <c r="W2330" s="267"/>
      <c r="X2330" s="267"/>
      <c r="Y2330" s="267"/>
      <c r="Z2330" s="267"/>
      <c r="AA2330" s="267"/>
      <c r="AB2330" s="267"/>
    </row>
    <row r="2331" spans="1:28" s="268" customFormat="1" ht="40.200000000000003" customHeight="1">
      <c r="A2331" s="263" t="s">
        <v>7006</v>
      </c>
      <c r="B2331" s="263" t="s">
        <v>7007</v>
      </c>
      <c r="C2331" s="263" t="s">
        <v>2578</v>
      </c>
      <c r="D2331" s="263" t="s">
        <v>7008</v>
      </c>
      <c r="E2331" s="263" t="s">
        <v>7009</v>
      </c>
      <c r="F2331" s="263" t="s">
        <v>7126</v>
      </c>
      <c r="G2331" s="264" t="s">
        <v>7127</v>
      </c>
      <c r="H2331" s="263" t="s">
        <v>7128</v>
      </c>
      <c r="I2331" s="265" t="s">
        <v>9</v>
      </c>
      <c r="J2331" s="263"/>
      <c r="K2331" s="263"/>
      <c r="L2331" s="267"/>
      <c r="M2331" s="267"/>
      <c r="N2331" s="267"/>
      <c r="O2331" s="267"/>
      <c r="P2331" s="267"/>
      <c r="Q2331" s="267"/>
      <c r="R2331" s="267"/>
      <c r="S2331" s="267"/>
      <c r="T2331" s="267"/>
      <c r="U2331" s="267"/>
      <c r="V2331" s="267"/>
      <c r="W2331" s="267"/>
      <c r="X2331" s="267"/>
      <c r="Y2331" s="267"/>
      <c r="Z2331" s="267"/>
      <c r="AA2331" s="267"/>
      <c r="AB2331" s="267"/>
    </row>
    <row r="2332" spans="1:28" s="268" customFormat="1" ht="40.200000000000003" customHeight="1">
      <c r="A2332" s="263" t="s">
        <v>7006</v>
      </c>
      <c r="B2332" s="263" t="s">
        <v>7007</v>
      </c>
      <c r="C2332" s="263" t="s">
        <v>2579</v>
      </c>
      <c r="D2332" s="263" t="s">
        <v>7008</v>
      </c>
      <c r="E2332" s="263" t="s">
        <v>7009</v>
      </c>
      <c r="F2332" s="263" t="s">
        <v>5025</v>
      </c>
      <c r="G2332" s="264" t="s">
        <v>5507</v>
      </c>
      <c r="H2332" s="263" t="s">
        <v>3365</v>
      </c>
      <c r="I2332" s="265" t="s">
        <v>9</v>
      </c>
      <c r="J2332" s="263"/>
      <c r="K2332" s="263"/>
      <c r="L2332" s="267"/>
      <c r="M2332" s="267"/>
      <c r="N2332" s="267"/>
      <c r="O2332" s="267"/>
      <c r="P2332" s="267"/>
      <c r="Q2332" s="267"/>
      <c r="R2332" s="267"/>
      <c r="S2332" s="267"/>
      <c r="T2332" s="267"/>
      <c r="U2332" s="267"/>
      <c r="V2332" s="267"/>
      <c r="W2332" s="267"/>
      <c r="X2332" s="267"/>
      <c r="Y2332" s="267"/>
      <c r="Z2332" s="267"/>
      <c r="AA2332" s="267"/>
      <c r="AB2332" s="267"/>
    </row>
    <row r="2333" spans="1:28" s="268" customFormat="1" ht="40.200000000000003" customHeight="1">
      <c r="A2333" s="263" t="s">
        <v>7006</v>
      </c>
      <c r="B2333" s="263" t="s">
        <v>7007</v>
      </c>
      <c r="C2333" s="263" t="s">
        <v>2580</v>
      </c>
      <c r="D2333" s="263" t="s">
        <v>7008</v>
      </c>
      <c r="E2333" s="263" t="s">
        <v>7009</v>
      </c>
      <c r="F2333" s="263" t="s">
        <v>3036</v>
      </c>
      <c r="G2333" s="264" t="s">
        <v>5831</v>
      </c>
      <c r="H2333" s="263" t="s">
        <v>3359</v>
      </c>
      <c r="I2333" s="265" t="s">
        <v>9</v>
      </c>
      <c r="J2333" s="263"/>
      <c r="K2333" s="263"/>
      <c r="L2333" s="267"/>
      <c r="M2333" s="267"/>
      <c r="N2333" s="267"/>
      <c r="O2333" s="267"/>
      <c r="P2333" s="267"/>
      <c r="Q2333" s="267"/>
      <c r="R2333" s="267"/>
      <c r="S2333" s="267"/>
      <c r="T2333" s="267"/>
      <c r="U2333" s="267"/>
      <c r="V2333" s="267"/>
      <c r="W2333" s="267"/>
      <c r="X2333" s="267"/>
      <c r="Y2333" s="267"/>
      <c r="Z2333" s="267"/>
      <c r="AA2333" s="267"/>
      <c r="AB2333" s="267"/>
    </row>
    <row r="2334" spans="1:28" s="268" customFormat="1" ht="40.200000000000003" customHeight="1">
      <c r="A2334" s="263" t="s">
        <v>7006</v>
      </c>
      <c r="B2334" s="263" t="s">
        <v>7007</v>
      </c>
      <c r="C2334" s="263" t="s">
        <v>2581</v>
      </c>
      <c r="D2334" s="263" t="s">
        <v>7008</v>
      </c>
      <c r="E2334" s="263" t="s">
        <v>7009</v>
      </c>
      <c r="F2334" s="263" t="s">
        <v>3031</v>
      </c>
      <c r="G2334" s="264" t="s">
        <v>5408</v>
      </c>
      <c r="H2334" s="263" t="s">
        <v>3362</v>
      </c>
      <c r="I2334" s="265" t="s">
        <v>9</v>
      </c>
      <c r="J2334" s="263"/>
      <c r="K2334" s="263"/>
      <c r="L2334" s="267"/>
      <c r="M2334" s="267"/>
      <c r="N2334" s="267"/>
      <c r="O2334" s="267"/>
      <c r="P2334" s="267"/>
      <c r="Q2334" s="267"/>
      <c r="R2334" s="267"/>
      <c r="S2334" s="267"/>
      <c r="T2334" s="267"/>
      <c r="U2334" s="267"/>
      <c r="V2334" s="267"/>
      <c r="W2334" s="267"/>
      <c r="X2334" s="267"/>
      <c r="Y2334" s="267"/>
      <c r="Z2334" s="267"/>
      <c r="AA2334" s="267"/>
      <c r="AB2334" s="267"/>
    </row>
    <row r="2335" spans="1:28" s="268" customFormat="1" ht="40.200000000000003" customHeight="1">
      <c r="A2335" s="263" t="s">
        <v>7006</v>
      </c>
      <c r="B2335" s="263" t="s">
        <v>7007</v>
      </c>
      <c r="C2335" s="263" t="s">
        <v>2582</v>
      </c>
      <c r="D2335" s="263" t="s">
        <v>7008</v>
      </c>
      <c r="E2335" s="263" t="s">
        <v>7009</v>
      </c>
      <c r="F2335" s="263" t="s">
        <v>7129</v>
      </c>
      <c r="G2335" s="264" t="s">
        <v>7130</v>
      </c>
      <c r="H2335" s="263" t="s">
        <v>6934</v>
      </c>
      <c r="I2335" s="265" t="s">
        <v>9</v>
      </c>
      <c r="J2335" s="263"/>
      <c r="K2335" s="263"/>
      <c r="L2335" s="267"/>
      <c r="M2335" s="267"/>
      <c r="N2335" s="267"/>
      <c r="O2335" s="267"/>
      <c r="P2335" s="267"/>
      <c r="Q2335" s="267"/>
      <c r="R2335" s="267"/>
      <c r="S2335" s="267"/>
      <c r="T2335" s="267"/>
      <c r="U2335" s="267"/>
      <c r="V2335" s="267"/>
      <c r="W2335" s="267"/>
      <c r="X2335" s="267"/>
      <c r="Y2335" s="267"/>
      <c r="Z2335" s="267"/>
      <c r="AA2335" s="267"/>
      <c r="AB2335" s="267"/>
    </row>
    <row r="2336" spans="1:28" s="268" customFormat="1" ht="40.200000000000003" customHeight="1">
      <c r="A2336" s="263" t="s">
        <v>7006</v>
      </c>
      <c r="B2336" s="263" t="s">
        <v>7007</v>
      </c>
      <c r="C2336" s="263" t="s">
        <v>2583</v>
      </c>
      <c r="D2336" s="263" t="s">
        <v>7008</v>
      </c>
      <c r="E2336" s="263" t="s">
        <v>7009</v>
      </c>
      <c r="F2336" s="263" t="s">
        <v>6999</v>
      </c>
      <c r="G2336" s="264" t="s">
        <v>7131</v>
      </c>
      <c r="H2336" s="263" t="s">
        <v>6934</v>
      </c>
      <c r="I2336" s="265" t="s">
        <v>9</v>
      </c>
      <c r="J2336" s="263"/>
      <c r="K2336" s="263"/>
      <c r="L2336" s="267"/>
      <c r="M2336" s="267"/>
      <c r="N2336" s="267"/>
      <c r="O2336" s="267"/>
      <c r="P2336" s="267"/>
      <c r="Q2336" s="267"/>
      <c r="R2336" s="267"/>
      <c r="S2336" s="267"/>
      <c r="T2336" s="267"/>
      <c r="U2336" s="267"/>
      <c r="V2336" s="267"/>
      <c r="W2336" s="267"/>
      <c r="X2336" s="267"/>
      <c r="Y2336" s="267"/>
      <c r="Z2336" s="267"/>
      <c r="AA2336" s="267"/>
      <c r="AB2336" s="267"/>
    </row>
    <row r="2337" spans="1:28" s="268" customFormat="1" ht="40.200000000000003" customHeight="1">
      <c r="A2337" s="263" t="s">
        <v>7006</v>
      </c>
      <c r="B2337" s="263" t="s">
        <v>7007</v>
      </c>
      <c r="C2337" s="263" t="s">
        <v>2584</v>
      </c>
      <c r="D2337" s="263" t="s">
        <v>7008</v>
      </c>
      <c r="E2337" s="263" t="s">
        <v>7009</v>
      </c>
      <c r="F2337" s="263" t="s">
        <v>7001</v>
      </c>
      <c r="G2337" s="264" t="s">
        <v>7132</v>
      </c>
      <c r="H2337" s="263" t="s">
        <v>6934</v>
      </c>
      <c r="I2337" s="265" t="s">
        <v>9</v>
      </c>
      <c r="J2337" s="263"/>
      <c r="K2337" s="263"/>
      <c r="L2337" s="267"/>
      <c r="M2337" s="267"/>
      <c r="N2337" s="267"/>
      <c r="O2337" s="267"/>
      <c r="P2337" s="267"/>
      <c r="Q2337" s="267"/>
      <c r="R2337" s="267"/>
      <c r="S2337" s="267"/>
      <c r="T2337" s="267"/>
      <c r="U2337" s="267"/>
      <c r="V2337" s="267"/>
      <c r="W2337" s="267"/>
      <c r="X2337" s="267"/>
      <c r="Y2337" s="267"/>
      <c r="Z2337" s="267"/>
      <c r="AA2337" s="267"/>
      <c r="AB2337" s="267"/>
    </row>
    <row r="2338" spans="1:28" s="268" customFormat="1" ht="40.200000000000003" customHeight="1">
      <c r="A2338" s="263" t="s">
        <v>7133</v>
      </c>
      <c r="B2338" s="263" t="s">
        <v>7134</v>
      </c>
      <c r="C2338" s="263" t="s">
        <v>209</v>
      </c>
      <c r="D2338" s="263" t="s">
        <v>7135</v>
      </c>
      <c r="E2338" s="263" t="s">
        <v>7136</v>
      </c>
      <c r="F2338" s="263" t="s">
        <v>7137</v>
      </c>
      <c r="G2338" s="264" t="s">
        <v>7138</v>
      </c>
      <c r="H2338" s="263" t="s">
        <v>7139</v>
      </c>
      <c r="I2338" s="265" t="s">
        <v>9</v>
      </c>
      <c r="J2338" s="263"/>
      <c r="K2338" s="263"/>
      <c r="L2338" s="267"/>
      <c r="M2338" s="267"/>
      <c r="N2338" s="267"/>
      <c r="O2338" s="267"/>
      <c r="P2338" s="267"/>
      <c r="Q2338" s="267"/>
      <c r="R2338" s="267"/>
      <c r="S2338" s="267"/>
      <c r="T2338" s="267"/>
      <c r="U2338" s="267"/>
      <c r="V2338" s="267"/>
      <c r="W2338" s="267"/>
      <c r="X2338" s="267"/>
      <c r="Y2338" s="267"/>
      <c r="Z2338" s="267"/>
      <c r="AA2338" s="267"/>
      <c r="AB2338" s="267"/>
    </row>
    <row r="2339" spans="1:28" s="268" customFormat="1" ht="40.200000000000003" customHeight="1">
      <c r="A2339" s="263" t="s">
        <v>7133</v>
      </c>
      <c r="B2339" s="263" t="s">
        <v>7134</v>
      </c>
      <c r="C2339" s="263" t="s">
        <v>215</v>
      </c>
      <c r="D2339" s="263" t="s">
        <v>7135</v>
      </c>
      <c r="E2339" s="263" t="s">
        <v>7136</v>
      </c>
      <c r="F2339" s="263" t="s">
        <v>7140</v>
      </c>
      <c r="G2339" s="264" t="s">
        <v>7138</v>
      </c>
      <c r="H2339" s="263" t="s">
        <v>7141</v>
      </c>
      <c r="I2339" s="265" t="s">
        <v>9</v>
      </c>
      <c r="J2339" s="263"/>
      <c r="K2339" s="263"/>
      <c r="L2339" s="267"/>
      <c r="M2339" s="267"/>
      <c r="N2339" s="267"/>
      <c r="O2339" s="267"/>
      <c r="P2339" s="267"/>
      <c r="Q2339" s="267"/>
      <c r="R2339" s="267"/>
      <c r="S2339" s="267"/>
      <c r="T2339" s="267"/>
      <c r="U2339" s="267"/>
      <c r="V2339" s="267"/>
      <c r="W2339" s="267"/>
      <c r="X2339" s="267"/>
      <c r="Y2339" s="267"/>
      <c r="Z2339" s="267"/>
      <c r="AA2339" s="267"/>
      <c r="AB2339" s="267"/>
    </row>
    <row r="2340" spans="1:28" s="268" customFormat="1" ht="40.200000000000003" customHeight="1">
      <c r="A2340" s="263" t="s">
        <v>7133</v>
      </c>
      <c r="B2340" s="263" t="s">
        <v>7134</v>
      </c>
      <c r="C2340" s="263" t="s">
        <v>220</v>
      </c>
      <c r="D2340" s="263" t="s">
        <v>7135</v>
      </c>
      <c r="E2340" s="263" t="s">
        <v>7136</v>
      </c>
      <c r="F2340" s="263" t="s">
        <v>7142</v>
      </c>
      <c r="G2340" s="264" t="s">
        <v>7143</v>
      </c>
      <c r="H2340" s="263" t="s">
        <v>7144</v>
      </c>
      <c r="I2340" s="265" t="s">
        <v>9</v>
      </c>
      <c r="J2340" s="263"/>
      <c r="K2340" s="263"/>
      <c r="L2340" s="267"/>
      <c r="M2340" s="267"/>
      <c r="N2340" s="267"/>
      <c r="O2340" s="267"/>
      <c r="P2340" s="267"/>
      <c r="Q2340" s="267"/>
      <c r="R2340" s="267"/>
      <c r="S2340" s="267"/>
      <c r="T2340" s="267"/>
      <c r="U2340" s="267"/>
      <c r="V2340" s="267"/>
      <c r="W2340" s="267"/>
      <c r="X2340" s="267"/>
      <c r="Y2340" s="267"/>
      <c r="Z2340" s="267"/>
      <c r="AA2340" s="267"/>
      <c r="AB2340" s="267"/>
    </row>
    <row r="2341" spans="1:28" s="268" customFormat="1" ht="40.200000000000003" customHeight="1">
      <c r="A2341" s="263" t="s">
        <v>7133</v>
      </c>
      <c r="B2341" s="263" t="s">
        <v>7134</v>
      </c>
      <c r="C2341" s="263" t="s">
        <v>226</v>
      </c>
      <c r="D2341" s="263" t="s">
        <v>7135</v>
      </c>
      <c r="E2341" s="263" t="s">
        <v>7136</v>
      </c>
      <c r="F2341" s="263" t="s">
        <v>7145</v>
      </c>
      <c r="G2341" s="264" t="s">
        <v>7138</v>
      </c>
      <c r="H2341" s="263" t="s">
        <v>17392</v>
      </c>
      <c r="I2341" s="265" t="s">
        <v>9</v>
      </c>
      <c r="J2341" s="263"/>
      <c r="K2341" s="263"/>
      <c r="L2341" s="267"/>
      <c r="M2341" s="267"/>
      <c r="N2341" s="267"/>
      <c r="O2341" s="267"/>
      <c r="P2341" s="267"/>
      <c r="Q2341" s="267"/>
      <c r="R2341" s="267"/>
      <c r="S2341" s="267"/>
      <c r="T2341" s="267"/>
      <c r="U2341" s="267"/>
      <c r="V2341" s="267"/>
      <c r="W2341" s="267"/>
      <c r="X2341" s="267"/>
      <c r="Y2341" s="267"/>
      <c r="Z2341" s="267"/>
      <c r="AA2341" s="267"/>
      <c r="AB2341" s="267"/>
    </row>
    <row r="2342" spans="1:28" s="268" customFormat="1" ht="40.200000000000003" customHeight="1">
      <c r="A2342" s="263" t="s">
        <v>7133</v>
      </c>
      <c r="B2342" s="263" t="s">
        <v>7134</v>
      </c>
      <c r="C2342" s="263" t="s">
        <v>230</v>
      </c>
      <c r="D2342" s="263" t="s">
        <v>7135</v>
      </c>
      <c r="E2342" s="263" t="s">
        <v>7136</v>
      </c>
      <c r="F2342" s="263" t="s">
        <v>7146</v>
      </c>
      <c r="G2342" s="264" t="s">
        <v>7147</v>
      </c>
      <c r="H2342" s="263" t="s">
        <v>7148</v>
      </c>
      <c r="I2342" s="265" t="s">
        <v>9</v>
      </c>
      <c r="J2342" s="263"/>
      <c r="K2342" s="263"/>
      <c r="L2342" s="267"/>
      <c r="M2342" s="267"/>
      <c r="N2342" s="267"/>
      <c r="O2342" s="267"/>
      <c r="P2342" s="267"/>
      <c r="Q2342" s="267"/>
      <c r="R2342" s="267"/>
      <c r="S2342" s="267"/>
      <c r="T2342" s="267"/>
      <c r="U2342" s="267"/>
      <c r="V2342" s="267"/>
      <c r="W2342" s="267"/>
      <c r="X2342" s="267"/>
      <c r="Y2342" s="267"/>
      <c r="Z2342" s="267"/>
      <c r="AA2342" s="267"/>
      <c r="AB2342" s="267"/>
    </row>
    <row r="2343" spans="1:28" s="268" customFormat="1" ht="40.200000000000003" customHeight="1">
      <c r="A2343" s="263" t="s">
        <v>7133</v>
      </c>
      <c r="B2343" s="263" t="s">
        <v>7134</v>
      </c>
      <c r="C2343" s="263" t="s">
        <v>234</v>
      </c>
      <c r="D2343" s="263" t="s">
        <v>7135</v>
      </c>
      <c r="E2343" s="263" t="s">
        <v>7136</v>
      </c>
      <c r="F2343" s="263" t="s">
        <v>7149</v>
      </c>
      <c r="G2343" s="264" t="s">
        <v>7147</v>
      </c>
      <c r="H2343" s="263" t="s">
        <v>7150</v>
      </c>
      <c r="I2343" s="265" t="s">
        <v>9</v>
      </c>
      <c r="J2343" s="263"/>
      <c r="K2343" s="263"/>
      <c r="L2343" s="267"/>
      <c r="M2343" s="267"/>
      <c r="N2343" s="267"/>
      <c r="O2343" s="267"/>
      <c r="P2343" s="267"/>
      <c r="Q2343" s="267"/>
      <c r="R2343" s="267"/>
      <c r="S2343" s="267"/>
      <c r="T2343" s="267"/>
      <c r="U2343" s="267"/>
      <c r="V2343" s="267"/>
      <c r="W2343" s="267"/>
      <c r="X2343" s="267"/>
      <c r="Y2343" s="267"/>
      <c r="Z2343" s="267"/>
      <c r="AA2343" s="267"/>
      <c r="AB2343" s="267"/>
    </row>
    <row r="2344" spans="1:28" s="268" customFormat="1" ht="40.200000000000003" customHeight="1">
      <c r="A2344" s="263" t="s">
        <v>7133</v>
      </c>
      <c r="B2344" s="263" t="s">
        <v>7134</v>
      </c>
      <c r="C2344" s="263" t="s">
        <v>238</v>
      </c>
      <c r="D2344" s="263" t="s">
        <v>7135</v>
      </c>
      <c r="E2344" s="263" t="s">
        <v>7136</v>
      </c>
      <c r="F2344" s="263" t="s">
        <v>7151</v>
      </c>
      <c r="G2344" s="264" t="s">
        <v>7147</v>
      </c>
      <c r="H2344" s="263" t="s">
        <v>7152</v>
      </c>
      <c r="I2344" s="265" t="s">
        <v>9</v>
      </c>
      <c r="J2344" s="263"/>
      <c r="K2344" s="263"/>
      <c r="L2344" s="267"/>
      <c r="M2344" s="267"/>
      <c r="N2344" s="267"/>
      <c r="O2344" s="267"/>
      <c r="P2344" s="267"/>
      <c r="Q2344" s="267"/>
      <c r="R2344" s="267"/>
      <c r="S2344" s="267"/>
      <c r="T2344" s="267"/>
      <c r="U2344" s="267"/>
      <c r="V2344" s="267"/>
      <c r="W2344" s="267"/>
      <c r="X2344" s="267"/>
      <c r="Y2344" s="267"/>
      <c r="Z2344" s="267"/>
      <c r="AA2344" s="267"/>
      <c r="AB2344" s="267"/>
    </row>
    <row r="2345" spans="1:28" s="268" customFormat="1" ht="40.200000000000003" customHeight="1">
      <c r="A2345" s="263" t="s">
        <v>7133</v>
      </c>
      <c r="B2345" s="263" t="s">
        <v>7134</v>
      </c>
      <c r="C2345" s="263" t="s">
        <v>243</v>
      </c>
      <c r="D2345" s="263" t="s">
        <v>7135</v>
      </c>
      <c r="E2345" s="263" t="s">
        <v>7136</v>
      </c>
      <c r="F2345" s="263" t="s">
        <v>7153</v>
      </c>
      <c r="G2345" s="264" t="s">
        <v>7147</v>
      </c>
      <c r="H2345" s="263" t="s">
        <v>7154</v>
      </c>
      <c r="I2345" s="265" t="s">
        <v>9</v>
      </c>
      <c r="J2345" s="263"/>
      <c r="K2345" s="263"/>
      <c r="L2345" s="267"/>
      <c r="M2345" s="267"/>
      <c r="N2345" s="267"/>
      <c r="O2345" s="267"/>
      <c r="P2345" s="267"/>
      <c r="Q2345" s="267"/>
      <c r="R2345" s="267"/>
      <c r="S2345" s="267"/>
      <c r="T2345" s="267"/>
      <c r="U2345" s="267"/>
      <c r="V2345" s="267"/>
      <c r="W2345" s="267"/>
      <c r="X2345" s="267"/>
      <c r="Y2345" s="267"/>
      <c r="Z2345" s="267"/>
      <c r="AA2345" s="267"/>
      <c r="AB2345" s="267"/>
    </row>
    <row r="2346" spans="1:28" s="268" customFormat="1" ht="40.200000000000003" customHeight="1">
      <c r="A2346" s="263" t="s">
        <v>7133</v>
      </c>
      <c r="B2346" s="263" t="s">
        <v>7134</v>
      </c>
      <c r="C2346" s="263" t="s">
        <v>248</v>
      </c>
      <c r="D2346" s="263" t="s">
        <v>7135</v>
      </c>
      <c r="E2346" s="263" t="s">
        <v>7136</v>
      </c>
      <c r="F2346" s="263" t="s">
        <v>7155</v>
      </c>
      <c r="G2346" s="264" t="s">
        <v>7156</v>
      </c>
      <c r="H2346" s="263" t="s">
        <v>7157</v>
      </c>
      <c r="I2346" s="265" t="s">
        <v>9</v>
      </c>
      <c r="J2346" s="263"/>
      <c r="K2346" s="263"/>
      <c r="L2346" s="267"/>
      <c r="M2346" s="267"/>
      <c r="N2346" s="267"/>
      <c r="O2346" s="267"/>
      <c r="P2346" s="267"/>
      <c r="Q2346" s="267"/>
      <c r="R2346" s="267"/>
      <c r="S2346" s="267"/>
      <c r="T2346" s="267"/>
      <c r="U2346" s="267"/>
      <c r="V2346" s="267"/>
      <c r="W2346" s="267"/>
      <c r="X2346" s="267"/>
      <c r="Y2346" s="267"/>
      <c r="Z2346" s="267"/>
      <c r="AA2346" s="267"/>
      <c r="AB2346" s="267"/>
    </row>
    <row r="2347" spans="1:28" s="268" customFormat="1" ht="40.200000000000003" customHeight="1">
      <c r="A2347" s="263" t="s">
        <v>7133</v>
      </c>
      <c r="B2347" s="263" t="s">
        <v>7134</v>
      </c>
      <c r="C2347" s="263" t="s">
        <v>252</v>
      </c>
      <c r="D2347" s="263" t="s">
        <v>7135</v>
      </c>
      <c r="E2347" s="263" t="s">
        <v>7136</v>
      </c>
      <c r="F2347" s="263" t="s">
        <v>7158</v>
      </c>
      <c r="G2347" s="264" t="s">
        <v>7159</v>
      </c>
      <c r="H2347" s="263" t="s">
        <v>7160</v>
      </c>
      <c r="I2347" s="265" t="s">
        <v>9</v>
      </c>
      <c r="J2347" s="263"/>
      <c r="K2347" s="263"/>
      <c r="L2347" s="267"/>
      <c r="M2347" s="267"/>
      <c r="N2347" s="267"/>
      <c r="O2347" s="267"/>
      <c r="P2347" s="267"/>
      <c r="Q2347" s="267"/>
      <c r="R2347" s="267"/>
      <c r="S2347" s="267"/>
      <c r="T2347" s="267"/>
      <c r="U2347" s="267"/>
      <c r="V2347" s="267"/>
      <c r="W2347" s="267"/>
      <c r="X2347" s="267"/>
      <c r="Y2347" s="267"/>
      <c r="Z2347" s="267"/>
      <c r="AA2347" s="267"/>
      <c r="AB2347" s="267"/>
    </row>
    <row r="2348" spans="1:28" s="268" customFormat="1" ht="40.200000000000003" customHeight="1">
      <c r="A2348" s="263" t="s">
        <v>7133</v>
      </c>
      <c r="B2348" s="263" t="s">
        <v>7134</v>
      </c>
      <c r="C2348" s="263" t="s">
        <v>257</v>
      </c>
      <c r="D2348" s="263" t="s">
        <v>7135</v>
      </c>
      <c r="E2348" s="263" t="s">
        <v>7136</v>
      </c>
      <c r="F2348" s="263" t="s">
        <v>7161</v>
      </c>
      <c r="G2348" s="264" t="s">
        <v>7162</v>
      </c>
      <c r="H2348" s="263" t="s">
        <v>7163</v>
      </c>
      <c r="I2348" s="265" t="s">
        <v>9</v>
      </c>
      <c r="J2348" s="263"/>
      <c r="K2348" s="263"/>
      <c r="L2348" s="267"/>
      <c r="M2348" s="267"/>
      <c r="N2348" s="267"/>
      <c r="O2348" s="267"/>
      <c r="P2348" s="267"/>
      <c r="Q2348" s="267"/>
      <c r="R2348" s="267"/>
      <c r="S2348" s="267"/>
      <c r="T2348" s="267"/>
      <c r="U2348" s="267"/>
      <c r="V2348" s="267"/>
      <c r="W2348" s="267"/>
      <c r="X2348" s="267"/>
      <c r="Y2348" s="267"/>
      <c r="Z2348" s="267"/>
      <c r="AA2348" s="267"/>
      <c r="AB2348" s="267"/>
    </row>
    <row r="2349" spans="1:28" s="268" customFormat="1" ht="40.200000000000003" customHeight="1">
      <c r="A2349" s="263" t="s">
        <v>7133</v>
      </c>
      <c r="B2349" s="263" t="s">
        <v>7134</v>
      </c>
      <c r="C2349" s="263" t="s">
        <v>260</v>
      </c>
      <c r="D2349" s="263" t="s">
        <v>7135</v>
      </c>
      <c r="E2349" s="263" t="s">
        <v>7136</v>
      </c>
      <c r="F2349" s="263" t="s">
        <v>7164</v>
      </c>
      <c r="G2349" s="264" t="s">
        <v>7165</v>
      </c>
      <c r="H2349" s="263" t="s">
        <v>7166</v>
      </c>
      <c r="I2349" s="265" t="s">
        <v>9</v>
      </c>
      <c r="J2349" s="263"/>
      <c r="K2349" s="263"/>
      <c r="L2349" s="267"/>
      <c r="M2349" s="267"/>
      <c r="N2349" s="267"/>
      <c r="O2349" s="267"/>
      <c r="P2349" s="267"/>
      <c r="Q2349" s="267"/>
      <c r="R2349" s="267"/>
      <c r="S2349" s="267"/>
      <c r="T2349" s="267"/>
      <c r="U2349" s="267"/>
      <c r="V2349" s="267"/>
      <c r="W2349" s="267"/>
      <c r="X2349" s="267"/>
      <c r="Y2349" s="267"/>
      <c r="Z2349" s="267"/>
      <c r="AA2349" s="267"/>
      <c r="AB2349" s="267"/>
    </row>
    <row r="2350" spans="1:28" s="268" customFormat="1" ht="40.200000000000003" customHeight="1">
      <c r="A2350" s="263" t="s">
        <v>7133</v>
      </c>
      <c r="B2350" s="263" t="s">
        <v>7134</v>
      </c>
      <c r="C2350" s="263" t="s">
        <v>264</v>
      </c>
      <c r="D2350" s="263" t="s">
        <v>7135</v>
      </c>
      <c r="E2350" s="263" t="s">
        <v>7136</v>
      </c>
      <c r="F2350" s="263" t="s">
        <v>7167</v>
      </c>
      <c r="G2350" s="264" t="s">
        <v>7168</v>
      </c>
      <c r="H2350" s="263" t="s">
        <v>7169</v>
      </c>
      <c r="I2350" s="265" t="s">
        <v>9</v>
      </c>
      <c r="J2350" s="263"/>
      <c r="K2350" s="263"/>
      <c r="L2350" s="267"/>
      <c r="M2350" s="267"/>
      <c r="N2350" s="267"/>
      <c r="O2350" s="267"/>
      <c r="P2350" s="267"/>
      <c r="Q2350" s="267"/>
      <c r="R2350" s="267"/>
      <c r="S2350" s="267"/>
      <c r="T2350" s="267"/>
      <c r="U2350" s="267"/>
      <c r="V2350" s="267"/>
      <c r="W2350" s="267"/>
      <c r="X2350" s="267"/>
      <c r="Y2350" s="267"/>
      <c r="Z2350" s="267"/>
      <c r="AA2350" s="267"/>
      <c r="AB2350" s="267"/>
    </row>
    <row r="2351" spans="1:28" s="268" customFormat="1" ht="40.200000000000003" customHeight="1">
      <c r="A2351" s="263" t="s">
        <v>7133</v>
      </c>
      <c r="B2351" s="263" t="s">
        <v>7134</v>
      </c>
      <c r="C2351" s="263" t="s">
        <v>268</v>
      </c>
      <c r="D2351" s="263" t="s">
        <v>7135</v>
      </c>
      <c r="E2351" s="263" t="s">
        <v>7136</v>
      </c>
      <c r="F2351" s="263" t="s">
        <v>7170</v>
      </c>
      <c r="G2351" s="264" t="s">
        <v>7171</v>
      </c>
      <c r="H2351" s="263" t="s">
        <v>7172</v>
      </c>
      <c r="I2351" s="265" t="s">
        <v>9</v>
      </c>
      <c r="J2351" s="263"/>
      <c r="K2351" s="263"/>
      <c r="L2351" s="267"/>
      <c r="M2351" s="267"/>
      <c r="N2351" s="267"/>
      <c r="O2351" s="267"/>
      <c r="P2351" s="267"/>
      <c r="Q2351" s="267"/>
      <c r="R2351" s="267"/>
      <c r="S2351" s="267"/>
      <c r="T2351" s="267"/>
      <c r="U2351" s="267"/>
      <c r="V2351" s="267"/>
      <c r="W2351" s="267"/>
      <c r="X2351" s="267"/>
      <c r="Y2351" s="267"/>
      <c r="Z2351" s="267"/>
      <c r="AA2351" s="267"/>
      <c r="AB2351" s="267"/>
    </row>
    <row r="2352" spans="1:28" s="268" customFormat="1" ht="40.200000000000003" customHeight="1">
      <c r="A2352" s="263" t="s">
        <v>7133</v>
      </c>
      <c r="B2352" s="263" t="s">
        <v>7134</v>
      </c>
      <c r="C2352" s="263" t="s">
        <v>272</v>
      </c>
      <c r="D2352" s="263" t="s">
        <v>7135</v>
      </c>
      <c r="E2352" s="263" t="s">
        <v>7136</v>
      </c>
      <c r="F2352" s="263" t="s">
        <v>7173</v>
      </c>
      <c r="G2352" s="264" t="s">
        <v>7174</v>
      </c>
      <c r="H2352" s="263" t="s">
        <v>7175</v>
      </c>
      <c r="I2352" s="265" t="s">
        <v>9</v>
      </c>
      <c r="J2352" s="263"/>
      <c r="K2352" s="263"/>
      <c r="L2352" s="267"/>
      <c r="M2352" s="267"/>
      <c r="N2352" s="267"/>
      <c r="O2352" s="267"/>
      <c r="P2352" s="267"/>
      <c r="Q2352" s="267"/>
      <c r="R2352" s="267"/>
      <c r="S2352" s="267"/>
      <c r="T2352" s="267"/>
      <c r="U2352" s="267"/>
      <c r="V2352" s="267"/>
      <c r="W2352" s="267"/>
      <c r="X2352" s="267"/>
      <c r="Y2352" s="267"/>
      <c r="Z2352" s="267"/>
      <c r="AA2352" s="267"/>
      <c r="AB2352" s="267"/>
    </row>
    <row r="2353" spans="1:28" s="268" customFormat="1" ht="40.200000000000003" customHeight="1">
      <c r="A2353" s="263" t="s">
        <v>7133</v>
      </c>
      <c r="B2353" s="263" t="s">
        <v>7134</v>
      </c>
      <c r="C2353" s="263" t="s">
        <v>275</v>
      </c>
      <c r="D2353" s="263" t="s">
        <v>7135</v>
      </c>
      <c r="E2353" s="263" t="s">
        <v>7136</v>
      </c>
      <c r="F2353" s="263" t="s">
        <v>7176</v>
      </c>
      <c r="G2353" s="264" t="s">
        <v>7174</v>
      </c>
      <c r="H2353" s="263" t="s">
        <v>7177</v>
      </c>
      <c r="I2353" s="265" t="s">
        <v>9</v>
      </c>
      <c r="J2353" s="263"/>
      <c r="K2353" s="263"/>
      <c r="L2353" s="267"/>
      <c r="M2353" s="267"/>
      <c r="N2353" s="267"/>
      <c r="O2353" s="267"/>
      <c r="P2353" s="267"/>
      <c r="Q2353" s="267"/>
      <c r="R2353" s="267"/>
      <c r="S2353" s="267"/>
      <c r="T2353" s="267"/>
      <c r="U2353" s="267"/>
      <c r="V2353" s="267"/>
      <c r="W2353" s="267"/>
      <c r="X2353" s="267"/>
      <c r="Y2353" s="267"/>
      <c r="Z2353" s="267"/>
      <c r="AA2353" s="267"/>
      <c r="AB2353" s="267"/>
    </row>
    <row r="2354" spans="1:28" s="268" customFormat="1" ht="40.200000000000003" customHeight="1">
      <c r="A2354" s="263" t="s">
        <v>7133</v>
      </c>
      <c r="B2354" s="263" t="s">
        <v>7134</v>
      </c>
      <c r="C2354" s="263" t="s">
        <v>279</v>
      </c>
      <c r="D2354" s="263" t="s">
        <v>7135</v>
      </c>
      <c r="E2354" s="263" t="s">
        <v>7136</v>
      </c>
      <c r="F2354" s="263" t="s">
        <v>7178</v>
      </c>
      <c r="G2354" s="264" t="s">
        <v>7179</v>
      </c>
      <c r="H2354" s="263" t="s">
        <v>7180</v>
      </c>
      <c r="I2354" s="265" t="s">
        <v>9</v>
      </c>
      <c r="J2354" s="263"/>
      <c r="K2354" s="263"/>
      <c r="L2354" s="267"/>
      <c r="M2354" s="267"/>
      <c r="N2354" s="267"/>
      <c r="O2354" s="267"/>
      <c r="P2354" s="267"/>
      <c r="Q2354" s="267"/>
      <c r="R2354" s="267"/>
      <c r="S2354" s="267"/>
      <c r="T2354" s="267"/>
      <c r="U2354" s="267"/>
      <c r="V2354" s="267"/>
      <c r="W2354" s="267"/>
      <c r="X2354" s="267"/>
      <c r="Y2354" s="267"/>
      <c r="Z2354" s="267"/>
      <c r="AA2354" s="267"/>
      <c r="AB2354" s="267"/>
    </row>
    <row r="2355" spans="1:28" s="268" customFormat="1" ht="40.200000000000003" customHeight="1">
      <c r="A2355" s="263" t="s">
        <v>7133</v>
      </c>
      <c r="B2355" s="263" t="s">
        <v>7134</v>
      </c>
      <c r="C2355" s="263" t="s">
        <v>283</v>
      </c>
      <c r="D2355" s="263" t="s">
        <v>7135</v>
      </c>
      <c r="E2355" s="263" t="s">
        <v>7136</v>
      </c>
      <c r="F2355" s="263" t="s">
        <v>7181</v>
      </c>
      <c r="G2355" s="264" t="s">
        <v>7182</v>
      </c>
      <c r="H2355" s="263" t="s">
        <v>7183</v>
      </c>
      <c r="I2355" s="265" t="s">
        <v>9</v>
      </c>
      <c r="J2355" s="263"/>
      <c r="K2355" s="263"/>
      <c r="L2355" s="267"/>
      <c r="M2355" s="267"/>
      <c r="N2355" s="267"/>
      <c r="O2355" s="267"/>
      <c r="P2355" s="267"/>
      <c r="Q2355" s="267"/>
      <c r="R2355" s="267"/>
      <c r="S2355" s="267"/>
      <c r="T2355" s="267"/>
      <c r="U2355" s="267"/>
      <c r="V2355" s="267"/>
      <c r="W2355" s="267"/>
      <c r="X2355" s="267"/>
      <c r="Y2355" s="267"/>
      <c r="Z2355" s="267"/>
      <c r="AA2355" s="267"/>
      <c r="AB2355" s="267"/>
    </row>
    <row r="2356" spans="1:28" s="268" customFormat="1" ht="40.200000000000003" customHeight="1">
      <c r="A2356" s="263" t="s">
        <v>7133</v>
      </c>
      <c r="B2356" s="263" t="s">
        <v>7134</v>
      </c>
      <c r="C2356" s="263" t="s">
        <v>286</v>
      </c>
      <c r="D2356" s="263" t="s">
        <v>7135</v>
      </c>
      <c r="E2356" s="263" t="s">
        <v>7136</v>
      </c>
      <c r="F2356" s="263" t="s">
        <v>7184</v>
      </c>
      <c r="G2356" s="264" t="s">
        <v>7185</v>
      </c>
      <c r="H2356" s="263" t="s">
        <v>7186</v>
      </c>
      <c r="I2356" s="265" t="s">
        <v>9</v>
      </c>
      <c r="J2356" s="263"/>
      <c r="K2356" s="263"/>
      <c r="L2356" s="267"/>
      <c r="M2356" s="267"/>
      <c r="N2356" s="267"/>
      <c r="O2356" s="267"/>
      <c r="P2356" s="267"/>
      <c r="Q2356" s="267"/>
      <c r="R2356" s="267"/>
      <c r="S2356" s="267"/>
      <c r="T2356" s="267"/>
      <c r="U2356" s="267"/>
      <c r="V2356" s="267"/>
      <c r="W2356" s="267"/>
      <c r="X2356" s="267"/>
      <c r="Y2356" s="267"/>
      <c r="Z2356" s="267"/>
      <c r="AA2356" s="267"/>
      <c r="AB2356" s="267"/>
    </row>
    <row r="2357" spans="1:28" s="268" customFormat="1" ht="40.200000000000003" customHeight="1">
      <c r="A2357" s="263" t="s">
        <v>7133</v>
      </c>
      <c r="B2357" s="263" t="s">
        <v>7134</v>
      </c>
      <c r="C2357" s="263" t="s">
        <v>290</v>
      </c>
      <c r="D2357" s="263" t="s">
        <v>7135</v>
      </c>
      <c r="E2357" s="263" t="s">
        <v>7136</v>
      </c>
      <c r="F2357" s="263" t="s">
        <v>7187</v>
      </c>
      <c r="G2357" s="264" t="s">
        <v>7188</v>
      </c>
      <c r="H2357" s="263" t="s">
        <v>7189</v>
      </c>
      <c r="I2357" s="265" t="s">
        <v>9</v>
      </c>
      <c r="J2357" s="263"/>
      <c r="K2357" s="263"/>
      <c r="L2357" s="267"/>
      <c r="M2357" s="267"/>
      <c r="N2357" s="267"/>
      <c r="O2357" s="267"/>
      <c r="P2357" s="267"/>
      <c r="Q2357" s="267"/>
      <c r="R2357" s="267"/>
      <c r="S2357" s="267"/>
      <c r="T2357" s="267"/>
      <c r="U2357" s="267"/>
      <c r="V2357" s="267"/>
      <c r="W2357" s="267"/>
      <c r="X2357" s="267"/>
      <c r="Y2357" s="267"/>
      <c r="Z2357" s="267"/>
      <c r="AA2357" s="267"/>
      <c r="AB2357" s="267"/>
    </row>
    <row r="2358" spans="1:28" s="268" customFormat="1" ht="40.200000000000003" customHeight="1">
      <c r="A2358" s="263" t="s">
        <v>7133</v>
      </c>
      <c r="B2358" s="263" t="s">
        <v>7134</v>
      </c>
      <c r="C2358" s="263" t="s">
        <v>295</v>
      </c>
      <c r="D2358" s="263" t="s">
        <v>7135</v>
      </c>
      <c r="E2358" s="263" t="s">
        <v>7136</v>
      </c>
      <c r="F2358" s="263" t="s">
        <v>5025</v>
      </c>
      <c r="G2358" s="264" t="s">
        <v>5507</v>
      </c>
      <c r="H2358" s="263" t="s">
        <v>3365</v>
      </c>
      <c r="I2358" s="265" t="s">
        <v>9</v>
      </c>
      <c r="J2358" s="263"/>
      <c r="K2358" s="263"/>
      <c r="L2358" s="267"/>
      <c r="M2358" s="267"/>
      <c r="N2358" s="267"/>
      <c r="O2358" s="267"/>
      <c r="P2358" s="267"/>
      <c r="Q2358" s="267"/>
      <c r="R2358" s="267"/>
      <c r="S2358" s="267"/>
      <c r="T2358" s="267"/>
      <c r="U2358" s="267"/>
      <c r="V2358" s="267"/>
      <c r="W2358" s="267"/>
      <c r="X2358" s="267"/>
      <c r="Y2358" s="267"/>
      <c r="Z2358" s="267"/>
      <c r="AA2358" s="267"/>
      <c r="AB2358" s="267"/>
    </row>
    <row r="2359" spans="1:28" s="268" customFormat="1" ht="40.200000000000003" customHeight="1">
      <c r="A2359" s="263" t="s">
        <v>7133</v>
      </c>
      <c r="B2359" s="263" t="s">
        <v>7134</v>
      </c>
      <c r="C2359" s="263" t="s">
        <v>300</v>
      </c>
      <c r="D2359" s="263" t="s">
        <v>7135</v>
      </c>
      <c r="E2359" s="263" t="s">
        <v>7136</v>
      </c>
      <c r="F2359" s="263" t="s">
        <v>3036</v>
      </c>
      <c r="G2359" s="264" t="s">
        <v>5831</v>
      </c>
      <c r="H2359" s="263" t="s">
        <v>3359</v>
      </c>
      <c r="I2359" s="265" t="s">
        <v>9</v>
      </c>
      <c r="J2359" s="263"/>
      <c r="K2359" s="263"/>
      <c r="L2359" s="267"/>
      <c r="M2359" s="267"/>
      <c r="N2359" s="267"/>
      <c r="O2359" s="267"/>
      <c r="P2359" s="267"/>
      <c r="Q2359" s="267"/>
      <c r="R2359" s="267"/>
      <c r="S2359" s="267"/>
      <c r="T2359" s="267"/>
      <c r="U2359" s="267"/>
      <c r="V2359" s="267"/>
      <c r="W2359" s="267"/>
      <c r="X2359" s="267"/>
      <c r="Y2359" s="267"/>
      <c r="Z2359" s="267"/>
      <c r="AA2359" s="267"/>
      <c r="AB2359" s="267"/>
    </row>
    <row r="2360" spans="1:28" s="268" customFormat="1" ht="40.200000000000003" customHeight="1">
      <c r="A2360" s="263" t="s">
        <v>7133</v>
      </c>
      <c r="B2360" s="263" t="s">
        <v>7134</v>
      </c>
      <c r="C2360" s="263" t="s">
        <v>304</v>
      </c>
      <c r="D2360" s="263" t="s">
        <v>7135</v>
      </c>
      <c r="E2360" s="263" t="s">
        <v>7136</v>
      </c>
      <c r="F2360" s="263" t="s">
        <v>3031</v>
      </c>
      <c r="G2360" s="264" t="s">
        <v>5408</v>
      </c>
      <c r="H2360" s="263" t="s">
        <v>3362</v>
      </c>
      <c r="I2360" s="265" t="s">
        <v>9</v>
      </c>
      <c r="J2360" s="263"/>
      <c r="K2360" s="263"/>
      <c r="L2360" s="267"/>
      <c r="M2360" s="267"/>
      <c r="N2360" s="267"/>
      <c r="O2360" s="267"/>
      <c r="P2360" s="267"/>
      <c r="Q2360" s="267"/>
      <c r="R2360" s="267"/>
      <c r="S2360" s="267"/>
      <c r="T2360" s="267"/>
      <c r="U2360" s="267"/>
      <c r="V2360" s="267"/>
      <c r="W2360" s="267"/>
      <c r="X2360" s="267"/>
      <c r="Y2360" s="267"/>
      <c r="Z2360" s="267"/>
      <c r="AA2360" s="267"/>
      <c r="AB2360" s="267"/>
    </row>
    <row r="2361" spans="1:28" s="268" customFormat="1" ht="40.200000000000003" customHeight="1">
      <c r="A2361" s="263" t="s">
        <v>7133</v>
      </c>
      <c r="B2361" s="263" t="s">
        <v>7134</v>
      </c>
      <c r="C2361" s="263" t="s">
        <v>308</v>
      </c>
      <c r="D2361" s="263" t="s">
        <v>7135</v>
      </c>
      <c r="E2361" s="263" t="s">
        <v>7136</v>
      </c>
      <c r="F2361" s="263" t="s">
        <v>7190</v>
      </c>
      <c r="G2361" s="264" t="s">
        <v>7191</v>
      </c>
      <c r="H2361" s="263" t="s">
        <v>5503</v>
      </c>
      <c r="I2361" s="265" t="s">
        <v>9</v>
      </c>
      <c r="J2361" s="263"/>
      <c r="K2361" s="263"/>
      <c r="L2361" s="267"/>
      <c r="M2361" s="267"/>
      <c r="N2361" s="267"/>
      <c r="O2361" s="267"/>
      <c r="P2361" s="267"/>
      <c r="Q2361" s="267"/>
      <c r="R2361" s="267"/>
      <c r="S2361" s="267"/>
      <c r="T2361" s="267"/>
      <c r="U2361" s="267"/>
      <c r="V2361" s="267"/>
      <c r="W2361" s="267"/>
      <c r="X2361" s="267"/>
      <c r="Y2361" s="267"/>
      <c r="Z2361" s="267"/>
      <c r="AA2361" s="267"/>
      <c r="AB2361" s="267"/>
    </row>
    <row r="2362" spans="1:28" s="268" customFormat="1" ht="40.200000000000003" customHeight="1">
      <c r="A2362" s="263" t="s">
        <v>7133</v>
      </c>
      <c r="B2362" s="263" t="s">
        <v>7134</v>
      </c>
      <c r="C2362" s="263" t="s">
        <v>311</v>
      </c>
      <c r="D2362" s="263" t="s">
        <v>7135</v>
      </c>
      <c r="E2362" s="263" t="s">
        <v>7136</v>
      </c>
      <c r="F2362" s="263" t="s">
        <v>7192</v>
      </c>
      <c r="G2362" s="264" t="s">
        <v>7193</v>
      </c>
      <c r="H2362" s="263" t="s">
        <v>5500</v>
      </c>
      <c r="I2362" s="265" t="s">
        <v>9</v>
      </c>
      <c r="J2362" s="263"/>
      <c r="K2362" s="263"/>
      <c r="L2362" s="267"/>
      <c r="M2362" s="267"/>
      <c r="N2362" s="267"/>
      <c r="O2362" s="267"/>
      <c r="P2362" s="267"/>
      <c r="Q2362" s="267"/>
      <c r="R2362" s="267"/>
      <c r="S2362" s="267"/>
      <c r="T2362" s="267"/>
      <c r="U2362" s="267"/>
      <c r="V2362" s="267"/>
      <c r="W2362" s="267"/>
      <c r="X2362" s="267"/>
      <c r="Y2362" s="267"/>
      <c r="Z2362" s="267"/>
      <c r="AA2362" s="267"/>
      <c r="AB2362" s="267"/>
    </row>
    <row r="2363" spans="1:28" s="268" customFormat="1" ht="40.200000000000003" customHeight="1">
      <c r="A2363" s="263" t="s">
        <v>7133</v>
      </c>
      <c r="B2363" s="263" t="s">
        <v>7134</v>
      </c>
      <c r="C2363" s="263" t="s">
        <v>315</v>
      </c>
      <c r="D2363" s="263" t="s">
        <v>7135</v>
      </c>
      <c r="E2363" s="263" t="s">
        <v>7136</v>
      </c>
      <c r="F2363" s="263" t="s">
        <v>7194</v>
      </c>
      <c r="G2363" s="264" t="s">
        <v>7195</v>
      </c>
      <c r="H2363" s="263" t="s">
        <v>6934</v>
      </c>
      <c r="I2363" s="265" t="s">
        <v>9</v>
      </c>
      <c r="J2363" s="263"/>
      <c r="K2363" s="263"/>
      <c r="L2363" s="267"/>
      <c r="M2363" s="267"/>
      <c r="N2363" s="267"/>
      <c r="O2363" s="267"/>
      <c r="P2363" s="267"/>
      <c r="Q2363" s="267"/>
      <c r="R2363" s="267"/>
      <c r="S2363" s="267"/>
      <c r="T2363" s="267"/>
      <c r="U2363" s="267"/>
      <c r="V2363" s="267"/>
      <c r="W2363" s="267"/>
      <c r="X2363" s="267"/>
      <c r="Y2363" s="267"/>
      <c r="Z2363" s="267"/>
      <c r="AA2363" s="267"/>
      <c r="AB2363" s="267"/>
    </row>
    <row r="2364" spans="1:28" s="268" customFormat="1" ht="40.200000000000003" customHeight="1">
      <c r="A2364" s="263" t="s">
        <v>7133</v>
      </c>
      <c r="B2364" s="263" t="s">
        <v>7134</v>
      </c>
      <c r="C2364" s="263" t="s">
        <v>318</v>
      </c>
      <c r="D2364" s="263" t="s">
        <v>7135</v>
      </c>
      <c r="E2364" s="263" t="s">
        <v>7136</v>
      </c>
      <c r="F2364" s="263" t="s">
        <v>7196</v>
      </c>
      <c r="G2364" s="264" t="s">
        <v>7197</v>
      </c>
      <c r="H2364" s="263" t="s">
        <v>6934</v>
      </c>
      <c r="I2364" s="265" t="s">
        <v>9</v>
      </c>
      <c r="J2364" s="263"/>
      <c r="K2364" s="263"/>
      <c r="L2364" s="267"/>
      <c r="M2364" s="267"/>
      <c r="N2364" s="267"/>
      <c r="O2364" s="267"/>
      <c r="P2364" s="267"/>
      <c r="Q2364" s="267"/>
      <c r="R2364" s="267"/>
      <c r="S2364" s="267"/>
      <c r="T2364" s="267"/>
      <c r="U2364" s="267"/>
      <c r="V2364" s="267"/>
      <c r="W2364" s="267"/>
      <c r="X2364" s="267"/>
      <c r="Y2364" s="267"/>
      <c r="Z2364" s="267"/>
      <c r="AA2364" s="267"/>
      <c r="AB2364" s="267"/>
    </row>
    <row r="2365" spans="1:28" s="268" customFormat="1" ht="40.200000000000003" customHeight="1">
      <c r="A2365" s="263" t="s">
        <v>7133</v>
      </c>
      <c r="B2365" s="263" t="s">
        <v>7134</v>
      </c>
      <c r="C2365" s="263" t="s">
        <v>322</v>
      </c>
      <c r="D2365" s="263" t="s">
        <v>7135</v>
      </c>
      <c r="E2365" s="263" t="s">
        <v>7136</v>
      </c>
      <c r="F2365" s="263" t="s">
        <v>7198</v>
      </c>
      <c r="G2365" s="264" t="s">
        <v>7199</v>
      </c>
      <c r="H2365" s="263" t="s">
        <v>6934</v>
      </c>
      <c r="I2365" s="265" t="s">
        <v>9</v>
      </c>
      <c r="J2365" s="263"/>
      <c r="K2365" s="263"/>
      <c r="L2365" s="267"/>
      <c r="M2365" s="267"/>
      <c r="N2365" s="267"/>
      <c r="O2365" s="267"/>
      <c r="P2365" s="267"/>
      <c r="Q2365" s="267"/>
      <c r="R2365" s="267"/>
      <c r="S2365" s="267"/>
      <c r="T2365" s="267"/>
      <c r="U2365" s="267"/>
      <c r="V2365" s="267"/>
      <c r="W2365" s="267"/>
      <c r="X2365" s="267"/>
      <c r="Y2365" s="267"/>
      <c r="Z2365" s="267"/>
      <c r="AA2365" s="267"/>
      <c r="AB2365" s="267"/>
    </row>
    <row r="2366" spans="1:28" s="268" customFormat="1" ht="40.200000000000003" customHeight="1">
      <c r="A2366" s="263" t="s">
        <v>7200</v>
      </c>
      <c r="B2366" s="263" t="s">
        <v>7201</v>
      </c>
      <c r="C2366" s="263" t="s">
        <v>209</v>
      </c>
      <c r="D2366" s="263" t="s">
        <v>7202</v>
      </c>
      <c r="E2366" s="263" t="s">
        <v>7203</v>
      </c>
      <c r="F2366" s="263" t="s">
        <v>7204</v>
      </c>
      <c r="G2366" s="264" t="s">
        <v>7205</v>
      </c>
      <c r="H2366" s="263" t="s">
        <v>7206</v>
      </c>
      <c r="I2366" s="265" t="s">
        <v>9</v>
      </c>
      <c r="J2366" s="263"/>
      <c r="K2366" s="263"/>
      <c r="L2366" s="267"/>
      <c r="M2366" s="267"/>
      <c r="N2366" s="267"/>
      <c r="O2366" s="267"/>
      <c r="P2366" s="267"/>
      <c r="Q2366" s="267"/>
      <c r="R2366" s="267"/>
      <c r="S2366" s="267"/>
      <c r="T2366" s="267"/>
      <c r="U2366" s="267"/>
      <c r="V2366" s="267"/>
      <c r="W2366" s="267"/>
      <c r="X2366" s="267"/>
      <c r="Y2366" s="267"/>
      <c r="Z2366" s="267"/>
      <c r="AA2366" s="267"/>
      <c r="AB2366" s="267"/>
    </row>
    <row r="2367" spans="1:28" s="268" customFormat="1" ht="40.200000000000003" customHeight="1">
      <c r="A2367" s="263" t="s">
        <v>7200</v>
      </c>
      <c r="B2367" s="263" t="s">
        <v>7201</v>
      </c>
      <c r="C2367" s="263" t="s">
        <v>215</v>
      </c>
      <c r="D2367" s="263" t="s">
        <v>7202</v>
      </c>
      <c r="E2367" s="263" t="s">
        <v>7207</v>
      </c>
      <c r="F2367" s="263" t="s">
        <v>7208</v>
      </c>
      <c r="G2367" s="264" t="s">
        <v>7205</v>
      </c>
      <c r="H2367" s="263" t="s">
        <v>7209</v>
      </c>
      <c r="I2367" s="265" t="s">
        <v>9</v>
      </c>
      <c r="J2367" s="263"/>
      <c r="K2367" s="263"/>
      <c r="L2367" s="267"/>
      <c r="M2367" s="267"/>
      <c r="N2367" s="267"/>
      <c r="O2367" s="267"/>
      <c r="P2367" s="267"/>
      <c r="Q2367" s="267"/>
      <c r="R2367" s="267"/>
      <c r="S2367" s="267"/>
      <c r="T2367" s="267"/>
      <c r="U2367" s="267"/>
      <c r="V2367" s="267"/>
      <c r="W2367" s="267"/>
      <c r="X2367" s="267"/>
      <c r="Y2367" s="267"/>
      <c r="Z2367" s="267"/>
      <c r="AA2367" s="267"/>
      <c r="AB2367" s="267"/>
    </row>
    <row r="2368" spans="1:28" s="268" customFormat="1" ht="40.200000000000003" customHeight="1">
      <c r="A2368" s="263" t="s">
        <v>7200</v>
      </c>
      <c r="B2368" s="263" t="s">
        <v>7201</v>
      </c>
      <c r="C2368" s="263" t="s">
        <v>220</v>
      </c>
      <c r="D2368" s="263" t="s">
        <v>7202</v>
      </c>
      <c r="E2368" s="263" t="s">
        <v>7207</v>
      </c>
      <c r="F2368" s="263" t="s">
        <v>7210</v>
      </c>
      <c r="G2368" s="264" t="s">
        <v>7205</v>
      </c>
      <c r="H2368" s="263" t="s">
        <v>7209</v>
      </c>
      <c r="I2368" s="265" t="s">
        <v>9</v>
      </c>
      <c r="J2368" s="263"/>
      <c r="K2368" s="263"/>
      <c r="L2368" s="267"/>
      <c r="M2368" s="267"/>
      <c r="N2368" s="267"/>
      <c r="O2368" s="267"/>
      <c r="P2368" s="267"/>
      <c r="Q2368" s="267"/>
      <c r="R2368" s="267"/>
      <c r="S2368" s="267"/>
      <c r="T2368" s="267"/>
      <c r="U2368" s="267"/>
      <c r="V2368" s="267"/>
      <c r="W2368" s="267"/>
      <c r="X2368" s="267"/>
      <c r="Y2368" s="267"/>
      <c r="Z2368" s="267"/>
      <c r="AA2368" s="267"/>
      <c r="AB2368" s="267"/>
    </row>
    <row r="2369" spans="1:28" s="268" customFormat="1" ht="40.200000000000003" customHeight="1">
      <c r="A2369" s="263" t="s">
        <v>7200</v>
      </c>
      <c r="B2369" s="263" t="s">
        <v>7201</v>
      </c>
      <c r="C2369" s="263" t="s">
        <v>226</v>
      </c>
      <c r="D2369" s="263" t="s">
        <v>7211</v>
      </c>
      <c r="E2369" s="263" t="s">
        <v>7207</v>
      </c>
      <c r="F2369" s="263" t="s">
        <v>7212</v>
      </c>
      <c r="G2369" s="264" t="s">
        <v>7205</v>
      </c>
      <c r="H2369" s="263" t="s">
        <v>7213</v>
      </c>
      <c r="I2369" s="265" t="s">
        <v>9</v>
      </c>
      <c r="J2369" s="263"/>
      <c r="K2369" s="263"/>
      <c r="L2369" s="267"/>
      <c r="M2369" s="267"/>
      <c r="N2369" s="267"/>
      <c r="O2369" s="267"/>
      <c r="P2369" s="267"/>
      <c r="Q2369" s="267"/>
      <c r="R2369" s="267"/>
      <c r="S2369" s="267"/>
      <c r="T2369" s="267"/>
      <c r="U2369" s="267"/>
      <c r="V2369" s="267"/>
      <c r="W2369" s="267"/>
      <c r="X2369" s="267"/>
      <c r="Y2369" s="267"/>
      <c r="Z2369" s="267"/>
      <c r="AA2369" s="267"/>
      <c r="AB2369" s="267"/>
    </row>
    <row r="2370" spans="1:28" s="268" customFormat="1" ht="40.200000000000003" customHeight="1">
      <c r="A2370" s="263" t="s">
        <v>7200</v>
      </c>
      <c r="B2370" s="263" t="s">
        <v>7201</v>
      </c>
      <c r="C2370" s="263" t="s">
        <v>230</v>
      </c>
      <c r="D2370" s="263" t="s">
        <v>7211</v>
      </c>
      <c r="E2370" s="263" t="s">
        <v>7207</v>
      </c>
      <c r="F2370" s="263" t="s">
        <v>7214</v>
      </c>
      <c r="G2370" s="264" t="s">
        <v>7215</v>
      </c>
      <c r="H2370" s="263" t="s">
        <v>7216</v>
      </c>
      <c r="I2370" s="265" t="s">
        <v>9</v>
      </c>
      <c r="J2370" s="263"/>
      <c r="K2370" s="263"/>
      <c r="L2370" s="267"/>
      <c r="M2370" s="267"/>
      <c r="N2370" s="267"/>
      <c r="O2370" s="267"/>
      <c r="P2370" s="267"/>
      <c r="Q2370" s="267"/>
      <c r="R2370" s="267"/>
      <c r="S2370" s="267"/>
      <c r="T2370" s="267"/>
      <c r="U2370" s="267"/>
      <c r="V2370" s="267"/>
      <c r="W2370" s="267"/>
      <c r="X2370" s="267"/>
      <c r="Y2370" s="267"/>
      <c r="Z2370" s="267"/>
      <c r="AA2370" s="267"/>
      <c r="AB2370" s="267"/>
    </row>
    <row r="2371" spans="1:28" s="268" customFormat="1" ht="40.200000000000003" customHeight="1">
      <c r="A2371" s="263" t="s">
        <v>7200</v>
      </c>
      <c r="B2371" s="263" t="s">
        <v>7201</v>
      </c>
      <c r="C2371" s="263" t="s">
        <v>234</v>
      </c>
      <c r="D2371" s="263" t="s">
        <v>7211</v>
      </c>
      <c r="E2371" s="263" t="s">
        <v>7207</v>
      </c>
      <c r="F2371" s="263" t="s">
        <v>7217</v>
      </c>
      <c r="G2371" s="264" t="s">
        <v>7205</v>
      </c>
      <c r="H2371" s="263" t="s">
        <v>7218</v>
      </c>
      <c r="I2371" s="265" t="s">
        <v>9</v>
      </c>
      <c r="J2371" s="263"/>
      <c r="K2371" s="263"/>
      <c r="L2371" s="267"/>
      <c r="M2371" s="267"/>
      <c r="N2371" s="267"/>
      <c r="O2371" s="267"/>
      <c r="P2371" s="267"/>
      <c r="Q2371" s="267"/>
      <c r="R2371" s="267"/>
      <c r="S2371" s="267"/>
      <c r="T2371" s="267"/>
      <c r="U2371" s="267"/>
      <c r="V2371" s="267"/>
      <c r="W2371" s="267"/>
      <c r="X2371" s="267"/>
      <c r="Y2371" s="267"/>
      <c r="Z2371" s="267"/>
      <c r="AA2371" s="267"/>
      <c r="AB2371" s="267"/>
    </row>
    <row r="2372" spans="1:28" s="268" customFormat="1" ht="40.200000000000003" customHeight="1">
      <c r="A2372" s="263" t="s">
        <v>7200</v>
      </c>
      <c r="B2372" s="263" t="s">
        <v>7201</v>
      </c>
      <c r="C2372" s="263" t="s">
        <v>238</v>
      </c>
      <c r="D2372" s="263" t="s">
        <v>7211</v>
      </c>
      <c r="E2372" s="263" t="s">
        <v>7207</v>
      </c>
      <c r="F2372" s="263" t="s">
        <v>7219</v>
      </c>
      <c r="G2372" s="264" t="s">
        <v>7220</v>
      </c>
      <c r="H2372" s="263" t="s">
        <v>7221</v>
      </c>
      <c r="I2372" s="265" t="s">
        <v>9</v>
      </c>
      <c r="J2372" s="263"/>
      <c r="K2372" s="263"/>
      <c r="L2372" s="267"/>
      <c r="M2372" s="267"/>
      <c r="N2372" s="267"/>
      <c r="O2372" s="267"/>
      <c r="P2372" s="267"/>
      <c r="Q2372" s="267"/>
      <c r="R2372" s="267"/>
      <c r="S2372" s="267"/>
      <c r="T2372" s="267"/>
      <c r="U2372" s="267"/>
      <c r="V2372" s="267"/>
      <c r="W2372" s="267"/>
      <c r="X2372" s="267"/>
      <c r="Y2372" s="267"/>
      <c r="Z2372" s="267"/>
      <c r="AA2372" s="267"/>
      <c r="AB2372" s="267"/>
    </row>
    <row r="2373" spans="1:28" s="268" customFormat="1" ht="40.200000000000003" customHeight="1">
      <c r="A2373" s="263" t="s">
        <v>7200</v>
      </c>
      <c r="B2373" s="263" t="s">
        <v>7201</v>
      </c>
      <c r="C2373" s="263" t="s">
        <v>243</v>
      </c>
      <c r="D2373" s="263" t="s">
        <v>7211</v>
      </c>
      <c r="E2373" s="263" t="s">
        <v>7207</v>
      </c>
      <c r="F2373" s="263" t="s">
        <v>7222</v>
      </c>
      <c r="G2373" s="264" t="s">
        <v>7223</v>
      </c>
      <c r="H2373" s="263" t="s">
        <v>7224</v>
      </c>
      <c r="I2373" s="265" t="s">
        <v>9</v>
      </c>
      <c r="J2373" s="263"/>
      <c r="K2373" s="263"/>
      <c r="L2373" s="267"/>
      <c r="M2373" s="267"/>
      <c r="N2373" s="267"/>
      <c r="O2373" s="267"/>
      <c r="P2373" s="267"/>
      <c r="Q2373" s="267"/>
      <c r="R2373" s="267"/>
      <c r="S2373" s="267"/>
      <c r="T2373" s="267"/>
      <c r="U2373" s="267"/>
      <c r="V2373" s="267"/>
      <c r="W2373" s="267"/>
      <c r="X2373" s="267"/>
      <c r="Y2373" s="267"/>
      <c r="Z2373" s="267"/>
      <c r="AA2373" s="267"/>
      <c r="AB2373" s="267"/>
    </row>
    <row r="2374" spans="1:28" s="268" customFormat="1" ht="40.200000000000003" customHeight="1">
      <c r="A2374" s="263" t="s">
        <v>7200</v>
      </c>
      <c r="B2374" s="263" t="s">
        <v>7201</v>
      </c>
      <c r="C2374" s="263" t="s">
        <v>248</v>
      </c>
      <c r="D2374" s="263" t="s">
        <v>7211</v>
      </c>
      <c r="E2374" s="263" t="s">
        <v>7207</v>
      </c>
      <c r="F2374" s="263" t="s">
        <v>7225</v>
      </c>
      <c r="G2374" s="264" t="s">
        <v>7226</v>
      </c>
      <c r="H2374" s="263" t="s">
        <v>7227</v>
      </c>
      <c r="I2374" s="265" t="s">
        <v>9</v>
      </c>
      <c r="J2374" s="263"/>
      <c r="K2374" s="263"/>
      <c r="L2374" s="267"/>
      <c r="M2374" s="267"/>
      <c r="N2374" s="267"/>
      <c r="O2374" s="267"/>
      <c r="P2374" s="267"/>
      <c r="Q2374" s="267"/>
      <c r="R2374" s="267"/>
      <c r="S2374" s="267"/>
      <c r="T2374" s="267"/>
      <c r="U2374" s="267"/>
      <c r="V2374" s="267"/>
      <c r="W2374" s="267"/>
      <c r="X2374" s="267"/>
      <c r="Y2374" s="267"/>
      <c r="Z2374" s="267"/>
      <c r="AA2374" s="267"/>
      <c r="AB2374" s="267"/>
    </row>
    <row r="2375" spans="1:28" s="268" customFormat="1" ht="40.200000000000003" customHeight="1">
      <c r="A2375" s="263" t="s">
        <v>7200</v>
      </c>
      <c r="B2375" s="263" t="s">
        <v>7201</v>
      </c>
      <c r="C2375" s="263" t="s">
        <v>252</v>
      </c>
      <c r="D2375" s="263" t="s">
        <v>7211</v>
      </c>
      <c r="E2375" s="263" t="s">
        <v>7207</v>
      </c>
      <c r="F2375" s="263" t="s">
        <v>7228</v>
      </c>
      <c r="G2375" s="264" t="s">
        <v>7229</v>
      </c>
      <c r="H2375" s="263" t="s">
        <v>7230</v>
      </c>
      <c r="I2375" s="265" t="s">
        <v>9</v>
      </c>
      <c r="J2375" s="263"/>
      <c r="K2375" s="263"/>
      <c r="L2375" s="267"/>
      <c r="M2375" s="267"/>
      <c r="N2375" s="267"/>
      <c r="O2375" s="267"/>
      <c r="P2375" s="267"/>
      <c r="Q2375" s="267"/>
      <c r="R2375" s="267"/>
      <c r="S2375" s="267"/>
      <c r="T2375" s="267"/>
      <c r="U2375" s="267"/>
      <c r="V2375" s="267"/>
      <c r="W2375" s="267"/>
      <c r="X2375" s="267"/>
      <c r="Y2375" s="267"/>
      <c r="Z2375" s="267"/>
      <c r="AA2375" s="267"/>
      <c r="AB2375" s="267"/>
    </row>
    <row r="2376" spans="1:28" s="268" customFormat="1" ht="40.200000000000003" customHeight="1">
      <c r="A2376" s="263" t="s">
        <v>7200</v>
      </c>
      <c r="B2376" s="263" t="s">
        <v>7201</v>
      </c>
      <c r="C2376" s="263" t="s">
        <v>257</v>
      </c>
      <c r="D2376" s="263" t="s">
        <v>7211</v>
      </c>
      <c r="E2376" s="263" t="s">
        <v>7207</v>
      </c>
      <c r="F2376" s="263" t="s">
        <v>7231</v>
      </c>
      <c r="G2376" s="264" t="s">
        <v>7232</v>
      </c>
      <c r="H2376" s="263" t="s">
        <v>7233</v>
      </c>
      <c r="I2376" s="265" t="s">
        <v>9</v>
      </c>
      <c r="J2376" s="263"/>
      <c r="K2376" s="263"/>
      <c r="L2376" s="267"/>
      <c r="M2376" s="267"/>
      <c r="N2376" s="267"/>
      <c r="O2376" s="267"/>
      <c r="P2376" s="267"/>
      <c r="Q2376" s="267"/>
      <c r="R2376" s="267"/>
      <c r="S2376" s="267"/>
      <c r="T2376" s="267"/>
      <c r="U2376" s="267"/>
      <c r="V2376" s="267"/>
      <c r="W2376" s="267"/>
      <c r="X2376" s="267"/>
      <c r="Y2376" s="267"/>
      <c r="Z2376" s="267"/>
      <c r="AA2376" s="267"/>
      <c r="AB2376" s="267"/>
    </row>
    <row r="2377" spans="1:28" s="268" customFormat="1" ht="40.200000000000003" customHeight="1">
      <c r="A2377" s="263" t="s">
        <v>7200</v>
      </c>
      <c r="B2377" s="263" t="s">
        <v>7201</v>
      </c>
      <c r="C2377" s="263" t="s">
        <v>260</v>
      </c>
      <c r="D2377" s="263" t="s">
        <v>7211</v>
      </c>
      <c r="E2377" s="263" t="s">
        <v>7207</v>
      </c>
      <c r="F2377" s="263" t="s">
        <v>7234</v>
      </c>
      <c r="G2377" s="264" t="s">
        <v>7235</v>
      </c>
      <c r="H2377" s="263" t="s">
        <v>7236</v>
      </c>
      <c r="I2377" s="273" t="s">
        <v>9</v>
      </c>
      <c r="J2377" s="290"/>
      <c r="K2377" s="263"/>
      <c r="L2377" s="267"/>
      <c r="M2377" s="267"/>
      <c r="N2377" s="267"/>
      <c r="O2377" s="267"/>
      <c r="P2377" s="267"/>
      <c r="Q2377" s="267"/>
      <c r="R2377" s="267"/>
      <c r="S2377" s="267"/>
      <c r="T2377" s="267"/>
      <c r="U2377" s="267"/>
      <c r="V2377" s="267"/>
      <c r="W2377" s="267"/>
      <c r="X2377" s="267"/>
      <c r="Y2377" s="267"/>
      <c r="Z2377" s="267"/>
      <c r="AA2377" s="267"/>
      <c r="AB2377" s="267"/>
    </row>
    <row r="2378" spans="1:28" s="268" customFormat="1" ht="40.200000000000003" customHeight="1">
      <c r="A2378" s="263" t="s">
        <v>7200</v>
      </c>
      <c r="B2378" s="263" t="s">
        <v>7201</v>
      </c>
      <c r="C2378" s="263" t="s">
        <v>264</v>
      </c>
      <c r="D2378" s="263" t="s">
        <v>7211</v>
      </c>
      <c r="E2378" s="263" t="s">
        <v>7207</v>
      </c>
      <c r="F2378" s="263" t="s">
        <v>7237</v>
      </c>
      <c r="G2378" s="264" t="s">
        <v>7238</v>
      </c>
      <c r="H2378" s="263" t="s">
        <v>7239</v>
      </c>
      <c r="I2378" s="265" t="s">
        <v>9</v>
      </c>
      <c r="J2378" s="263"/>
      <c r="K2378" s="263"/>
      <c r="L2378" s="267"/>
      <c r="M2378" s="267"/>
      <c r="N2378" s="267"/>
      <c r="O2378" s="267"/>
      <c r="P2378" s="267"/>
      <c r="Q2378" s="267"/>
      <c r="R2378" s="267"/>
      <c r="S2378" s="267"/>
      <c r="T2378" s="267"/>
      <c r="U2378" s="267"/>
      <c r="V2378" s="267"/>
      <c r="W2378" s="267"/>
      <c r="X2378" s="267"/>
      <c r="Y2378" s="267"/>
      <c r="Z2378" s="267"/>
      <c r="AA2378" s="267"/>
      <c r="AB2378" s="267"/>
    </row>
    <row r="2379" spans="1:28" s="268" customFormat="1" ht="40.200000000000003" customHeight="1">
      <c r="A2379" s="263" t="s">
        <v>7200</v>
      </c>
      <c r="B2379" s="263" t="s">
        <v>7201</v>
      </c>
      <c r="C2379" s="263" t="s">
        <v>268</v>
      </c>
      <c r="D2379" s="263" t="s">
        <v>7211</v>
      </c>
      <c r="E2379" s="263" t="s">
        <v>7207</v>
      </c>
      <c r="F2379" s="263" t="s">
        <v>7240</v>
      </c>
      <c r="G2379" s="264" t="s">
        <v>7241</v>
      </c>
      <c r="H2379" s="263" t="s">
        <v>7242</v>
      </c>
      <c r="I2379" s="265" t="s">
        <v>9</v>
      </c>
      <c r="J2379" s="263"/>
      <c r="K2379" s="263"/>
      <c r="L2379" s="267"/>
      <c r="M2379" s="267"/>
      <c r="N2379" s="267"/>
      <c r="O2379" s="267"/>
      <c r="P2379" s="267"/>
      <c r="Q2379" s="267"/>
      <c r="R2379" s="267"/>
      <c r="S2379" s="267"/>
      <c r="T2379" s="267"/>
      <c r="U2379" s="267"/>
      <c r="V2379" s="267"/>
      <c r="W2379" s="267"/>
      <c r="X2379" s="267"/>
      <c r="Y2379" s="267"/>
      <c r="Z2379" s="267"/>
      <c r="AA2379" s="267"/>
      <c r="AB2379" s="267"/>
    </row>
    <row r="2380" spans="1:28" s="268" customFormat="1" ht="40.200000000000003" customHeight="1">
      <c r="A2380" s="263" t="s">
        <v>7200</v>
      </c>
      <c r="B2380" s="263" t="s">
        <v>7201</v>
      </c>
      <c r="C2380" s="263" t="s">
        <v>272</v>
      </c>
      <c r="D2380" s="263" t="s">
        <v>7211</v>
      </c>
      <c r="E2380" s="263" t="s">
        <v>7207</v>
      </c>
      <c r="F2380" s="263" t="s">
        <v>5025</v>
      </c>
      <c r="G2380" s="264" t="s">
        <v>7205</v>
      </c>
      <c r="H2380" s="263" t="s">
        <v>3365</v>
      </c>
      <c r="I2380" s="265" t="s">
        <v>9</v>
      </c>
      <c r="J2380" s="263"/>
      <c r="K2380" s="263"/>
      <c r="L2380" s="267"/>
      <c r="M2380" s="267"/>
      <c r="N2380" s="267"/>
      <c r="O2380" s="267"/>
      <c r="P2380" s="267"/>
      <c r="Q2380" s="267"/>
      <c r="R2380" s="267"/>
      <c r="S2380" s="267"/>
      <c r="T2380" s="267"/>
      <c r="U2380" s="267"/>
      <c r="V2380" s="267"/>
      <c r="W2380" s="267"/>
      <c r="X2380" s="267"/>
      <c r="Y2380" s="267"/>
      <c r="Z2380" s="267"/>
      <c r="AA2380" s="267"/>
      <c r="AB2380" s="267"/>
    </row>
    <row r="2381" spans="1:28" s="268" customFormat="1" ht="40.200000000000003" customHeight="1">
      <c r="A2381" s="263" t="s">
        <v>7200</v>
      </c>
      <c r="B2381" s="263" t="s">
        <v>7201</v>
      </c>
      <c r="C2381" s="263" t="s">
        <v>275</v>
      </c>
      <c r="D2381" s="263" t="s">
        <v>7211</v>
      </c>
      <c r="E2381" s="263" t="s">
        <v>7207</v>
      </c>
      <c r="F2381" s="263" t="s">
        <v>3036</v>
      </c>
      <c r="G2381" s="264" t="s">
        <v>7205</v>
      </c>
      <c r="H2381" s="263" t="s">
        <v>3359</v>
      </c>
      <c r="I2381" s="265" t="s">
        <v>9</v>
      </c>
      <c r="J2381" s="263"/>
      <c r="K2381" s="263"/>
      <c r="L2381" s="267"/>
      <c r="M2381" s="267"/>
      <c r="N2381" s="267"/>
      <c r="O2381" s="267"/>
      <c r="P2381" s="267"/>
      <c r="Q2381" s="267"/>
      <c r="R2381" s="267"/>
      <c r="S2381" s="267"/>
      <c r="T2381" s="267"/>
      <c r="U2381" s="267"/>
      <c r="V2381" s="267"/>
      <c r="W2381" s="267"/>
      <c r="X2381" s="267"/>
      <c r="Y2381" s="267"/>
      <c r="Z2381" s="267"/>
      <c r="AA2381" s="267"/>
      <c r="AB2381" s="267"/>
    </row>
    <row r="2382" spans="1:28" s="268" customFormat="1" ht="40.200000000000003" customHeight="1">
      <c r="A2382" s="263" t="s">
        <v>7200</v>
      </c>
      <c r="B2382" s="263" t="s">
        <v>7201</v>
      </c>
      <c r="C2382" s="263" t="s">
        <v>279</v>
      </c>
      <c r="D2382" s="263" t="s">
        <v>7211</v>
      </c>
      <c r="E2382" s="263" t="s">
        <v>7207</v>
      </c>
      <c r="F2382" s="263" t="s">
        <v>3031</v>
      </c>
      <c r="G2382" s="264" t="s">
        <v>7205</v>
      </c>
      <c r="H2382" s="263" t="s">
        <v>3362</v>
      </c>
      <c r="I2382" s="265" t="s">
        <v>9</v>
      </c>
      <c r="J2382" s="263"/>
      <c r="K2382" s="263"/>
      <c r="L2382" s="267"/>
      <c r="M2382" s="267"/>
      <c r="N2382" s="267"/>
      <c r="O2382" s="267"/>
      <c r="P2382" s="267"/>
      <c r="Q2382" s="267"/>
      <c r="R2382" s="267"/>
      <c r="S2382" s="267"/>
      <c r="T2382" s="267"/>
      <c r="U2382" s="267"/>
      <c r="V2382" s="267"/>
      <c r="W2382" s="267"/>
      <c r="X2382" s="267"/>
      <c r="Y2382" s="267"/>
      <c r="Z2382" s="267"/>
      <c r="AA2382" s="267"/>
      <c r="AB2382" s="267"/>
    </row>
    <row r="2383" spans="1:28" s="268" customFormat="1" ht="40.200000000000003" customHeight="1">
      <c r="A2383" s="263" t="s">
        <v>7200</v>
      </c>
      <c r="B2383" s="263" t="s">
        <v>7201</v>
      </c>
      <c r="C2383" s="263" t="s">
        <v>283</v>
      </c>
      <c r="D2383" s="263" t="s">
        <v>7211</v>
      </c>
      <c r="E2383" s="263" t="s">
        <v>7207</v>
      </c>
      <c r="F2383" s="263" t="s">
        <v>7243</v>
      </c>
      <c r="G2383" s="264" t="s">
        <v>7244</v>
      </c>
      <c r="H2383" s="263" t="s">
        <v>7245</v>
      </c>
      <c r="I2383" s="265" t="s">
        <v>9</v>
      </c>
      <c r="J2383" s="263"/>
      <c r="K2383" s="263"/>
      <c r="L2383" s="267"/>
      <c r="M2383" s="267"/>
      <c r="N2383" s="267"/>
      <c r="O2383" s="267"/>
      <c r="P2383" s="267"/>
      <c r="Q2383" s="267"/>
      <c r="R2383" s="267"/>
      <c r="S2383" s="267"/>
      <c r="T2383" s="267"/>
      <c r="U2383" s="267"/>
      <c r="V2383" s="267"/>
      <c r="W2383" s="267"/>
      <c r="X2383" s="267"/>
      <c r="Y2383" s="267"/>
      <c r="Z2383" s="267"/>
      <c r="AA2383" s="267"/>
      <c r="AB2383" s="267"/>
    </row>
    <row r="2384" spans="1:28" s="268" customFormat="1" ht="40.200000000000003" customHeight="1">
      <c r="A2384" s="263" t="s">
        <v>7200</v>
      </c>
      <c r="B2384" s="263" t="s">
        <v>7201</v>
      </c>
      <c r="C2384" s="263" t="s">
        <v>286</v>
      </c>
      <c r="D2384" s="263" t="s">
        <v>7211</v>
      </c>
      <c r="E2384" s="263" t="s">
        <v>7207</v>
      </c>
      <c r="F2384" s="263" t="s">
        <v>7246</v>
      </c>
      <c r="G2384" s="264" t="s">
        <v>7247</v>
      </c>
      <c r="H2384" s="263" t="s">
        <v>7248</v>
      </c>
      <c r="I2384" s="265" t="s">
        <v>9</v>
      </c>
      <c r="J2384" s="263"/>
      <c r="K2384" s="263"/>
      <c r="L2384" s="267"/>
      <c r="M2384" s="267"/>
      <c r="N2384" s="267"/>
      <c r="O2384" s="267"/>
      <c r="P2384" s="267"/>
      <c r="Q2384" s="267"/>
      <c r="R2384" s="267"/>
      <c r="S2384" s="267"/>
      <c r="T2384" s="267"/>
      <c r="U2384" s="267"/>
      <c r="V2384" s="267"/>
      <c r="W2384" s="267"/>
      <c r="X2384" s="267"/>
      <c r="Y2384" s="267"/>
      <c r="Z2384" s="267"/>
      <c r="AA2384" s="267"/>
      <c r="AB2384" s="267"/>
    </row>
    <row r="2385" spans="1:28" s="268" customFormat="1" ht="40.200000000000003" customHeight="1">
      <c r="A2385" s="263" t="s">
        <v>7200</v>
      </c>
      <c r="B2385" s="263" t="s">
        <v>7201</v>
      </c>
      <c r="C2385" s="263" t="s">
        <v>290</v>
      </c>
      <c r="D2385" s="263" t="s">
        <v>7211</v>
      </c>
      <c r="E2385" s="263" t="s">
        <v>7207</v>
      </c>
      <c r="F2385" s="263" t="s">
        <v>7249</v>
      </c>
      <c r="G2385" s="264" t="s">
        <v>7250</v>
      </c>
      <c r="H2385" s="263" t="s">
        <v>7251</v>
      </c>
      <c r="I2385" s="265" t="s">
        <v>9</v>
      </c>
      <c r="J2385" s="263"/>
      <c r="K2385" s="263"/>
      <c r="L2385" s="267"/>
      <c r="M2385" s="267"/>
      <c r="N2385" s="267"/>
      <c r="O2385" s="267"/>
      <c r="P2385" s="267"/>
      <c r="Q2385" s="267"/>
      <c r="R2385" s="267"/>
      <c r="S2385" s="267"/>
      <c r="T2385" s="267"/>
      <c r="U2385" s="267"/>
      <c r="V2385" s="267"/>
      <c r="W2385" s="267"/>
      <c r="X2385" s="267"/>
      <c r="Y2385" s="267"/>
      <c r="Z2385" s="267"/>
      <c r="AA2385" s="267"/>
      <c r="AB2385" s="267"/>
    </row>
    <row r="2386" spans="1:28" s="268" customFormat="1" ht="40.200000000000003" customHeight="1">
      <c r="A2386" s="263" t="s">
        <v>7200</v>
      </c>
      <c r="B2386" s="263" t="s">
        <v>7201</v>
      </c>
      <c r="C2386" s="263" t="s">
        <v>295</v>
      </c>
      <c r="D2386" s="263" t="s">
        <v>7211</v>
      </c>
      <c r="E2386" s="263" t="s">
        <v>7207</v>
      </c>
      <c r="F2386" s="263" t="s">
        <v>7252</v>
      </c>
      <c r="G2386" s="264" t="s">
        <v>7253</v>
      </c>
      <c r="H2386" s="263" t="s">
        <v>6934</v>
      </c>
      <c r="I2386" s="265" t="s">
        <v>9</v>
      </c>
      <c r="J2386" s="263"/>
      <c r="K2386" s="263"/>
      <c r="L2386" s="267"/>
      <c r="M2386" s="267"/>
      <c r="N2386" s="267"/>
      <c r="O2386" s="267"/>
      <c r="P2386" s="267"/>
      <c r="Q2386" s="267"/>
      <c r="R2386" s="267"/>
      <c r="S2386" s="267"/>
      <c r="T2386" s="267"/>
      <c r="U2386" s="267"/>
      <c r="V2386" s="267"/>
      <c r="W2386" s="267"/>
      <c r="X2386" s="267"/>
      <c r="Y2386" s="267"/>
      <c r="Z2386" s="267"/>
      <c r="AA2386" s="267"/>
      <c r="AB2386" s="267"/>
    </row>
    <row r="2387" spans="1:28" s="268" customFormat="1" ht="40.200000000000003" customHeight="1">
      <c r="A2387" s="263" t="s">
        <v>7200</v>
      </c>
      <c r="B2387" s="263" t="s">
        <v>7201</v>
      </c>
      <c r="C2387" s="263" t="s">
        <v>300</v>
      </c>
      <c r="D2387" s="263" t="s">
        <v>7211</v>
      </c>
      <c r="E2387" s="263" t="s">
        <v>7207</v>
      </c>
      <c r="F2387" s="263" t="s">
        <v>7001</v>
      </c>
      <c r="G2387" s="264" t="s">
        <v>7254</v>
      </c>
      <c r="H2387" s="263" t="s">
        <v>6934</v>
      </c>
      <c r="I2387" s="265" t="s">
        <v>9</v>
      </c>
      <c r="J2387" s="263"/>
      <c r="K2387" s="263"/>
      <c r="L2387" s="267"/>
      <c r="M2387" s="267"/>
      <c r="N2387" s="267"/>
      <c r="O2387" s="267"/>
      <c r="P2387" s="267"/>
      <c r="Q2387" s="267"/>
      <c r="R2387" s="267"/>
      <c r="S2387" s="267"/>
      <c r="T2387" s="267"/>
      <c r="U2387" s="267"/>
      <c r="V2387" s="267"/>
      <c r="W2387" s="267"/>
      <c r="X2387" s="267"/>
      <c r="Y2387" s="267"/>
      <c r="Z2387" s="267"/>
      <c r="AA2387" s="267"/>
      <c r="AB2387" s="267"/>
    </row>
    <row r="2388" spans="1:28" s="268" customFormat="1" ht="40.200000000000003" customHeight="1">
      <c r="A2388" s="263" t="s">
        <v>7200</v>
      </c>
      <c r="B2388" s="263" t="s">
        <v>7201</v>
      </c>
      <c r="C2388" s="263" t="s">
        <v>304</v>
      </c>
      <c r="D2388" s="263" t="s">
        <v>7211</v>
      </c>
      <c r="E2388" s="263" t="s">
        <v>7207</v>
      </c>
      <c r="F2388" s="263" t="s">
        <v>7255</v>
      </c>
      <c r="G2388" s="264" t="s">
        <v>7256</v>
      </c>
      <c r="H2388" s="263" t="s">
        <v>6934</v>
      </c>
      <c r="I2388" s="265" t="s">
        <v>9</v>
      </c>
      <c r="J2388" s="263"/>
      <c r="K2388" s="263"/>
      <c r="L2388" s="267"/>
      <c r="M2388" s="267"/>
      <c r="N2388" s="267"/>
      <c r="O2388" s="267"/>
      <c r="P2388" s="267"/>
      <c r="Q2388" s="267"/>
      <c r="R2388" s="267"/>
      <c r="S2388" s="267"/>
      <c r="T2388" s="267"/>
      <c r="U2388" s="267"/>
      <c r="V2388" s="267"/>
      <c r="W2388" s="267"/>
      <c r="X2388" s="267"/>
      <c r="Y2388" s="267"/>
      <c r="Z2388" s="267"/>
      <c r="AA2388" s="267"/>
      <c r="AB2388" s="267"/>
    </row>
    <row r="2389" spans="1:28" s="268" customFormat="1" ht="40.200000000000003" customHeight="1">
      <c r="A2389" s="263" t="s">
        <v>7257</v>
      </c>
      <c r="B2389" s="263" t="s">
        <v>7258</v>
      </c>
      <c r="C2389" s="263" t="s">
        <v>209</v>
      </c>
      <c r="D2389" s="263" t="s">
        <v>7259</v>
      </c>
      <c r="E2389" s="263" t="s">
        <v>7260</v>
      </c>
      <c r="F2389" s="263" t="s">
        <v>7261</v>
      </c>
      <c r="G2389" s="264" t="s">
        <v>7262</v>
      </c>
      <c r="H2389" s="263" t="s">
        <v>7263</v>
      </c>
      <c r="I2389" s="265" t="s">
        <v>9</v>
      </c>
      <c r="J2389" s="263"/>
      <c r="K2389" s="263"/>
      <c r="L2389" s="267"/>
      <c r="M2389" s="267"/>
      <c r="N2389" s="267"/>
      <c r="O2389" s="267"/>
      <c r="P2389" s="267"/>
      <c r="Q2389" s="267"/>
      <c r="R2389" s="267"/>
      <c r="S2389" s="267"/>
      <c r="T2389" s="267"/>
      <c r="U2389" s="267"/>
      <c r="V2389" s="267"/>
      <c r="W2389" s="267"/>
      <c r="X2389" s="267"/>
      <c r="Y2389" s="267"/>
      <c r="Z2389" s="267"/>
      <c r="AA2389" s="267"/>
      <c r="AB2389" s="267"/>
    </row>
    <row r="2390" spans="1:28" s="268" customFormat="1" ht="40.200000000000003" customHeight="1">
      <c r="A2390" s="263" t="s">
        <v>7257</v>
      </c>
      <c r="B2390" s="263" t="s">
        <v>7258</v>
      </c>
      <c r="C2390" s="263" t="s">
        <v>215</v>
      </c>
      <c r="D2390" s="263" t="s">
        <v>7259</v>
      </c>
      <c r="E2390" s="263" t="s">
        <v>7260</v>
      </c>
      <c r="F2390" s="263" t="s">
        <v>7264</v>
      </c>
      <c r="G2390" s="264" t="s">
        <v>7265</v>
      </c>
      <c r="H2390" s="263" t="s">
        <v>7266</v>
      </c>
      <c r="I2390" s="265" t="s">
        <v>9</v>
      </c>
      <c r="J2390" s="263"/>
      <c r="K2390" s="263"/>
      <c r="L2390" s="267"/>
      <c r="M2390" s="267"/>
      <c r="N2390" s="267"/>
      <c r="O2390" s="267"/>
      <c r="P2390" s="267"/>
      <c r="Q2390" s="267"/>
      <c r="R2390" s="267"/>
      <c r="S2390" s="267"/>
      <c r="T2390" s="267"/>
      <c r="U2390" s="267"/>
      <c r="V2390" s="267"/>
      <c r="W2390" s="267"/>
      <c r="X2390" s="267"/>
      <c r="Y2390" s="267"/>
      <c r="Z2390" s="267"/>
      <c r="AA2390" s="267"/>
      <c r="AB2390" s="267"/>
    </row>
    <row r="2391" spans="1:28" s="268" customFormat="1" ht="40.200000000000003" customHeight="1">
      <c r="A2391" s="263" t="s">
        <v>7257</v>
      </c>
      <c r="B2391" s="263" t="s">
        <v>7258</v>
      </c>
      <c r="C2391" s="263" t="s">
        <v>220</v>
      </c>
      <c r="D2391" s="263" t="s">
        <v>7259</v>
      </c>
      <c r="E2391" s="263" t="s">
        <v>7260</v>
      </c>
      <c r="F2391" s="263" t="s">
        <v>7267</v>
      </c>
      <c r="G2391" s="264" t="s">
        <v>7268</v>
      </c>
      <c r="H2391" s="263" t="s">
        <v>7269</v>
      </c>
      <c r="I2391" s="265" t="s">
        <v>9</v>
      </c>
      <c r="J2391" s="263"/>
      <c r="K2391" s="263"/>
      <c r="L2391" s="267"/>
      <c r="M2391" s="267"/>
      <c r="N2391" s="267"/>
      <c r="O2391" s="267"/>
      <c r="P2391" s="267"/>
      <c r="Q2391" s="267"/>
      <c r="R2391" s="267"/>
      <c r="S2391" s="267"/>
      <c r="T2391" s="267"/>
      <c r="U2391" s="267"/>
      <c r="V2391" s="267"/>
      <c r="W2391" s="267"/>
      <c r="X2391" s="267"/>
      <c r="Y2391" s="267"/>
      <c r="Z2391" s="267"/>
      <c r="AA2391" s="267"/>
      <c r="AB2391" s="267"/>
    </row>
    <row r="2392" spans="1:28" s="268" customFormat="1" ht="40.200000000000003" customHeight="1">
      <c r="A2392" s="263" t="s">
        <v>7257</v>
      </c>
      <c r="B2392" s="263" t="s">
        <v>7258</v>
      </c>
      <c r="C2392" s="263" t="s">
        <v>226</v>
      </c>
      <c r="D2392" s="263" t="s">
        <v>7259</v>
      </c>
      <c r="E2392" s="263" t="s">
        <v>7260</v>
      </c>
      <c r="F2392" s="263" t="s">
        <v>7270</v>
      </c>
      <c r="G2392" s="264" t="s">
        <v>7271</v>
      </c>
      <c r="H2392" s="263" t="s">
        <v>7263</v>
      </c>
      <c r="I2392" s="265" t="s">
        <v>9</v>
      </c>
      <c r="J2392" s="263"/>
      <c r="K2392" s="263"/>
      <c r="L2392" s="267"/>
      <c r="M2392" s="267"/>
      <c r="N2392" s="267"/>
      <c r="O2392" s="267"/>
      <c r="P2392" s="267"/>
      <c r="Q2392" s="267"/>
      <c r="R2392" s="267"/>
      <c r="S2392" s="267"/>
      <c r="T2392" s="267"/>
      <c r="U2392" s="267"/>
      <c r="V2392" s="267"/>
      <c r="W2392" s="267"/>
      <c r="X2392" s="267"/>
      <c r="Y2392" s="267"/>
      <c r="Z2392" s="267"/>
      <c r="AA2392" s="267"/>
      <c r="AB2392" s="267"/>
    </row>
    <row r="2393" spans="1:28" s="268" customFormat="1" ht="40.200000000000003" customHeight="1">
      <c r="A2393" s="263" t="s">
        <v>7257</v>
      </c>
      <c r="B2393" s="263" t="s">
        <v>7258</v>
      </c>
      <c r="C2393" s="263" t="s">
        <v>230</v>
      </c>
      <c r="D2393" s="263" t="s">
        <v>7259</v>
      </c>
      <c r="E2393" s="263" t="s">
        <v>7260</v>
      </c>
      <c r="F2393" s="263" t="s">
        <v>7272</v>
      </c>
      <c r="G2393" s="264" t="s">
        <v>7273</v>
      </c>
      <c r="H2393" s="263" t="s">
        <v>7263</v>
      </c>
      <c r="I2393" s="265" t="s">
        <v>9</v>
      </c>
      <c r="J2393" s="263"/>
      <c r="K2393" s="263"/>
      <c r="L2393" s="267"/>
      <c r="M2393" s="267"/>
      <c r="N2393" s="267"/>
      <c r="O2393" s="267"/>
      <c r="P2393" s="267"/>
      <c r="Q2393" s="267"/>
      <c r="R2393" s="267"/>
      <c r="S2393" s="267"/>
      <c r="T2393" s="267"/>
      <c r="U2393" s="267"/>
      <c r="V2393" s="267"/>
      <c r="W2393" s="267"/>
      <c r="X2393" s="267"/>
      <c r="Y2393" s="267"/>
      <c r="Z2393" s="267"/>
      <c r="AA2393" s="267"/>
      <c r="AB2393" s="267"/>
    </row>
    <row r="2394" spans="1:28" s="268" customFormat="1" ht="40.200000000000003" customHeight="1">
      <c r="A2394" s="263" t="s">
        <v>7257</v>
      </c>
      <c r="B2394" s="263" t="s">
        <v>7258</v>
      </c>
      <c r="C2394" s="263" t="s">
        <v>234</v>
      </c>
      <c r="D2394" s="263" t="s">
        <v>7259</v>
      </c>
      <c r="E2394" s="263" t="s">
        <v>7260</v>
      </c>
      <c r="F2394" s="263" t="s">
        <v>7274</v>
      </c>
      <c r="G2394" s="264" t="s">
        <v>7275</v>
      </c>
      <c r="H2394" s="263" t="s">
        <v>7263</v>
      </c>
      <c r="I2394" s="265" t="s">
        <v>9</v>
      </c>
      <c r="J2394" s="263"/>
      <c r="K2394" s="263"/>
      <c r="L2394" s="267"/>
      <c r="M2394" s="267"/>
      <c r="N2394" s="267"/>
      <c r="O2394" s="267"/>
      <c r="P2394" s="267"/>
      <c r="Q2394" s="267"/>
      <c r="R2394" s="267"/>
      <c r="S2394" s="267"/>
      <c r="T2394" s="267"/>
      <c r="U2394" s="267"/>
      <c r="V2394" s="267"/>
      <c r="W2394" s="267"/>
      <c r="X2394" s="267"/>
      <c r="Y2394" s="267"/>
      <c r="Z2394" s="267"/>
      <c r="AA2394" s="267"/>
      <c r="AB2394" s="267"/>
    </row>
    <row r="2395" spans="1:28" s="284" customFormat="1" ht="40.200000000000003" customHeight="1">
      <c r="A2395" s="287" t="s">
        <v>7257</v>
      </c>
      <c r="B2395" s="287" t="s">
        <v>7258</v>
      </c>
      <c r="C2395" s="287" t="s">
        <v>238</v>
      </c>
      <c r="D2395" s="287" t="s">
        <v>7259</v>
      </c>
      <c r="E2395" s="287" t="s">
        <v>7260</v>
      </c>
      <c r="F2395" s="287" t="s">
        <v>7276</v>
      </c>
      <c r="G2395" s="309" t="s">
        <v>7277</v>
      </c>
      <c r="H2395" s="287" t="s">
        <v>7278</v>
      </c>
      <c r="I2395" s="286" t="s">
        <v>116</v>
      </c>
      <c r="J2395" s="287"/>
      <c r="K2395" s="287"/>
      <c r="L2395" s="287" t="s">
        <v>5009</v>
      </c>
    </row>
    <row r="2396" spans="1:28" s="262" customFormat="1" ht="40.200000000000003" customHeight="1">
      <c r="A2396" s="256" t="s">
        <v>7257</v>
      </c>
      <c r="B2396" s="256" t="s">
        <v>7258</v>
      </c>
      <c r="C2396" s="256" t="s">
        <v>243</v>
      </c>
      <c r="D2396" s="256" t="s">
        <v>7259</v>
      </c>
      <c r="E2396" s="256" t="s">
        <v>7260</v>
      </c>
      <c r="F2396" s="256" t="s">
        <v>7279</v>
      </c>
      <c r="G2396" s="258" t="s">
        <v>7280</v>
      </c>
      <c r="H2396" s="256" t="s">
        <v>7281</v>
      </c>
      <c r="I2396" s="259" t="s">
        <v>9</v>
      </c>
      <c r="J2396" s="263"/>
      <c r="K2396" s="256"/>
      <c r="L2396" s="261"/>
      <c r="M2396" s="261"/>
      <c r="N2396" s="261"/>
      <c r="O2396" s="261"/>
      <c r="P2396" s="261"/>
      <c r="Q2396" s="261"/>
      <c r="R2396" s="261"/>
      <c r="S2396" s="261"/>
      <c r="T2396" s="261"/>
      <c r="U2396" s="261"/>
      <c r="V2396" s="261"/>
      <c r="W2396" s="261"/>
      <c r="X2396" s="261"/>
      <c r="Y2396" s="261"/>
      <c r="Z2396" s="261"/>
      <c r="AA2396" s="261"/>
      <c r="AB2396" s="261"/>
    </row>
    <row r="2397" spans="1:28" s="268" customFormat="1" ht="40.200000000000003" customHeight="1">
      <c r="A2397" s="263" t="s">
        <v>7257</v>
      </c>
      <c r="B2397" s="263" t="s">
        <v>7258</v>
      </c>
      <c r="C2397" s="263" t="s">
        <v>248</v>
      </c>
      <c r="D2397" s="263" t="s">
        <v>7259</v>
      </c>
      <c r="E2397" s="263" t="s">
        <v>7260</v>
      </c>
      <c r="F2397" s="263" t="s">
        <v>7282</v>
      </c>
      <c r="G2397" s="264" t="s">
        <v>7283</v>
      </c>
      <c r="H2397" s="263" t="s">
        <v>7284</v>
      </c>
      <c r="I2397" s="265" t="s">
        <v>9</v>
      </c>
      <c r="J2397" s="263"/>
      <c r="K2397" s="263"/>
      <c r="L2397" s="267"/>
      <c r="M2397" s="267"/>
      <c r="N2397" s="267"/>
      <c r="O2397" s="267"/>
      <c r="P2397" s="267"/>
      <c r="Q2397" s="267"/>
      <c r="R2397" s="267"/>
      <c r="S2397" s="267"/>
      <c r="T2397" s="267"/>
      <c r="U2397" s="267"/>
      <c r="V2397" s="267"/>
      <c r="W2397" s="267"/>
      <c r="X2397" s="267"/>
      <c r="Y2397" s="267"/>
      <c r="Z2397" s="267"/>
      <c r="AA2397" s="267"/>
      <c r="AB2397" s="267"/>
    </row>
    <row r="2398" spans="1:28" s="268" customFormat="1" ht="40.200000000000003" customHeight="1">
      <c r="A2398" s="263" t="s">
        <v>7257</v>
      </c>
      <c r="B2398" s="263" t="s">
        <v>7258</v>
      </c>
      <c r="C2398" s="263" t="s">
        <v>252</v>
      </c>
      <c r="D2398" s="263" t="s">
        <v>7259</v>
      </c>
      <c r="E2398" s="263" t="s">
        <v>7260</v>
      </c>
      <c r="F2398" s="263" t="s">
        <v>7285</v>
      </c>
      <c r="G2398" s="264" t="s">
        <v>7286</v>
      </c>
      <c r="H2398" s="263" t="s">
        <v>7287</v>
      </c>
      <c r="I2398" s="265" t="s">
        <v>9</v>
      </c>
      <c r="J2398" s="263"/>
      <c r="K2398" s="263"/>
      <c r="L2398" s="267"/>
      <c r="M2398" s="267"/>
      <c r="N2398" s="267"/>
      <c r="O2398" s="267"/>
      <c r="P2398" s="267"/>
      <c r="Q2398" s="267"/>
      <c r="R2398" s="267"/>
      <c r="S2398" s="267"/>
      <c r="T2398" s="267"/>
      <c r="U2398" s="267"/>
      <c r="V2398" s="267"/>
      <c r="W2398" s="267"/>
      <c r="X2398" s="267"/>
      <c r="Y2398" s="267"/>
      <c r="Z2398" s="267"/>
      <c r="AA2398" s="267"/>
      <c r="AB2398" s="267"/>
    </row>
    <row r="2399" spans="1:28" s="268" customFormat="1" ht="40.200000000000003" customHeight="1">
      <c r="A2399" s="263" t="s">
        <v>7257</v>
      </c>
      <c r="B2399" s="263" t="s">
        <v>7258</v>
      </c>
      <c r="C2399" s="263" t="s">
        <v>257</v>
      </c>
      <c r="D2399" s="263" t="s">
        <v>7259</v>
      </c>
      <c r="E2399" s="263" t="s">
        <v>7260</v>
      </c>
      <c r="F2399" s="263" t="s">
        <v>5025</v>
      </c>
      <c r="G2399" s="264" t="s">
        <v>5507</v>
      </c>
      <c r="H2399" s="263" t="s">
        <v>3365</v>
      </c>
      <c r="I2399" s="265" t="s">
        <v>9</v>
      </c>
      <c r="J2399" s="263"/>
      <c r="K2399" s="263"/>
      <c r="L2399" s="267"/>
      <c r="M2399" s="267"/>
      <c r="N2399" s="267"/>
      <c r="O2399" s="267"/>
      <c r="P2399" s="267"/>
      <c r="Q2399" s="267"/>
      <c r="R2399" s="267"/>
      <c r="S2399" s="267"/>
      <c r="T2399" s="267"/>
      <c r="U2399" s="267"/>
      <c r="V2399" s="267"/>
      <c r="W2399" s="267"/>
      <c r="X2399" s="267"/>
      <c r="Y2399" s="267"/>
      <c r="Z2399" s="267"/>
      <c r="AA2399" s="267"/>
      <c r="AB2399" s="267"/>
    </row>
    <row r="2400" spans="1:28" s="268" customFormat="1" ht="40.200000000000003" customHeight="1">
      <c r="A2400" s="263" t="s">
        <v>7257</v>
      </c>
      <c r="B2400" s="263" t="s">
        <v>7258</v>
      </c>
      <c r="C2400" s="263" t="s">
        <v>260</v>
      </c>
      <c r="D2400" s="263" t="s">
        <v>7259</v>
      </c>
      <c r="E2400" s="263" t="s">
        <v>7260</v>
      </c>
      <c r="F2400" s="263" t="s">
        <v>3036</v>
      </c>
      <c r="G2400" s="264" t="s">
        <v>5831</v>
      </c>
      <c r="H2400" s="263" t="s">
        <v>3359</v>
      </c>
      <c r="I2400" s="265" t="s">
        <v>9</v>
      </c>
      <c r="J2400" s="263"/>
      <c r="K2400" s="263"/>
      <c r="L2400" s="267"/>
      <c r="M2400" s="267"/>
      <c r="N2400" s="267"/>
      <c r="O2400" s="267"/>
      <c r="P2400" s="267"/>
      <c r="Q2400" s="267"/>
      <c r="R2400" s="267"/>
      <c r="S2400" s="267"/>
      <c r="T2400" s="267"/>
      <c r="U2400" s="267"/>
      <c r="V2400" s="267"/>
      <c r="W2400" s="267"/>
      <c r="X2400" s="267"/>
      <c r="Y2400" s="267"/>
      <c r="Z2400" s="267"/>
      <c r="AA2400" s="267"/>
      <c r="AB2400" s="267"/>
    </row>
    <row r="2401" spans="1:28" s="268" customFormat="1" ht="40.200000000000003" customHeight="1">
      <c r="A2401" s="263" t="s">
        <v>7257</v>
      </c>
      <c r="B2401" s="263" t="s">
        <v>7258</v>
      </c>
      <c r="C2401" s="263" t="s">
        <v>264</v>
      </c>
      <c r="D2401" s="263" t="s">
        <v>7259</v>
      </c>
      <c r="E2401" s="263" t="s">
        <v>7260</v>
      </c>
      <c r="F2401" s="263" t="s">
        <v>3031</v>
      </c>
      <c r="G2401" s="264" t="s">
        <v>5408</v>
      </c>
      <c r="H2401" s="263" t="s">
        <v>3362</v>
      </c>
      <c r="I2401" s="265" t="s">
        <v>9</v>
      </c>
      <c r="J2401" s="263"/>
      <c r="K2401" s="263"/>
      <c r="L2401" s="267"/>
      <c r="M2401" s="267"/>
      <c r="N2401" s="267"/>
      <c r="O2401" s="267"/>
      <c r="P2401" s="267"/>
      <c r="Q2401" s="267"/>
      <c r="R2401" s="267"/>
      <c r="S2401" s="267"/>
      <c r="T2401" s="267"/>
      <c r="U2401" s="267"/>
      <c r="V2401" s="267"/>
      <c r="W2401" s="267"/>
      <c r="X2401" s="267"/>
      <c r="Y2401" s="267"/>
      <c r="Z2401" s="267"/>
      <c r="AA2401" s="267"/>
      <c r="AB2401" s="267"/>
    </row>
    <row r="2402" spans="1:28" s="268" customFormat="1" ht="40.200000000000003" customHeight="1">
      <c r="A2402" s="263" t="s">
        <v>7257</v>
      </c>
      <c r="B2402" s="263" t="s">
        <v>7258</v>
      </c>
      <c r="C2402" s="263" t="s">
        <v>268</v>
      </c>
      <c r="D2402" s="263" t="s">
        <v>7259</v>
      </c>
      <c r="E2402" s="263" t="s">
        <v>7260</v>
      </c>
      <c r="F2402" s="263" t="s">
        <v>6995</v>
      </c>
      <c r="G2402" s="264" t="s">
        <v>7288</v>
      </c>
      <c r="H2402" s="263" t="s">
        <v>5503</v>
      </c>
      <c r="I2402" s="265" t="s">
        <v>9</v>
      </c>
      <c r="J2402" s="263"/>
      <c r="K2402" s="263"/>
      <c r="L2402" s="267"/>
      <c r="M2402" s="267"/>
      <c r="N2402" s="267"/>
      <c r="O2402" s="267"/>
      <c r="P2402" s="267"/>
      <c r="Q2402" s="267"/>
      <c r="R2402" s="267"/>
      <c r="S2402" s="267"/>
      <c r="T2402" s="267"/>
      <c r="U2402" s="267"/>
      <c r="V2402" s="267"/>
      <c r="W2402" s="267"/>
      <c r="X2402" s="267"/>
      <c r="Y2402" s="267"/>
      <c r="Z2402" s="267"/>
      <c r="AA2402" s="267"/>
      <c r="AB2402" s="267"/>
    </row>
    <row r="2403" spans="1:28" s="268" customFormat="1" ht="40.200000000000003" customHeight="1">
      <c r="A2403" s="263" t="s">
        <v>7257</v>
      </c>
      <c r="B2403" s="263" t="s">
        <v>7258</v>
      </c>
      <c r="C2403" s="263" t="s">
        <v>272</v>
      </c>
      <c r="D2403" s="263" t="s">
        <v>7259</v>
      </c>
      <c r="E2403" s="263" t="s">
        <v>7260</v>
      </c>
      <c r="F2403" s="263" t="s">
        <v>7289</v>
      </c>
      <c r="G2403" s="264" t="s">
        <v>7290</v>
      </c>
      <c r="H2403" s="263" t="s">
        <v>5500</v>
      </c>
      <c r="I2403" s="265" t="s">
        <v>9</v>
      </c>
      <c r="J2403" s="263"/>
      <c r="K2403" s="263"/>
      <c r="L2403" s="267"/>
      <c r="M2403" s="267"/>
      <c r="N2403" s="267"/>
      <c r="O2403" s="267"/>
      <c r="P2403" s="267"/>
      <c r="Q2403" s="267"/>
      <c r="R2403" s="267"/>
      <c r="S2403" s="267"/>
      <c r="T2403" s="267"/>
      <c r="U2403" s="267"/>
      <c r="V2403" s="267"/>
      <c r="W2403" s="267"/>
      <c r="X2403" s="267"/>
      <c r="Y2403" s="267"/>
      <c r="Z2403" s="267"/>
      <c r="AA2403" s="267"/>
      <c r="AB2403" s="267"/>
    </row>
    <row r="2404" spans="1:28" s="268" customFormat="1" ht="40.200000000000003" customHeight="1">
      <c r="A2404" s="263" t="s">
        <v>7257</v>
      </c>
      <c r="B2404" s="263" t="s">
        <v>7258</v>
      </c>
      <c r="C2404" s="263" t="s">
        <v>275</v>
      </c>
      <c r="D2404" s="263" t="s">
        <v>7259</v>
      </c>
      <c r="E2404" s="263" t="s">
        <v>7260</v>
      </c>
      <c r="F2404" s="263" t="s">
        <v>7291</v>
      </c>
      <c r="G2404" s="264" t="s">
        <v>7292</v>
      </c>
      <c r="H2404" s="263" t="s">
        <v>7245</v>
      </c>
      <c r="I2404" s="265" t="s">
        <v>9</v>
      </c>
      <c r="J2404" s="263"/>
      <c r="K2404" s="263"/>
      <c r="L2404" s="267"/>
      <c r="M2404" s="267"/>
      <c r="N2404" s="267"/>
      <c r="O2404" s="267"/>
      <c r="P2404" s="267"/>
      <c r="Q2404" s="267"/>
      <c r="R2404" s="267"/>
      <c r="S2404" s="267"/>
      <c r="T2404" s="267"/>
      <c r="U2404" s="267"/>
      <c r="V2404" s="267"/>
      <c r="W2404" s="267"/>
      <c r="X2404" s="267"/>
      <c r="Y2404" s="267"/>
      <c r="Z2404" s="267"/>
      <c r="AA2404" s="267"/>
      <c r="AB2404" s="267"/>
    </row>
    <row r="2405" spans="1:28" s="268" customFormat="1" ht="40.200000000000003" customHeight="1">
      <c r="A2405" s="263" t="s">
        <v>7257</v>
      </c>
      <c r="B2405" s="263" t="s">
        <v>7258</v>
      </c>
      <c r="C2405" s="263" t="s">
        <v>279</v>
      </c>
      <c r="D2405" s="263" t="s">
        <v>7259</v>
      </c>
      <c r="E2405" s="263" t="s">
        <v>7260</v>
      </c>
      <c r="F2405" s="263" t="s">
        <v>7293</v>
      </c>
      <c r="G2405" s="264" t="s">
        <v>7292</v>
      </c>
      <c r="H2405" s="263" t="s">
        <v>7294</v>
      </c>
      <c r="I2405" s="265" t="s">
        <v>9</v>
      </c>
      <c r="J2405" s="263"/>
      <c r="K2405" s="263"/>
      <c r="L2405" s="267"/>
      <c r="M2405" s="267"/>
      <c r="N2405" s="267"/>
      <c r="O2405" s="267"/>
      <c r="P2405" s="267"/>
      <c r="Q2405" s="267"/>
      <c r="R2405" s="267"/>
      <c r="S2405" s="267"/>
      <c r="T2405" s="267"/>
      <c r="U2405" s="267"/>
      <c r="V2405" s="267"/>
      <c r="W2405" s="267"/>
      <c r="X2405" s="267"/>
      <c r="Y2405" s="267"/>
      <c r="Z2405" s="267"/>
      <c r="AA2405" s="267"/>
      <c r="AB2405" s="267"/>
    </row>
    <row r="2406" spans="1:28" s="268" customFormat="1" ht="40.200000000000003" customHeight="1">
      <c r="A2406" s="263" t="s">
        <v>7295</v>
      </c>
      <c r="B2406" s="263" t="s">
        <v>7296</v>
      </c>
      <c r="C2406" s="263" t="s">
        <v>209</v>
      </c>
      <c r="D2406" s="263" t="s">
        <v>7297</v>
      </c>
      <c r="E2406" s="263" t="s">
        <v>7298</v>
      </c>
      <c r="F2406" s="263" t="s">
        <v>7299</v>
      </c>
      <c r="G2406" s="264" t="s">
        <v>7300</v>
      </c>
      <c r="H2406" s="263" t="s">
        <v>7301</v>
      </c>
      <c r="I2406" s="265" t="s">
        <v>9</v>
      </c>
      <c r="J2406" s="263"/>
      <c r="K2406" s="263"/>
      <c r="L2406" s="267"/>
      <c r="M2406" s="267"/>
      <c r="N2406" s="267"/>
      <c r="O2406" s="267"/>
      <c r="P2406" s="267"/>
      <c r="Q2406" s="267"/>
      <c r="R2406" s="267"/>
      <c r="S2406" s="267"/>
      <c r="T2406" s="267"/>
      <c r="U2406" s="267"/>
      <c r="V2406" s="267"/>
      <c r="W2406" s="267"/>
      <c r="X2406" s="267"/>
      <c r="Y2406" s="267"/>
      <c r="Z2406" s="267"/>
      <c r="AA2406" s="267"/>
      <c r="AB2406" s="267"/>
    </row>
    <row r="2407" spans="1:28" s="268" customFormat="1" ht="40.200000000000003" customHeight="1">
      <c r="A2407" s="263" t="s">
        <v>7295</v>
      </c>
      <c r="B2407" s="263" t="s">
        <v>7296</v>
      </c>
      <c r="C2407" s="263" t="s">
        <v>215</v>
      </c>
      <c r="D2407" s="263" t="s">
        <v>7297</v>
      </c>
      <c r="E2407" s="263" t="s">
        <v>7298</v>
      </c>
      <c r="F2407" s="263" t="s">
        <v>7302</v>
      </c>
      <c r="G2407" s="264" t="s">
        <v>7303</v>
      </c>
      <c r="H2407" s="263" t="s">
        <v>7141</v>
      </c>
      <c r="I2407" s="265" t="s">
        <v>9</v>
      </c>
      <c r="J2407" s="263"/>
      <c r="K2407" s="263"/>
      <c r="L2407" s="267"/>
      <c r="M2407" s="267"/>
      <c r="N2407" s="267"/>
      <c r="O2407" s="267"/>
      <c r="P2407" s="267"/>
      <c r="Q2407" s="267"/>
      <c r="R2407" s="267"/>
      <c r="S2407" s="267"/>
      <c r="T2407" s="267"/>
      <c r="U2407" s="267"/>
      <c r="V2407" s="267"/>
      <c r="W2407" s="267"/>
      <c r="X2407" s="267"/>
      <c r="Y2407" s="267"/>
      <c r="Z2407" s="267"/>
      <c r="AA2407" s="267"/>
      <c r="AB2407" s="267"/>
    </row>
    <row r="2408" spans="1:28" s="268" customFormat="1" ht="40.200000000000003" customHeight="1">
      <c r="A2408" s="263" t="s">
        <v>7295</v>
      </c>
      <c r="B2408" s="263" t="s">
        <v>7296</v>
      </c>
      <c r="C2408" s="263" t="s">
        <v>220</v>
      </c>
      <c r="D2408" s="263" t="s">
        <v>7297</v>
      </c>
      <c r="E2408" s="263" t="s">
        <v>7298</v>
      </c>
      <c r="F2408" s="263" t="s">
        <v>7304</v>
      </c>
      <c r="G2408" s="264" t="s">
        <v>7305</v>
      </c>
      <c r="H2408" s="263" t="s">
        <v>7306</v>
      </c>
      <c r="I2408" s="265" t="s">
        <v>9</v>
      </c>
      <c r="J2408" s="263"/>
      <c r="K2408" s="263"/>
      <c r="L2408" s="267"/>
      <c r="M2408" s="267"/>
      <c r="N2408" s="267"/>
      <c r="O2408" s="267"/>
      <c r="P2408" s="267"/>
      <c r="Q2408" s="267"/>
      <c r="R2408" s="267"/>
      <c r="S2408" s="267"/>
      <c r="T2408" s="267"/>
      <c r="U2408" s="267"/>
      <c r="V2408" s="267"/>
      <c r="W2408" s="267"/>
      <c r="X2408" s="267"/>
      <c r="Y2408" s="267"/>
      <c r="Z2408" s="267"/>
      <c r="AA2408" s="267"/>
      <c r="AB2408" s="267"/>
    </row>
    <row r="2409" spans="1:28" s="268" customFormat="1" ht="40.200000000000003" customHeight="1">
      <c r="A2409" s="263" t="s">
        <v>7295</v>
      </c>
      <c r="B2409" s="263" t="s">
        <v>7296</v>
      </c>
      <c r="C2409" s="263" t="s">
        <v>226</v>
      </c>
      <c r="D2409" s="263" t="s">
        <v>7297</v>
      </c>
      <c r="E2409" s="263" t="s">
        <v>7298</v>
      </c>
      <c r="F2409" s="263" t="s">
        <v>7307</v>
      </c>
      <c r="G2409" s="264" t="s">
        <v>7308</v>
      </c>
      <c r="H2409" s="263" t="s">
        <v>17393</v>
      </c>
      <c r="I2409" s="265" t="s">
        <v>9</v>
      </c>
      <c r="J2409" s="263"/>
      <c r="K2409" s="263"/>
      <c r="L2409" s="267"/>
      <c r="M2409" s="267"/>
      <c r="N2409" s="267"/>
      <c r="O2409" s="267"/>
      <c r="P2409" s="267"/>
      <c r="Q2409" s="267"/>
      <c r="R2409" s="267"/>
      <c r="S2409" s="267"/>
      <c r="T2409" s="267"/>
      <c r="U2409" s="267"/>
      <c r="V2409" s="267"/>
      <c r="W2409" s="267"/>
      <c r="X2409" s="267"/>
      <c r="Y2409" s="267"/>
      <c r="Z2409" s="267"/>
      <c r="AA2409" s="267"/>
      <c r="AB2409" s="267"/>
    </row>
    <row r="2410" spans="1:28" s="268" customFormat="1" ht="40.200000000000003" customHeight="1">
      <c r="A2410" s="263" t="s">
        <v>7295</v>
      </c>
      <c r="B2410" s="263" t="s">
        <v>7296</v>
      </c>
      <c r="C2410" s="263" t="s">
        <v>230</v>
      </c>
      <c r="D2410" s="263" t="s">
        <v>7297</v>
      </c>
      <c r="E2410" s="263" t="s">
        <v>7298</v>
      </c>
      <c r="F2410" s="263" t="s">
        <v>7309</v>
      </c>
      <c r="G2410" s="264" t="s">
        <v>7310</v>
      </c>
      <c r="H2410" s="263" t="s">
        <v>7148</v>
      </c>
      <c r="I2410" s="265" t="s">
        <v>9</v>
      </c>
      <c r="J2410" s="263"/>
      <c r="K2410" s="263"/>
      <c r="L2410" s="267"/>
      <c r="M2410" s="267"/>
      <c r="N2410" s="267"/>
      <c r="O2410" s="267"/>
      <c r="P2410" s="267"/>
      <c r="Q2410" s="267"/>
      <c r="R2410" s="267"/>
      <c r="S2410" s="267"/>
      <c r="T2410" s="267"/>
      <c r="U2410" s="267"/>
      <c r="V2410" s="267"/>
      <c r="W2410" s="267"/>
      <c r="X2410" s="267"/>
      <c r="Y2410" s="267"/>
      <c r="Z2410" s="267"/>
      <c r="AA2410" s="267"/>
      <c r="AB2410" s="267"/>
    </row>
    <row r="2411" spans="1:28" s="268" customFormat="1" ht="40.200000000000003" customHeight="1">
      <c r="A2411" s="263" t="s">
        <v>7295</v>
      </c>
      <c r="B2411" s="263" t="s">
        <v>7296</v>
      </c>
      <c r="C2411" s="263" t="s">
        <v>234</v>
      </c>
      <c r="D2411" s="263" t="s">
        <v>7297</v>
      </c>
      <c r="E2411" s="263" t="s">
        <v>7298</v>
      </c>
      <c r="F2411" s="263" t="s">
        <v>7311</v>
      </c>
      <c r="G2411" s="264" t="s">
        <v>7310</v>
      </c>
      <c r="H2411" s="263" t="s">
        <v>7312</v>
      </c>
      <c r="I2411" s="265" t="s">
        <v>9</v>
      </c>
      <c r="J2411" s="263"/>
      <c r="K2411" s="263"/>
      <c r="L2411" s="267"/>
      <c r="M2411" s="267"/>
      <c r="N2411" s="267"/>
      <c r="O2411" s="267"/>
      <c r="P2411" s="267"/>
      <c r="Q2411" s="267"/>
      <c r="R2411" s="267"/>
      <c r="S2411" s="267"/>
      <c r="T2411" s="267"/>
      <c r="U2411" s="267"/>
      <c r="V2411" s="267"/>
      <c r="W2411" s="267"/>
      <c r="X2411" s="267"/>
      <c r="Y2411" s="267"/>
      <c r="Z2411" s="267"/>
      <c r="AA2411" s="267"/>
      <c r="AB2411" s="267"/>
    </row>
    <row r="2412" spans="1:28" s="268" customFormat="1" ht="40.200000000000003" customHeight="1">
      <c r="A2412" s="263" t="s">
        <v>7295</v>
      </c>
      <c r="B2412" s="263" t="s">
        <v>7296</v>
      </c>
      <c r="C2412" s="263" t="s">
        <v>238</v>
      </c>
      <c r="D2412" s="263" t="s">
        <v>7297</v>
      </c>
      <c r="E2412" s="263" t="s">
        <v>7298</v>
      </c>
      <c r="F2412" s="263" t="s">
        <v>7313</v>
      </c>
      <c r="G2412" s="264" t="s">
        <v>7310</v>
      </c>
      <c r="H2412" s="263" t="s">
        <v>7314</v>
      </c>
      <c r="I2412" s="265" t="s">
        <v>9</v>
      </c>
      <c r="J2412" s="263"/>
      <c r="K2412" s="263"/>
      <c r="L2412" s="267"/>
      <c r="M2412" s="267"/>
      <c r="N2412" s="267"/>
      <c r="O2412" s="267"/>
      <c r="P2412" s="267"/>
      <c r="Q2412" s="267"/>
      <c r="R2412" s="267"/>
      <c r="S2412" s="267"/>
      <c r="T2412" s="267"/>
      <c r="U2412" s="267"/>
      <c r="V2412" s="267"/>
      <c r="W2412" s="267"/>
      <c r="X2412" s="267"/>
      <c r="Y2412" s="267"/>
      <c r="Z2412" s="267"/>
      <c r="AA2412" s="267"/>
      <c r="AB2412" s="267"/>
    </row>
    <row r="2413" spans="1:28" s="268" customFormat="1" ht="40.200000000000003" customHeight="1">
      <c r="A2413" s="263" t="s">
        <v>7295</v>
      </c>
      <c r="B2413" s="263" t="s">
        <v>7296</v>
      </c>
      <c r="C2413" s="263" t="s">
        <v>243</v>
      </c>
      <c r="D2413" s="263" t="s">
        <v>7297</v>
      </c>
      <c r="E2413" s="263" t="s">
        <v>7298</v>
      </c>
      <c r="F2413" s="263" t="s">
        <v>7315</v>
      </c>
      <c r="G2413" s="264" t="s">
        <v>7310</v>
      </c>
      <c r="H2413" s="263" t="s">
        <v>7316</v>
      </c>
      <c r="I2413" s="265" t="s">
        <v>9</v>
      </c>
      <c r="J2413" s="263"/>
      <c r="K2413" s="263"/>
      <c r="L2413" s="267"/>
      <c r="M2413" s="267"/>
      <c r="N2413" s="267"/>
      <c r="O2413" s="267"/>
      <c r="P2413" s="267"/>
      <c r="Q2413" s="267"/>
      <c r="R2413" s="267"/>
      <c r="S2413" s="267"/>
      <c r="T2413" s="267"/>
      <c r="U2413" s="267"/>
      <c r="V2413" s="267"/>
      <c r="W2413" s="267"/>
      <c r="X2413" s="267"/>
      <c r="Y2413" s="267"/>
      <c r="Z2413" s="267"/>
      <c r="AA2413" s="267"/>
      <c r="AB2413" s="267"/>
    </row>
    <row r="2414" spans="1:28" s="268" customFormat="1" ht="40.200000000000003" customHeight="1">
      <c r="A2414" s="263" t="s">
        <v>7295</v>
      </c>
      <c r="B2414" s="263" t="s">
        <v>7296</v>
      </c>
      <c r="C2414" s="263" t="s">
        <v>248</v>
      </c>
      <c r="D2414" s="263" t="s">
        <v>7297</v>
      </c>
      <c r="E2414" s="263" t="s">
        <v>7298</v>
      </c>
      <c r="F2414" s="263" t="s">
        <v>7317</v>
      </c>
      <c r="G2414" s="264" t="s">
        <v>7318</v>
      </c>
      <c r="H2414" s="263" t="s">
        <v>7319</v>
      </c>
      <c r="I2414" s="265" t="s">
        <v>9</v>
      </c>
      <c r="J2414" s="263"/>
      <c r="K2414" s="263"/>
      <c r="L2414" s="267"/>
      <c r="M2414" s="267"/>
      <c r="N2414" s="267"/>
      <c r="O2414" s="267"/>
      <c r="P2414" s="267"/>
      <c r="Q2414" s="267"/>
      <c r="R2414" s="267"/>
      <c r="S2414" s="267"/>
      <c r="T2414" s="267"/>
      <c r="U2414" s="267"/>
      <c r="V2414" s="267"/>
      <c r="W2414" s="267"/>
      <c r="X2414" s="267"/>
      <c r="Y2414" s="267"/>
      <c r="Z2414" s="267"/>
      <c r="AA2414" s="267"/>
      <c r="AB2414" s="267"/>
    </row>
    <row r="2415" spans="1:28" s="268" customFormat="1" ht="40.200000000000003" customHeight="1">
      <c r="A2415" s="263" t="s">
        <v>7295</v>
      </c>
      <c r="B2415" s="263" t="s">
        <v>7296</v>
      </c>
      <c r="C2415" s="263" t="s">
        <v>252</v>
      </c>
      <c r="D2415" s="263" t="s">
        <v>7297</v>
      </c>
      <c r="E2415" s="263" t="s">
        <v>7298</v>
      </c>
      <c r="F2415" s="263" t="s">
        <v>7320</v>
      </c>
      <c r="G2415" s="264" t="s">
        <v>7318</v>
      </c>
      <c r="H2415" s="263" t="s">
        <v>7321</v>
      </c>
      <c r="I2415" s="265" t="s">
        <v>9</v>
      </c>
      <c r="J2415" s="263"/>
      <c r="K2415" s="263"/>
      <c r="L2415" s="267"/>
      <c r="M2415" s="267"/>
      <c r="N2415" s="267"/>
      <c r="O2415" s="267"/>
      <c r="P2415" s="267"/>
      <c r="Q2415" s="267"/>
      <c r="R2415" s="267"/>
      <c r="S2415" s="267"/>
      <c r="T2415" s="267"/>
      <c r="U2415" s="267"/>
      <c r="V2415" s="267"/>
      <c r="W2415" s="267"/>
      <c r="X2415" s="267"/>
      <c r="Y2415" s="267"/>
      <c r="Z2415" s="267"/>
      <c r="AA2415" s="267"/>
      <c r="AB2415" s="267"/>
    </row>
    <row r="2416" spans="1:28" s="268" customFormat="1" ht="40.200000000000003" customHeight="1">
      <c r="A2416" s="263" t="s">
        <v>7295</v>
      </c>
      <c r="B2416" s="263" t="s">
        <v>7296</v>
      </c>
      <c r="C2416" s="263" t="s">
        <v>257</v>
      </c>
      <c r="D2416" s="263" t="s">
        <v>7297</v>
      </c>
      <c r="E2416" s="263" t="s">
        <v>7298</v>
      </c>
      <c r="F2416" s="263" t="s">
        <v>7161</v>
      </c>
      <c r="G2416" s="264" t="s">
        <v>7322</v>
      </c>
      <c r="H2416" s="263" t="s">
        <v>7163</v>
      </c>
      <c r="I2416" s="265" t="s">
        <v>9</v>
      </c>
      <c r="J2416" s="263"/>
      <c r="K2416" s="263"/>
      <c r="L2416" s="267"/>
      <c r="M2416" s="267"/>
      <c r="N2416" s="267"/>
      <c r="O2416" s="267"/>
      <c r="P2416" s="267"/>
      <c r="Q2416" s="267"/>
      <c r="R2416" s="267"/>
      <c r="S2416" s="267"/>
      <c r="T2416" s="267"/>
      <c r="U2416" s="267"/>
      <c r="V2416" s="267"/>
      <c r="W2416" s="267"/>
      <c r="X2416" s="267"/>
      <c r="Y2416" s="267"/>
      <c r="Z2416" s="267"/>
      <c r="AA2416" s="267"/>
      <c r="AB2416" s="267"/>
    </row>
    <row r="2417" spans="1:28" s="268" customFormat="1" ht="40.200000000000003" customHeight="1">
      <c r="A2417" s="263" t="s">
        <v>7295</v>
      </c>
      <c r="B2417" s="263" t="s">
        <v>7296</v>
      </c>
      <c r="C2417" s="263" t="s">
        <v>260</v>
      </c>
      <c r="D2417" s="263" t="s">
        <v>7297</v>
      </c>
      <c r="E2417" s="263" t="s">
        <v>7298</v>
      </c>
      <c r="F2417" s="263" t="s">
        <v>7164</v>
      </c>
      <c r="G2417" s="264" t="s">
        <v>7323</v>
      </c>
      <c r="H2417" s="263" t="s">
        <v>7166</v>
      </c>
      <c r="I2417" s="265" t="s">
        <v>9</v>
      </c>
      <c r="J2417" s="263"/>
      <c r="K2417" s="263"/>
      <c r="L2417" s="267"/>
      <c r="M2417" s="267"/>
      <c r="N2417" s="267"/>
      <c r="O2417" s="267"/>
      <c r="P2417" s="267"/>
      <c r="Q2417" s="267"/>
      <c r="R2417" s="267"/>
      <c r="S2417" s="267"/>
      <c r="T2417" s="267"/>
      <c r="U2417" s="267"/>
      <c r="V2417" s="267"/>
      <c r="W2417" s="267"/>
      <c r="X2417" s="267"/>
      <c r="Y2417" s="267"/>
      <c r="Z2417" s="267"/>
      <c r="AA2417" s="267"/>
      <c r="AB2417" s="267"/>
    </row>
    <row r="2418" spans="1:28" s="268" customFormat="1" ht="40.200000000000003" customHeight="1">
      <c r="A2418" s="263" t="s">
        <v>7295</v>
      </c>
      <c r="B2418" s="263" t="s">
        <v>7296</v>
      </c>
      <c r="C2418" s="263" t="s">
        <v>264</v>
      </c>
      <c r="D2418" s="263" t="s">
        <v>7297</v>
      </c>
      <c r="E2418" s="263" t="s">
        <v>7298</v>
      </c>
      <c r="F2418" s="263" t="s">
        <v>7167</v>
      </c>
      <c r="G2418" s="264" t="s">
        <v>7324</v>
      </c>
      <c r="H2418" s="263" t="s">
        <v>7169</v>
      </c>
      <c r="I2418" s="265" t="s">
        <v>9</v>
      </c>
      <c r="J2418" s="263"/>
      <c r="K2418" s="263"/>
      <c r="L2418" s="267"/>
      <c r="M2418" s="267"/>
      <c r="N2418" s="267"/>
      <c r="O2418" s="267"/>
      <c r="P2418" s="267"/>
      <c r="Q2418" s="267"/>
      <c r="R2418" s="267"/>
      <c r="S2418" s="267"/>
      <c r="T2418" s="267"/>
      <c r="U2418" s="267"/>
      <c r="V2418" s="267"/>
      <c r="W2418" s="267"/>
      <c r="X2418" s="267"/>
      <c r="Y2418" s="267"/>
      <c r="Z2418" s="267"/>
      <c r="AA2418" s="267"/>
      <c r="AB2418" s="267"/>
    </row>
    <row r="2419" spans="1:28" s="268" customFormat="1" ht="40.200000000000003" customHeight="1">
      <c r="A2419" s="263" t="s">
        <v>7295</v>
      </c>
      <c r="B2419" s="263" t="s">
        <v>7296</v>
      </c>
      <c r="C2419" s="263" t="s">
        <v>268</v>
      </c>
      <c r="D2419" s="263" t="s">
        <v>7297</v>
      </c>
      <c r="E2419" s="263" t="s">
        <v>7298</v>
      </c>
      <c r="F2419" s="263" t="s">
        <v>7170</v>
      </c>
      <c r="G2419" s="264" t="s">
        <v>7325</v>
      </c>
      <c r="H2419" s="263" t="s">
        <v>7172</v>
      </c>
      <c r="I2419" s="265" t="s">
        <v>9</v>
      </c>
      <c r="J2419" s="263"/>
      <c r="K2419" s="263"/>
      <c r="L2419" s="267"/>
      <c r="M2419" s="267"/>
      <c r="N2419" s="267"/>
      <c r="O2419" s="267"/>
      <c r="P2419" s="267"/>
      <c r="Q2419" s="267"/>
      <c r="R2419" s="267"/>
      <c r="S2419" s="267"/>
      <c r="T2419" s="267"/>
      <c r="U2419" s="267"/>
      <c r="V2419" s="267"/>
      <c r="W2419" s="267"/>
      <c r="X2419" s="267"/>
      <c r="Y2419" s="267"/>
      <c r="Z2419" s="267"/>
      <c r="AA2419" s="267"/>
      <c r="AB2419" s="267"/>
    </row>
    <row r="2420" spans="1:28" s="268" customFormat="1" ht="40.200000000000003" customHeight="1">
      <c r="A2420" s="263" t="s">
        <v>7295</v>
      </c>
      <c r="B2420" s="263" t="s">
        <v>7296</v>
      </c>
      <c r="C2420" s="263" t="s">
        <v>272</v>
      </c>
      <c r="D2420" s="263" t="s">
        <v>7297</v>
      </c>
      <c r="E2420" s="263" t="s">
        <v>7298</v>
      </c>
      <c r="F2420" s="263" t="s">
        <v>7326</v>
      </c>
      <c r="G2420" s="264" t="s">
        <v>7327</v>
      </c>
      <c r="H2420" s="263" t="s">
        <v>7328</v>
      </c>
      <c r="I2420" s="265" t="s">
        <v>9</v>
      </c>
      <c r="J2420" s="263"/>
      <c r="K2420" s="263"/>
      <c r="L2420" s="267"/>
      <c r="M2420" s="267"/>
      <c r="N2420" s="267"/>
      <c r="O2420" s="267"/>
      <c r="P2420" s="267"/>
      <c r="Q2420" s="267"/>
      <c r="R2420" s="267"/>
      <c r="S2420" s="267"/>
      <c r="T2420" s="267"/>
      <c r="U2420" s="267"/>
      <c r="V2420" s="267"/>
      <c r="W2420" s="267"/>
      <c r="X2420" s="267"/>
      <c r="Y2420" s="267"/>
      <c r="Z2420" s="267"/>
      <c r="AA2420" s="267"/>
      <c r="AB2420" s="267"/>
    </row>
    <row r="2421" spans="1:28" s="268" customFormat="1" ht="40.200000000000003" customHeight="1">
      <c r="A2421" s="263" t="s">
        <v>7295</v>
      </c>
      <c r="B2421" s="263" t="s">
        <v>7296</v>
      </c>
      <c r="C2421" s="263" t="s">
        <v>275</v>
      </c>
      <c r="D2421" s="263" t="s">
        <v>7297</v>
      </c>
      <c r="E2421" s="263" t="s">
        <v>7298</v>
      </c>
      <c r="F2421" s="263" t="s">
        <v>7329</v>
      </c>
      <c r="G2421" s="264" t="s">
        <v>7330</v>
      </c>
      <c r="H2421" s="263" t="s">
        <v>7331</v>
      </c>
      <c r="I2421" s="265" t="s">
        <v>9</v>
      </c>
      <c r="J2421" s="263"/>
      <c r="K2421" s="263"/>
      <c r="L2421" s="267"/>
      <c r="M2421" s="267"/>
      <c r="N2421" s="267"/>
      <c r="O2421" s="267"/>
      <c r="P2421" s="267"/>
      <c r="Q2421" s="267"/>
      <c r="R2421" s="267"/>
      <c r="S2421" s="267"/>
      <c r="T2421" s="267"/>
      <c r="U2421" s="267"/>
      <c r="V2421" s="267"/>
      <c r="W2421" s="267"/>
      <c r="X2421" s="267"/>
      <c r="Y2421" s="267"/>
      <c r="Z2421" s="267"/>
      <c r="AA2421" s="267"/>
      <c r="AB2421" s="267"/>
    </row>
    <row r="2422" spans="1:28" s="268" customFormat="1" ht="40.200000000000003" customHeight="1">
      <c r="A2422" s="263" t="s">
        <v>7295</v>
      </c>
      <c r="B2422" s="263" t="s">
        <v>7296</v>
      </c>
      <c r="C2422" s="263" t="s">
        <v>279</v>
      </c>
      <c r="D2422" s="263" t="s">
        <v>7297</v>
      </c>
      <c r="E2422" s="263" t="s">
        <v>7298</v>
      </c>
      <c r="F2422" s="263" t="s">
        <v>7332</v>
      </c>
      <c r="G2422" s="264" t="s">
        <v>7333</v>
      </c>
      <c r="H2422" s="263" t="s">
        <v>7334</v>
      </c>
      <c r="I2422" s="265" t="s">
        <v>9</v>
      </c>
      <c r="J2422" s="263"/>
      <c r="K2422" s="263"/>
      <c r="L2422" s="267"/>
      <c r="M2422" s="267"/>
      <c r="N2422" s="267"/>
      <c r="O2422" s="267"/>
      <c r="P2422" s="267"/>
      <c r="Q2422" s="267"/>
      <c r="R2422" s="267"/>
      <c r="S2422" s="267"/>
      <c r="T2422" s="267"/>
      <c r="U2422" s="267"/>
      <c r="V2422" s="267"/>
      <c r="W2422" s="267"/>
      <c r="X2422" s="267"/>
      <c r="Y2422" s="267"/>
      <c r="Z2422" s="267"/>
      <c r="AA2422" s="267"/>
      <c r="AB2422" s="267"/>
    </row>
    <row r="2423" spans="1:28" s="268" customFormat="1" ht="40.200000000000003" customHeight="1">
      <c r="A2423" s="263" t="s">
        <v>7295</v>
      </c>
      <c r="B2423" s="263" t="s">
        <v>7296</v>
      </c>
      <c r="C2423" s="263" t="s">
        <v>283</v>
      </c>
      <c r="D2423" s="263" t="s">
        <v>7297</v>
      </c>
      <c r="E2423" s="263" t="s">
        <v>7298</v>
      </c>
      <c r="F2423" s="263" t="s">
        <v>7335</v>
      </c>
      <c r="G2423" s="264" t="s">
        <v>7336</v>
      </c>
      <c r="H2423" s="263" t="s">
        <v>7337</v>
      </c>
      <c r="I2423" s="265" t="s">
        <v>9</v>
      </c>
      <c r="J2423" s="263"/>
      <c r="K2423" s="263"/>
      <c r="L2423" s="267"/>
      <c r="M2423" s="267"/>
      <c r="N2423" s="267"/>
      <c r="O2423" s="267"/>
      <c r="P2423" s="267"/>
      <c r="Q2423" s="267"/>
      <c r="R2423" s="267"/>
      <c r="S2423" s="267"/>
      <c r="T2423" s="267"/>
      <c r="U2423" s="267"/>
      <c r="V2423" s="267"/>
      <c r="W2423" s="267"/>
      <c r="X2423" s="267"/>
      <c r="Y2423" s="267"/>
      <c r="Z2423" s="267"/>
      <c r="AA2423" s="267"/>
      <c r="AB2423" s="267"/>
    </row>
    <row r="2424" spans="1:28" s="268" customFormat="1" ht="40.200000000000003" customHeight="1">
      <c r="A2424" s="263" t="s">
        <v>7295</v>
      </c>
      <c r="B2424" s="263" t="s">
        <v>7296</v>
      </c>
      <c r="C2424" s="263" t="s">
        <v>286</v>
      </c>
      <c r="D2424" s="263" t="s">
        <v>7297</v>
      </c>
      <c r="E2424" s="263" t="s">
        <v>7298</v>
      </c>
      <c r="F2424" s="263" t="s">
        <v>7338</v>
      </c>
      <c r="G2424" s="264" t="s">
        <v>7339</v>
      </c>
      <c r="H2424" s="263" t="s">
        <v>7340</v>
      </c>
      <c r="I2424" s="265" t="s">
        <v>9</v>
      </c>
      <c r="J2424" s="263"/>
      <c r="K2424" s="263"/>
      <c r="L2424" s="267"/>
      <c r="M2424" s="267"/>
      <c r="N2424" s="267"/>
      <c r="O2424" s="267"/>
      <c r="P2424" s="267"/>
      <c r="Q2424" s="267"/>
      <c r="R2424" s="267"/>
      <c r="S2424" s="267"/>
      <c r="T2424" s="267"/>
      <c r="U2424" s="267"/>
      <c r="V2424" s="267"/>
      <c r="W2424" s="267"/>
      <c r="X2424" s="267"/>
      <c r="Y2424" s="267"/>
      <c r="Z2424" s="267"/>
      <c r="AA2424" s="267"/>
      <c r="AB2424" s="267"/>
    </row>
    <row r="2425" spans="1:28" s="284" customFormat="1" ht="40.200000000000003" customHeight="1">
      <c r="A2425" s="287" t="s">
        <v>7295</v>
      </c>
      <c r="B2425" s="287" t="s">
        <v>7296</v>
      </c>
      <c r="C2425" s="287" t="s">
        <v>290</v>
      </c>
      <c r="D2425" s="287" t="s">
        <v>7297</v>
      </c>
      <c r="E2425" s="287" t="s">
        <v>7298</v>
      </c>
      <c r="F2425" s="287" t="s">
        <v>7341</v>
      </c>
      <c r="G2425" s="309" t="s">
        <v>7339</v>
      </c>
      <c r="H2425" s="287" t="s">
        <v>7342</v>
      </c>
      <c r="I2425" s="310" t="s">
        <v>9</v>
      </c>
      <c r="J2425" s="263"/>
      <c r="K2425" s="287"/>
      <c r="L2425" s="287"/>
    </row>
    <row r="2426" spans="1:28" s="262" customFormat="1" ht="40.200000000000003" customHeight="1">
      <c r="A2426" s="256" t="s">
        <v>7295</v>
      </c>
      <c r="B2426" s="256" t="s">
        <v>7296</v>
      </c>
      <c r="C2426" s="256" t="s">
        <v>295</v>
      </c>
      <c r="D2426" s="256" t="s">
        <v>7297</v>
      </c>
      <c r="E2426" s="256" t="s">
        <v>7298</v>
      </c>
      <c r="F2426" s="256" t="s">
        <v>7343</v>
      </c>
      <c r="G2426" s="258" t="s">
        <v>7344</v>
      </c>
      <c r="H2426" s="256" t="s">
        <v>7263</v>
      </c>
      <c r="I2426" s="259" t="s">
        <v>9</v>
      </c>
      <c r="J2426" s="263"/>
      <c r="K2426" s="256"/>
      <c r="L2426" s="261"/>
      <c r="M2426" s="261"/>
      <c r="N2426" s="261"/>
      <c r="O2426" s="261"/>
      <c r="P2426" s="261"/>
      <c r="Q2426" s="261"/>
      <c r="R2426" s="261"/>
      <c r="S2426" s="261"/>
      <c r="T2426" s="261"/>
      <c r="U2426" s="261"/>
      <c r="V2426" s="261"/>
      <c r="W2426" s="261"/>
      <c r="X2426" s="261"/>
      <c r="Y2426" s="261"/>
      <c r="Z2426" s="261"/>
      <c r="AA2426" s="261"/>
      <c r="AB2426" s="261"/>
    </row>
    <row r="2427" spans="1:28" s="268" customFormat="1" ht="40.200000000000003" customHeight="1">
      <c r="A2427" s="263" t="s">
        <v>7295</v>
      </c>
      <c r="B2427" s="263" t="s">
        <v>7296</v>
      </c>
      <c r="C2427" s="263" t="s">
        <v>300</v>
      </c>
      <c r="D2427" s="263" t="s">
        <v>7297</v>
      </c>
      <c r="E2427" s="263" t="s">
        <v>7298</v>
      </c>
      <c r="F2427" s="263" t="s">
        <v>7345</v>
      </c>
      <c r="G2427" s="264" t="s">
        <v>7344</v>
      </c>
      <c r="H2427" s="263" t="s">
        <v>7346</v>
      </c>
      <c r="I2427" s="265" t="s">
        <v>9</v>
      </c>
      <c r="J2427" s="263"/>
      <c r="K2427" s="263"/>
      <c r="L2427" s="267"/>
      <c r="M2427" s="267"/>
      <c r="N2427" s="267"/>
      <c r="O2427" s="267"/>
      <c r="P2427" s="267"/>
      <c r="Q2427" s="267"/>
      <c r="R2427" s="267"/>
      <c r="S2427" s="267"/>
      <c r="T2427" s="267"/>
      <c r="U2427" s="267"/>
      <c r="V2427" s="267"/>
      <c r="W2427" s="267"/>
      <c r="X2427" s="267"/>
      <c r="Y2427" s="267"/>
      <c r="Z2427" s="267"/>
      <c r="AA2427" s="267"/>
      <c r="AB2427" s="267"/>
    </row>
    <row r="2428" spans="1:28" s="268" customFormat="1" ht="40.200000000000003" customHeight="1">
      <c r="A2428" s="263" t="s">
        <v>7295</v>
      </c>
      <c r="B2428" s="263" t="s">
        <v>7296</v>
      </c>
      <c r="C2428" s="263" t="s">
        <v>304</v>
      </c>
      <c r="D2428" s="263" t="s">
        <v>7297</v>
      </c>
      <c r="E2428" s="263" t="s">
        <v>7298</v>
      </c>
      <c r="F2428" s="263" t="s">
        <v>7347</v>
      </c>
      <c r="G2428" s="264" t="s">
        <v>7348</v>
      </c>
      <c r="H2428" s="263" t="s">
        <v>7349</v>
      </c>
      <c r="I2428" s="265" t="s">
        <v>9</v>
      </c>
      <c r="J2428" s="263"/>
      <c r="K2428" s="263"/>
      <c r="L2428" s="267"/>
      <c r="M2428" s="267"/>
      <c r="N2428" s="267"/>
      <c r="O2428" s="267"/>
      <c r="P2428" s="267"/>
      <c r="Q2428" s="267"/>
      <c r="R2428" s="267"/>
      <c r="S2428" s="267"/>
      <c r="T2428" s="267"/>
      <c r="U2428" s="267"/>
      <c r="V2428" s="267"/>
      <c r="W2428" s="267"/>
      <c r="X2428" s="267"/>
      <c r="Y2428" s="267"/>
      <c r="Z2428" s="267"/>
      <c r="AA2428" s="267"/>
      <c r="AB2428" s="267"/>
    </row>
    <row r="2429" spans="1:28" s="268" customFormat="1" ht="40.200000000000003" customHeight="1">
      <c r="A2429" s="263" t="s">
        <v>7295</v>
      </c>
      <c r="B2429" s="263" t="s">
        <v>7296</v>
      </c>
      <c r="C2429" s="263" t="s">
        <v>308</v>
      </c>
      <c r="D2429" s="263" t="s">
        <v>7297</v>
      </c>
      <c r="E2429" s="263" t="s">
        <v>7298</v>
      </c>
      <c r="F2429" s="263" t="s">
        <v>7350</v>
      </c>
      <c r="G2429" s="264" t="s">
        <v>7351</v>
      </c>
      <c r="H2429" s="263" t="s">
        <v>7186</v>
      </c>
      <c r="I2429" s="265" t="s">
        <v>9</v>
      </c>
      <c r="J2429" s="263"/>
      <c r="K2429" s="263"/>
      <c r="L2429" s="267"/>
      <c r="M2429" s="267"/>
      <c r="N2429" s="267"/>
      <c r="O2429" s="267"/>
      <c r="P2429" s="267"/>
      <c r="Q2429" s="267"/>
      <c r="R2429" s="267"/>
      <c r="S2429" s="267"/>
      <c r="T2429" s="267"/>
      <c r="U2429" s="267"/>
      <c r="V2429" s="267"/>
      <c r="W2429" s="267"/>
      <c r="X2429" s="267"/>
      <c r="Y2429" s="267"/>
      <c r="Z2429" s="267"/>
      <c r="AA2429" s="267"/>
      <c r="AB2429" s="267"/>
    </row>
    <row r="2430" spans="1:28" s="268" customFormat="1" ht="40.200000000000003" customHeight="1">
      <c r="A2430" s="263" t="s">
        <v>7295</v>
      </c>
      <c r="B2430" s="263" t="s">
        <v>7296</v>
      </c>
      <c r="C2430" s="263" t="s">
        <v>311</v>
      </c>
      <c r="D2430" s="263" t="s">
        <v>7297</v>
      </c>
      <c r="E2430" s="263" t="s">
        <v>7298</v>
      </c>
      <c r="F2430" s="263" t="s">
        <v>7352</v>
      </c>
      <c r="G2430" s="264" t="s">
        <v>7351</v>
      </c>
      <c r="H2430" s="263" t="s">
        <v>7186</v>
      </c>
      <c r="I2430" s="265" t="s">
        <v>9</v>
      </c>
      <c r="J2430" s="263"/>
      <c r="K2430" s="263"/>
      <c r="L2430" s="267"/>
      <c r="M2430" s="267"/>
      <c r="N2430" s="267"/>
      <c r="O2430" s="267"/>
      <c r="P2430" s="267"/>
      <c r="Q2430" s="267"/>
      <c r="R2430" s="267"/>
      <c r="S2430" s="267"/>
      <c r="T2430" s="267"/>
      <c r="U2430" s="267"/>
      <c r="V2430" s="267"/>
      <c r="W2430" s="267"/>
      <c r="X2430" s="267"/>
      <c r="Y2430" s="267"/>
      <c r="Z2430" s="267"/>
      <c r="AA2430" s="267"/>
      <c r="AB2430" s="267"/>
    </row>
    <row r="2431" spans="1:28" s="268" customFormat="1" ht="40.200000000000003" customHeight="1">
      <c r="A2431" s="263" t="s">
        <v>7295</v>
      </c>
      <c r="B2431" s="263" t="s">
        <v>7296</v>
      </c>
      <c r="C2431" s="263" t="s">
        <v>315</v>
      </c>
      <c r="D2431" s="263" t="s">
        <v>7297</v>
      </c>
      <c r="E2431" s="263" t="s">
        <v>7298</v>
      </c>
      <c r="F2431" s="263" t="s">
        <v>7353</v>
      </c>
      <c r="G2431" s="264" t="s">
        <v>7351</v>
      </c>
      <c r="H2431" s="263" t="s">
        <v>7186</v>
      </c>
      <c r="I2431" s="265" t="s">
        <v>9</v>
      </c>
      <c r="J2431" s="263"/>
      <c r="K2431" s="263"/>
      <c r="L2431" s="267"/>
      <c r="M2431" s="267"/>
      <c r="N2431" s="267"/>
      <c r="O2431" s="267"/>
      <c r="P2431" s="267"/>
      <c r="Q2431" s="267"/>
      <c r="R2431" s="267"/>
      <c r="S2431" s="267"/>
      <c r="T2431" s="267"/>
      <c r="U2431" s="267"/>
      <c r="V2431" s="267"/>
      <c r="W2431" s="267"/>
      <c r="X2431" s="267"/>
      <c r="Y2431" s="267"/>
      <c r="Z2431" s="267"/>
      <c r="AA2431" s="267"/>
      <c r="AB2431" s="267"/>
    </row>
    <row r="2432" spans="1:28" s="268" customFormat="1" ht="40.200000000000003" customHeight="1">
      <c r="A2432" s="263" t="s">
        <v>7295</v>
      </c>
      <c r="B2432" s="263" t="s">
        <v>7296</v>
      </c>
      <c r="C2432" s="263" t="s">
        <v>318</v>
      </c>
      <c r="D2432" s="263" t="s">
        <v>7297</v>
      </c>
      <c r="E2432" s="263" t="s">
        <v>7298</v>
      </c>
      <c r="F2432" s="263" t="s">
        <v>7354</v>
      </c>
      <c r="G2432" s="264" t="s">
        <v>7355</v>
      </c>
      <c r="H2432" s="263" t="s">
        <v>7356</v>
      </c>
      <c r="I2432" s="265" t="s">
        <v>9</v>
      </c>
      <c r="J2432" s="263"/>
      <c r="K2432" s="263"/>
      <c r="L2432" s="267"/>
      <c r="M2432" s="267"/>
      <c r="N2432" s="267"/>
      <c r="O2432" s="267"/>
      <c r="P2432" s="267"/>
      <c r="Q2432" s="267"/>
      <c r="R2432" s="267"/>
      <c r="S2432" s="267"/>
      <c r="T2432" s="267"/>
      <c r="U2432" s="267"/>
      <c r="V2432" s="267"/>
      <c r="W2432" s="267"/>
      <c r="X2432" s="267"/>
      <c r="Y2432" s="267"/>
      <c r="Z2432" s="267"/>
      <c r="AA2432" s="267"/>
      <c r="AB2432" s="267"/>
    </row>
    <row r="2433" spans="1:28" s="268" customFormat="1" ht="40.200000000000003" customHeight="1">
      <c r="A2433" s="263" t="s">
        <v>7295</v>
      </c>
      <c r="B2433" s="263" t="s">
        <v>7296</v>
      </c>
      <c r="C2433" s="263" t="s">
        <v>322</v>
      </c>
      <c r="D2433" s="263" t="s">
        <v>7297</v>
      </c>
      <c r="E2433" s="263" t="s">
        <v>7298</v>
      </c>
      <c r="F2433" s="263" t="s">
        <v>5025</v>
      </c>
      <c r="G2433" s="264" t="s">
        <v>5507</v>
      </c>
      <c r="H2433" s="263" t="s">
        <v>3365</v>
      </c>
      <c r="I2433" s="265" t="s">
        <v>9</v>
      </c>
      <c r="J2433" s="263"/>
      <c r="K2433" s="263"/>
      <c r="L2433" s="267"/>
      <c r="M2433" s="267"/>
      <c r="N2433" s="267"/>
      <c r="O2433" s="267"/>
      <c r="P2433" s="267"/>
      <c r="Q2433" s="267"/>
      <c r="R2433" s="267"/>
      <c r="S2433" s="267"/>
      <c r="T2433" s="267"/>
      <c r="U2433" s="267"/>
      <c r="V2433" s="267"/>
      <c r="W2433" s="267"/>
      <c r="X2433" s="267"/>
      <c r="Y2433" s="267"/>
      <c r="Z2433" s="267"/>
      <c r="AA2433" s="267"/>
      <c r="AB2433" s="267"/>
    </row>
    <row r="2434" spans="1:28" s="268" customFormat="1" ht="40.200000000000003" customHeight="1">
      <c r="A2434" s="263" t="s">
        <v>7295</v>
      </c>
      <c r="B2434" s="263" t="s">
        <v>7296</v>
      </c>
      <c r="C2434" s="263" t="s">
        <v>1080</v>
      </c>
      <c r="D2434" s="263" t="s">
        <v>7297</v>
      </c>
      <c r="E2434" s="263" t="s">
        <v>7298</v>
      </c>
      <c r="F2434" s="263" t="s">
        <v>3036</v>
      </c>
      <c r="G2434" s="264" t="s">
        <v>5831</v>
      </c>
      <c r="H2434" s="263" t="s">
        <v>3359</v>
      </c>
      <c r="I2434" s="265" t="s">
        <v>9</v>
      </c>
      <c r="J2434" s="263"/>
      <c r="K2434" s="263"/>
      <c r="L2434" s="267"/>
      <c r="M2434" s="267"/>
      <c r="N2434" s="267"/>
      <c r="O2434" s="267"/>
      <c r="P2434" s="267"/>
      <c r="Q2434" s="267"/>
      <c r="R2434" s="267"/>
      <c r="S2434" s="267"/>
      <c r="T2434" s="267"/>
      <c r="U2434" s="267"/>
      <c r="V2434" s="267"/>
      <c r="W2434" s="267"/>
      <c r="X2434" s="267"/>
      <c r="Y2434" s="267"/>
      <c r="Z2434" s="267"/>
      <c r="AA2434" s="267"/>
      <c r="AB2434" s="267"/>
    </row>
    <row r="2435" spans="1:28" s="268" customFormat="1" ht="40.200000000000003" customHeight="1">
      <c r="A2435" s="263" t="s">
        <v>7295</v>
      </c>
      <c r="B2435" s="263" t="s">
        <v>7296</v>
      </c>
      <c r="C2435" s="263" t="s">
        <v>1084</v>
      </c>
      <c r="D2435" s="263" t="s">
        <v>7297</v>
      </c>
      <c r="E2435" s="263" t="s">
        <v>7298</v>
      </c>
      <c r="F2435" s="263" t="s">
        <v>3031</v>
      </c>
      <c r="G2435" s="264" t="s">
        <v>5408</v>
      </c>
      <c r="H2435" s="263" t="s">
        <v>3362</v>
      </c>
      <c r="I2435" s="265" t="s">
        <v>9</v>
      </c>
      <c r="J2435" s="263"/>
      <c r="K2435" s="263"/>
      <c r="L2435" s="267"/>
      <c r="M2435" s="267"/>
      <c r="N2435" s="267"/>
      <c r="O2435" s="267"/>
      <c r="P2435" s="267"/>
      <c r="Q2435" s="267"/>
      <c r="R2435" s="267"/>
      <c r="S2435" s="267"/>
      <c r="T2435" s="267"/>
      <c r="U2435" s="267"/>
      <c r="V2435" s="267"/>
      <c r="W2435" s="267"/>
      <c r="X2435" s="267"/>
      <c r="Y2435" s="267"/>
      <c r="Z2435" s="267"/>
      <c r="AA2435" s="267"/>
      <c r="AB2435" s="267"/>
    </row>
    <row r="2436" spans="1:28" s="268" customFormat="1" ht="40.200000000000003" customHeight="1">
      <c r="A2436" s="263" t="s">
        <v>7295</v>
      </c>
      <c r="B2436" s="263" t="s">
        <v>7296</v>
      </c>
      <c r="C2436" s="263" t="s">
        <v>1088</v>
      </c>
      <c r="D2436" s="263" t="s">
        <v>7297</v>
      </c>
      <c r="E2436" s="263" t="s">
        <v>7298</v>
      </c>
      <c r="F2436" s="263" t="s">
        <v>6995</v>
      </c>
      <c r="G2436" s="264" t="s">
        <v>7357</v>
      </c>
      <c r="H2436" s="263" t="s">
        <v>5503</v>
      </c>
      <c r="I2436" s="265" t="s">
        <v>9</v>
      </c>
      <c r="J2436" s="263"/>
      <c r="K2436" s="263"/>
      <c r="L2436" s="267"/>
      <c r="M2436" s="267"/>
      <c r="N2436" s="267"/>
      <c r="O2436" s="267"/>
      <c r="P2436" s="267"/>
      <c r="Q2436" s="267"/>
      <c r="R2436" s="267"/>
      <c r="S2436" s="267"/>
      <c r="T2436" s="267"/>
      <c r="U2436" s="267"/>
      <c r="V2436" s="267"/>
      <c r="W2436" s="267"/>
      <c r="X2436" s="267"/>
      <c r="Y2436" s="267"/>
      <c r="Z2436" s="267"/>
      <c r="AA2436" s="267"/>
      <c r="AB2436" s="267"/>
    </row>
    <row r="2437" spans="1:28" s="268" customFormat="1" ht="40.200000000000003" customHeight="1">
      <c r="A2437" s="263" t="s">
        <v>7295</v>
      </c>
      <c r="B2437" s="263" t="s">
        <v>7296</v>
      </c>
      <c r="C2437" s="263" t="s">
        <v>1092</v>
      </c>
      <c r="D2437" s="263" t="s">
        <v>7297</v>
      </c>
      <c r="E2437" s="263" t="s">
        <v>7298</v>
      </c>
      <c r="F2437" s="263" t="s">
        <v>7289</v>
      </c>
      <c r="G2437" s="264" t="s">
        <v>7358</v>
      </c>
      <c r="H2437" s="263" t="s">
        <v>5500</v>
      </c>
      <c r="I2437" s="265" t="s">
        <v>9</v>
      </c>
      <c r="J2437" s="263"/>
      <c r="K2437" s="263"/>
      <c r="L2437" s="267"/>
      <c r="M2437" s="267"/>
      <c r="N2437" s="267"/>
      <c r="O2437" s="267"/>
      <c r="P2437" s="267"/>
      <c r="Q2437" s="267"/>
      <c r="R2437" s="267"/>
      <c r="S2437" s="267"/>
      <c r="T2437" s="267"/>
      <c r="U2437" s="267"/>
      <c r="V2437" s="267"/>
      <c r="W2437" s="267"/>
      <c r="X2437" s="267"/>
      <c r="Y2437" s="267"/>
      <c r="Z2437" s="267"/>
      <c r="AA2437" s="267"/>
      <c r="AB2437" s="267"/>
    </row>
    <row r="2438" spans="1:28" s="268" customFormat="1" ht="40.200000000000003" customHeight="1">
      <c r="A2438" s="263" t="s">
        <v>7295</v>
      </c>
      <c r="B2438" s="263" t="s">
        <v>7296</v>
      </c>
      <c r="C2438" s="263" t="s">
        <v>1096</v>
      </c>
      <c r="D2438" s="263" t="s">
        <v>7297</v>
      </c>
      <c r="E2438" s="263" t="s">
        <v>7298</v>
      </c>
      <c r="F2438" s="263" t="s">
        <v>6997</v>
      </c>
      <c r="G2438" s="264" t="s">
        <v>7359</v>
      </c>
      <c r="H2438" s="263" t="s">
        <v>6934</v>
      </c>
      <c r="I2438" s="265" t="s">
        <v>9</v>
      </c>
      <c r="J2438" s="263"/>
      <c r="K2438" s="263"/>
      <c r="L2438" s="267"/>
      <c r="M2438" s="267"/>
      <c r="N2438" s="267"/>
      <c r="O2438" s="267"/>
      <c r="P2438" s="267"/>
      <c r="Q2438" s="267"/>
      <c r="R2438" s="267"/>
      <c r="S2438" s="267"/>
      <c r="T2438" s="267"/>
      <c r="U2438" s="267"/>
      <c r="V2438" s="267"/>
      <c r="W2438" s="267"/>
      <c r="X2438" s="267"/>
      <c r="Y2438" s="267"/>
      <c r="Z2438" s="267"/>
      <c r="AA2438" s="267"/>
      <c r="AB2438" s="267"/>
    </row>
    <row r="2439" spans="1:28" s="268" customFormat="1" ht="40.200000000000003" customHeight="1">
      <c r="A2439" s="263" t="s">
        <v>7295</v>
      </c>
      <c r="B2439" s="263" t="s">
        <v>7296</v>
      </c>
      <c r="C2439" s="263" t="s">
        <v>1100</v>
      </c>
      <c r="D2439" s="263" t="s">
        <v>7297</v>
      </c>
      <c r="E2439" s="263" t="s">
        <v>7298</v>
      </c>
      <c r="F2439" s="263" t="s">
        <v>6999</v>
      </c>
      <c r="G2439" s="264" t="s">
        <v>7360</v>
      </c>
      <c r="H2439" s="263" t="s">
        <v>6934</v>
      </c>
      <c r="I2439" s="265" t="s">
        <v>9</v>
      </c>
      <c r="J2439" s="263"/>
      <c r="K2439" s="263"/>
      <c r="L2439" s="267"/>
      <c r="M2439" s="267"/>
      <c r="N2439" s="267"/>
      <c r="O2439" s="267"/>
      <c r="P2439" s="267"/>
      <c r="Q2439" s="267"/>
      <c r="R2439" s="267"/>
      <c r="S2439" s="267"/>
      <c r="T2439" s="267"/>
      <c r="U2439" s="267"/>
      <c r="V2439" s="267"/>
      <c r="W2439" s="267"/>
      <c r="X2439" s="267"/>
      <c r="Y2439" s="267"/>
      <c r="Z2439" s="267"/>
      <c r="AA2439" s="267"/>
      <c r="AB2439" s="267"/>
    </row>
    <row r="2440" spans="1:28" s="268" customFormat="1" ht="40.200000000000003" customHeight="1">
      <c r="A2440" s="263" t="s">
        <v>7295</v>
      </c>
      <c r="B2440" s="263" t="s">
        <v>7296</v>
      </c>
      <c r="C2440" s="263" t="s">
        <v>1104</v>
      </c>
      <c r="D2440" s="263" t="s">
        <v>7297</v>
      </c>
      <c r="E2440" s="263" t="s">
        <v>7298</v>
      </c>
      <c r="F2440" s="263" t="s">
        <v>7001</v>
      </c>
      <c r="G2440" s="264" t="s">
        <v>7361</v>
      </c>
      <c r="H2440" s="263" t="s">
        <v>6934</v>
      </c>
      <c r="I2440" s="265" t="s">
        <v>9</v>
      </c>
      <c r="J2440" s="263"/>
      <c r="K2440" s="263"/>
      <c r="L2440" s="267"/>
      <c r="M2440" s="267"/>
      <c r="N2440" s="267"/>
      <c r="O2440" s="267"/>
      <c r="P2440" s="267"/>
      <c r="Q2440" s="267"/>
      <c r="R2440" s="267"/>
      <c r="S2440" s="267"/>
      <c r="T2440" s="267"/>
      <c r="U2440" s="267"/>
      <c r="V2440" s="267"/>
      <c r="W2440" s="267"/>
      <c r="X2440" s="267"/>
      <c r="Y2440" s="267"/>
      <c r="Z2440" s="267"/>
      <c r="AA2440" s="267"/>
      <c r="AB2440" s="267"/>
    </row>
    <row r="2441" spans="1:28" s="268" customFormat="1" ht="40.200000000000003" customHeight="1">
      <c r="A2441" s="263" t="s">
        <v>7295</v>
      </c>
      <c r="B2441" s="263" t="s">
        <v>7296</v>
      </c>
      <c r="C2441" s="263" t="s">
        <v>1108</v>
      </c>
      <c r="D2441" s="263" t="s">
        <v>7297</v>
      </c>
      <c r="E2441" s="263" t="s">
        <v>7298</v>
      </c>
      <c r="F2441" s="263" t="s">
        <v>7362</v>
      </c>
      <c r="G2441" s="264" t="s">
        <v>7363</v>
      </c>
      <c r="H2441" s="263" t="s">
        <v>7364</v>
      </c>
      <c r="I2441" s="265" t="s">
        <v>9</v>
      </c>
      <c r="J2441" s="263"/>
      <c r="K2441" s="263"/>
      <c r="L2441" s="267"/>
      <c r="M2441" s="267"/>
      <c r="N2441" s="267"/>
      <c r="O2441" s="267"/>
      <c r="P2441" s="267"/>
      <c r="Q2441" s="267"/>
      <c r="R2441" s="267"/>
      <c r="S2441" s="267"/>
      <c r="T2441" s="267"/>
      <c r="U2441" s="267"/>
      <c r="V2441" s="267"/>
      <c r="W2441" s="267"/>
      <c r="X2441" s="267"/>
      <c r="Y2441" s="267"/>
      <c r="Z2441" s="267"/>
      <c r="AA2441" s="267"/>
      <c r="AB2441" s="267"/>
    </row>
    <row r="2442" spans="1:28" s="268" customFormat="1" ht="40.200000000000003" customHeight="1">
      <c r="A2442" s="263" t="s">
        <v>7295</v>
      </c>
      <c r="B2442" s="263" t="s">
        <v>7296</v>
      </c>
      <c r="C2442" s="263" t="s">
        <v>1111</v>
      </c>
      <c r="D2442" s="263" t="s">
        <v>7297</v>
      </c>
      <c r="E2442" s="263" t="s">
        <v>7298</v>
      </c>
      <c r="F2442" s="263" t="s">
        <v>6921</v>
      </c>
      <c r="G2442" s="264" t="s">
        <v>7365</v>
      </c>
      <c r="H2442" s="263" t="s">
        <v>6923</v>
      </c>
      <c r="I2442" s="265" t="s">
        <v>9</v>
      </c>
      <c r="J2442" s="263"/>
      <c r="K2442" s="263"/>
      <c r="L2442" s="267"/>
      <c r="M2442" s="267"/>
      <c r="N2442" s="267"/>
      <c r="O2442" s="267"/>
      <c r="P2442" s="267"/>
      <c r="Q2442" s="267"/>
      <c r="R2442" s="267"/>
      <c r="S2442" s="267"/>
      <c r="T2442" s="267"/>
      <c r="U2442" s="267"/>
      <c r="V2442" s="267"/>
      <c r="W2442" s="267"/>
      <c r="X2442" s="267"/>
      <c r="Y2442" s="267"/>
      <c r="Z2442" s="267"/>
      <c r="AA2442" s="267"/>
      <c r="AB2442" s="267"/>
    </row>
    <row r="2443" spans="1:28" s="268" customFormat="1" ht="40.200000000000003" customHeight="1">
      <c r="A2443" s="263" t="s">
        <v>7366</v>
      </c>
      <c r="B2443" s="263" t="s">
        <v>7367</v>
      </c>
      <c r="C2443" s="263" t="s">
        <v>209</v>
      </c>
      <c r="D2443" s="263" t="s">
        <v>7368</v>
      </c>
      <c r="E2443" s="263" t="s">
        <v>7207</v>
      </c>
      <c r="F2443" s="263" t="s">
        <v>7208</v>
      </c>
      <c r="G2443" s="264" t="s">
        <v>7369</v>
      </c>
      <c r="H2443" s="263" t="s">
        <v>7206</v>
      </c>
      <c r="I2443" s="265" t="s">
        <v>9</v>
      </c>
      <c r="J2443" s="263"/>
      <c r="K2443" s="263"/>
      <c r="L2443" s="267"/>
      <c r="M2443" s="267"/>
      <c r="N2443" s="267"/>
      <c r="O2443" s="267"/>
      <c r="P2443" s="267"/>
      <c r="Q2443" s="267"/>
      <c r="R2443" s="267"/>
      <c r="S2443" s="267"/>
      <c r="T2443" s="267"/>
      <c r="U2443" s="267"/>
      <c r="V2443" s="267"/>
      <c r="W2443" s="267"/>
      <c r="X2443" s="267"/>
      <c r="Y2443" s="267"/>
      <c r="Z2443" s="267"/>
      <c r="AA2443" s="267"/>
      <c r="AB2443" s="267"/>
    </row>
    <row r="2444" spans="1:28" s="268" customFormat="1" ht="40.200000000000003" customHeight="1">
      <c r="A2444" s="263" t="s">
        <v>7366</v>
      </c>
      <c r="B2444" s="263" t="s">
        <v>7367</v>
      </c>
      <c r="C2444" s="263" t="s">
        <v>215</v>
      </c>
      <c r="D2444" s="263" t="s">
        <v>7368</v>
      </c>
      <c r="E2444" s="263" t="s">
        <v>7207</v>
      </c>
      <c r="F2444" s="263" t="s">
        <v>7208</v>
      </c>
      <c r="G2444" s="264" t="s">
        <v>7370</v>
      </c>
      <c r="H2444" s="263" t="s">
        <v>7371</v>
      </c>
      <c r="I2444" s="265" t="s">
        <v>9</v>
      </c>
      <c r="J2444" s="263"/>
      <c r="K2444" s="263"/>
      <c r="L2444" s="267"/>
      <c r="M2444" s="267"/>
      <c r="N2444" s="267"/>
      <c r="O2444" s="267"/>
      <c r="P2444" s="267"/>
      <c r="Q2444" s="267"/>
      <c r="R2444" s="267"/>
      <c r="S2444" s="267"/>
      <c r="T2444" s="267"/>
      <c r="U2444" s="267"/>
      <c r="V2444" s="267"/>
      <c r="W2444" s="267"/>
      <c r="X2444" s="267"/>
      <c r="Y2444" s="267"/>
      <c r="Z2444" s="267"/>
      <c r="AA2444" s="267"/>
      <c r="AB2444" s="267"/>
    </row>
    <row r="2445" spans="1:28" s="268" customFormat="1" ht="40.200000000000003" customHeight="1">
      <c r="A2445" s="263" t="s">
        <v>7366</v>
      </c>
      <c r="B2445" s="263" t="s">
        <v>7367</v>
      </c>
      <c r="C2445" s="263" t="s">
        <v>220</v>
      </c>
      <c r="D2445" s="263" t="s">
        <v>7368</v>
      </c>
      <c r="E2445" s="263" t="s">
        <v>7207</v>
      </c>
      <c r="F2445" s="263" t="s">
        <v>7210</v>
      </c>
      <c r="G2445" s="264" t="s">
        <v>7372</v>
      </c>
      <c r="H2445" s="263" t="s">
        <v>7373</v>
      </c>
      <c r="I2445" s="265" t="s">
        <v>9</v>
      </c>
      <c r="J2445" s="263"/>
      <c r="K2445" s="263"/>
      <c r="L2445" s="267"/>
      <c r="M2445" s="267"/>
      <c r="N2445" s="267"/>
      <c r="O2445" s="267"/>
      <c r="P2445" s="267"/>
      <c r="Q2445" s="267"/>
      <c r="R2445" s="267"/>
      <c r="S2445" s="267"/>
      <c r="T2445" s="267"/>
      <c r="U2445" s="267"/>
      <c r="V2445" s="267"/>
      <c r="W2445" s="267"/>
      <c r="X2445" s="267"/>
      <c r="Y2445" s="267"/>
      <c r="Z2445" s="267"/>
      <c r="AA2445" s="267"/>
      <c r="AB2445" s="267"/>
    </row>
    <row r="2446" spans="1:28" s="268" customFormat="1" ht="40.200000000000003" customHeight="1">
      <c r="A2446" s="263" t="s">
        <v>7366</v>
      </c>
      <c r="B2446" s="263" t="s">
        <v>7367</v>
      </c>
      <c r="C2446" s="263" t="s">
        <v>226</v>
      </c>
      <c r="D2446" s="263" t="s">
        <v>7368</v>
      </c>
      <c r="E2446" s="263" t="s">
        <v>7207</v>
      </c>
      <c r="F2446" s="263" t="s">
        <v>7212</v>
      </c>
      <c r="G2446" s="264" t="s">
        <v>7374</v>
      </c>
      <c r="H2446" s="263" t="s">
        <v>7375</v>
      </c>
      <c r="I2446" s="265" t="s">
        <v>9</v>
      </c>
      <c r="J2446" s="263"/>
      <c r="K2446" s="263"/>
      <c r="L2446" s="267"/>
      <c r="M2446" s="267"/>
      <c r="N2446" s="267"/>
      <c r="O2446" s="267"/>
      <c r="P2446" s="267"/>
      <c r="Q2446" s="267"/>
      <c r="R2446" s="267"/>
      <c r="S2446" s="267"/>
      <c r="T2446" s="267"/>
      <c r="U2446" s="267"/>
      <c r="V2446" s="267"/>
      <c r="W2446" s="267"/>
      <c r="X2446" s="267"/>
      <c r="Y2446" s="267"/>
      <c r="Z2446" s="267"/>
      <c r="AA2446" s="267"/>
      <c r="AB2446" s="267"/>
    </row>
    <row r="2447" spans="1:28" s="268" customFormat="1" ht="40.200000000000003" customHeight="1">
      <c r="A2447" s="263" t="s">
        <v>7366</v>
      </c>
      <c r="B2447" s="263" t="s">
        <v>7367</v>
      </c>
      <c r="C2447" s="263" t="s">
        <v>230</v>
      </c>
      <c r="D2447" s="263" t="s">
        <v>7368</v>
      </c>
      <c r="E2447" s="263" t="s">
        <v>7207</v>
      </c>
      <c r="F2447" s="263" t="s">
        <v>7376</v>
      </c>
      <c r="G2447" s="264" t="s">
        <v>7377</v>
      </c>
      <c r="H2447" s="263" t="s">
        <v>7378</v>
      </c>
      <c r="I2447" s="265" t="s">
        <v>9</v>
      </c>
      <c r="J2447" s="263"/>
      <c r="K2447" s="263"/>
      <c r="L2447" s="267"/>
      <c r="M2447" s="267"/>
      <c r="N2447" s="267"/>
      <c r="O2447" s="267"/>
      <c r="P2447" s="267"/>
      <c r="Q2447" s="267"/>
      <c r="R2447" s="267"/>
      <c r="S2447" s="267"/>
      <c r="T2447" s="267"/>
      <c r="U2447" s="267"/>
      <c r="V2447" s="267"/>
      <c r="W2447" s="267"/>
      <c r="X2447" s="267"/>
      <c r="Y2447" s="267"/>
      <c r="Z2447" s="267"/>
      <c r="AA2447" s="267"/>
      <c r="AB2447" s="267"/>
    </row>
    <row r="2448" spans="1:28" s="268" customFormat="1" ht="40.200000000000003" customHeight="1">
      <c r="A2448" s="263" t="s">
        <v>7366</v>
      </c>
      <c r="B2448" s="263" t="s">
        <v>7367</v>
      </c>
      <c r="C2448" s="263" t="s">
        <v>234</v>
      </c>
      <c r="D2448" s="263" t="s">
        <v>7368</v>
      </c>
      <c r="E2448" s="263" t="s">
        <v>7207</v>
      </c>
      <c r="F2448" s="263" t="s">
        <v>7214</v>
      </c>
      <c r="G2448" s="264" t="s">
        <v>7379</v>
      </c>
      <c r="H2448" s="263" t="s">
        <v>7380</v>
      </c>
      <c r="I2448" s="265" t="s">
        <v>9</v>
      </c>
      <c r="J2448" s="263"/>
      <c r="K2448" s="263"/>
      <c r="L2448" s="267"/>
      <c r="M2448" s="267"/>
      <c r="N2448" s="267"/>
      <c r="O2448" s="267"/>
      <c r="P2448" s="267"/>
      <c r="Q2448" s="267"/>
      <c r="R2448" s="267"/>
      <c r="S2448" s="267"/>
      <c r="T2448" s="267"/>
      <c r="U2448" s="267"/>
      <c r="V2448" s="267"/>
      <c r="W2448" s="267"/>
      <c r="X2448" s="267"/>
      <c r="Y2448" s="267"/>
      <c r="Z2448" s="267"/>
      <c r="AA2448" s="267"/>
      <c r="AB2448" s="267"/>
    </row>
    <row r="2449" spans="1:28" s="268" customFormat="1" ht="40.200000000000003" customHeight="1">
      <c r="A2449" s="263" t="s">
        <v>7366</v>
      </c>
      <c r="B2449" s="263" t="s">
        <v>7367</v>
      </c>
      <c r="C2449" s="263" t="s">
        <v>238</v>
      </c>
      <c r="D2449" s="263" t="s">
        <v>7368</v>
      </c>
      <c r="E2449" s="263" t="s">
        <v>7207</v>
      </c>
      <c r="F2449" s="263" t="s">
        <v>7217</v>
      </c>
      <c r="G2449" s="264" t="s">
        <v>7381</v>
      </c>
      <c r="H2449" s="263" t="s">
        <v>7382</v>
      </c>
      <c r="I2449" s="265" t="s">
        <v>9</v>
      </c>
      <c r="J2449" s="263"/>
      <c r="K2449" s="263"/>
      <c r="L2449" s="267"/>
      <c r="M2449" s="267"/>
      <c r="N2449" s="267"/>
      <c r="O2449" s="267"/>
      <c r="P2449" s="267"/>
      <c r="Q2449" s="267"/>
      <c r="R2449" s="267"/>
      <c r="S2449" s="267"/>
      <c r="T2449" s="267"/>
      <c r="U2449" s="267"/>
      <c r="V2449" s="267"/>
      <c r="W2449" s="267"/>
      <c r="X2449" s="267"/>
      <c r="Y2449" s="267"/>
      <c r="Z2449" s="267"/>
      <c r="AA2449" s="267"/>
      <c r="AB2449" s="267"/>
    </row>
    <row r="2450" spans="1:28" s="268" customFormat="1" ht="40.200000000000003" customHeight="1">
      <c r="A2450" s="263" t="s">
        <v>7366</v>
      </c>
      <c r="B2450" s="263" t="s">
        <v>7367</v>
      </c>
      <c r="C2450" s="263" t="s">
        <v>243</v>
      </c>
      <c r="D2450" s="263" t="s">
        <v>7368</v>
      </c>
      <c r="E2450" s="263" t="s">
        <v>7207</v>
      </c>
      <c r="F2450" s="263" t="s">
        <v>7219</v>
      </c>
      <c r="G2450" s="264" t="s">
        <v>7383</v>
      </c>
      <c r="H2450" s="263" t="s">
        <v>7221</v>
      </c>
      <c r="I2450" s="265" t="s">
        <v>9</v>
      </c>
      <c r="J2450" s="263"/>
      <c r="K2450" s="263"/>
      <c r="L2450" s="267"/>
      <c r="M2450" s="267"/>
      <c r="N2450" s="267"/>
      <c r="O2450" s="267"/>
      <c r="P2450" s="267"/>
      <c r="Q2450" s="267"/>
      <c r="R2450" s="267"/>
      <c r="S2450" s="267"/>
      <c r="T2450" s="267"/>
      <c r="U2450" s="267"/>
      <c r="V2450" s="267"/>
      <c r="W2450" s="267"/>
      <c r="X2450" s="267"/>
      <c r="Y2450" s="267"/>
      <c r="Z2450" s="267"/>
      <c r="AA2450" s="267"/>
      <c r="AB2450" s="267"/>
    </row>
    <row r="2451" spans="1:28" s="268" customFormat="1" ht="40.200000000000003" customHeight="1">
      <c r="A2451" s="263" t="s">
        <v>7366</v>
      </c>
      <c r="B2451" s="263" t="s">
        <v>7367</v>
      </c>
      <c r="C2451" s="263" t="s">
        <v>248</v>
      </c>
      <c r="D2451" s="263" t="s">
        <v>7368</v>
      </c>
      <c r="E2451" s="263" t="s">
        <v>7207</v>
      </c>
      <c r="F2451" s="263" t="s">
        <v>7222</v>
      </c>
      <c r="G2451" s="264" t="s">
        <v>7384</v>
      </c>
      <c r="H2451" s="263" t="s">
        <v>7224</v>
      </c>
      <c r="I2451" s="265" t="s">
        <v>9</v>
      </c>
      <c r="J2451" s="263"/>
      <c r="K2451" s="263"/>
      <c r="L2451" s="267"/>
      <c r="M2451" s="267"/>
      <c r="N2451" s="267"/>
      <c r="O2451" s="267"/>
      <c r="P2451" s="267"/>
      <c r="Q2451" s="267"/>
      <c r="R2451" s="267"/>
      <c r="S2451" s="267"/>
      <c r="T2451" s="267"/>
      <c r="U2451" s="267"/>
      <c r="V2451" s="267"/>
      <c r="W2451" s="267"/>
      <c r="X2451" s="267"/>
      <c r="Y2451" s="267"/>
      <c r="Z2451" s="267"/>
      <c r="AA2451" s="267"/>
      <c r="AB2451" s="267"/>
    </row>
    <row r="2452" spans="1:28" s="268" customFormat="1" ht="40.200000000000003" customHeight="1">
      <c r="A2452" s="263" t="s">
        <v>7366</v>
      </c>
      <c r="B2452" s="263" t="s">
        <v>7367</v>
      </c>
      <c r="C2452" s="263" t="s">
        <v>252</v>
      </c>
      <c r="D2452" s="263" t="s">
        <v>7368</v>
      </c>
      <c r="E2452" s="263" t="s">
        <v>7207</v>
      </c>
      <c r="F2452" s="263" t="s">
        <v>7225</v>
      </c>
      <c r="G2452" s="264" t="s">
        <v>7385</v>
      </c>
      <c r="H2452" s="263" t="s">
        <v>7386</v>
      </c>
      <c r="I2452" s="265" t="s">
        <v>9</v>
      </c>
      <c r="J2452" s="263"/>
      <c r="K2452" s="263"/>
      <c r="L2452" s="267"/>
      <c r="M2452" s="267"/>
      <c r="N2452" s="267"/>
      <c r="O2452" s="267"/>
      <c r="P2452" s="267"/>
      <c r="Q2452" s="267"/>
      <c r="R2452" s="267"/>
      <c r="S2452" s="267"/>
      <c r="T2452" s="267"/>
      <c r="U2452" s="267"/>
      <c r="V2452" s="267"/>
      <c r="W2452" s="267"/>
      <c r="X2452" s="267"/>
      <c r="Y2452" s="267"/>
      <c r="Z2452" s="267"/>
      <c r="AA2452" s="267"/>
      <c r="AB2452" s="267"/>
    </row>
    <row r="2453" spans="1:28" s="268" customFormat="1" ht="40.200000000000003" customHeight="1">
      <c r="A2453" s="263" t="s">
        <v>7366</v>
      </c>
      <c r="B2453" s="263" t="s">
        <v>7367</v>
      </c>
      <c r="C2453" s="263" t="s">
        <v>257</v>
      </c>
      <c r="D2453" s="263" t="s">
        <v>7368</v>
      </c>
      <c r="E2453" s="263" t="s">
        <v>7207</v>
      </c>
      <c r="F2453" s="263" t="s">
        <v>7228</v>
      </c>
      <c r="G2453" s="264" t="s">
        <v>7387</v>
      </c>
      <c r="H2453" s="263" t="s">
        <v>7388</v>
      </c>
      <c r="I2453" s="265" t="s">
        <v>9</v>
      </c>
      <c r="J2453" s="263"/>
      <c r="K2453" s="263"/>
      <c r="L2453" s="267"/>
      <c r="M2453" s="267"/>
      <c r="N2453" s="267"/>
      <c r="O2453" s="267"/>
      <c r="P2453" s="267"/>
      <c r="Q2453" s="267"/>
      <c r="R2453" s="267"/>
      <c r="S2453" s="267"/>
      <c r="T2453" s="267"/>
      <c r="U2453" s="267"/>
      <c r="V2453" s="267"/>
      <c r="W2453" s="267"/>
      <c r="X2453" s="267"/>
      <c r="Y2453" s="267"/>
      <c r="Z2453" s="267"/>
      <c r="AA2453" s="267"/>
      <c r="AB2453" s="267"/>
    </row>
    <row r="2454" spans="1:28" s="268" customFormat="1" ht="40.200000000000003" customHeight="1">
      <c r="A2454" s="263" t="s">
        <v>7366</v>
      </c>
      <c r="B2454" s="263" t="s">
        <v>7367</v>
      </c>
      <c r="C2454" s="263" t="s">
        <v>260</v>
      </c>
      <c r="D2454" s="263" t="s">
        <v>7368</v>
      </c>
      <c r="E2454" s="263" t="s">
        <v>7207</v>
      </c>
      <c r="F2454" s="263" t="s">
        <v>7231</v>
      </c>
      <c r="G2454" s="264" t="s">
        <v>7389</v>
      </c>
      <c r="H2454" s="263" t="s">
        <v>7390</v>
      </c>
      <c r="I2454" s="265" t="s">
        <v>9</v>
      </c>
      <c r="J2454" s="263"/>
      <c r="K2454" s="263"/>
      <c r="L2454" s="267"/>
      <c r="M2454" s="267"/>
      <c r="N2454" s="267"/>
      <c r="O2454" s="267"/>
      <c r="P2454" s="267"/>
      <c r="Q2454" s="267"/>
      <c r="R2454" s="267"/>
      <c r="S2454" s="267"/>
      <c r="T2454" s="267"/>
      <c r="U2454" s="267"/>
      <c r="V2454" s="267"/>
      <c r="W2454" s="267"/>
      <c r="X2454" s="267"/>
      <c r="Y2454" s="267"/>
      <c r="Z2454" s="267"/>
      <c r="AA2454" s="267"/>
      <c r="AB2454" s="267"/>
    </row>
    <row r="2455" spans="1:28" s="268" customFormat="1" ht="40.200000000000003" customHeight="1">
      <c r="A2455" s="263" t="s">
        <v>7366</v>
      </c>
      <c r="B2455" s="263" t="s">
        <v>7367</v>
      </c>
      <c r="C2455" s="263" t="s">
        <v>264</v>
      </c>
      <c r="D2455" s="263" t="s">
        <v>7368</v>
      </c>
      <c r="E2455" s="263" t="s">
        <v>7207</v>
      </c>
      <c r="F2455" s="263" t="s">
        <v>7234</v>
      </c>
      <c r="G2455" s="264" t="s">
        <v>7391</v>
      </c>
      <c r="H2455" s="263" t="s">
        <v>7392</v>
      </c>
      <c r="I2455" s="265" t="s">
        <v>9</v>
      </c>
      <c r="J2455" s="263"/>
      <c r="K2455" s="263"/>
      <c r="L2455" s="267"/>
      <c r="M2455" s="267"/>
      <c r="N2455" s="267"/>
      <c r="O2455" s="267"/>
      <c r="P2455" s="267"/>
      <c r="Q2455" s="267"/>
      <c r="R2455" s="267"/>
      <c r="S2455" s="267"/>
      <c r="T2455" s="267"/>
      <c r="U2455" s="267"/>
      <c r="V2455" s="267"/>
      <c r="W2455" s="267"/>
      <c r="X2455" s="267"/>
      <c r="Y2455" s="267"/>
      <c r="Z2455" s="267"/>
      <c r="AA2455" s="267"/>
      <c r="AB2455" s="267"/>
    </row>
    <row r="2456" spans="1:28" s="268" customFormat="1" ht="40.200000000000003" customHeight="1">
      <c r="A2456" s="263" t="s">
        <v>7366</v>
      </c>
      <c r="B2456" s="263" t="s">
        <v>7367</v>
      </c>
      <c r="C2456" s="263" t="s">
        <v>268</v>
      </c>
      <c r="D2456" s="263" t="s">
        <v>7368</v>
      </c>
      <c r="E2456" s="263" t="s">
        <v>7207</v>
      </c>
      <c r="F2456" s="263" t="s">
        <v>7237</v>
      </c>
      <c r="G2456" s="264" t="s">
        <v>7393</v>
      </c>
      <c r="H2456" s="263" t="s">
        <v>7394</v>
      </c>
      <c r="I2456" s="265" t="s">
        <v>9</v>
      </c>
      <c r="J2456" s="263"/>
      <c r="K2456" s="263"/>
      <c r="L2456" s="267"/>
      <c r="M2456" s="267"/>
      <c r="N2456" s="267"/>
      <c r="O2456" s="267"/>
      <c r="P2456" s="267"/>
      <c r="Q2456" s="267"/>
      <c r="R2456" s="267"/>
      <c r="S2456" s="267"/>
      <c r="T2456" s="267"/>
      <c r="U2456" s="267"/>
      <c r="V2456" s="267"/>
      <c r="W2456" s="267"/>
      <c r="X2456" s="267"/>
      <c r="Y2456" s="267"/>
      <c r="Z2456" s="267"/>
      <c r="AA2456" s="267"/>
      <c r="AB2456" s="267"/>
    </row>
    <row r="2457" spans="1:28" s="268" customFormat="1" ht="40.200000000000003" customHeight="1">
      <c r="A2457" s="263" t="s">
        <v>7366</v>
      </c>
      <c r="B2457" s="263" t="s">
        <v>7367</v>
      </c>
      <c r="C2457" s="263" t="s">
        <v>272</v>
      </c>
      <c r="D2457" s="263" t="s">
        <v>7368</v>
      </c>
      <c r="E2457" s="263" t="s">
        <v>7207</v>
      </c>
      <c r="F2457" s="263" t="s">
        <v>7240</v>
      </c>
      <c r="G2457" s="264" t="s">
        <v>7395</v>
      </c>
      <c r="H2457" s="263" t="s">
        <v>7396</v>
      </c>
      <c r="I2457" s="265" t="s">
        <v>9</v>
      </c>
      <c r="J2457" s="263"/>
      <c r="K2457" s="263"/>
      <c r="L2457" s="267"/>
      <c r="M2457" s="267"/>
      <c r="N2457" s="267"/>
      <c r="O2457" s="267"/>
      <c r="P2457" s="267"/>
      <c r="Q2457" s="267"/>
      <c r="R2457" s="267"/>
      <c r="S2457" s="267"/>
      <c r="T2457" s="267"/>
      <c r="U2457" s="267"/>
      <c r="V2457" s="267"/>
      <c r="W2457" s="267"/>
      <c r="X2457" s="267"/>
      <c r="Y2457" s="267"/>
      <c r="Z2457" s="267"/>
      <c r="AA2457" s="267"/>
      <c r="AB2457" s="267"/>
    </row>
    <row r="2458" spans="1:28" s="268" customFormat="1" ht="40.200000000000003" customHeight="1">
      <c r="A2458" s="263" t="s">
        <v>7366</v>
      </c>
      <c r="B2458" s="263" t="s">
        <v>7367</v>
      </c>
      <c r="C2458" s="263" t="s">
        <v>275</v>
      </c>
      <c r="D2458" s="263" t="s">
        <v>7368</v>
      </c>
      <c r="E2458" s="263" t="s">
        <v>7207</v>
      </c>
      <c r="F2458" s="263" t="s">
        <v>5025</v>
      </c>
      <c r="G2458" s="264" t="s">
        <v>5507</v>
      </c>
      <c r="H2458" s="263" t="s">
        <v>3365</v>
      </c>
      <c r="I2458" s="265" t="s">
        <v>9</v>
      </c>
      <c r="J2458" s="263"/>
      <c r="K2458" s="263"/>
      <c r="L2458" s="267"/>
      <c r="M2458" s="267"/>
      <c r="N2458" s="267"/>
      <c r="O2458" s="267"/>
      <c r="P2458" s="267"/>
      <c r="Q2458" s="267"/>
      <c r="R2458" s="267"/>
      <c r="S2458" s="267"/>
      <c r="T2458" s="267"/>
      <c r="U2458" s="267"/>
      <c r="V2458" s="267"/>
      <c r="W2458" s="267"/>
      <c r="X2458" s="267"/>
      <c r="Y2458" s="267"/>
      <c r="Z2458" s="267"/>
      <c r="AA2458" s="267"/>
      <c r="AB2458" s="267"/>
    </row>
    <row r="2459" spans="1:28" s="268" customFormat="1" ht="40.200000000000003" customHeight="1">
      <c r="A2459" s="263" t="s">
        <v>7366</v>
      </c>
      <c r="B2459" s="263" t="s">
        <v>7367</v>
      </c>
      <c r="C2459" s="263" t="s">
        <v>279</v>
      </c>
      <c r="D2459" s="263" t="s">
        <v>7368</v>
      </c>
      <c r="E2459" s="263" t="s">
        <v>7207</v>
      </c>
      <c r="F2459" s="263" t="s">
        <v>3036</v>
      </c>
      <c r="G2459" s="264" t="s">
        <v>5831</v>
      </c>
      <c r="H2459" s="263" t="s">
        <v>3359</v>
      </c>
      <c r="I2459" s="265" t="s">
        <v>9</v>
      </c>
      <c r="J2459" s="263"/>
      <c r="K2459" s="263"/>
      <c r="L2459" s="267"/>
      <c r="M2459" s="267"/>
      <c r="N2459" s="267"/>
      <c r="O2459" s="267"/>
      <c r="P2459" s="267"/>
      <c r="Q2459" s="267"/>
      <c r="R2459" s="267"/>
      <c r="S2459" s="267"/>
      <c r="T2459" s="267"/>
      <c r="U2459" s="267"/>
      <c r="V2459" s="267"/>
      <c r="W2459" s="267"/>
      <c r="X2459" s="267"/>
      <c r="Y2459" s="267"/>
      <c r="Z2459" s="267"/>
      <c r="AA2459" s="267"/>
      <c r="AB2459" s="267"/>
    </row>
    <row r="2460" spans="1:28" s="268" customFormat="1" ht="40.200000000000003" customHeight="1">
      <c r="A2460" s="263" t="s">
        <v>7366</v>
      </c>
      <c r="B2460" s="263" t="s">
        <v>7367</v>
      </c>
      <c r="C2460" s="263" t="s">
        <v>283</v>
      </c>
      <c r="D2460" s="263" t="s">
        <v>7368</v>
      </c>
      <c r="E2460" s="263" t="s">
        <v>7207</v>
      </c>
      <c r="F2460" s="263" t="s">
        <v>3031</v>
      </c>
      <c r="G2460" s="264" t="s">
        <v>5408</v>
      </c>
      <c r="H2460" s="263" t="s">
        <v>3362</v>
      </c>
      <c r="I2460" s="265" t="s">
        <v>9</v>
      </c>
      <c r="J2460" s="263"/>
      <c r="K2460" s="263"/>
      <c r="L2460" s="267"/>
      <c r="M2460" s="267"/>
      <c r="N2460" s="267"/>
      <c r="O2460" s="267"/>
      <c r="P2460" s="267"/>
      <c r="Q2460" s="267"/>
      <c r="R2460" s="267"/>
      <c r="S2460" s="267"/>
      <c r="T2460" s="267"/>
      <c r="U2460" s="267"/>
      <c r="V2460" s="267"/>
      <c r="W2460" s="267"/>
      <c r="X2460" s="267"/>
      <c r="Y2460" s="267"/>
      <c r="Z2460" s="267"/>
      <c r="AA2460" s="267"/>
      <c r="AB2460" s="267"/>
    </row>
    <row r="2461" spans="1:28" s="268" customFormat="1" ht="40.200000000000003" customHeight="1">
      <c r="A2461" s="263" t="s">
        <v>7366</v>
      </c>
      <c r="B2461" s="263" t="s">
        <v>7367</v>
      </c>
      <c r="C2461" s="263" t="s">
        <v>286</v>
      </c>
      <c r="D2461" s="263" t="s">
        <v>7368</v>
      </c>
      <c r="E2461" s="263" t="s">
        <v>7207</v>
      </c>
      <c r="F2461" s="263" t="s">
        <v>7291</v>
      </c>
      <c r="G2461" s="264" t="s">
        <v>7397</v>
      </c>
      <c r="H2461" s="263" t="s">
        <v>7245</v>
      </c>
      <c r="I2461" s="265" t="s">
        <v>9</v>
      </c>
      <c r="J2461" s="263"/>
      <c r="K2461" s="263"/>
      <c r="L2461" s="267"/>
      <c r="M2461" s="267"/>
      <c r="N2461" s="267"/>
      <c r="O2461" s="267"/>
      <c r="P2461" s="267"/>
      <c r="Q2461" s="267"/>
      <c r="R2461" s="267"/>
      <c r="S2461" s="267"/>
      <c r="T2461" s="267"/>
      <c r="U2461" s="267"/>
      <c r="V2461" s="267"/>
      <c r="W2461" s="267"/>
      <c r="X2461" s="267"/>
      <c r="Y2461" s="267"/>
      <c r="Z2461" s="267"/>
      <c r="AA2461" s="267"/>
      <c r="AB2461" s="267"/>
    </row>
    <row r="2462" spans="1:28" s="268" customFormat="1" ht="40.200000000000003" customHeight="1">
      <c r="A2462" s="263" t="s">
        <v>7366</v>
      </c>
      <c r="B2462" s="263" t="s">
        <v>7367</v>
      </c>
      <c r="C2462" s="263" t="s">
        <v>290</v>
      </c>
      <c r="D2462" s="263" t="s">
        <v>7368</v>
      </c>
      <c r="E2462" s="263" t="s">
        <v>7207</v>
      </c>
      <c r="F2462" s="263" t="s">
        <v>7398</v>
      </c>
      <c r="G2462" s="264" t="s">
        <v>7399</v>
      </c>
      <c r="H2462" s="263" t="s">
        <v>7400</v>
      </c>
      <c r="I2462" s="265" t="s">
        <v>9</v>
      </c>
      <c r="J2462" s="263"/>
      <c r="K2462" s="263"/>
      <c r="L2462" s="267"/>
      <c r="M2462" s="267"/>
      <c r="N2462" s="267"/>
      <c r="O2462" s="267"/>
      <c r="P2462" s="267"/>
      <c r="Q2462" s="267"/>
      <c r="R2462" s="267"/>
      <c r="S2462" s="267"/>
      <c r="T2462" s="267"/>
      <c r="U2462" s="267"/>
      <c r="V2462" s="267"/>
      <c r="W2462" s="267"/>
      <c r="X2462" s="267"/>
      <c r="Y2462" s="267"/>
      <c r="Z2462" s="267"/>
      <c r="AA2462" s="267"/>
      <c r="AB2462" s="267"/>
    </row>
    <row r="2463" spans="1:28" s="268" customFormat="1" ht="40.200000000000003" customHeight="1">
      <c r="A2463" s="263" t="s">
        <v>7366</v>
      </c>
      <c r="B2463" s="263" t="s">
        <v>7367</v>
      </c>
      <c r="C2463" s="263" t="s">
        <v>295</v>
      </c>
      <c r="D2463" s="263" t="s">
        <v>7368</v>
      </c>
      <c r="E2463" s="263" t="s">
        <v>7207</v>
      </c>
      <c r="F2463" s="263" t="s">
        <v>7401</v>
      </c>
      <c r="G2463" s="264" t="s">
        <v>7399</v>
      </c>
      <c r="H2463" s="263" t="s">
        <v>7402</v>
      </c>
      <c r="I2463" s="265" t="s">
        <v>9</v>
      </c>
      <c r="J2463" s="263"/>
      <c r="K2463" s="263"/>
      <c r="L2463" s="267"/>
      <c r="M2463" s="267"/>
      <c r="N2463" s="267"/>
      <c r="O2463" s="267"/>
      <c r="P2463" s="267"/>
      <c r="Q2463" s="267"/>
      <c r="R2463" s="267"/>
      <c r="S2463" s="267"/>
      <c r="T2463" s="267"/>
      <c r="U2463" s="267"/>
      <c r="V2463" s="267"/>
      <c r="W2463" s="267"/>
      <c r="X2463" s="267"/>
      <c r="Y2463" s="267"/>
      <c r="Z2463" s="267"/>
      <c r="AA2463" s="267"/>
      <c r="AB2463" s="267"/>
    </row>
    <row r="2464" spans="1:28" s="268" customFormat="1" ht="40.200000000000003" customHeight="1">
      <c r="A2464" s="263" t="s">
        <v>7366</v>
      </c>
      <c r="B2464" s="263" t="s">
        <v>7367</v>
      </c>
      <c r="C2464" s="263" t="s">
        <v>300</v>
      </c>
      <c r="D2464" s="263" t="s">
        <v>7368</v>
      </c>
      <c r="E2464" s="263" t="s">
        <v>7207</v>
      </c>
      <c r="F2464" s="263" t="s">
        <v>7403</v>
      </c>
      <c r="G2464" s="264" t="s">
        <v>7404</v>
      </c>
      <c r="H2464" s="263" t="s">
        <v>5503</v>
      </c>
      <c r="I2464" s="265" t="s">
        <v>9</v>
      </c>
      <c r="J2464" s="263"/>
      <c r="K2464" s="263"/>
      <c r="L2464" s="267"/>
      <c r="M2464" s="267"/>
      <c r="N2464" s="267"/>
      <c r="O2464" s="267"/>
      <c r="P2464" s="267"/>
      <c r="Q2464" s="267"/>
      <c r="R2464" s="267"/>
      <c r="S2464" s="267"/>
      <c r="T2464" s="267"/>
      <c r="U2464" s="267"/>
      <c r="V2464" s="267"/>
      <c r="W2464" s="267"/>
      <c r="X2464" s="267"/>
      <c r="Y2464" s="267"/>
      <c r="Z2464" s="267"/>
      <c r="AA2464" s="267"/>
      <c r="AB2464" s="267"/>
    </row>
    <row r="2465" spans="1:28" s="268" customFormat="1" ht="40.200000000000003" customHeight="1">
      <c r="A2465" s="263" t="s">
        <v>7366</v>
      </c>
      <c r="B2465" s="263" t="s">
        <v>7367</v>
      </c>
      <c r="C2465" s="263" t="s">
        <v>304</v>
      </c>
      <c r="D2465" s="263" t="s">
        <v>7368</v>
      </c>
      <c r="E2465" s="263" t="s">
        <v>7207</v>
      </c>
      <c r="F2465" s="263" t="s">
        <v>7405</v>
      </c>
      <c r="G2465" s="264" t="s">
        <v>7406</v>
      </c>
      <c r="H2465" s="263" t="s">
        <v>5500</v>
      </c>
      <c r="I2465" s="265" t="s">
        <v>9</v>
      </c>
      <c r="J2465" s="263"/>
      <c r="K2465" s="263"/>
      <c r="L2465" s="267"/>
      <c r="M2465" s="267"/>
      <c r="N2465" s="267"/>
      <c r="O2465" s="267"/>
      <c r="P2465" s="267"/>
      <c r="Q2465" s="267"/>
      <c r="R2465" s="267"/>
      <c r="S2465" s="267"/>
      <c r="T2465" s="267"/>
      <c r="U2465" s="267"/>
      <c r="V2465" s="267"/>
      <c r="W2465" s="267"/>
      <c r="X2465" s="267"/>
      <c r="Y2465" s="267"/>
      <c r="Z2465" s="267"/>
      <c r="AA2465" s="267"/>
      <c r="AB2465" s="267"/>
    </row>
    <row r="2466" spans="1:28" s="268" customFormat="1" ht="40.200000000000003" customHeight="1">
      <c r="A2466" s="263" t="s">
        <v>7366</v>
      </c>
      <c r="B2466" s="263" t="s">
        <v>7367</v>
      </c>
      <c r="C2466" s="263" t="s">
        <v>308</v>
      </c>
      <c r="D2466" s="263" t="s">
        <v>7368</v>
      </c>
      <c r="E2466" s="263" t="s">
        <v>7207</v>
      </c>
      <c r="F2466" s="263" t="s">
        <v>7407</v>
      </c>
      <c r="G2466" s="264" t="s">
        <v>7408</v>
      </c>
      <c r="H2466" s="263" t="s">
        <v>7409</v>
      </c>
      <c r="I2466" s="265" t="s">
        <v>9</v>
      </c>
      <c r="J2466" s="263"/>
      <c r="K2466" s="263"/>
      <c r="L2466" s="267"/>
      <c r="M2466" s="267"/>
      <c r="N2466" s="267"/>
      <c r="O2466" s="267"/>
      <c r="P2466" s="267"/>
      <c r="Q2466" s="267"/>
      <c r="R2466" s="267"/>
      <c r="S2466" s="267"/>
      <c r="T2466" s="267"/>
      <c r="U2466" s="267"/>
      <c r="V2466" s="267"/>
      <c r="W2466" s="267"/>
      <c r="X2466" s="267"/>
      <c r="Y2466" s="267"/>
      <c r="Z2466" s="267"/>
      <c r="AA2466" s="267"/>
      <c r="AB2466" s="267"/>
    </row>
    <row r="2467" spans="1:28" s="268" customFormat="1" ht="40.200000000000003" customHeight="1">
      <c r="A2467" s="263" t="s">
        <v>7410</v>
      </c>
      <c r="B2467" s="263" t="s">
        <v>7411</v>
      </c>
      <c r="C2467" s="263" t="s">
        <v>209</v>
      </c>
      <c r="D2467" s="263" t="s">
        <v>7412</v>
      </c>
      <c r="E2467" s="263" t="s">
        <v>7413</v>
      </c>
      <c r="F2467" s="263" t="s">
        <v>7414</v>
      </c>
      <c r="G2467" s="264" t="s">
        <v>7415</v>
      </c>
      <c r="H2467" s="263" t="s">
        <v>7416</v>
      </c>
      <c r="I2467" s="265" t="s">
        <v>9</v>
      </c>
      <c r="J2467" s="263"/>
      <c r="K2467" s="263"/>
      <c r="L2467" s="267"/>
      <c r="M2467" s="267"/>
      <c r="N2467" s="267"/>
      <c r="O2467" s="267"/>
      <c r="P2467" s="267"/>
      <c r="Q2467" s="267"/>
      <c r="R2467" s="267"/>
      <c r="S2467" s="267"/>
      <c r="T2467" s="267"/>
      <c r="U2467" s="267"/>
      <c r="V2467" s="267"/>
      <c r="W2467" s="267"/>
      <c r="X2467" s="267"/>
      <c r="Y2467" s="267"/>
      <c r="Z2467" s="267"/>
      <c r="AA2467" s="267"/>
      <c r="AB2467" s="267"/>
    </row>
    <row r="2468" spans="1:28" s="268" customFormat="1" ht="40.200000000000003" customHeight="1">
      <c r="A2468" s="263" t="s">
        <v>7410</v>
      </c>
      <c r="B2468" s="263" t="s">
        <v>7411</v>
      </c>
      <c r="C2468" s="263" t="s">
        <v>215</v>
      </c>
      <c r="D2468" s="263" t="s">
        <v>7412</v>
      </c>
      <c r="E2468" s="263" t="s">
        <v>7413</v>
      </c>
      <c r="F2468" s="263" t="s">
        <v>7417</v>
      </c>
      <c r="G2468" s="264" t="s">
        <v>7415</v>
      </c>
      <c r="H2468" s="263" t="s">
        <v>7418</v>
      </c>
      <c r="I2468" s="265" t="s">
        <v>9</v>
      </c>
      <c r="J2468" s="263"/>
      <c r="K2468" s="263"/>
      <c r="L2468" s="267"/>
      <c r="M2468" s="267"/>
      <c r="N2468" s="267"/>
      <c r="O2468" s="267"/>
      <c r="P2468" s="267"/>
      <c r="Q2468" s="267"/>
      <c r="R2468" s="267"/>
      <c r="S2468" s="267"/>
      <c r="T2468" s="267"/>
      <c r="U2468" s="267"/>
      <c r="V2468" s="267"/>
      <c r="W2468" s="267"/>
      <c r="X2468" s="267"/>
      <c r="Y2468" s="267"/>
      <c r="Z2468" s="267"/>
      <c r="AA2468" s="267"/>
      <c r="AB2468" s="267"/>
    </row>
    <row r="2469" spans="1:28" s="268" customFormat="1" ht="40.200000000000003" customHeight="1">
      <c r="A2469" s="263" t="s">
        <v>7410</v>
      </c>
      <c r="B2469" s="263" t="s">
        <v>7411</v>
      </c>
      <c r="C2469" s="263" t="s">
        <v>220</v>
      </c>
      <c r="D2469" s="263" t="s">
        <v>7412</v>
      </c>
      <c r="E2469" s="263" t="s">
        <v>7413</v>
      </c>
      <c r="F2469" s="263" t="s">
        <v>7419</v>
      </c>
      <c r="G2469" s="264" t="s">
        <v>7420</v>
      </c>
      <c r="H2469" s="263" t="s">
        <v>7421</v>
      </c>
      <c r="I2469" s="265" t="s">
        <v>9</v>
      </c>
      <c r="J2469" s="263"/>
      <c r="K2469" s="263"/>
      <c r="L2469" s="267"/>
      <c r="M2469" s="267"/>
      <c r="N2469" s="267"/>
      <c r="O2469" s="267"/>
      <c r="P2469" s="267"/>
      <c r="Q2469" s="267"/>
      <c r="R2469" s="267"/>
      <c r="S2469" s="267"/>
      <c r="T2469" s="267"/>
      <c r="U2469" s="267"/>
      <c r="V2469" s="267"/>
      <c r="W2469" s="267"/>
      <c r="X2469" s="267"/>
      <c r="Y2469" s="267"/>
      <c r="Z2469" s="267"/>
      <c r="AA2469" s="267"/>
      <c r="AB2469" s="267"/>
    </row>
    <row r="2470" spans="1:28" s="268" customFormat="1" ht="40.200000000000003" customHeight="1">
      <c r="A2470" s="263" t="s">
        <v>7410</v>
      </c>
      <c r="B2470" s="263" t="s">
        <v>7411</v>
      </c>
      <c r="C2470" s="263" t="s">
        <v>226</v>
      </c>
      <c r="D2470" s="263" t="s">
        <v>7412</v>
      </c>
      <c r="E2470" s="263" t="s">
        <v>7413</v>
      </c>
      <c r="F2470" s="263" t="s">
        <v>7422</v>
      </c>
      <c r="G2470" s="264" t="s">
        <v>7423</v>
      </c>
      <c r="H2470" s="263" t="s">
        <v>7424</v>
      </c>
      <c r="I2470" s="265" t="s">
        <v>9</v>
      </c>
      <c r="J2470" s="263"/>
      <c r="K2470" s="263"/>
      <c r="L2470" s="267"/>
      <c r="M2470" s="267"/>
      <c r="N2470" s="267"/>
      <c r="O2470" s="267"/>
      <c r="P2470" s="267"/>
      <c r="Q2470" s="267"/>
      <c r="R2470" s="267"/>
      <c r="S2470" s="267"/>
      <c r="T2470" s="267"/>
      <c r="U2470" s="267"/>
      <c r="V2470" s="267"/>
      <c r="W2470" s="267"/>
      <c r="X2470" s="267"/>
      <c r="Y2470" s="267"/>
      <c r="Z2470" s="267"/>
      <c r="AA2470" s="267"/>
      <c r="AB2470" s="267"/>
    </row>
    <row r="2471" spans="1:28" s="284" customFormat="1" ht="40.200000000000003" customHeight="1">
      <c r="A2471" s="287" t="s">
        <v>7410</v>
      </c>
      <c r="B2471" s="287" t="s">
        <v>7411</v>
      </c>
      <c r="C2471" s="287" t="s">
        <v>230</v>
      </c>
      <c r="D2471" s="287" t="s">
        <v>7412</v>
      </c>
      <c r="E2471" s="287" t="s">
        <v>7413</v>
      </c>
      <c r="F2471" s="287" t="s">
        <v>7425</v>
      </c>
      <c r="G2471" s="309" t="s">
        <v>7426</v>
      </c>
      <c r="H2471" s="287" t="s">
        <v>7427</v>
      </c>
      <c r="I2471" s="310" t="s">
        <v>9</v>
      </c>
      <c r="J2471" s="287"/>
      <c r="K2471" s="287"/>
      <c r="L2471" s="287"/>
    </row>
    <row r="2472" spans="1:28" s="262" customFormat="1" ht="40.200000000000003" customHeight="1">
      <c r="A2472" s="256" t="s">
        <v>7410</v>
      </c>
      <c r="B2472" s="256" t="s">
        <v>7411</v>
      </c>
      <c r="C2472" s="256" t="s">
        <v>234</v>
      </c>
      <c r="D2472" s="256" t="s">
        <v>7412</v>
      </c>
      <c r="E2472" s="256" t="s">
        <v>7413</v>
      </c>
      <c r="F2472" s="256" t="s">
        <v>7428</v>
      </c>
      <c r="G2472" s="258" t="s">
        <v>7429</v>
      </c>
      <c r="H2472" s="256" t="s">
        <v>7430</v>
      </c>
      <c r="I2472" s="259" t="s">
        <v>9</v>
      </c>
      <c r="J2472" s="256"/>
      <c r="K2472" s="256"/>
      <c r="L2472" s="261"/>
      <c r="M2472" s="261"/>
      <c r="N2472" s="261"/>
      <c r="O2472" s="261"/>
      <c r="P2472" s="261"/>
      <c r="Q2472" s="261"/>
      <c r="R2472" s="261"/>
      <c r="S2472" s="261"/>
      <c r="T2472" s="261"/>
      <c r="U2472" s="261"/>
      <c r="V2472" s="261"/>
      <c r="W2472" s="261"/>
      <c r="X2472" s="261"/>
      <c r="Y2472" s="261"/>
      <c r="Z2472" s="261"/>
      <c r="AA2472" s="261"/>
      <c r="AB2472" s="261"/>
    </row>
    <row r="2473" spans="1:28" s="268" customFormat="1" ht="40.200000000000003" customHeight="1">
      <c r="A2473" s="263" t="s">
        <v>7410</v>
      </c>
      <c r="B2473" s="263" t="s">
        <v>7411</v>
      </c>
      <c r="C2473" s="263" t="s">
        <v>238</v>
      </c>
      <c r="D2473" s="263" t="s">
        <v>7412</v>
      </c>
      <c r="E2473" s="263" t="s">
        <v>7413</v>
      </c>
      <c r="F2473" s="263" t="s">
        <v>7431</v>
      </c>
      <c r="G2473" s="264" t="s">
        <v>7429</v>
      </c>
      <c r="H2473" s="263" t="s">
        <v>7432</v>
      </c>
      <c r="I2473" s="265" t="s">
        <v>9</v>
      </c>
      <c r="J2473" s="263"/>
      <c r="K2473" s="263"/>
      <c r="L2473" s="267"/>
      <c r="M2473" s="267"/>
      <c r="N2473" s="267"/>
      <c r="O2473" s="267"/>
      <c r="P2473" s="267"/>
      <c r="Q2473" s="267"/>
      <c r="R2473" s="267"/>
      <c r="S2473" s="267"/>
      <c r="T2473" s="267"/>
      <c r="U2473" s="267"/>
      <c r="V2473" s="267"/>
      <c r="W2473" s="267"/>
      <c r="X2473" s="267"/>
      <c r="Y2473" s="267"/>
      <c r="Z2473" s="267"/>
      <c r="AA2473" s="267"/>
      <c r="AB2473" s="267"/>
    </row>
    <row r="2474" spans="1:28" s="268" customFormat="1" ht="40.200000000000003" customHeight="1">
      <c r="A2474" s="263" t="s">
        <v>7433</v>
      </c>
      <c r="B2474" s="535" t="s">
        <v>7434</v>
      </c>
      <c r="C2474" s="263" t="s">
        <v>7435</v>
      </c>
      <c r="D2474" s="263" t="s">
        <v>17394</v>
      </c>
      <c r="E2474" s="535" t="s">
        <v>7436</v>
      </c>
      <c r="F2474" s="263" t="s">
        <v>7437</v>
      </c>
      <c r="G2474" s="264" t="s">
        <v>7438</v>
      </c>
      <c r="H2474" s="263" t="s">
        <v>7439</v>
      </c>
      <c r="I2474" s="265" t="s">
        <v>9</v>
      </c>
      <c r="J2474" s="263"/>
      <c r="K2474" s="269"/>
      <c r="L2474" s="269" t="s">
        <v>645</v>
      </c>
      <c r="M2474" s="267"/>
      <c r="N2474" s="267"/>
      <c r="O2474" s="267"/>
      <c r="P2474" s="267"/>
      <c r="Q2474" s="267"/>
      <c r="R2474" s="267"/>
      <c r="S2474" s="267"/>
      <c r="T2474" s="267"/>
      <c r="U2474" s="267"/>
      <c r="V2474" s="267"/>
      <c r="W2474" s="267"/>
      <c r="X2474" s="267"/>
      <c r="Y2474" s="267"/>
      <c r="Z2474" s="267"/>
      <c r="AA2474" s="267"/>
      <c r="AB2474" s="267"/>
    </row>
    <row r="2475" spans="1:28" s="268" customFormat="1" ht="40.200000000000003" customHeight="1">
      <c r="A2475" s="263" t="s">
        <v>7433</v>
      </c>
      <c r="B2475" s="535"/>
      <c r="C2475" s="263" t="s">
        <v>7440</v>
      </c>
      <c r="D2475" s="263" t="s">
        <v>17394</v>
      </c>
      <c r="E2475" s="535"/>
      <c r="F2475" s="263" t="s">
        <v>7441</v>
      </c>
      <c r="G2475" s="264" t="s">
        <v>7442</v>
      </c>
      <c r="H2475" s="263" t="s">
        <v>7439</v>
      </c>
      <c r="I2475" s="265" t="s">
        <v>9</v>
      </c>
      <c r="J2475" s="263"/>
      <c r="K2475" s="269"/>
      <c r="L2475" s="269" t="s">
        <v>645</v>
      </c>
      <c r="M2475" s="267"/>
      <c r="N2475" s="267"/>
      <c r="O2475" s="267"/>
      <c r="P2475" s="267"/>
      <c r="Q2475" s="267"/>
      <c r="R2475" s="267"/>
      <c r="S2475" s="267"/>
      <c r="T2475" s="267"/>
      <c r="U2475" s="267"/>
      <c r="V2475" s="267"/>
      <c r="W2475" s="267"/>
      <c r="X2475" s="267"/>
      <c r="Y2475" s="267"/>
      <c r="Z2475" s="267"/>
      <c r="AA2475" s="267"/>
      <c r="AB2475" s="267"/>
    </row>
    <row r="2476" spans="1:28" s="268" customFormat="1" ht="40.200000000000003" customHeight="1">
      <c r="A2476" s="263" t="s">
        <v>7433</v>
      </c>
      <c r="B2476" s="535"/>
      <c r="C2476" s="263" t="s">
        <v>7443</v>
      </c>
      <c r="D2476" s="263" t="s">
        <v>17394</v>
      </c>
      <c r="E2476" s="535"/>
      <c r="F2476" s="263" t="s">
        <v>7444</v>
      </c>
      <c r="G2476" s="264" t="s">
        <v>7445</v>
      </c>
      <c r="H2476" s="263" t="s">
        <v>7446</v>
      </c>
      <c r="I2476" s="265" t="s">
        <v>9</v>
      </c>
      <c r="J2476" s="263"/>
      <c r="K2476" s="269"/>
      <c r="L2476" s="269" t="s">
        <v>645</v>
      </c>
      <c r="M2476" s="267"/>
      <c r="N2476" s="267"/>
      <c r="O2476" s="267"/>
      <c r="P2476" s="267"/>
      <c r="Q2476" s="267"/>
      <c r="R2476" s="267"/>
      <c r="S2476" s="267"/>
      <c r="T2476" s="267"/>
      <c r="U2476" s="267"/>
      <c r="V2476" s="267"/>
      <c r="W2476" s="267"/>
      <c r="X2476" s="267"/>
      <c r="Y2476" s="267"/>
      <c r="Z2476" s="267"/>
      <c r="AA2476" s="267"/>
      <c r="AB2476" s="267"/>
    </row>
    <row r="2477" spans="1:28" s="268" customFormat="1" ht="40.200000000000003" customHeight="1">
      <c r="A2477" s="263" t="s">
        <v>7433</v>
      </c>
      <c r="B2477" s="535"/>
      <c r="C2477" s="263" t="s">
        <v>7447</v>
      </c>
      <c r="D2477" s="263" t="s">
        <v>17394</v>
      </c>
      <c r="E2477" s="535"/>
      <c r="F2477" s="263" t="s">
        <v>7448</v>
      </c>
      <c r="G2477" s="264" t="s">
        <v>7449</v>
      </c>
      <c r="H2477" s="263" t="s">
        <v>7450</v>
      </c>
      <c r="I2477" s="265" t="s">
        <v>9</v>
      </c>
      <c r="J2477" s="263"/>
      <c r="K2477" s="269"/>
      <c r="L2477" s="269" t="s">
        <v>645</v>
      </c>
      <c r="M2477" s="267"/>
      <c r="N2477" s="267"/>
      <c r="O2477" s="267"/>
      <c r="P2477" s="267"/>
      <c r="Q2477" s="267"/>
      <c r="R2477" s="267"/>
      <c r="S2477" s="267"/>
      <c r="T2477" s="267"/>
      <c r="U2477" s="267"/>
      <c r="V2477" s="267"/>
      <c r="W2477" s="267"/>
      <c r="X2477" s="267"/>
      <c r="Y2477" s="267"/>
      <c r="Z2477" s="267"/>
      <c r="AA2477" s="267"/>
      <c r="AB2477" s="267"/>
    </row>
    <row r="2478" spans="1:28" s="268" customFormat="1" ht="40.200000000000003" customHeight="1">
      <c r="A2478" s="263" t="s">
        <v>7433</v>
      </c>
      <c r="B2478" s="535"/>
      <c r="C2478" s="263" t="s">
        <v>7451</v>
      </c>
      <c r="D2478" s="263" t="s">
        <v>17394</v>
      </c>
      <c r="E2478" s="535"/>
      <c r="F2478" s="263" t="s">
        <v>7452</v>
      </c>
      <c r="G2478" s="264" t="s">
        <v>7453</v>
      </c>
      <c r="H2478" s="263" t="s">
        <v>7454</v>
      </c>
      <c r="I2478" s="265" t="s">
        <v>9</v>
      </c>
      <c r="J2478" s="263"/>
      <c r="K2478" s="269"/>
      <c r="L2478" s="269" t="s">
        <v>645</v>
      </c>
      <c r="M2478" s="267"/>
      <c r="N2478" s="267"/>
      <c r="O2478" s="267"/>
      <c r="P2478" s="267"/>
      <c r="Q2478" s="267"/>
      <c r="R2478" s="267"/>
      <c r="S2478" s="267"/>
      <c r="T2478" s="267"/>
      <c r="U2478" s="267"/>
      <c r="V2478" s="267"/>
      <c r="W2478" s="267"/>
      <c r="X2478" s="267"/>
      <c r="Y2478" s="267"/>
      <c r="Z2478" s="267"/>
      <c r="AA2478" s="267"/>
      <c r="AB2478" s="267"/>
    </row>
    <row r="2479" spans="1:28" s="268" customFormat="1" ht="40.200000000000003" customHeight="1">
      <c r="A2479" s="263" t="s">
        <v>7433</v>
      </c>
      <c r="B2479" s="535"/>
      <c r="C2479" s="263" t="s">
        <v>7455</v>
      </c>
      <c r="D2479" s="263" t="s">
        <v>17394</v>
      </c>
      <c r="E2479" s="535"/>
      <c r="F2479" s="263" t="s">
        <v>7456</v>
      </c>
      <c r="G2479" s="264" t="s">
        <v>7453</v>
      </c>
      <c r="H2479" s="263" t="s">
        <v>7457</v>
      </c>
      <c r="I2479" s="265" t="s">
        <v>9</v>
      </c>
      <c r="J2479" s="263"/>
      <c r="K2479" s="269"/>
      <c r="L2479" s="269" t="s">
        <v>645</v>
      </c>
      <c r="M2479" s="267"/>
      <c r="N2479" s="267"/>
      <c r="O2479" s="267"/>
      <c r="P2479" s="267"/>
      <c r="Q2479" s="267"/>
      <c r="R2479" s="267"/>
      <c r="S2479" s="267"/>
      <c r="T2479" s="267"/>
      <c r="U2479" s="267"/>
      <c r="V2479" s="267"/>
      <c r="W2479" s="267"/>
      <c r="X2479" s="267"/>
      <c r="Y2479" s="267"/>
      <c r="Z2479" s="267"/>
      <c r="AA2479" s="267"/>
      <c r="AB2479" s="267"/>
    </row>
    <row r="2480" spans="1:28" s="268" customFormat="1" ht="40.200000000000003" customHeight="1">
      <c r="A2480" s="263" t="s">
        <v>7433</v>
      </c>
      <c r="B2480" s="535"/>
      <c r="C2480" s="263" t="s">
        <v>7458</v>
      </c>
      <c r="D2480" s="263" t="s">
        <v>17394</v>
      </c>
      <c r="E2480" s="535"/>
      <c r="F2480" s="263" t="s">
        <v>7459</v>
      </c>
      <c r="G2480" s="264" t="s">
        <v>7453</v>
      </c>
      <c r="H2480" s="263" t="s">
        <v>7460</v>
      </c>
      <c r="I2480" s="265" t="s">
        <v>9</v>
      </c>
      <c r="J2480" s="263"/>
      <c r="K2480" s="269"/>
      <c r="L2480" s="269" t="s">
        <v>645</v>
      </c>
      <c r="M2480" s="267"/>
      <c r="N2480" s="267"/>
      <c r="O2480" s="267"/>
      <c r="P2480" s="267"/>
      <c r="Q2480" s="267"/>
      <c r="R2480" s="267"/>
      <c r="S2480" s="267"/>
      <c r="T2480" s="267"/>
      <c r="U2480" s="267"/>
      <c r="V2480" s="267"/>
      <c r="W2480" s="267"/>
      <c r="X2480" s="267"/>
      <c r="Y2480" s="267"/>
      <c r="Z2480" s="267"/>
      <c r="AA2480" s="267"/>
      <c r="AB2480" s="267"/>
    </row>
    <row r="2481" spans="1:28" s="268" customFormat="1" ht="40.200000000000003" customHeight="1">
      <c r="A2481" s="263" t="s">
        <v>7433</v>
      </c>
      <c r="B2481" s="535"/>
      <c r="C2481" s="263" t="s">
        <v>7461</v>
      </c>
      <c r="D2481" s="263" t="s">
        <v>17394</v>
      </c>
      <c r="E2481" s="535"/>
      <c r="F2481" s="263" t="s">
        <v>7462</v>
      </c>
      <c r="G2481" s="264" t="s">
        <v>7463</v>
      </c>
      <c r="H2481" s="263" t="s">
        <v>7464</v>
      </c>
      <c r="I2481" s="265" t="s">
        <v>9</v>
      </c>
      <c r="J2481" s="263"/>
      <c r="K2481" s="269"/>
      <c r="L2481" s="269" t="s">
        <v>645</v>
      </c>
      <c r="M2481" s="267"/>
      <c r="N2481" s="267"/>
      <c r="O2481" s="267"/>
      <c r="P2481" s="267"/>
      <c r="Q2481" s="267"/>
      <c r="R2481" s="267"/>
      <c r="S2481" s="267"/>
      <c r="T2481" s="267"/>
      <c r="U2481" s="267"/>
      <c r="V2481" s="267"/>
      <c r="W2481" s="267"/>
      <c r="X2481" s="267"/>
      <c r="Y2481" s="267"/>
      <c r="Z2481" s="267"/>
      <c r="AA2481" s="267"/>
      <c r="AB2481" s="267"/>
    </row>
    <row r="2482" spans="1:28" s="268" customFormat="1" ht="40.200000000000003" customHeight="1">
      <c r="A2482" s="263" t="s">
        <v>7433</v>
      </c>
      <c r="B2482" s="535"/>
      <c r="C2482" s="263" t="s">
        <v>7465</v>
      </c>
      <c r="D2482" s="263" t="s">
        <v>17394</v>
      </c>
      <c r="E2482" s="535"/>
      <c r="F2482" s="263" t="s">
        <v>7466</v>
      </c>
      <c r="G2482" s="264" t="s">
        <v>7463</v>
      </c>
      <c r="H2482" s="263" t="s">
        <v>7467</v>
      </c>
      <c r="I2482" s="265" t="s">
        <v>9</v>
      </c>
      <c r="J2482" s="263"/>
      <c r="K2482" s="269"/>
      <c r="L2482" s="269" t="s">
        <v>645</v>
      </c>
      <c r="M2482" s="267"/>
      <c r="N2482" s="267"/>
      <c r="O2482" s="267"/>
      <c r="P2482" s="267"/>
      <c r="Q2482" s="267"/>
      <c r="R2482" s="267"/>
      <c r="S2482" s="267"/>
      <c r="T2482" s="267"/>
      <c r="U2482" s="267"/>
      <c r="V2482" s="267"/>
      <c r="W2482" s="267"/>
      <c r="X2482" s="267"/>
      <c r="Y2482" s="267"/>
      <c r="Z2482" s="267"/>
      <c r="AA2482" s="267"/>
      <c r="AB2482" s="267"/>
    </row>
    <row r="2483" spans="1:28" s="268" customFormat="1" ht="40.200000000000003" customHeight="1">
      <c r="A2483" s="263" t="s">
        <v>7433</v>
      </c>
      <c r="B2483" s="535"/>
      <c r="C2483" s="263" t="s">
        <v>7468</v>
      </c>
      <c r="D2483" s="263" t="s">
        <v>17394</v>
      </c>
      <c r="E2483" s="535"/>
      <c r="F2483" s="263" t="s">
        <v>7469</v>
      </c>
      <c r="G2483" s="264" t="s">
        <v>7463</v>
      </c>
      <c r="H2483" s="263" t="s">
        <v>7470</v>
      </c>
      <c r="I2483" s="265" t="s">
        <v>9</v>
      </c>
      <c r="J2483" s="263"/>
      <c r="K2483" s="269"/>
      <c r="L2483" s="269" t="s">
        <v>645</v>
      </c>
      <c r="M2483" s="267"/>
      <c r="N2483" s="267"/>
      <c r="O2483" s="267"/>
      <c r="P2483" s="267"/>
      <c r="Q2483" s="267"/>
      <c r="R2483" s="267"/>
      <c r="S2483" s="267"/>
      <c r="T2483" s="267"/>
      <c r="U2483" s="267"/>
      <c r="V2483" s="267"/>
      <c r="W2483" s="267"/>
      <c r="X2483" s="267"/>
      <c r="Y2483" s="267"/>
      <c r="Z2483" s="267"/>
      <c r="AA2483" s="267"/>
      <c r="AB2483" s="267"/>
    </row>
    <row r="2484" spans="1:28" s="268" customFormat="1" ht="40.200000000000003" customHeight="1">
      <c r="A2484" s="263" t="s">
        <v>7433</v>
      </c>
      <c r="B2484" s="535"/>
      <c r="C2484" s="263" t="s">
        <v>7471</v>
      </c>
      <c r="D2484" s="263" t="s">
        <v>17394</v>
      </c>
      <c r="E2484" s="535"/>
      <c r="F2484" s="263" t="s">
        <v>7472</v>
      </c>
      <c r="G2484" s="264" t="s">
        <v>7463</v>
      </c>
      <c r="H2484" s="263" t="s">
        <v>7473</v>
      </c>
      <c r="I2484" s="265" t="s">
        <v>9</v>
      </c>
      <c r="J2484" s="263"/>
      <c r="K2484" s="269"/>
      <c r="L2484" s="269" t="s">
        <v>645</v>
      </c>
      <c r="M2484" s="267"/>
      <c r="N2484" s="267"/>
      <c r="O2484" s="267"/>
      <c r="P2484" s="267"/>
      <c r="Q2484" s="267"/>
      <c r="R2484" s="267"/>
      <c r="S2484" s="267"/>
      <c r="T2484" s="267"/>
      <c r="U2484" s="267"/>
      <c r="V2484" s="267"/>
      <c r="W2484" s="267"/>
      <c r="X2484" s="267"/>
      <c r="Y2484" s="267"/>
      <c r="Z2484" s="267"/>
      <c r="AA2484" s="267"/>
      <c r="AB2484" s="267"/>
    </row>
    <row r="2485" spans="1:28" s="268" customFormat="1" ht="40.200000000000003" customHeight="1">
      <c r="A2485" s="263" t="s">
        <v>7433</v>
      </c>
      <c r="B2485" s="535"/>
      <c r="C2485" s="263" t="s">
        <v>7474</v>
      </c>
      <c r="D2485" s="263" t="s">
        <v>17394</v>
      </c>
      <c r="E2485" s="535"/>
      <c r="F2485" s="263" t="s">
        <v>7475</v>
      </c>
      <c r="G2485" s="264" t="s">
        <v>7463</v>
      </c>
      <c r="H2485" s="263" t="s">
        <v>7476</v>
      </c>
      <c r="I2485" s="265" t="s">
        <v>9</v>
      </c>
      <c r="J2485" s="263"/>
      <c r="K2485" s="269"/>
      <c r="L2485" s="269" t="s">
        <v>645</v>
      </c>
      <c r="M2485" s="267"/>
      <c r="N2485" s="267"/>
      <c r="O2485" s="267"/>
      <c r="P2485" s="267"/>
      <c r="Q2485" s="267"/>
      <c r="R2485" s="267"/>
      <c r="S2485" s="267"/>
      <c r="T2485" s="267"/>
      <c r="U2485" s="267"/>
      <c r="V2485" s="267"/>
      <c r="W2485" s="267"/>
      <c r="X2485" s="267"/>
      <c r="Y2485" s="267"/>
      <c r="Z2485" s="267"/>
      <c r="AA2485" s="267"/>
      <c r="AB2485" s="267"/>
    </row>
    <row r="2486" spans="1:28" s="268" customFormat="1" ht="40.200000000000003" customHeight="1">
      <c r="A2486" s="263" t="s">
        <v>7433</v>
      </c>
      <c r="B2486" s="535"/>
      <c r="C2486" s="263" t="s">
        <v>7477</v>
      </c>
      <c r="D2486" s="263" t="s">
        <v>17394</v>
      </c>
      <c r="E2486" s="535"/>
      <c r="F2486" s="263" t="s">
        <v>7478</v>
      </c>
      <c r="G2486" s="264" t="s">
        <v>7463</v>
      </c>
      <c r="H2486" s="263" t="s">
        <v>7479</v>
      </c>
      <c r="I2486" s="265" t="s">
        <v>9</v>
      </c>
      <c r="J2486" s="269"/>
      <c r="K2486" s="269"/>
      <c r="L2486" s="269" t="s">
        <v>645</v>
      </c>
      <c r="M2486" s="267"/>
      <c r="N2486" s="267"/>
      <c r="O2486" s="267"/>
      <c r="P2486" s="267"/>
      <c r="Q2486" s="267"/>
      <c r="R2486" s="267"/>
      <c r="S2486" s="267"/>
      <c r="T2486" s="267"/>
      <c r="U2486" s="267"/>
      <c r="V2486" s="267"/>
      <c r="W2486" s="267"/>
      <c r="X2486" s="267"/>
      <c r="Y2486" s="267"/>
      <c r="Z2486" s="267"/>
      <c r="AA2486" s="267"/>
      <c r="AB2486" s="267"/>
    </row>
    <row r="2487" spans="1:28" s="268" customFormat="1" ht="40.200000000000003" customHeight="1">
      <c r="A2487" s="263" t="s">
        <v>7433</v>
      </c>
      <c r="B2487" s="535"/>
      <c r="C2487" s="263" t="s">
        <v>7480</v>
      </c>
      <c r="D2487" s="263" t="s">
        <v>17394</v>
      </c>
      <c r="E2487" s="535"/>
      <c r="F2487" s="263" t="s">
        <v>7481</v>
      </c>
      <c r="G2487" s="264" t="s">
        <v>7463</v>
      </c>
      <c r="H2487" s="263" t="s">
        <v>7482</v>
      </c>
      <c r="I2487" s="265" t="s">
        <v>9</v>
      </c>
      <c r="J2487" s="263"/>
      <c r="K2487" s="269"/>
      <c r="L2487" s="269" t="s">
        <v>645</v>
      </c>
      <c r="M2487" s="267"/>
      <c r="N2487" s="267"/>
      <c r="O2487" s="267"/>
      <c r="P2487" s="267"/>
      <c r="Q2487" s="267"/>
      <c r="R2487" s="267"/>
      <c r="S2487" s="267"/>
      <c r="T2487" s="267"/>
      <c r="U2487" s="267"/>
      <c r="V2487" s="267"/>
      <c r="W2487" s="267"/>
      <c r="X2487" s="267"/>
      <c r="Y2487" s="267"/>
      <c r="Z2487" s="267"/>
      <c r="AA2487" s="267"/>
      <c r="AB2487" s="267"/>
    </row>
    <row r="2488" spans="1:28" s="268" customFormat="1" ht="40.200000000000003" customHeight="1">
      <c r="A2488" s="263" t="s">
        <v>7433</v>
      </c>
      <c r="B2488" s="535"/>
      <c r="C2488" s="263" t="s">
        <v>7483</v>
      </c>
      <c r="D2488" s="263" t="s">
        <v>17394</v>
      </c>
      <c r="E2488" s="535"/>
      <c r="F2488" s="263" t="s">
        <v>7484</v>
      </c>
      <c r="G2488" s="264" t="s">
        <v>7485</v>
      </c>
      <c r="H2488" s="263" t="s">
        <v>7486</v>
      </c>
      <c r="I2488" s="265" t="s">
        <v>9</v>
      </c>
      <c r="J2488" s="263"/>
      <c r="K2488" s="269"/>
      <c r="L2488" s="269" t="s">
        <v>645</v>
      </c>
      <c r="M2488" s="267"/>
      <c r="N2488" s="267"/>
      <c r="O2488" s="267"/>
      <c r="P2488" s="267"/>
      <c r="Q2488" s="267"/>
      <c r="R2488" s="267"/>
      <c r="S2488" s="267"/>
      <c r="T2488" s="267"/>
      <c r="U2488" s="267"/>
      <c r="V2488" s="267"/>
      <c r="W2488" s="267"/>
      <c r="X2488" s="267"/>
      <c r="Y2488" s="267"/>
      <c r="Z2488" s="267"/>
      <c r="AA2488" s="267"/>
      <c r="AB2488" s="267"/>
    </row>
    <row r="2489" spans="1:28" s="268" customFormat="1" ht="40.200000000000003" customHeight="1">
      <c r="A2489" s="263" t="s">
        <v>7433</v>
      </c>
      <c r="B2489" s="535"/>
      <c r="C2489" s="263" t="s">
        <v>7487</v>
      </c>
      <c r="D2489" s="263" t="s">
        <v>17394</v>
      </c>
      <c r="E2489" s="535"/>
      <c r="F2489" s="263" t="s">
        <v>7488</v>
      </c>
      <c r="G2489" s="264" t="s">
        <v>7485</v>
      </c>
      <c r="H2489" s="263" t="s">
        <v>7489</v>
      </c>
      <c r="I2489" s="265" t="s">
        <v>9</v>
      </c>
      <c r="J2489" s="269"/>
      <c r="K2489" s="269"/>
      <c r="L2489" s="269" t="s">
        <v>645</v>
      </c>
      <c r="M2489" s="267"/>
      <c r="N2489" s="267"/>
      <c r="O2489" s="267"/>
      <c r="P2489" s="267"/>
      <c r="Q2489" s="267"/>
      <c r="R2489" s="267"/>
      <c r="S2489" s="267"/>
      <c r="T2489" s="267"/>
      <c r="U2489" s="267"/>
      <c r="V2489" s="267"/>
      <c r="W2489" s="267"/>
      <c r="X2489" s="267"/>
      <c r="Y2489" s="267"/>
      <c r="Z2489" s="267"/>
      <c r="AA2489" s="267"/>
      <c r="AB2489" s="267"/>
    </row>
    <row r="2490" spans="1:28" s="268" customFormat="1" ht="40.200000000000003" customHeight="1">
      <c r="A2490" s="263" t="s">
        <v>7433</v>
      </c>
      <c r="B2490" s="535"/>
      <c r="C2490" s="263" t="s">
        <v>7490</v>
      </c>
      <c r="D2490" s="263" t="s">
        <v>17394</v>
      </c>
      <c r="E2490" s="535"/>
      <c r="F2490" s="263" t="s">
        <v>1972</v>
      </c>
      <c r="G2490" s="264" t="s">
        <v>7463</v>
      </c>
      <c r="H2490" s="263" t="s">
        <v>1974</v>
      </c>
      <c r="I2490" s="265" t="s">
        <v>9</v>
      </c>
      <c r="J2490" s="263"/>
      <c r="K2490" s="269"/>
      <c r="L2490" s="269" t="s">
        <v>645</v>
      </c>
      <c r="M2490" s="267"/>
      <c r="N2490" s="267"/>
      <c r="O2490" s="267"/>
      <c r="P2490" s="267"/>
      <c r="Q2490" s="267"/>
      <c r="R2490" s="267"/>
      <c r="S2490" s="267"/>
      <c r="T2490" s="267"/>
      <c r="U2490" s="267"/>
      <c r="V2490" s="267"/>
      <c r="W2490" s="267"/>
      <c r="X2490" s="267"/>
      <c r="Y2490" s="267"/>
      <c r="Z2490" s="267"/>
      <c r="AA2490" s="267"/>
      <c r="AB2490" s="267"/>
    </row>
    <row r="2491" spans="1:28" s="268" customFormat="1" ht="40.200000000000003" customHeight="1">
      <c r="A2491" s="263" t="s">
        <v>7433</v>
      </c>
      <c r="B2491" s="535"/>
      <c r="C2491" s="263" t="s">
        <v>7491</v>
      </c>
      <c r="D2491" s="263" t="s">
        <v>17394</v>
      </c>
      <c r="E2491" s="535"/>
      <c r="F2491" s="263" t="s">
        <v>1975</v>
      </c>
      <c r="G2491" s="264" t="s">
        <v>7463</v>
      </c>
      <c r="H2491" s="263" t="s">
        <v>7492</v>
      </c>
      <c r="I2491" s="265" t="s">
        <v>9</v>
      </c>
      <c r="J2491" s="263"/>
      <c r="K2491" s="269"/>
      <c r="L2491" s="269" t="s">
        <v>645</v>
      </c>
      <c r="M2491" s="267"/>
      <c r="N2491" s="267"/>
      <c r="O2491" s="267"/>
      <c r="P2491" s="267"/>
      <c r="Q2491" s="267"/>
      <c r="R2491" s="267"/>
      <c r="S2491" s="267"/>
      <c r="T2491" s="267"/>
      <c r="U2491" s="267"/>
      <c r="V2491" s="267"/>
      <c r="W2491" s="267"/>
      <c r="X2491" s="267"/>
      <c r="Y2491" s="267"/>
      <c r="Z2491" s="267"/>
      <c r="AA2491" s="267"/>
      <c r="AB2491" s="267"/>
    </row>
    <row r="2492" spans="1:28" s="268" customFormat="1" ht="40.200000000000003" customHeight="1">
      <c r="A2492" s="263" t="s">
        <v>7433</v>
      </c>
      <c r="B2492" s="535"/>
      <c r="C2492" s="263" t="s">
        <v>7493</v>
      </c>
      <c r="D2492" s="263" t="s">
        <v>17394</v>
      </c>
      <c r="E2492" s="535"/>
      <c r="F2492" s="263" t="s">
        <v>7494</v>
      </c>
      <c r="G2492" s="264" t="s">
        <v>7463</v>
      </c>
      <c r="H2492" s="263" t="s">
        <v>7495</v>
      </c>
      <c r="I2492" s="265" t="s">
        <v>9</v>
      </c>
      <c r="J2492" s="263"/>
      <c r="K2492" s="269"/>
      <c r="L2492" s="269" t="s">
        <v>645</v>
      </c>
      <c r="M2492" s="267"/>
      <c r="N2492" s="267"/>
      <c r="O2492" s="267"/>
      <c r="P2492" s="267"/>
      <c r="Q2492" s="267"/>
      <c r="R2492" s="267"/>
      <c r="S2492" s="267"/>
      <c r="T2492" s="267"/>
      <c r="U2492" s="267"/>
      <c r="V2492" s="267"/>
      <c r="W2492" s="267"/>
      <c r="X2492" s="267"/>
      <c r="Y2492" s="267"/>
      <c r="Z2492" s="267"/>
      <c r="AA2492" s="267"/>
      <c r="AB2492" s="267"/>
    </row>
    <row r="2493" spans="1:28" s="268" customFormat="1" ht="40.200000000000003" customHeight="1">
      <c r="A2493" s="263" t="s">
        <v>7433</v>
      </c>
      <c r="B2493" s="535"/>
      <c r="C2493" s="263" t="s">
        <v>7496</v>
      </c>
      <c r="D2493" s="263" t="s">
        <v>17394</v>
      </c>
      <c r="E2493" s="535"/>
      <c r="F2493" s="263" t="s">
        <v>7497</v>
      </c>
      <c r="G2493" s="264" t="s">
        <v>7463</v>
      </c>
      <c r="H2493" s="263" t="s">
        <v>17395</v>
      </c>
      <c r="I2493" s="265" t="s">
        <v>9</v>
      </c>
      <c r="J2493" s="263"/>
      <c r="K2493" s="269"/>
      <c r="L2493" s="269" t="s">
        <v>645</v>
      </c>
      <c r="M2493" s="267"/>
      <c r="N2493" s="267"/>
      <c r="O2493" s="267"/>
      <c r="P2493" s="267"/>
      <c r="Q2493" s="267"/>
      <c r="R2493" s="267"/>
      <c r="S2493" s="267"/>
      <c r="T2493" s="267"/>
      <c r="U2493" s="267"/>
      <c r="V2493" s="267"/>
      <c r="W2493" s="267"/>
      <c r="X2493" s="267"/>
      <c r="Y2493" s="267"/>
      <c r="Z2493" s="267"/>
      <c r="AA2493" s="267"/>
      <c r="AB2493" s="267"/>
    </row>
    <row r="2494" spans="1:28" s="268" customFormat="1" ht="40.200000000000003" customHeight="1">
      <c r="A2494" s="263" t="s">
        <v>7433</v>
      </c>
      <c r="B2494" s="535"/>
      <c r="C2494" s="263" t="s">
        <v>7498</v>
      </c>
      <c r="D2494" s="263" t="s">
        <v>17394</v>
      </c>
      <c r="E2494" s="535"/>
      <c r="F2494" s="263" t="s">
        <v>7499</v>
      </c>
      <c r="G2494" s="264" t="s">
        <v>7463</v>
      </c>
      <c r="H2494" s="263" t="s">
        <v>7500</v>
      </c>
      <c r="I2494" s="265" t="s">
        <v>9</v>
      </c>
      <c r="J2494" s="263"/>
      <c r="K2494" s="269"/>
      <c r="L2494" s="269" t="s">
        <v>645</v>
      </c>
      <c r="M2494" s="267"/>
      <c r="N2494" s="267"/>
      <c r="O2494" s="267"/>
      <c r="P2494" s="267"/>
      <c r="Q2494" s="267"/>
      <c r="R2494" s="267"/>
      <c r="S2494" s="267"/>
      <c r="T2494" s="267"/>
      <c r="U2494" s="267"/>
      <c r="V2494" s="267"/>
      <c r="W2494" s="267"/>
      <c r="X2494" s="267"/>
      <c r="Y2494" s="267"/>
      <c r="Z2494" s="267"/>
      <c r="AA2494" s="267"/>
      <c r="AB2494" s="267"/>
    </row>
    <row r="2495" spans="1:28" s="268" customFormat="1" ht="40.200000000000003" customHeight="1">
      <c r="A2495" s="263" t="s">
        <v>7433</v>
      </c>
      <c r="B2495" s="535"/>
      <c r="C2495" s="263" t="s">
        <v>7501</v>
      </c>
      <c r="D2495" s="263" t="s">
        <v>17394</v>
      </c>
      <c r="E2495" s="535"/>
      <c r="F2495" s="263" t="s">
        <v>7502</v>
      </c>
      <c r="G2495" s="264" t="s">
        <v>7463</v>
      </c>
      <c r="H2495" s="263" t="s">
        <v>7500</v>
      </c>
      <c r="I2495" s="265" t="s">
        <v>9</v>
      </c>
      <c r="J2495" s="263"/>
      <c r="K2495" s="269"/>
      <c r="L2495" s="269" t="s">
        <v>645</v>
      </c>
      <c r="M2495" s="267"/>
      <c r="N2495" s="267"/>
      <c r="O2495" s="267"/>
      <c r="P2495" s="267"/>
      <c r="Q2495" s="267"/>
      <c r="R2495" s="267"/>
      <c r="S2495" s="267"/>
      <c r="T2495" s="267"/>
      <c r="U2495" s="267"/>
      <c r="V2495" s="267"/>
      <c r="W2495" s="267"/>
      <c r="X2495" s="267"/>
      <c r="Y2495" s="267"/>
      <c r="Z2495" s="267"/>
      <c r="AA2495" s="267"/>
      <c r="AB2495" s="267"/>
    </row>
    <row r="2496" spans="1:28" s="268" customFormat="1" ht="40.200000000000003" customHeight="1">
      <c r="A2496" s="263" t="s">
        <v>7433</v>
      </c>
      <c r="B2496" s="535"/>
      <c r="C2496" s="263" t="s">
        <v>7503</v>
      </c>
      <c r="D2496" s="263" t="s">
        <v>17394</v>
      </c>
      <c r="E2496" s="535"/>
      <c r="F2496" s="263" t="s">
        <v>7504</v>
      </c>
      <c r="G2496" s="264" t="s">
        <v>7463</v>
      </c>
      <c r="H2496" s="263" t="s">
        <v>7505</v>
      </c>
      <c r="I2496" s="265" t="s">
        <v>9</v>
      </c>
      <c r="J2496" s="269"/>
      <c r="K2496" s="269"/>
      <c r="L2496" s="269" t="s">
        <v>645</v>
      </c>
      <c r="M2496" s="267"/>
      <c r="N2496" s="267"/>
      <c r="O2496" s="267"/>
      <c r="P2496" s="267"/>
      <c r="Q2496" s="267"/>
      <c r="R2496" s="267"/>
      <c r="S2496" s="267"/>
      <c r="T2496" s="267"/>
      <c r="U2496" s="267"/>
      <c r="V2496" s="267"/>
      <c r="W2496" s="267"/>
      <c r="X2496" s="267"/>
      <c r="Y2496" s="267"/>
      <c r="Z2496" s="267"/>
      <c r="AA2496" s="267"/>
      <c r="AB2496" s="267"/>
    </row>
    <row r="2497" spans="1:28" s="268" customFormat="1" ht="40.200000000000003" customHeight="1">
      <c r="A2497" s="263" t="s">
        <v>7433</v>
      </c>
      <c r="B2497" s="535"/>
      <c r="C2497" s="263" t="s">
        <v>7506</v>
      </c>
      <c r="D2497" s="263" t="s">
        <v>17394</v>
      </c>
      <c r="E2497" s="535"/>
      <c r="F2497" s="263" t="s">
        <v>7507</v>
      </c>
      <c r="G2497" s="264" t="s">
        <v>7463</v>
      </c>
      <c r="H2497" s="263" t="s">
        <v>7508</v>
      </c>
      <c r="I2497" s="265" t="s">
        <v>9</v>
      </c>
      <c r="J2497" s="263"/>
      <c r="K2497" s="269"/>
      <c r="L2497" s="269" t="s">
        <v>645</v>
      </c>
      <c r="M2497" s="267"/>
      <c r="N2497" s="267"/>
      <c r="O2497" s="267"/>
      <c r="P2497" s="267"/>
      <c r="Q2497" s="267"/>
      <c r="R2497" s="267"/>
      <c r="S2497" s="267"/>
      <c r="T2497" s="267"/>
      <c r="U2497" s="267"/>
      <c r="V2497" s="267"/>
      <c r="W2497" s="267"/>
      <c r="X2497" s="267"/>
      <c r="Y2497" s="267"/>
      <c r="Z2497" s="267"/>
      <c r="AA2497" s="267"/>
      <c r="AB2497" s="267"/>
    </row>
    <row r="2498" spans="1:28" s="268" customFormat="1" ht="40.200000000000003" customHeight="1">
      <c r="A2498" s="263" t="s">
        <v>7433</v>
      </c>
      <c r="B2498" s="535"/>
      <c r="C2498" s="263" t="s">
        <v>7509</v>
      </c>
      <c r="D2498" s="263" t="s">
        <v>17394</v>
      </c>
      <c r="E2498" s="535"/>
      <c r="F2498" s="263" t="s">
        <v>7510</v>
      </c>
      <c r="G2498" s="264" t="s">
        <v>7463</v>
      </c>
      <c r="H2498" s="263" t="s">
        <v>7511</v>
      </c>
      <c r="I2498" s="265" t="s">
        <v>9</v>
      </c>
      <c r="J2498" s="263"/>
      <c r="K2498" s="269"/>
      <c r="L2498" s="269" t="s">
        <v>645</v>
      </c>
      <c r="M2498" s="267"/>
      <c r="N2498" s="267"/>
      <c r="O2498" s="267"/>
      <c r="P2498" s="267"/>
      <c r="Q2498" s="267"/>
      <c r="R2498" s="267"/>
      <c r="S2498" s="267"/>
      <c r="T2498" s="267"/>
      <c r="U2498" s="267"/>
      <c r="V2498" s="267"/>
      <c r="W2498" s="267"/>
      <c r="X2498" s="267"/>
      <c r="Y2498" s="267"/>
      <c r="Z2498" s="267"/>
      <c r="AA2498" s="267"/>
      <c r="AB2498" s="267"/>
    </row>
    <row r="2499" spans="1:28" s="268" customFormat="1" ht="40.200000000000003" customHeight="1">
      <c r="A2499" s="263" t="s">
        <v>7433</v>
      </c>
      <c r="B2499" s="535"/>
      <c r="C2499" s="263" t="s">
        <v>7512</v>
      </c>
      <c r="D2499" s="263" t="s">
        <v>17394</v>
      </c>
      <c r="E2499" s="535"/>
      <c r="F2499" s="263" t="s">
        <v>7513</v>
      </c>
      <c r="G2499" s="264" t="s">
        <v>7514</v>
      </c>
      <c r="H2499" s="263" t="s">
        <v>7515</v>
      </c>
      <c r="I2499" s="265" t="s">
        <v>9</v>
      </c>
      <c r="J2499" s="263"/>
      <c r="K2499" s="269"/>
      <c r="L2499" s="269" t="s">
        <v>645</v>
      </c>
      <c r="M2499" s="267"/>
      <c r="N2499" s="267"/>
      <c r="O2499" s="267"/>
      <c r="P2499" s="267"/>
      <c r="Q2499" s="267"/>
      <c r="R2499" s="267"/>
      <c r="S2499" s="267"/>
      <c r="T2499" s="267"/>
      <c r="U2499" s="267"/>
      <c r="V2499" s="267"/>
      <c r="W2499" s="267"/>
      <c r="X2499" s="267"/>
      <c r="Y2499" s="267"/>
      <c r="Z2499" s="267"/>
      <c r="AA2499" s="267"/>
      <c r="AB2499" s="267"/>
    </row>
    <row r="2500" spans="1:28" s="268" customFormat="1" ht="40.200000000000003" customHeight="1">
      <c r="A2500" s="263" t="s">
        <v>7433</v>
      </c>
      <c r="B2500" s="535"/>
      <c r="C2500" s="263" t="s">
        <v>7516</v>
      </c>
      <c r="D2500" s="263" t="s">
        <v>17394</v>
      </c>
      <c r="E2500" s="535"/>
      <c r="F2500" s="263" t="s">
        <v>7517</v>
      </c>
      <c r="G2500" s="264" t="s">
        <v>7518</v>
      </c>
      <c r="H2500" s="263" t="s">
        <v>7519</v>
      </c>
      <c r="I2500" s="265" t="s">
        <v>9</v>
      </c>
      <c r="J2500" s="263"/>
      <c r="K2500" s="269"/>
      <c r="L2500" s="269" t="s">
        <v>645</v>
      </c>
      <c r="M2500" s="267"/>
      <c r="N2500" s="267"/>
      <c r="O2500" s="267"/>
      <c r="P2500" s="267"/>
      <c r="Q2500" s="267"/>
      <c r="R2500" s="267"/>
      <c r="S2500" s="267"/>
      <c r="T2500" s="267"/>
      <c r="U2500" s="267"/>
      <c r="V2500" s="267"/>
      <c r="W2500" s="267"/>
      <c r="X2500" s="267"/>
      <c r="Y2500" s="267"/>
      <c r="Z2500" s="267"/>
      <c r="AA2500" s="267"/>
      <c r="AB2500" s="267"/>
    </row>
    <row r="2501" spans="1:28" s="268" customFormat="1" ht="40.200000000000003" customHeight="1">
      <c r="A2501" s="263" t="s">
        <v>7433</v>
      </c>
      <c r="B2501" s="535"/>
      <c r="C2501" s="263" t="s">
        <v>7520</v>
      </c>
      <c r="D2501" s="263" t="s">
        <v>17394</v>
      </c>
      <c r="E2501" s="535"/>
      <c r="F2501" s="263" t="s">
        <v>7521</v>
      </c>
      <c r="G2501" s="264" t="s">
        <v>7463</v>
      </c>
      <c r="H2501" s="263" t="s">
        <v>7522</v>
      </c>
      <c r="I2501" s="265" t="s">
        <v>9</v>
      </c>
      <c r="J2501" s="269"/>
      <c r="K2501" s="269"/>
      <c r="L2501" s="269" t="s">
        <v>645</v>
      </c>
      <c r="M2501" s="267"/>
      <c r="N2501" s="267"/>
      <c r="O2501" s="267"/>
      <c r="P2501" s="267"/>
      <c r="Q2501" s="267"/>
      <c r="R2501" s="267"/>
      <c r="S2501" s="267"/>
      <c r="T2501" s="267"/>
      <c r="U2501" s="267"/>
      <c r="V2501" s="267"/>
      <c r="W2501" s="267"/>
      <c r="X2501" s="267"/>
      <c r="Y2501" s="267"/>
      <c r="Z2501" s="267"/>
      <c r="AA2501" s="267"/>
      <c r="AB2501" s="267"/>
    </row>
    <row r="2502" spans="1:28" s="268" customFormat="1" ht="40.200000000000003" customHeight="1">
      <c r="A2502" s="263" t="s">
        <v>7433</v>
      </c>
      <c r="B2502" s="535"/>
      <c r="C2502" s="263" t="s">
        <v>7523</v>
      </c>
      <c r="D2502" s="263" t="s">
        <v>17394</v>
      </c>
      <c r="E2502" s="535"/>
      <c r="F2502" s="291" t="s">
        <v>7524</v>
      </c>
      <c r="G2502" s="264" t="s">
        <v>7463</v>
      </c>
      <c r="H2502" s="291" t="s">
        <v>1185</v>
      </c>
      <c r="I2502" s="265" t="s">
        <v>9</v>
      </c>
      <c r="J2502" s="263"/>
      <c r="K2502" s="269"/>
      <c r="L2502" s="269" t="s">
        <v>645</v>
      </c>
      <c r="M2502" s="267"/>
      <c r="N2502" s="267"/>
      <c r="O2502" s="267"/>
      <c r="P2502" s="267"/>
      <c r="Q2502" s="267"/>
      <c r="R2502" s="267"/>
      <c r="S2502" s="267"/>
      <c r="T2502" s="267"/>
      <c r="U2502" s="267"/>
      <c r="V2502" s="267"/>
      <c r="W2502" s="267"/>
      <c r="X2502" s="267"/>
      <c r="Y2502" s="267"/>
      <c r="Z2502" s="267"/>
      <c r="AA2502" s="267"/>
      <c r="AB2502" s="267"/>
    </row>
    <row r="2503" spans="1:28" s="268" customFormat="1" ht="40.200000000000003" customHeight="1">
      <c r="A2503" s="263" t="s">
        <v>7433</v>
      </c>
      <c r="B2503" s="535"/>
      <c r="C2503" s="263" t="s">
        <v>7525</v>
      </c>
      <c r="D2503" s="263" t="s">
        <v>17394</v>
      </c>
      <c r="E2503" s="535"/>
      <c r="F2503" s="263" t="s">
        <v>7526</v>
      </c>
      <c r="G2503" s="264" t="s">
        <v>7463</v>
      </c>
      <c r="H2503" s="263" t="s">
        <v>7527</v>
      </c>
      <c r="I2503" s="265" t="s">
        <v>9</v>
      </c>
      <c r="J2503" s="263"/>
      <c r="K2503" s="269"/>
      <c r="L2503" s="269" t="s">
        <v>645</v>
      </c>
      <c r="M2503" s="267"/>
      <c r="N2503" s="267"/>
      <c r="O2503" s="267"/>
      <c r="P2503" s="267"/>
      <c r="Q2503" s="267"/>
      <c r="R2503" s="267"/>
      <c r="S2503" s="267"/>
      <c r="T2503" s="267"/>
      <c r="U2503" s="267"/>
      <c r="V2503" s="267"/>
      <c r="W2503" s="267"/>
      <c r="X2503" s="267"/>
      <c r="Y2503" s="267"/>
      <c r="Z2503" s="267"/>
      <c r="AA2503" s="267"/>
      <c r="AB2503" s="267"/>
    </row>
    <row r="2504" spans="1:28" s="268" customFormat="1" ht="40.200000000000003" customHeight="1">
      <c r="A2504" s="263" t="s">
        <v>7433</v>
      </c>
      <c r="B2504" s="535"/>
      <c r="C2504" s="263" t="s">
        <v>7528</v>
      </c>
      <c r="D2504" s="263" t="s">
        <v>17394</v>
      </c>
      <c r="E2504" s="535"/>
      <c r="F2504" s="263" t="s">
        <v>2003</v>
      </c>
      <c r="G2504" s="264" t="s">
        <v>7463</v>
      </c>
      <c r="H2504" s="263" t="s">
        <v>7529</v>
      </c>
      <c r="I2504" s="265" t="s">
        <v>9</v>
      </c>
      <c r="J2504" s="263"/>
      <c r="K2504" s="269"/>
      <c r="L2504" s="269" t="s">
        <v>645</v>
      </c>
      <c r="M2504" s="267"/>
      <c r="N2504" s="267"/>
      <c r="O2504" s="267"/>
      <c r="P2504" s="267"/>
      <c r="Q2504" s="267"/>
      <c r="R2504" s="267"/>
      <c r="S2504" s="267"/>
      <c r="T2504" s="267"/>
      <c r="U2504" s="267"/>
      <c r="V2504" s="267"/>
      <c r="W2504" s="267"/>
      <c r="X2504" s="267"/>
      <c r="Y2504" s="267"/>
      <c r="Z2504" s="267"/>
      <c r="AA2504" s="267"/>
      <c r="AB2504" s="267"/>
    </row>
    <row r="2505" spans="1:28" s="268" customFormat="1" ht="40.200000000000003" customHeight="1">
      <c r="A2505" s="263" t="s">
        <v>7433</v>
      </c>
      <c r="B2505" s="535"/>
      <c r="C2505" s="263" t="s">
        <v>7530</v>
      </c>
      <c r="D2505" s="263" t="s">
        <v>17394</v>
      </c>
      <c r="E2505" s="535"/>
      <c r="F2505" s="263" t="s">
        <v>7531</v>
      </c>
      <c r="G2505" s="264" t="s">
        <v>7532</v>
      </c>
      <c r="H2505" s="263" t="s">
        <v>17396</v>
      </c>
      <c r="I2505" s="265" t="s">
        <v>9</v>
      </c>
      <c r="J2505" s="263"/>
      <c r="K2505" s="269"/>
      <c r="L2505" s="269" t="s">
        <v>645</v>
      </c>
      <c r="M2505" s="267"/>
      <c r="N2505" s="267"/>
      <c r="O2505" s="267"/>
      <c r="P2505" s="267"/>
      <c r="Q2505" s="267"/>
      <c r="R2505" s="267"/>
      <c r="S2505" s="267"/>
      <c r="T2505" s="267"/>
      <c r="U2505" s="267"/>
      <c r="V2505" s="267"/>
      <c r="W2505" s="267"/>
      <c r="X2505" s="267"/>
      <c r="Y2505" s="267"/>
      <c r="Z2505" s="267"/>
      <c r="AA2505" s="267"/>
      <c r="AB2505" s="267"/>
    </row>
    <row r="2506" spans="1:28" s="268" customFormat="1" ht="40.200000000000003" customHeight="1">
      <c r="A2506" s="263" t="s">
        <v>7433</v>
      </c>
      <c r="B2506" s="535"/>
      <c r="C2506" s="263" t="s">
        <v>7533</v>
      </c>
      <c r="D2506" s="263" t="s">
        <v>17394</v>
      </c>
      <c r="E2506" s="535"/>
      <c r="F2506" s="263" t="s">
        <v>7534</v>
      </c>
      <c r="G2506" s="264" t="s">
        <v>7535</v>
      </c>
      <c r="H2506" s="263" t="s">
        <v>17397</v>
      </c>
      <c r="I2506" s="265" t="s">
        <v>9</v>
      </c>
      <c r="J2506" s="263"/>
      <c r="K2506" s="269"/>
      <c r="L2506" s="269" t="s">
        <v>645</v>
      </c>
      <c r="M2506" s="267"/>
      <c r="N2506" s="267"/>
      <c r="O2506" s="267"/>
      <c r="P2506" s="267"/>
      <c r="Q2506" s="267"/>
      <c r="R2506" s="267"/>
      <c r="S2506" s="267"/>
      <c r="T2506" s="267"/>
      <c r="U2506" s="267"/>
      <c r="V2506" s="267"/>
      <c r="W2506" s="267"/>
      <c r="X2506" s="267"/>
      <c r="Y2506" s="267"/>
      <c r="Z2506" s="267"/>
      <c r="AA2506" s="267"/>
      <c r="AB2506" s="267"/>
    </row>
    <row r="2507" spans="1:28" s="268" customFormat="1" ht="40.200000000000003" customHeight="1">
      <c r="A2507" s="263" t="s">
        <v>7433</v>
      </c>
      <c r="B2507" s="535"/>
      <c r="C2507" s="263" t="s">
        <v>7536</v>
      </c>
      <c r="D2507" s="263" t="s">
        <v>17394</v>
      </c>
      <c r="E2507" s="535"/>
      <c r="F2507" s="263" t="s">
        <v>1804</v>
      </c>
      <c r="G2507" s="264" t="s">
        <v>7537</v>
      </c>
      <c r="H2507" s="263" t="s">
        <v>1625</v>
      </c>
      <c r="I2507" s="265" t="s">
        <v>9</v>
      </c>
      <c r="J2507" s="263"/>
      <c r="K2507" s="269"/>
      <c r="L2507" s="269" t="s">
        <v>645</v>
      </c>
      <c r="M2507" s="267"/>
      <c r="N2507" s="267"/>
      <c r="O2507" s="267"/>
      <c r="P2507" s="267"/>
      <c r="Q2507" s="267"/>
      <c r="R2507" s="267"/>
      <c r="S2507" s="267"/>
      <c r="T2507" s="267"/>
      <c r="U2507" s="267"/>
      <c r="V2507" s="267"/>
      <c r="W2507" s="267"/>
      <c r="X2507" s="267"/>
      <c r="Y2507" s="267"/>
      <c r="Z2507" s="267"/>
      <c r="AA2507" s="267"/>
      <c r="AB2507" s="267"/>
    </row>
    <row r="2508" spans="1:28" s="268" customFormat="1" ht="40.200000000000003" customHeight="1">
      <c r="A2508" s="263" t="s">
        <v>7433</v>
      </c>
      <c r="B2508" s="535"/>
      <c r="C2508" s="263" t="s">
        <v>7538</v>
      </c>
      <c r="D2508" s="263" t="s">
        <v>17394</v>
      </c>
      <c r="E2508" s="535"/>
      <c r="F2508" s="263" t="s">
        <v>7539</v>
      </c>
      <c r="G2508" s="264" t="s">
        <v>7540</v>
      </c>
      <c r="H2508" s="263" t="s">
        <v>7541</v>
      </c>
      <c r="I2508" s="265" t="s">
        <v>9</v>
      </c>
      <c r="J2508" s="263"/>
      <c r="K2508" s="269"/>
      <c r="L2508" s="269" t="s">
        <v>645</v>
      </c>
      <c r="M2508" s="267"/>
      <c r="N2508" s="267"/>
      <c r="O2508" s="267"/>
      <c r="P2508" s="267"/>
      <c r="Q2508" s="267"/>
      <c r="R2508" s="267"/>
      <c r="S2508" s="267"/>
      <c r="T2508" s="267"/>
      <c r="U2508" s="267"/>
      <c r="V2508" s="267"/>
      <c r="W2508" s="267"/>
      <c r="X2508" s="267"/>
      <c r="Y2508" s="267"/>
      <c r="Z2508" s="267"/>
      <c r="AA2508" s="267"/>
      <c r="AB2508" s="267"/>
    </row>
    <row r="2509" spans="1:28" s="268" customFormat="1" ht="40.200000000000003" customHeight="1">
      <c r="A2509" s="263" t="s">
        <v>7433</v>
      </c>
      <c r="B2509" s="535"/>
      <c r="C2509" s="263" t="s">
        <v>7542</v>
      </c>
      <c r="D2509" s="263" t="s">
        <v>17394</v>
      </c>
      <c r="E2509" s="535"/>
      <c r="F2509" s="263" t="s">
        <v>7543</v>
      </c>
      <c r="G2509" s="264" t="s">
        <v>7540</v>
      </c>
      <c r="H2509" s="263" t="s">
        <v>7544</v>
      </c>
      <c r="I2509" s="265" t="s">
        <v>9</v>
      </c>
      <c r="J2509" s="263"/>
      <c r="K2509" s="269"/>
      <c r="L2509" s="269" t="s">
        <v>645</v>
      </c>
      <c r="M2509" s="267"/>
      <c r="N2509" s="267"/>
      <c r="O2509" s="267"/>
      <c r="P2509" s="267"/>
      <c r="Q2509" s="267"/>
      <c r="R2509" s="267"/>
      <c r="S2509" s="267"/>
      <c r="T2509" s="267"/>
      <c r="U2509" s="267"/>
      <c r="V2509" s="267"/>
      <c r="W2509" s="267"/>
      <c r="X2509" s="267"/>
      <c r="Y2509" s="267"/>
      <c r="Z2509" s="267"/>
      <c r="AA2509" s="267"/>
      <c r="AB2509" s="267"/>
    </row>
    <row r="2510" spans="1:28" s="268" customFormat="1" ht="40.200000000000003" customHeight="1">
      <c r="A2510" s="263" t="s">
        <v>7433</v>
      </c>
      <c r="B2510" s="535"/>
      <c r="C2510" s="263" t="s">
        <v>7545</v>
      </c>
      <c r="D2510" s="263" t="s">
        <v>17394</v>
      </c>
      <c r="E2510" s="535"/>
      <c r="F2510" s="263" t="s">
        <v>7546</v>
      </c>
      <c r="G2510" s="264" t="s">
        <v>7540</v>
      </c>
      <c r="H2510" s="263" t="s">
        <v>7547</v>
      </c>
      <c r="I2510" s="265" t="s">
        <v>9</v>
      </c>
      <c r="J2510" s="263"/>
      <c r="K2510" s="269"/>
      <c r="L2510" s="269" t="s">
        <v>645</v>
      </c>
      <c r="M2510" s="267"/>
      <c r="N2510" s="267"/>
      <c r="O2510" s="267"/>
      <c r="P2510" s="267"/>
      <c r="Q2510" s="267"/>
      <c r="R2510" s="267"/>
      <c r="S2510" s="267"/>
      <c r="T2510" s="267"/>
      <c r="U2510" s="267"/>
      <c r="V2510" s="267"/>
      <c r="W2510" s="267"/>
      <c r="X2510" s="267"/>
      <c r="Y2510" s="267"/>
      <c r="Z2510" s="267"/>
      <c r="AA2510" s="267"/>
      <c r="AB2510" s="267"/>
    </row>
    <row r="2511" spans="1:28" s="268" customFormat="1" ht="40.200000000000003" customHeight="1">
      <c r="A2511" s="263" t="s">
        <v>7548</v>
      </c>
      <c r="B2511" s="535" t="s">
        <v>7549</v>
      </c>
      <c r="C2511" s="263" t="s">
        <v>7550</v>
      </c>
      <c r="D2511" s="263" t="s">
        <v>7551</v>
      </c>
      <c r="E2511" s="535" t="s">
        <v>7552</v>
      </c>
      <c r="F2511" s="263" t="s">
        <v>7553</v>
      </c>
      <c r="G2511" s="264" t="s">
        <v>7554</v>
      </c>
      <c r="H2511" s="263" t="s">
        <v>7439</v>
      </c>
      <c r="I2511" s="265" t="s">
        <v>9</v>
      </c>
      <c r="J2511" s="263"/>
      <c r="K2511" s="269"/>
      <c r="L2511" s="269" t="s">
        <v>645</v>
      </c>
      <c r="M2511" s="267"/>
      <c r="N2511" s="267"/>
      <c r="O2511" s="267"/>
      <c r="P2511" s="267"/>
      <c r="Q2511" s="267"/>
      <c r="R2511" s="267"/>
      <c r="S2511" s="267"/>
      <c r="T2511" s="267"/>
      <c r="U2511" s="267"/>
      <c r="V2511" s="267"/>
      <c r="W2511" s="267"/>
      <c r="X2511" s="267"/>
      <c r="Y2511" s="267"/>
      <c r="Z2511" s="267"/>
      <c r="AA2511" s="267"/>
      <c r="AB2511" s="267"/>
    </row>
    <row r="2512" spans="1:28" s="268" customFormat="1" ht="40.200000000000003" customHeight="1">
      <c r="A2512" s="263" t="s">
        <v>7548</v>
      </c>
      <c r="B2512" s="535"/>
      <c r="C2512" s="263" t="s">
        <v>7555</v>
      </c>
      <c r="D2512" s="263" t="s">
        <v>7551</v>
      </c>
      <c r="E2512" s="535"/>
      <c r="F2512" s="263" t="s">
        <v>7556</v>
      </c>
      <c r="G2512" s="264" t="s">
        <v>7557</v>
      </c>
      <c r="H2512" s="263" t="s">
        <v>7439</v>
      </c>
      <c r="I2512" s="265" t="s">
        <v>9</v>
      </c>
      <c r="J2512" s="263"/>
      <c r="K2512" s="269"/>
      <c r="L2512" s="269" t="s">
        <v>645</v>
      </c>
      <c r="M2512" s="267"/>
      <c r="N2512" s="267"/>
      <c r="O2512" s="267"/>
      <c r="P2512" s="267"/>
      <c r="Q2512" s="267"/>
      <c r="R2512" s="267"/>
      <c r="S2512" s="267"/>
      <c r="T2512" s="267"/>
      <c r="U2512" s="267"/>
      <c r="V2512" s="267"/>
      <c r="W2512" s="267"/>
      <c r="X2512" s="267"/>
      <c r="Y2512" s="267"/>
      <c r="Z2512" s="267"/>
      <c r="AA2512" s="267"/>
      <c r="AB2512" s="267"/>
    </row>
    <row r="2513" spans="1:28" s="268" customFormat="1" ht="40.200000000000003" customHeight="1">
      <c r="A2513" s="263" t="s">
        <v>7548</v>
      </c>
      <c r="B2513" s="535"/>
      <c r="C2513" s="263" t="s">
        <v>7558</v>
      </c>
      <c r="D2513" s="263" t="s">
        <v>7551</v>
      </c>
      <c r="E2513" s="535"/>
      <c r="F2513" s="263" t="s">
        <v>7559</v>
      </c>
      <c r="G2513" s="264" t="s">
        <v>7560</v>
      </c>
      <c r="H2513" s="263" t="s">
        <v>7446</v>
      </c>
      <c r="I2513" s="265" t="s">
        <v>9</v>
      </c>
      <c r="J2513" s="263"/>
      <c r="K2513" s="269"/>
      <c r="L2513" s="269" t="s">
        <v>645</v>
      </c>
      <c r="M2513" s="267"/>
      <c r="N2513" s="267"/>
      <c r="O2513" s="267"/>
      <c r="P2513" s="267"/>
      <c r="Q2513" s="267"/>
      <c r="R2513" s="267"/>
      <c r="S2513" s="267"/>
      <c r="T2513" s="267"/>
      <c r="U2513" s="267"/>
      <c r="V2513" s="267"/>
      <c r="W2513" s="267"/>
      <c r="X2513" s="267"/>
      <c r="Y2513" s="267"/>
      <c r="Z2513" s="267"/>
      <c r="AA2513" s="267"/>
      <c r="AB2513" s="267"/>
    </row>
    <row r="2514" spans="1:28" s="268" customFormat="1" ht="40.200000000000003" customHeight="1">
      <c r="A2514" s="263" t="s">
        <v>7548</v>
      </c>
      <c r="B2514" s="535"/>
      <c r="C2514" s="263" t="s">
        <v>7561</v>
      </c>
      <c r="D2514" s="263" t="s">
        <v>7551</v>
      </c>
      <c r="E2514" s="535"/>
      <c r="F2514" s="263" t="s">
        <v>7562</v>
      </c>
      <c r="G2514" s="264" t="s">
        <v>7563</v>
      </c>
      <c r="H2514" s="263" t="s">
        <v>7564</v>
      </c>
      <c r="I2514" s="265" t="s">
        <v>9</v>
      </c>
      <c r="J2514" s="263"/>
      <c r="K2514" s="269"/>
      <c r="L2514" s="269" t="s">
        <v>645</v>
      </c>
      <c r="M2514" s="267"/>
      <c r="N2514" s="267"/>
      <c r="O2514" s="267"/>
      <c r="P2514" s="267"/>
      <c r="Q2514" s="267"/>
      <c r="R2514" s="267"/>
      <c r="S2514" s="267"/>
      <c r="T2514" s="267"/>
      <c r="U2514" s="267"/>
      <c r="V2514" s="267"/>
      <c r="W2514" s="267"/>
      <c r="X2514" s="267"/>
      <c r="Y2514" s="267"/>
      <c r="Z2514" s="267"/>
      <c r="AA2514" s="267"/>
      <c r="AB2514" s="267"/>
    </row>
    <row r="2515" spans="1:28" s="268" customFormat="1" ht="40.200000000000003" customHeight="1">
      <c r="A2515" s="263" t="s">
        <v>7548</v>
      </c>
      <c r="B2515" s="535"/>
      <c r="C2515" s="263" t="s">
        <v>7565</v>
      </c>
      <c r="D2515" s="263" t="s">
        <v>7551</v>
      </c>
      <c r="E2515" s="535"/>
      <c r="F2515" s="263" t="s">
        <v>7452</v>
      </c>
      <c r="G2515" s="264" t="s">
        <v>7566</v>
      </c>
      <c r="H2515" s="263" t="s">
        <v>7454</v>
      </c>
      <c r="I2515" s="265" t="s">
        <v>9</v>
      </c>
      <c r="J2515" s="263"/>
      <c r="K2515" s="269"/>
      <c r="L2515" s="269" t="s">
        <v>645</v>
      </c>
      <c r="M2515" s="267"/>
      <c r="N2515" s="267"/>
      <c r="O2515" s="267"/>
      <c r="P2515" s="267"/>
      <c r="Q2515" s="267"/>
      <c r="R2515" s="267"/>
      <c r="S2515" s="267"/>
      <c r="T2515" s="267"/>
      <c r="U2515" s="267"/>
      <c r="V2515" s="267"/>
      <c r="W2515" s="267"/>
      <c r="X2515" s="267"/>
      <c r="Y2515" s="267"/>
      <c r="Z2515" s="267"/>
      <c r="AA2515" s="267"/>
      <c r="AB2515" s="267"/>
    </row>
    <row r="2516" spans="1:28" s="268" customFormat="1" ht="40.200000000000003" customHeight="1">
      <c r="A2516" s="263" t="s">
        <v>7548</v>
      </c>
      <c r="B2516" s="535"/>
      <c r="C2516" s="263" t="s">
        <v>7567</v>
      </c>
      <c r="D2516" s="263" t="s">
        <v>7551</v>
      </c>
      <c r="E2516" s="535"/>
      <c r="F2516" s="263" t="s">
        <v>7456</v>
      </c>
      <c r="G2516" s="264" t="s">
        <v>7566</v>
      </c>
      <c r="H2516" s="263" t="s">
        <v>7457</v>
      </c>
      <c r="I2516" s="265" t="s">
        <v>9</v>
      </c>
      <c r="J2516" s="269"/>
      <c r="K2516" s="269"/>
      <c r="L2516" s="269" t="s">
        <v>645</v>
      </c>
      <c r="M2516" s="267"/>
      <c r="N2516" s="267"/>
      <c r="O2516" s="267"/>
      <c r="P2516" s="267"/>
      <c r="Q2516" s="267"/>
      <c r="R2516" s="267"/>
      <c r="S2516" s="267"/>
      <c r="T2516" s="267"/>
      <c r="U2516" s="267"/>
      <c r="V2516" s="267"/>
      <c r="W2516" s="267"/>
      <c r="X2516" s="267"/>
      <c r="Y2516" s="267"/>
      <c r="Z2516" s="267"/>
      <c r="AA2516" s="267"/>
      <c r="AB2516" s="267"/>
    </row>
    <row r="2517" spans="1:28" s="268" customFormat="1" ht="40.200000000000003" customHeight="1">
      <c r="A2517" s="263" t="s">
        <v>7548</v>
      </c>
      <c r="B2517" s="535"/>
      <c r="C2517" s="263" t="s">
        <v>7568</v>
      </c>
      <c r="D2517" s="263" t="s">
        <v>7551</v>
      </c>
      <c r="E2517" s="535"/>
      <c r="F2517" s="263" t="s">
        <v>7459</v>
      </c>
      <c r="G2517" s="264" t="s">
        <v>7566</v>
      </c>
      <c r="H2517" s="263" t="s">
        <v>7460</v>
      </c>
      <c r="I2517" s="265" t="s">
        <v>9</v>
      </c>
      <c r="J2517" s="263"/>
      <c r="K2517" s="269"/>
      <c r="L2517" s="269" t="s">
        <v>645</v>
      </c>
      <c r="M2517" s="267"/>
      <c r="N2517" s="267"/>
      <c r="O2517" s="267"/>
      <c r="P2517" s="267"/>
      <c r="Q2517" s="267"/>
      <c r="R2517" s="267"/>
      <c r="S2517" s="267"/>
      <c r="T2517" s="267"/>
      <c r="U2517" s="267"/>
      <c r="V2517" s="267"/>
      <c r="W2517" s="267"/>
      <c r="X2517" s="267"/>
      <c r="Y2517" s="267"/>
      <c r="Z2517" s="267"/>
      <c r="AA2517" s="267"/>
      <c r="AB2517" s="267"/>
    </row>
    <row r="2518" spans="1:28" s="268" customFormat="1" ht="40.200000000000003" customHeight="1">
      <c r="A2518" s="263" t="s">
        <v>7548</v>
      </c>
      <c r="B2518" s="535"/>
      <c r="C2518" s="263" t="s">
        <v>7569</v>
      </c>
      <c r="D2518" s="263" t="s">
        <v>7551</v>
      </c>
      <c r="E2518" s="535"/>
      <c r="F2518" s="263" t="s">
        <v>7462</v>
      </c>
      <c r="G2518" s="264" t="s">
        <v>7570</v>
      </c>
      <c r="H2518" s="263" t="s">
        <v>7464</v>
      </c>
      <c r="I2518" s="265" t="s">
        <v>9</v>
      </c>
      <c r="J2518" s="263"/>
      <c r="K2518" s="269"/>
      <c r="L2518" s="269" t="s">
        <v>645</v>
      </c>
      <c r="M2518" s="267"/>
      <c r="N2518" s="267"/>
      <c r="O2518" s="267"/>
      <c r="P2518" s="267"/>
      <c r="Q2518" s="267"/>
      <c r="R2518" s="267"/>
      <c r="S2518" s="267"/>
      <c r="T2518" s="267"/>
      <c r="U2518" s="267"/>
      <c r="V2518" s="267"/>
      <c r="W2518" s="267"/>
      <c r="X2518" s="267"/>
      <c r="Y2518" s="267"/>
      <c r="Z2518" s="267"/>
      <c r="AA2518" s="267"/>
      <c r="AB2518" s="267"/>
    </row>
    <row r="2519" spans="1:28" s="268" customFormat="1" ht="40.200000000000003" customHeight="1">
      <c r="A2519" s="263" t="s">
        <v>7548</v>
      </c>
      <c r="B2519" s="535"/>
      <c r="C2519" s="263" t="s">
        <v>7571</v>
      </c>
      <c r="D2519" s="263" t="s">
        <v>7551</v>
      </c>
      <c r="E2519" s="535"/>
      <c r="F2519" s="263" t="s">
        <v>7466</v>
      </c>
      <c r="G2519" s="264" t="s">
        <v>7570</v>
      </c>
      <c r="H2519" s="263" t="s">
        <v>7467</v>
      </c>
      <c r="I2519" s="265" t="s">
        <v>9</v>
      </c>
      <c r="J2519" s="263"/>
      <c r="K2519" s="269"/>
      <c r="L2519" s="269" t="s">
        <v>645</v>
      </c>
      <c r="M2519" s="267"/>
      <c r="N2519" s="267"/>
      <c r="O2519" s="267"/>
      <c r="P2519" s="267"/>
      <c r="Q2519" s="267"/>
      <c r="R2519" s="267"/>
      <c r="S2519" s="267"/>
      <c r="T2519" s="267"/>
      <c r="U2519" s="267"/>
      <c r="V2519" s="267"/>
      <c r="W2519" s="267"/>
      <c r="X2519" s="267"/>
      <c r="Y2519" s="267"/>
      <c r="Z2519" s="267"/>
      <c r="AA2519" s="267"/>
      <c r="AB2519" s="267"/>
    </row>
    <row r="2520" spans="1:28" s="268" customFormat="1" ht="40.200000000000003" customHeight="1">
      <c r="A2520" s="263" t="s">
        <v>7548</v>
      </c>
      <c r="B2520" s="535"/>
      <c r="C2520" s="263" t="s">
        <v>7572</v>
      </c>
      <c r="D2520" s="263" t="s">
        <v>7551</v>
      </c>
      <c r="E2520" s="535"/>
      <c r="F2520" s="263" t="s">
        <v>7469</v>
      </c>
      <c r="G2520" s="264" t="s">
        <v>7570</v>
      </c>
      <c r="H2520" s="263" t="s">
        <v>7470</v>
      </c>
      <c r="I2520" s="265" t="s">
        <v>9</v>
      </c>
      <c r="J2520" s="263"/>
      <c r="K2520" s="269"/>
      <c r="L2520" s="269" t="s">
        <v>645</v>
      </c>
      <c r="M2520" s="267"/>
      <c r="N2520" s="267"/>
      <c r="O2520" s="267"/>
      <c r="P2520" s="267"/>
      <c r="Q2520" s="267"/>
      <c r="R2520" s="267"/>
      <c r="S2520" s="267"/>
      <c r="T2520" s="267"/>
      <c r="U2520" s="267"/>
      <c r="V2520" s="267"/>
      <c r="W2520" s="267"/>
      <c r="X2520" s="267"/>
      <c r="Y2520" s="267"/>
      <c r="Z2520" s="267"/>
      <c r="AA2520" s="267"/>
      <c r="AB2520" s="267"/>
    </row>
    <row r="2521" spans="1:28" s="268" customFormat="1" ht="40.200000000000003" customHeight="1">
      <c r="A2521" s="263" t="s">
        <v>7548</v>
      </c>
      <c r="B2521" s="535"/>
      <c r="C2521" s="263" t="s">
        <v>7573</v>
      </c>
      <c r="D2521" s="263" t="s">
        <v>7551</v>
      </c>
      <c r="E2521" s="535"/>
      <c r="F2521" s="263" t="s">
        <v>7472</v>
      </c>
      <c r="G2521" s="264" t="s">
        <v>7570</v>
      </c>
      <c r="H2521" s="263" t="s">
        <v>7473</v>
      </c>
      <c r="I2521" s="265" t="s">
        <v>9</v>
      </c>
      <c r="J2521" s="263"/>
      <c r="K2521" s="269"/>
      <c r="L2521" s="269" t="s">
        <v>645</v>
      </c>
      <c r="M2521" s="267"/>
      <c r="N2521" s="267"/>
      <c r="O2521" s="267"/>
      <c r="P2521" s="267"/>
      <c r="Q2521" s="267"/>
      <c r="R2521" s="267"/>
      <c r="S2521" s="267"/>
      <c r="T2521" s="267"/>
      <c r="U2521" s="267"/>
      <c r="V2521" s="267"/>
      <c r="W2521" s="267"/>
      <c r="X2521" s="267"/>
      <c r="Y2521" s="267"/>
      <c r="Z2521" s="267"/>
      <c r="AA2521" s="267"/>
      <c r="AB2521" s="267"/>
    </row>
    <row r="2522" spans="1:28" s="268" customFormat="1" ht="40.200000000000003" customHeight="1">
      <c r="A2522" s="263" t="s">
        <v>7548</v>
      </c>
      <c r="B2522" s="535"/>
      <c r="C2522" s="263" t="s">
        <v>7574</v>
      </c>
      <c r="D2522" s="263" t="s">
        <v>7551</v>
      </c>
      <c r="E2522" s="535"/>
      <c r="F2522" s="263" t="s">
        <v>7575</v>
      </c>
      <c r="G2522" s="264" t="s">
        <v>7570</v>
      </c>
      <c r="H2522" s="263" t="s">
        <v>7576</v>
      </c>
      <c r="I2522" s="265" t="s">
        <v>9</v>
      </c>
      <c r="J2522" s="263"/>
      <c r="K2522" s="269"/>
      <c r="L2522" s="269" t="s">
        <v>645</v>
      </c>
      <c r="M2522" s="267"/>
      <c r="N2522" s="267"/>
      <c r="O2522" s="267"/>
      <c r="P2522" s="267"/>
      <c r="Q2522" s="267"/>
      <c r="R2522" s="267"/>
      <c r="S2522" s="267"/>
      <c r="T2522" s="267"/>
      <c r="U2522" s="267"/>
      <c r="V2522" s="267"/>
      <c r="W2522" s="267"/>
      <c r="X2522" s="267"/>
      <c r="Y2522" s="267"/>
      <c r="Z2522" s="267"/>
      <c r="AA2522" s="267"/>
      <c r="AB2522" s="267"/>
    </row>
    <row r="2523" spans="1:28" s="268" customFormat="1" ht="40.200000000000003" customHeight="1">
      <c r="A2523" s="263" t="s">
        <v>7548</v>
      </c>
      <c r="B2523" s="535"/>
      <c r="C2523" s="263" t="s">
        <v>7577</v>
      </c>
      <c r="D2523" s="263" t="s">
        <v>7551</v>
      </c>
      <c r="E2523" s="535"/>
      <c r="F2523" s="263" t="s">
        <v>7578</v>
      </c>
      <c r="G2523" s="264" t="s">
        <v>7570</v>
      </c>
      <c r="H2523" s="263" t="s">
        <v>7579</v>
      </c>
      <c r="I2523" s="265" t="s">
        <v>9</v>
      </c>
      <c r="J2523" s="263"/>
      <c r="K2523" s="269"/>
      <c r="L2523" s="269" t="s">
        <v>645</v>
      </c>
      <c r="M2523" s="267"/>
      <c r="N2523" s="267"/>
      <c r="O2523" s="267"/>
      <c r="P2523" s="267"/>
      <c r="Q2523" s="267"/>
      <c r="R2523" s="267"/>
      <c r="S2523" s="267"/>
      <c r="T2523" s="267"/>
      <c r="U2523" s="267"/>
      <c r="V2523" s="267"/>
      <c r="W2523" s="267"/>
      <c r="X2523" s="267"/>
      <c r="Y2523" s="267"/>
      <c r="Z2523" s="267"/>
      <c r="AA2523" s="267"/>
      <c r="AB2523" s="267"/>
    </row>
    <row r="2524" spans="1:28" s="268" customFormat="1" ht="40.200000000000003" customHeight="1">
      <c r="A2524" s="263" t="s">
        <v>7548</v>
      </c>
      <c r="B2524" s="535"/>
      <c r="C2524" s="263" t="s">
        <v>7580</v>
      </c>
      <c r="D2524" s="263" t="s">
        <v>7551</v>
      </c>
      <c r="E2524" s="535"/>
      <c r="F2524" s="263" t="s">
        <v>7481</v>
      </c>
      <c r="G2524" s="264" t="s">
        <v>7570</v>
      </c>
      <c r="H2524" s="263" t="s">
        <v>7482</v>
      </c>
      <c r="I2524" s="265" t="s">
        <v>9</v>
      </c>
      <c r="J2524" s="263"/>
      <c r="K2524" s="269"/>
      <c r="L2524" s="269" t="s">
        <v>645</v>
      </c>
      <c r="M2524" s="267"/>
      <c r="N2524" s="267"/>
      <c r="O2524" s="267"/>
      <c r="P2524" s="267"/>
      <c r="Q2524" s="267"/>
      <c r="R2524" s="267"/>
      <c r="S2524" s="267"/>
      <c r="T2524" s="267"/>
      <c r="U2524" s="267"/>
      <c r="V2524" s="267"/>
      <c r="W2524" s="267"/>
      <c r="X2524" s="267"/>
      <c r="Y2524" s="267"/>
      <c r="Z2524" s="267"/>
      <c r="AA2524" s="267"/>
      <c r="AB2524" s="267"/>
    </row>
    <row r="2525" spans="1:28" s="268" customFormat="1" ht="40.200000000000003" customHeight="1">
      <c r="A2525" s="263" t="s">
        <v>7548</v>
      </c>
      <c r="B2525" s="535"/>
      <c r="C2525" s="263" t="s">
        <v>7581</v>
      </c>
      <c r="D2525" s="263" t="s">
        <v>7551</v>
      </c>
      <c r="E2525" s="535"/>
      <c r="F2525" s="263" t="s">
        <v>7484</v>
      </c>
      <c r="G2525" s="264" t="s">
        <v>7570</v>
      </c>
      <c r="H2525" s="263" t="s">
        <v>7582</v>
      </c>
      <c r="I2525" s="265" t="s">
        <v>9</v>
      </c>
      <c r="J2525" s="263"/>
      <c r="K2525" s="269"/>
      <c r="L2525" s="269" t="s">
        <v>645</v>
      </c>
      <c r="M2525" s="267"/>
      <c r="N2525" s="267"/>
      <c r="O2525" s="267"/>
      <c r="P2525" s="267"/>
      <c r="Q2525" s="267"/>
      <c r="R2525" s="267"/>
      <c r="S2525" s="267"/>
      <c r="T2525" s="267"/>
      <c r="U2525" s="267"/>
      <c r="V2525" s="267"/>
      <c r="W2525" s="267"/>
      <c r="X2525" s="267"/>
      <c r="Y2525" s="267"/>
      <c r="Z2525" s="267"/>
      <c r="AA2525" s="267"/>
      <c r="AB2525" s="267"/>
    </row>
    <row r="2526" spans="1:28" s="268" customFormat="1" ht="40.200000000000003" customHeight="1">
      <c r="A2526" s="263" t="s">
        <v>7548</v>
      </c>
      <c r="B2526" s="535"/>
      <c r="C2526" s="263" t="s">
        <v>7583</v>
      </c>
      <c r="D2526" s="263" t="s">
        <v>7551</v>
      </c>
      <c r="E2526" s="535"/>
      <c r="F2526" s="263" t="s">
        <v>7488</v>
      </c>
      <c r="G2526" s="264" t="s">
        <v>7570</v>
      </c>
      <c r="H2526" s="263" t="s">
        <v>7489</v>
      </c>
      <c r="I2526" s="265" t="s">
        <v>9</v>
      </c>
      <c r="J2526" s="263"/>
      <c r="K2526" s="269"/>
      <c r="L2526" s="269" t="s">
        <v>645</v>
      </c>
      <c r="M2526" s="267"/>
      <c r="N2526" s="267"/>
      <c r="O2526" s="267"/>
      <c r="P2526" s="267"/>
      <c r="Q2526" s="267"/>
      <c r="R2526" s="267"/>
      <c r="S2526" s="267"/>
      <c r="T2526" s="267"/>
      <c r="U2526" s="267"/>
      <c r="V2526" s="267"/>
      <c r="W2526" s="267"/>
      <c r="X2526" s="267"/>
      <c r="Y2526" s="267"/>
      <c r="Z2526" s="267"/>
      <c r="AA2526" s="267"/>
      <c r="AB2526" s="267"/>
    </row>
    <row r="2527" spans="1:28" s="268" customFormat="1" ht="40.200000000000003" customHeight="1">
      <c r="A2527" s="263" t="s">
        <v>7548</v>
      </c>
      <c r="B2527" s="535"/>
      <c r="C2527" s="263" t="s">
        <v>7584</v>
      </c>
      <c r="D2527" s="263" t="s">
        <v>7551</v>
      </c>
      <c r="E2527" s="535"/>
      <c r="F2527" s="263" t="s">
        <v>1972</v>
      </c>
      <c r="G2527" s="264" t="s">
        <v>7570</v>
      </c>
      <c r="H2527" s="263" t="s">
        <v>1974</v>
      </c>
      <c r="I2527" s="265" t="s">
        <v>9</v>
      </c>
      <c r="J2527" s="263"/>
      <c r="K2527" s="269"/>
      <c r="L2527" s="269" t="s">
        <v>645</v>
      </c>
      <c r="M2527" s="267"/>
      <c r="N2527" s="267"/>
      <c r="O2527" s="267"/>
      <c r="P2527" s="267"/>
      <c r="Q2527" s="267"/>
      <c r="R2527" s="267"/>
      <c r="S2527" s="267"/>
      <c r="T2527" s="267"/>
      <c r="U2527" s="267"/>
      <c r="V2527" s="267"/>
      <c r="W2527" s="267"/>
      <c r="X2527" s="267"/>
      <c r="Y2527" s="267"/>
      <c r="Z2527" s="267"/>
      <c r="AA2527" s="267"/>
      <c r="AB2527" s="267"/>
    </row>
    <row r="2528" spans="1:28" s="268" customFormat="1" ht="40.200000000000003" customHeight="1">
      <c r="A2528" s="263" t="s">
        <v>7548</v>
      </c>
      <c r="B2528" s="535"/>
      <c r="C2528" s="263" t="s">
        <v>7585</v>
      </c>
      <c r="D2528" s="263" t="s">
        <v>7551</v>
      </c>
      <c r="E2528" s="535"/>
      <c r="F2528" s="263" t="s">
        <v>1975</v>
      </c>
      <c r="G2528" s="264" t="s">
        <v>7570</v>
      </c>
      <c r="H2528" s="263" t="s">
        <v>7492</v>
      </c>
      <c r="I2528" s="265" t="s">
        <v>9</v>
      </c>
      <c r="J2528" s="263"/>
      <c r="K2528" s="269"/>
      <c r="L2528" s="269" t="s">
        <v>645</v>
      </c>
      <c r="M2528" s="267"/>
      <c r="N2528" s="267"/>
      <c r="O2528" s="267"/>
      <c r="P2528" s="267"/>
      <c r="Q2528" s="267"/>
      <c r="R2528" s="267"/>
      <c r="S2528" s="267"/>
      <c r="T2528" s="267"/>
      <c r="U2528" s="267"/>
      <c r="V2528" s="267"/>
      <c r="W2528" s="267"/>
      <c r="X2528" s="267"/>
      <c r="Y2528" s="267"/>
      <c r="Z2528" s="267"/>
      <c r="AA2528" s="267"/>
      <c r="AB2528" s="267"/>
    </row>
    <row r="2529" spans="1:28" s="268" customFormat="1" ht="40.200000000000003" customHeight="1">
      <c r="A2529" s="263" t="s">
        <v>7548</v>
      </c>
      <c r="B2529" s="535"/>
      <c r="C2529" s="263" t="s">
        <v>7586</v>
      </c>
      <c r="D2529" s="263" t="s">
        <v>7551</v>
      </c>
      <c r="E2529" s="535"/>
      <c r="F2529" s="263" t="s">
        <v>7494</v>
      </c>
      <c r="G2529" s="264" t="s">
        <v>7570</v>
      </c>
      <c r="H2529" s="263" t="s">
        <v>7587</v>
      </c>
      <c r="I2529" s="265" t="s">
        <v>9</v>
      </c>
      <c r="J2529" s="263"/>
      <c r="K2529" s="269"/>
      <c r="L2529" s="269" t="s">
        <v>645</v>
      </c>
      <c r="M2529" s="267"/>
      <c r="N2529" s="267"/>
      <c r="O2529" s="267"/>
      <c r="P2529" s="267"/>
      <c r="Q2529" s="267"/>
      <c r="R2529" s="267"/>
      <c r="S2529" s="267"/>
      <c r="T2529" s="267"/>
      <c r="U2529" s="267"/>
      <c r="V2529" s="267"/>
      <c r="W2529" s="267"/>
      <c r="X2529" s="267"/>
      <c r="Y2529" s="267"/>
      <c r="Z2529" s="267"/>
      <c r="AA2529" s="267"/>
      <c r="AB2529" s="267"/>
    </row>
    <row r="2530" spans="1:28" s="268" customFormat="1" ht="40.200000000000003" customHeight="1">
      <c r="A2530" s="263" t="s">
        <v>7548</v>
      </c>
      <c r="B2530" s="535"/>
      <c r="C2530" s="263" t="s">
        <v>7588</v>
      </c>
      <c r="D2530" s="263" t="s">
        <v>7551</v>
      </c>
      <c r="E2530" s="535"/>
      <c r="F2530" s="263" t="s">
        <v>7497</v>
      </c>
      <c r="G2530" s="264" t="s">
        <v>7570</v>
      </c>
      <c r="H2530" s="263" t="s">
        <v>17395</v>
      </c>
      <c r="I2530" s="265" t="s">
        <v>9</v>
      </c>
      <c r="J2530" s="263"/>
      <c r="K2530" s="269"/>
      <c r="L2530" s="269" t="s">
        <v>645</v>
      </c>
      <c r="M2530" s="267"/>
      <c r="N2530" s="267"/>
      <c r="O2530" s="267"/>
      <c r="P2530" s="267"/>
      <c r="Q2530" s="267"/>
      <c r="R2530" s="267"/>
      <c r="S2530" s="267"/>
      <c r="T2530" s="267"/>
      <c r="U2530" s="267"/>
      <c r="V2530" s="267"/>
      <c r="W2530" s="267"/>
      <c r="X2530" s="267"/>
      <c r="Y2530" s="267"/>
      <c r="Z2530" s="267"/>
      <c r="AA2530" s="267"/>
      <c r="AB2530" s="267"/>
    </row>
    <row r="2531" spans="1:28" s="268" customFormat="1" ht="40.200000000000003" customHeight="1">
      <c r="A2531" s="263" t="s">
        <v>7548</v>
      </c>
      <c r="B2531" s="535"/>
      <c r="C2531" s="263" t="s">
        <v>7589</v>
      </c>
      <c r="D2531" s="263" t="s">
        <v>7551</v>
      </c>
      <c r="E2531" s="535"/>
      <c r="F2531" s="263" t="s">
        <v>7590</v>
      </c>
      <c r="G2531" s="264" t="s">
        <v>7570</v>
      </c>
      <c r="H2531" s="263" t="s">
        <v>7500</v>
      </c>
      <c r="I2531" s="265" t="s">
        <v>9</v>
      </c>
      <c r="J2531" s="263"/>
      <c r="K2531" s="269"/>
      <c r="L2531" s="269" t="s">
        <v>645</v>
      </c>
      <c r="M2531" s="267"/>
      <c r="N2531" s="267"/>
      <c r="O2531" s="267"/>
      <c r="P2531" s="267"/>
      <c r="Q2531" s="267"/>
      <c r="R2531" s="267"/>
      <c r="S2531" s="267"/>
      <c r="T2531" s="267"/>
      <c r="U2531" s="267"/>
      <c r="V2531" s="267"/>
      <c r="W2531" s="267"/>
      <c r="X2531" s="267"/>
      <c r="Y2531" s="267"/>
      <c r="Z2531" s="267"/>
      <c r="AA2531" s="267"/>
      <c r="AB2531" s="267"/>
    </row>
    <row r="2532" spans="1:28" s="268" customFormat="1" ht="40.200000000000003" customHeight="1">
      <c r="A2532" s="263" t="s">
        <v>7548</v>
      </c>
      <c r="B2532" s="535"/>
      <c r="C2532" s="263" t="s">
        <v>7591</v>
      </c>
      <c r="D2532" s="263" t="s">
        <v>7551</v>
      </c>
      <c r="E2532" s="535"/>
      <c r="F2532" s="263" t="s">
        <v>7592</v>
      </c>
      <c r="G2532" s="264" t="s">
        <v>7570</v>
      </c>
      <c r="H2532" s="263" t="s">
        <v>7500</v>
      </c>
      <c r="I2532" s="265" t="s">
        <v>9</v>
      </c>
      <c r="J2532" s="263"/>
      <c r="K2532" s="269"/>
      <c r="L2532" s="269" t="s">
        <v>645</v>
      </c>
      <c r="M2532" s="267"/>
      <c r="N2532" s="267"/>
      <c r="O2532" s="267"/>
      <c r="P2532" s="267"/>
      <c r="Q2532" s="267"/>
      <c r="R2532" s="267"/>
      <c r="S2532" s="267"/>
      <c r="T2532" s="267"/>
      <c r="U2532" s="267"/>
      <c r="V2532" s="267"/>
      <c r="W2532" s="267"/>
      <c r="X2532" s="267"/>
      <c r="Y2532" s="267"/>
      <c r="Z2532" s="267"/>
      <c r="AA2532" s="267"/>
      <c r="AB2532" s="267"/>
    </row>
    <row r="2533" spans="1:28" s="268" customFormat="1" ht="40.200000000000003" customHeight="1">
      <c r="A2533" s="263" t="s">
        <v>7548</v>
      </c>
      <c r="B2533" s="535"/>
      <c r="C2533" s="263" t="s">
        <v>7593</v>
      </c>
      <c r="D2533" s="263" t="s">
        <v>7551</v>
      </c>
      <c r="E2533" s="535"/>
      <c r="F2533" s="263" t="s">
        <v>7504</v>
      </c>
      <c r="G2533" s="264" t="s">
        <v>7570</v>
      </c>
      <c r="H2533" s="263" t="s">
        <v>7505</v>
      </c>
      <c r="I2533" s="265" t="s">
        <v>9</v>
      </c>
      <c r="J2533" s="263"/>
      <c r="K2533" s="269"/>
      <c r="L2533" s="269" t="s">
        <v>645</v>
      </c>
      <c r="M2533" s="267"/>
      <c r="N2533" s="267"/>
      <c r="O2533" s="267"/>
      <c r="P2533" s="267"/>
      <c r="Q2533" s="267"/>
      <c r="R2533" s="267"/>
      <c r="S2533" s="267"/>
      <c r="T2533" s="267"/>
      <c r="U2533" s="267"/>
      <c r="V2533" s="267"/>
      <c r="W2533" s="267"/>
      <c r="X2533" s="267"/>
      <c r="Y2533" s="267"/>
      <c r="Z2533" s="267"/>
      <c r="AA2533" s="267"/>
      <c r="AB2533" s="267"/>
    </row>
    <row r="2534" spans="1:28" s="268" customFormat="1" ht="40.200000000000003" customHeight="1">
      <c r="A2534" s="263" t="s">
        <v>7548</v>
      </c>
      <c r="B2534" s="535"/>
      <c r="C2534" s="263" t="s">
        <v>7594</v>
      </c>
      <c r="D2534" s="263" t="s">
        <v>7551</v>
      </c>
      <c r="E2534" s="535"/>
      <c r="F2534" s="263" t="s">
        <v>7595</v>
      </c>
      <c r="G2534" s="264" t="s">
        <v>7570</v>
      </c>
      <c r="H2534" s="263" t="s">
        <v>7596</v>
      </c>
      <c r="I2534" s="265" t="s">
        <v>9</v>
      </c>
      <c r="J2534" s="263"/>
      <c r="K2534" s="269"/>
      <c r="L2534" s="269" t="s">
        <v>645</v>
      </c>
      <c r="M2534" s="267"/>
      <c r="N2534" s="267"/>
      <c r="O2534" s="267"/>
      <c r="P2534" s="267"/>
      <c r="Q2534" s="267"/>
      <c r="R2534" s="267"/>
      <c r="S2534" s="267"/>
      <c r="T2534" s="267"/>
      <c r="U2534" s="267"/>
      <c r="V2534" s="267"/>
      <c r="W2534" s="267"/>
      <c r="X2534" s="267"/>
      <c r="Y2534" s="267"/>
      <c r="Z2534" s="267"/>
      <c r="AA2534" s="267"/>
      <c r="AB2534" s="267"/>
    </row>
    <row r="2535" spans="1:28" s="268" customFormat="1" ht="40.200000000000003" customHeight="1">
      <c r="A2535" s="263" t="s">
        <v>7548</v>
      </c>
      <c r="B2535" s="535"/>
      <c r="C2535" s="263" t="s">
        <v>7597</v>
      </c>
      <c r="D2535" s="263" t="s">
        <v>7551</v>
      </c>
      <c r="E2535" s="535"/>
      <c r="F2535" s="263" t="s">
        <v>7510</v>
      </c>
      <c r="G2535" s="264" t="s">
        <v>7570</v>
      </c>
      <c r="H2535" s="263" t="s">
        <v>7511</v>
      </c>
      <c r="I2535" s="265" t="s">
        <v>9</v>
      </c>
      <c r="J2535" s="263"/>
      <c r="K2535" s="269"/>
      <c r="L2535" s="269" t="s">
        <v>645</v>
      </c>
      <c r="M2535" s="267"/>
      <c r="N2535" s="267"/>
      <c r="O2535" s="267"/>
      <c r="P2535" s="267"/>
      <c r="Q2535" s="267"/>
      <c r="R2535" s="267"/>
      <c r="S2535" s="267"/>
      <c r="T2535" s="267"/>
      <c r="U2535" s="267"/>
      <c r="V2535" s="267"/>
      <c r="W2535" s="267"/>
      <c r="X2535" s="267"/>
      <c r="Y2535" s="267"/>
      <c r="Z2535" s="267"/>
      <c r="AA2535" s="267"/>
      <c r="AB2535" s="267"/>
    </row>
    <row r="2536" spans="1:28" s="268" customFormat="1" ht="40.200000000000003" customHeight="1">
      <c r="A2536" s="263" t="s">
        <v>7548</v>
      </c>
      <c r="B2536" s="535"/>
      <c r="C2536" s="263" t="s">
        <v>7598</v>
      </c>
      <c r="D2536" s="263" t="s">
        <v>7551</v>
      </c>
      <c r="E2536" s="535"/>
      <c r="F2536" s="263" t="s">
        <v>7513</v>
      </c>
      <c r="G2536" s="264" t="s">
        <v>7599</v>
      </c>
      <c r="H2536" s="263" t="s">
        <v>7515</v>
      </c>
      <c r="I2536" s="265" t="s">
        <v>9</v>
      </c>
      <c r="J2536" s="263"/>
      <c r="K2536" s="269"/>
      <c r="L2536" s="269" t="s">
        <v>645</v>
      </c>
      <c r="M2536" s="267"/>
      <c r="N2536" s="267"/>
      <c r="O2536" s="267"/>
      <c r="P2536" s="267"/>
      <c r="Q2536" s="267"/>
      <c r="R2536" s="267"/>
      <c r="S2536" s="267"/>
      <c r="T2536" s="267"/>
      <c r="U2536" s="267"/>
      <c r="V2536" s="267"/>
      <c r="W2536" s="267"/>
      <c r="X2536" s="267"/>
      <c r="Y2536" s="267"/>
      <c r="Z2536" s="267"/>
      <c r="AA2536" s="267"/>
      <c r="AB2536" s="267"/>
    </row>
    <row r="2537" spans="1:28" s="268" customFormat="1" ht="40.200000000000003" customHeight="1">
      <c r="A2537" s="263" t="s">
        <v>7548</v>
      </c>
      <c r="B2537" s="535"/>
      <c r="C2537" s="263" t="s">
        <v>7600</v>
      </c>
      <c r="D2537" s="263" t="s">
        <v>7551</v>
      </c>
      <c r="E2537" s="535"/>
      <c r="F2537" s="263" t="s">
        <v>7517</v>
      </c>
      <c r="G2537" s="264" t="s">
        <v>7601</v>
      </c>
      <c r="H2537" s="263" t="s">
        <v>7519</v>
      </c>
      <c r="I2537" s="265" t="s">
        <v>9</v>
      </c>
      <c r="J2537" s="263"/>
      <c r="K2537" s="269"/>
      <c r="L2537" s="269" t="s">
        <v>645</v>
      </c>
      <c r="M2537" s="267"/>
      <c r="N2537" s="267"/>
      <c r="O2537" s="267"/>
      <c r="P2537" s="267"/>
      <c r="Q2537" s="267"/>
      <c r="R2537" s="267"/>
      <c r="S2537" s="267"/>
      <c r="T2537" s="267"/>
      <c r="U2537" s="267"/>
      <c r="V2537" s="267"/>
      <c r="W2537" s="267"/>
      <c r="X2537" s="267"/>
      <c r="Y2537" s="267"/>
      <c r="Z2537" s="267"/>
      <c r="AA2537" s="267"/>
      <c r="AB2537" s="267"/>
    </row>
    <row r="2538" spans="1:28" s="268" customFormat="1" ht="40.200000000000003" customHeight="1">
      <c r="A2538" s="263" t="s">
        <v>7548</v>
      </c>
      <c r="B2538" s="535"/>
      <c r="C2538" s="263" t="s">
        <v>7602</v>
      </c>
      <c r="D2538" s="263" t="s">
        <v>7551</v>
      </c>
      <c r="E2538" s="535"/>
      <c r="F2538" s="263" t="s">
        <v>7521</v>
      </c>
      <c r="G2538" s="264" t="s">
        <v>7570</v>
      </c>
      <c r="H2538" s="263" t="s">
        <v>7522</v>
      </c>
      <c r="I2538" s="265" t="s">
        <v>9</v>
      </c>
      <c r="J2538" s="263"/>
      <c r="K2538" s="269"/>
      <c r="L2538" s="269" t="s">
        <v>645</v>
      </c>
      <c r="M2538" s="267"/>
      <c r="N2538" s="267"/>
      <c r="O2538" s="267"/>
      <c r="P2538" s="267"/>
      <c r="Q2538" s="267"/>
      <c r="R2538" s="267"/>
      <c r="S2538" s="267"/>
      <c r="T2538" s="267"/>
      <c r="U2538" s="267"/>
      <c r="V2538" s="267"/>
      <c r="W2538" s="267"/>
      <c r="X2538" s="267"/>
      <c r="Y2538" s="267"/>
      <c r="Z2538" s="267"/>
      <c r="AA2538" s="267"/>
      <c r="AB2538" s="267"/>
    </row>
    <row r="2539" spans="1:28" s="268" customFormat="1" ht="40.200000000000003" customHeight="1">
      <c r="A2539" s="263" t="s">
        <v>7548</v>
      </c>
      <c r="B2539" s="535"/>
      <c r="C2539" s="263" t="s">
        <v>7603</v>
      </c>
      <c r="D2539" s="263" t="s">
        <v>7551</v>
      </c>
      <c r="E2539" s="535"/>
      <c r="F2539" s="291" t="s">
        <v>7524</v>
      </c>
      <c r="G2539" s="264" t="s">
        <v>7570</v>
      </c>
      <c r="H2539" s="291" t="s">
        <v>1185</v>
      </c>
      <c r="I2539" s="265" t="s">
        <v>9</v>
      </c>
      <c r="J2539" s="263"/>
      <c r="K2539" s="269"/>
      <c r="L2539" s="269" t="s">
        <v>645</v>
      </c>
      <c r="M2539" s="267"/>
      <c r="N2539" s="267"/>
      <c r="O2539" s="267"/>
      <c r="P2539" s="267"/>
      <c r="Q2539" s="267"/>
      <c r="R2539" s="267"/>
      <c r="S2539" s="267"/>
      <c r="T2539" s="267"/>
      <c r="U2539" s="267"/>
      <c r="V2539" s="267"/>
      <c r="W2539" s="267"/>
      <c r="X2539" s="267"/>
      <c r="Y2539" s="267"/>
      <c r="Z2539" s="267"/>
      <c r="AA2539" s="267"/>
      <c r="AB2539" s="267"/>
    </row>
    <row r="2540" spans="1:28" s="268" customFormat="1" ht="40.200000000000003" customHeight="1">
      <c r="A2540" s="263" t="s">
        <v>7548</v>
      </c>
      <c r="B2540" s="535"/>
      <c r="C2540" s="263" t="s">
        <v>7604</v>
      </c>
      <c r="D2540" s="263" t="s">
        <v>7551</v>
      </c>
      <c r="E2540" s="535"/>
      <c r="F2540" s="263" t="s">
        <v>7526</v>
      </c>
      <c r="G2540" s="264" t="s">
        <v>7570</v>
      </c>
      <c r="H2540" s="263" t="s">
        <v>7527</v>
      </c>
      <c r="I2540" s="265" t="s">
        <v>9</v>
      </c>
      <c r="J2540" s="263"/>
      <c r="K2540" s="269"/>
      <c r="L2540" s="269" t="s">
        <v>645</v>
      </c>
      <c r="M2540" s="267"/>
      <c r="N2540" s="267"/>
      <c r="O2540" s="267"/>
      <c r="P2540" s="267"/>
      <c r="Q2540" s="267"/>
      <c r="R2540" s="267"/>
      <c r="S2540" s="267"/>
      <c r="T2540" s="267"/>
      <c r="U2540" s="267"/>
      <c r="V2540" s="267"/>
      <c r="W2540" s="267"/>
      <c r="X2540" s="267"/>
      <c r="Y2540" s="267"/>
      <c r="Z2540" s="267"/>
      <c r="AA2540" s="267"/>
      <c r="AB2540" s="267"/>
    </row>
    <row r="2541" spans="1:28" s="268" customFormat="1" ht="40.200000000000003" customHeight="1">
      <c r="A2541" s="263" t="s">
        <v>7548</v>
      </c>
      <c r="B2541" s="535"/>
      <c r="C2541" s="263" t="s">
        <v>7605</v>
      </c>
      <c r="D2541" s="263" t="s">
        <v>7551</v>
      </c>
      <c r="E2541" s="535"/>
      <c r="F2541" s="263" t="s">
        <v>2003</v>
      </c>
      <c r="G2541" s="264" t="s">
        <v>7570</v>
      </c>
      <c r="H2541" s="263" t="s">
        <v>7529</v>
      </c>
      <c r="I2541" s="265" t="s">
        <v>9</v>
      </c>
      <c r="J2541" s="263"/>
      <c r="K2541" s="269"/>
      <c r="L2541" s="269" t="s">
        <v>645</v>
      </c>
      <c r="M2541" s="267"/>
      <c r="N2541" s="267"/>
      <c r="O2541" s="267"/>
      <c r="P2541" s="267"/>
      <c r="Q2541" s="267"/>
      <c r="R2541" s="267"/>
      <c r="S2541" s="267"/>
      <c r="T2541" s="267"/>
      <c r="U2541" s="267"/>
      <c r="V2541" s="267"/>
      <c r="W2541" s="267"/>
      <c r="X2541" s="267"/>
      <c r="Y2541" s="267"/>
      <c r="Z2541" s="267"/>
      <c r="AA2541" s="267"/>
      <c r="AB2541" s="267"/>
    </row>
    <row r="2542" spans="1:28" s="268" customFormat="1" ht="40.200000000000003" customHeight="1">
      <c r="A2542" s="263" t="s">
        <v>7548</v>
      </c>
      <c r="B2542" s="535"/>
      <c r="C2542" s="263" t="s">
        <v>7606</v>
      </c>
      <c r="D2542" s="263" t="s">
        <v>7551</v>
      </c>
      <c r="E2542" s="535"/>
      <c r="F2542" s="263" t="s">
        <v>7531</v>
      </c>
      <c r="G2542" s="264" t="s">
        <v>7607</v>
      </c>
      <c r="H2542" s="263" t="s">
        <v>17396</v>
      </c>
      <c r="I2542" s="265" t="s">
        <v>9</v>
      </c>
      <c r="J2542" s="263"/>
      <c r="K2542" s="269"/>
      <c r="L2542" s="269" t="s">
        <v>645</v>
      </c>
      <c r="M2542" s="267"/>
      <c r="N2542" s="267"/>
      <c r="O2542" s="267"/>
      <c r="P2542" s="267"/>
      <c r="Q2542" s="267"/>
      <c r="R2542" s="267"/>
      <c r="S2542" s="267"/>
      <c r="T2542" s="267"/>
      <c r="U2542" s="267"/>
      <c r="V2542" s="267"/>
      <c r="W2542" s="267"/>
      <c r="X2542" s="267"/>
      <c r="Y2542" s="267"/>
      <c r="Z2542" s="267"/>
      <c r="AA2542" s="267"/>
      <c r="AB2542" s="267"/>
    </row>
    <row r="2543" spans="1:28" s="268" customFormat="1" ht="40.200000000000003" customHeight="1">
      <c r="A2543" s="263" t="s">
        <v>7548</v>
      </c>
      <c r="B2543" s="535"/>
      <c r="C2543" s="263" t="s">
        <v>7608</v>
      </c>
      <c r="D2543" s="263" t="s">
        <v>7551</v>
      </c>
      <c r="E2543" s="535"/>
      <c r="F2543" s="263" t="s">
        <v>7534</v>
      </c>
      <c r="G2543" s="264" t="s">
        <v>7609</v>
      </c>
      <c r="H2543" s="263" t="s">
        <v>17397</v>
      </c>
      <c r="I2543" s="265" t="s">
        <v>9</v>
      </c>
      <c r="J2543" s="263"/>
      <c r="K2543" s="269"/>
      <c r="L2543" s="269" t="s">
        <v>645</v>
      </c>
      <c r="M2543" s="267"/>
      <c r="N2543" s="267"/>
      <c r="O2543" s="267"/>
      <c r="P2543" s="267"/>
      <c r="Q2543" s="267"/>
      <c r="R2543" s="267"/>
      <c r="S2543" s="267"/>
      <c r="T2543" s="267"/>
      <c r="U2543" s="267"/>
      <c r="V2543" s="267"/>
      <c r="W2543" s="267"/>
      <c r="X2543" s="267"/>
      <c r="Y2543" s="267"/>
      <c r="Z2543" s="267"/>
      <c r="AA2543" s="267"/>
      <c r="AB2543" s="267"/>
    </row>
    <row r="2544" spans="1:28" s="268" customFormat="1" ht="40.200000000000003" customHeight="1">
      <c r="A2544" s="263" t="s">
        <v>7548</v>
      </c>
      <c r="B2544" s="535"/>
      <c r="C2544" s="263" t="s">
        <v>7610</v>
      </c>
      <c r="D2544" s="263" t="s">
        <v>7551</v>
      </c>
      <c r="E2544" s="535"/>
      <c r="F2544" s="263" t="s">
        <v>1804</v>
      </c>
      <c r="G2544" s="264" t="s">
        <v>7611</v>
      </c>
      <c r="H2544" s="263" t="s">
        <v>1625</v>
      </c>
      <c r="I2544" s="265" t="s">
        <v>9</v>
      </c>
      <c r="J2544" s="263"/>
      <c r="K2544" s="269"/>
      <c r="L2544" s="269" t="s">
        <v>645</v>
      </c>
      <c r="M2544" s="267"/>
      <c r="N2544" s="267"/>
      <c r="O2544" s="267"/>
      <c r="P2544" s="267"/>
      <c r="Q2544" s="267"/>
      <c r="R2544" s="267"/>
      <c r="S2544" s="267"/>
      <c r="T2544" s="267"/>
      <c r="U2544" s="267"/>
      <c r="V2544" s="267"/>
      <c r="W2544" s="267"/>
      <c r="X2544" s="267"/>
      <c r="Y2544" s="267"/>
      <c r="Z2544" s="267"/>
      <c r="AA2544" s="267"/>
      <c r="AB2544" s="267"/>
    </row>
    <row r="2545" spans="1:28" s="268" customFormat="1" ht="40.200000000000003" customHeight="1">
      <c r="A2545" s="263" t="s">
        <v>7548</v>
      </c>
      <c r="B2545" s="535"/>
      <c r="C2545" s="263" t="s">
        <v>7612</v>
      </c>
      <c r="D2545" s="263" t="s">
        <v>7551</v>
      </c>
      <c r="E2545" s="535"/>
      <c r="F2545" s="263" t="s">
        <v>7539</v>
      </c>
      <c r="G2545" s="264" t="s">
        <v>7613</v>
      </c>
      <c r="H2545" s="263" t="s">
        <v>7541</v>
      </c>
      <c r="I2545" s="265" t="s">
        <v>9</v>
      </c>
      <c r="J2545" s="263"/>
      <c r="K2545" s="269"/>
      <c r="L2545" s="269" t="s">
        <v>645</v>
      </c>
      <c r="M2545" s="267"/>
      <c r="N2545" s="267"/>
      <c r="O2545" s="267"/>
      <c r="P2545" s="267"/>
      <c r="Q2545" s="267"/>
      <c r="R2545" s="267"/>
      <c r="S2545" s="267"/>
      <c r="T2545" s="267"/>
      <c r="U2545" s="267"/>
      <c r="V2545" s="267"/>
      <c r="W2545" s="267"/>
      <c r="X2545" s="267"/>
      <c r="Y2545" s="267"/>
      <c r="Z2545" s="267"/>
      <c r="AA2545" s="267"/>
      <c r="AB2545" s="267"/>
    </row>
    <row r="2546" spans="1:28" s="268" customFormat="1" ht="40.200000000000003" customHeight="1">
      <c r="A2546" s="263" t="s">
        <v>7548</v>
      </c>
      <c r="B2546" s="535"/>
      <c r="C2546" s="263" t="s">
        <v>7614</v>
      </c>
      <c r="D2546" s="263" t="s">
        <v>7551</v>
      </c>
      <c r="E2546" s="535"/>
      <c r="F2546" s="263" t="s">
        <v>7543</v>
      </c>
      <c r="G2546" s="264" t="s">
        <v>7613</v>
      </c>
      <c r="H2546" s="263" t="s">
        <v>7544</v>
      </c>
      <c r="I2546" s="265" t="s">
        <v>9</v>
      </c>
      <c r="J2546" s="263"/>
      <c r="K2546" s="269"/>
      <c r="L2546" s="269" t="s">
        <v>645</v>
      </c>
      <c r="M2546" s="267"/>
      <c r="N2546" s="267"/>
      <c r="O2546" s="267"/>
      <c r="P2546" s="267"/>
      <c r="Q2546" s="267"/>
      <c r="R2546" s="267"/>
      <c r="S2546" s="267"/>
      <c r="T2546" s="267"/>
      <c r="U2546" s="267"/>
      <c r="V2546" s="267"/>
      <c r="W2546" s="267"/>
      <c r="X2546" s="267"/>
      <c r="Y2546" s="267"/>
      <c r="Z2546" s="267"/>
      <c r="AA2546" s="267"/>
      <c r="AB2546" s="267"/>
    </row>
    <row r="2547" spans="1:28" s="268" customFormat="1" ht="40.200000000000003" customHeight="1">
      <c r="A2547" s="263" t="s">
        <v>7548</v>
      </c>
      <c r="B2547" s="535"/>
      <c r="C2547" s="263" t="s">
        <v>7615</v>
      </c>
      <c r="D2547" s="263" t="s">
        <v>7551</v>
      </c>
      <c r="E2547" s="535"/>
      <c r="F2547" s="263" t="s">
        <v>7616</v>
      </c>
      <c r="G2547" s="264" t="s">
        <v>7613</v>
      </c>
      <c r="H2547" s="263" t="s">
        <v>7617</v>
      </c>
      <c r="I2547" s="265" t="s">
        <v>9</v>
      </c>
      <c r="J2547" s="263"/>
      <c r="K2547" s="269"/>
      <c r="L2547" s="269" t="s">
        <v>645</v>
      </c>
      <c r="M2547" s="267"/>
      <c r="N2547" s="267"/>
      <c r="O2547" s="267"/>
      <c r="P2547" s="267"/>
      <c r="Q2547" s="267"/>
      <c r="R2547" s="267"/>
      <c r="S2547" s="267"/>
      <c r="T2547" s="267"/>
      <c r="U2547" s="267"/>
      <c r="V2547" s="267"/>
      <c r="W2547" s="267"/>
      <c r="X2547" s="267"/>
      <c r="Y2547" s="267"/>
      <c r="Z2547" s="267"/>
      <c r="AA2547" s="267"/>
      <c r="AB2547" s="267"/>
    </row>
    <row r="2548" spans="1:28" s="268" customFormat="1" ht="40.200000000000003" customHeight="1">
      <c r="A2548" s="263" t="s">
        <v>7618</v>
      </c>
      <c r="B2548" s="263" t="s">
        <v>7619</v>
      </c>
      <c r="C2548" s="263" t="s">
        <v>209</v>
      </c>
      <c r="D2548" s="263" t="s">
        <v>7620</v>
      </c>
      <c r="E2548" s="263" t="s">
        <v>7621</v>
      </c>
      <c r="F2548" s="263" t="s">
        <v>7622</v>
      </c>
      <c r="G2548" s="264" t="s">
        <v>7623</v>
      </c>
      <c r="H2548" s="263" t="s">
        <v>7624</v>
      </c>
      <c r="I2548" s="265" t="s">
        <v>9</v>
      </c>
      <c r="J2548" s="263"/>
      <c r="K2548" s="263"/>
      <c r="L2548" s="267"/>
      <c r="M2548" s="267"/>
      <c r="N2548" s="267"/>
      <c r="O2548" s="267"/>
      <c r="P2548" s="267"/>
      <c r="Q2548" s="267"/>
      <c r="R2548" s="267"/>
      <c r="S2548" s="267"/>
      <c r="T2548" s="267"/>
      <c r="U2548" s="267"/>
      <c r="V2548" s="267"/>
      <c r="W2548" s="267"/>
      <c r="X2548" s="267"/>
      <c r="Y2548" s="267"/>
      <c r="Z2548" s="267"/>
      <c r="AA2548" s="267"/>
      <c r="AB2548" s="267"/>
    </row>
    <row r="2549" spans="1:28" s="268" customFormat="1" ht="40.200000000000003" customHeight="1">
      <c r="A2549" s="263" t="s">
        <v>7618</v>
      </c>
      <c r="B2549" s="263" t="s">
        <v>7619</v>
      </c>
      <c r="C2549" s="263" t="s">
        <v>215</v>
      </c>
      <c r="D2549" s="263" t="s">
        <v>7620</v>
      </c>
      <c r="E2549" s="263" t="s">
        <v>7621</v>
      </c>
      <c r="F2549" s="263" t="s">
        <v>7625</v>
      </c>
      <c r="G2549" s="264" t="s">
        <v>7626</v>
      </c>
      <c r="H2549" s="263" t="s">
        <v>7627</v>
      </c>
      <c r="I2549" s="265" t="s">
        <v>9</v>
      </c>
      <c r="J2549" s="263"/>
      <c r="K2549" s="263"/>
      <c r="L2549" s="267"/>
      <c r="M2549" s="267"/>
      <c r="N2549" s="267"/>
      <c r="O2549" s="267"/>
      <c r="P2549" s="267"/>
      <c r="Q2549" s="267"/>
      <c r="R2549" s="267"/>
      <c r="S2549" s="267"/>
      <c r="T2549" s="267"/>
      <c r="U2549" s="267"/>
      <c r="V2549" s="267"/>
      <c r="W2549" s="267"/>
      <c r="X2549" s="267"/>
      <c r="Y2549" s="267"/>
      <c r="Z2549" s="267"/>
      <c r="AA2549" s="267"/>
      <c r="AB2549" s="267"/>
    </row>
    <row r="2550" spans="1:28" s="268" customFormat="1" ht="40.200000000000003" customHeight="1">
      <c r="A2550" s="263" t="s">
        <v>7618</v>
      </c>
      <c r="B2550" s="263" t="s">
        <v>7619</v>
      </c>
      <c r="C2550" s="263" t="s">
        <v>220</v>
      </c>
      <c r="D2550" s="263" t="s">
        <v>7620</v>
      </c>
      <c r="E2550" s="263" t="s">
        <v>7621</v>
      </c>
      <c r="F2550" s="263" t="s">
        <v>7628</v>
      </c>
      <c r="G2550" s="264" t="s">
        <v>7629</v>
      </c>
      <c r="H2550" s="263" t="s">
        <v>7630</v>
      </c>
      <c r="I2550" s="265" t="s">
        <v>9</v>
      </c>
      <c r="J2550" s="263"/>
      <c r="K2550" s="263"/>
      <c r="L2550" s="267"/>
      <c r="M2550" s="267"/>
      <c r="N2550" s="267"/>
      <c r="O2550" s="267"/>
      <c r="P2550" s="267"/>
      <c r="Q2550" s="267"/>
      <c r="R2550" s="267"/>
      <c r="S2550" s="267"/>
      <c r="T2550" s="267"/>
      <c r="U2550" s="267"/>
      <c r="V2550" s="267"/>
      <c r="W2550" s="267"/>
      <c r="X2550" s="267"/>
      <c r="Y2550" s="267"/>
      <c r="Z2550" s="267"/>
      <c r="AA2550" s="267"/>
      <c r="AB2550" s="267"/>
    </row>
    <row r="2551" spans="1:28" s="268" customFormat="1" ht="40.200000000000003" customHeight="1">
      <c r="A2551" s="263" t="s">
        <v>7618</v>
      </c>
      <c r="B2551" s="263" t="s">
        <v>7619</v>
      </c>
      <c r="C2551" s="263" t="s">
        <v>226</v>
      </c>
      <c r="D2551" s="263" t="s">
        <v>7620</v>
      </c>
      <c r="E2551" s="263" t="s">
        <v>7621</v>
      </c>
      <c r="F2551" s="263" t="s">
        <v>7631</v>
      </c>
      <c r="G2551" s="264" t="s">
        <v>7632</v>
      </c>
      <c r="H2551" s="263" t="s">
        <v>7633</v>
      </c>
      <c r="I2551" s="265" t="s">
        <v>9</v>
      </c>
      <c r="J2551" s="263"/>
      <c r="K2551" s="263"/>
      <c r="L2551" s="267"/>
      <c r="M2551" s="267"/>
      <c r="N2551" s="267"/>
      <c r="O2551" s="267"/>
      <c r="P2551" s="267"/>
      <c r="Q2551" s="267"/>
      <c r="R2551" s="267"/>
      <c r="S2551" s="267"/>
      <c r="T2551" s="267"/>
      <c r="U2551" s="267"/>
      <c r="V2551" s="267"/>
      <c r="W2551" s="267"/>
      <c r="X2551" s="267"/>
      <c r="Y2551" s="267"/>
      <c r="Z2551" s="267"/>
      <c r="AA2551" s="267"/>
      <c r="AB2551" s="267"/>
    </row>
    <row r="2552" spans="1:28" s="268" customFormat="1" ht="40.200000000000003" customHeight="1">
      <c r="A2552" s="263" t="s">
        <v>7618</v>
      </c>
      <c r="B2552" s="263" t="s">
        <v>7619</v>
      </c>
      <c r="C2552" s="263" t="s">
        <v>230</v>
      </c>
      <c r="D2552" s="263" t="s">
        <v>7620</v>
      </c>
      <c r="E2552" s="263" t="s">
        <v>7621</v>
      </c>
      <c r="F2552" s="263" t="s">
        <v>7634</v>
      </c>
      <c r="G2552" s="264" t="s">
        <v>7635</v>
      </c>
      <c r="H2552" s="263" t="s">
        <v>7636</v>
      </c>
      <c r="I2552" s="265" t="s">
        <v>9</v>
      </c>
      <c r="J2552" s="263"/>
      <c r="K2552" s="263"/>
      <c r="L2552" s="267"/>
      <c r="M2552" s="267"/>
      <c r="N2552" s="267"/>
      <c r="O2552" s="267"/>
      <c r="P2552" s="267"/>
      <c r="Q2552" s="267"/>
      <c r="R2552" s="267"/>
      <c r="S2552" s="267"/>
      <c r="T2552" s="267"/>
      <c r="U2552" s="267"/>
      <c r="V2552" s="267"/>
      <c r="W2552" s="267"/>
      <c r="X2552" s="267"/>
      <c r="Y2552" s="267"/>
      <c r="Z2552" s="267"/>
      <c r="AA2552" s="267"/>
      <c r="AB2552" s="267"/>
    </row>
    <row r="2553" spans="1:28" s="268" customFormat="1" ht="40.200000000000003" customHeight="1">
      <c r="A2553" s="263" t="s">
        <v>7618</v>
      </c>
      <c r="B2553" s="263" t="s">
        <v>7619</v>
      </c>
      <c r="C2553" s="263" t="s">
        <v>234</v>
      </c>
      <c r="D2553" s="263" t="s">
        <v>7620</v>
      </c>
      <c r="E2553" s="263" t="s">
        <v>7621</v>
      </c>
      <c r="F2553" s="263" t="s">
        <v>7637</v>
      </c>
      <c r="G2553" s="264" t="s">
        <v>7638</v>
      </c>
      <c r="H2553" s="263" t="s">
        <v>7639</v>
      </c>
      <c r="I2553" s="265" t="s">
        <v>9</v>
      </c>
      <c r="J2553" s="263"/>
      <c r="K2553" s="263"/>
      <c r="L2553" s="267"/>
      <c r="M2553" s="267"/>
      <c r="N2553" s="267"/>
      <c r="O2553" s="267"/>
      <c r="P2553" s="267"/>
      <c r="Q2553" s="267"/>
      <c r="R2553" s="267"/>
      <c r="S2553" s="267"/>
      <c r="T2553" s="267"/>
      <c r="U2553" s="267"/>
      <c r="V2553" s="267"/>
      <c r="W2553" s="267"/>
      <c r="X2553" s="267"/>
      <c r="Y2553" s="267"/>
      <c r="Z2553" s="267"/>
      <c r="AA2553" s="267"/>
      <c r="AB2553" s="267"/>
    </row>
    <row r="2554" spans="1:28" s="268" customFormat="1" ht="40.200000000000003" customHeight="1">
      <c r="A2554" s="263" t="s">
        <v>7618</v>
      </c>
      <c r="B2554" s="263" t="s">
        <v>7619</v>
      </c>
      <c r="C2554" s="263" t="s">
        <v>238</v>
      </c>
      <c r="D2554" s="263" t="s">
        <v>7620</v>
      </c>
      <c r="E2554" s="263" t="s">
        <v>7621</v>
      </c>
      <c r="F2554" s="263" t="s">
        <v>7640</v>
      </c>
      <c r="G2554" s="264" t="s">
        <v>7638</v>
      </c>
      <c r="H2554" s="263" t="s">
        <v>7641</v>
      </c>
      <c r="I2554" s="265" t="s">
        <v>9</v>
      </c>
      <c r="J2554" s="263"/>
      <c r="K2554" s="263"/>
      <c r="L2554" s="267"/>
      <c r="M2554" s="267"/>
      <c r="N2554" s="267"/>
      <c r="O2554" s="267"/>
      <c r="P2554" s="267"/>
      <c r="Q2554" s="267"/>
      <c r="R2554" s="267"/>
      <c r="S2554" s="267"/>
      <c r="T2554" s="267"/>
      <c r="U2554" s="267"/>
      <c r="V2554" s="267"/>
      <c r="W2554" s="267"/>
      <c r="X2554" s="267"/>
      <c r="Y2554" s="267"/>
      <c r="Z2554" s="267"/>
      <c r="AA2554" s="267"/>
      <c r="AB2554" s="267"/>
    </row>
    <row r="2555" spans="1:28" s="268" customFormat="1" ht="40.200000000000003" customHeight="1">
      <c r="A2555" s="263" t="s">
        <v>7618</v>
      </c>
      <c r="B2555" s="263" t="s">
        <v>7619</v>
      </c>
      <c r="C2555" s="263" t="s">
        <v>243</v>
      </c>
      <c r="D2555" s="263" t="s">
        <v>7620</v>
      </c>
      <c r="E2555" s="263" t="s">
        <v>7621</v>
      </c>
      <c r="F2555" s="263" t="s">
        <v>7642</v>
      </c>
      <c r="G2555" s="264" t="s">
        <v>7643</v>
      </c>
      <c r="H2555" s="263" t="s">
        <v>7644</v>
      </c>
      <c r="I2555" s="265" t="s">
        <v>9</v>
      </c>
      <c r="J2555" s="263"/>
      <c r="K2555" s="263"/>
      <c r="L2555" s="267"/>
      <c r="M2555" s="267"/>
      <c r="N2555" s="267"/>
      <c r="O2555" s="267"/>
      <c r="P2555" s="267"/>
      <c r="Q2555" s="267"/>
      <c r="R2555" s="267"/>
      <c r="S2555" s="267"/>
      <c r="T2555" s="267"/>
      <c r="U2555" s="267"/>
      <c r="V2555" s="267"/>
      <c r="W2555" s="267"/>
      <c r="X2555" s="267"/>
      <c r="Y2555" s="267"/>
      <c r="Z2555" s="267"/>
      <c r="AA2555" s="267"/>
      <c r="AB2555" s="267"/>
    </row>
    <row r="2556" spans="1:28" s="268" customFormat="1" ht="40.200000000000003" customHeight="1">
      <c r="A2556" s="263" t="s">
        <v>7618</v>
      </c>
      <c r="B2556" s="263" t="s">
        <v>7619</v>
      </c>
      <c r="C2556" s="263" t="s">
        <v>248</v>
      </c>
      <c r="D2556" s="263" t="s">
        <v>7620</v>
      </c>
      <c r="E2556" s="263" t="s">
        <v>7621</v>
      </c>
      <c r="F2556" s="263" t="s">
        <v>7645</v>
      </c>
      <c r="G2556" s="264" t="s">
        <v>7646</v>
      </c>
      <c r="H2556" s="263" t="s">
        <v>7647</v>
      </c>
      <c r="I2556" s="265" t="s">
        <v>9</v>
      </c>
      <c r="J2556" s="263"/>
      <c r="K2556" s="263"/>
      <c r="L2556" s="267"/>
      <c r="M2556" s="267"/>
      <c r="N2556" s="267"/>
      <c r="O2556" s="267"/>
      <c r="P2556" s="267"/>
      <c r="Q2556" s="267"/>
      <c r="R2556" s="267"/>
      <c r="S2556" s="267"/>
      <c r="T2556" s="267"/>
      <c r="U2556" s="267"/>
      <c r="V2556" s="267"/>
      <c r="W2556" s="267"/>
      <c r="X2556" s="267"/>
      <c r="Y2556" s="267"/>
      <c r="Z2556" s="267"/>
      <c r="AA2556" s="267"/>
      <c r="AB2556" s="267"/>
    </row>
    <row r="2557" spans="1:28" s="268" customFormat="1" ht="40.200000000000003" customHeight="1">
      <c r="A2557" s="263" t="s">
        <v>7618</v>
      </c>
      <c r="B2557" s="263" t="s">
        <v>7619</v>
      </c>
      <c r="C2557" s="263" t="s">
        <v>252</v>
      </c>
      <c r="D2557" s="263" t="s">
        <v>7620</v>
      </c>
      <c r="E2557" s="263" t="s">
        <v>7621</v>
      </c>
      <c r="F2557" s="263" t="s">
        <v>6962</v>
      </c>
      <c r="G2557" s="264" t="s">
        <v>7648</v>
      </c>
      <c r="H2557" s="263" t="s">
        <v>7649</v>
      </c>
      <c r="I2557" s="265" t="s">
        <v>9</v>
      </c>
      <c r="J2557" s="263"/>
      <c r="K2557" s="263"/>
      <c r="L2557" s="267"/>
      <c r="M2557" s="267"/>
      <c r="N2557" s="267"/>
      <c r="O2557" s="267"/>
      <c r="P2557" s="267"/>
      <c r="Q2557" s="267"/>
      <c r="R2557" s="267"/>
      <c r="S2557" s="267"/>
      <c r="T2557" s="267"/>
      <c r="U2557" s="267"/>
      <c r="V2557" s="267"/>
      <c r="W2557" s="267"/>
      <c r="X2557" s="267"/>
      <c r="Y2557" s="267"/>
      <c r="Z2557" s="267"/>
      <c r="AA2557" s="267"/>
      <c r="AB2557" s="267"/>
    </row>
    <row r="2558" spans="1:28" s="268" customFormat="1" ht="40.200000000000003" customHeight="1">
      <c r="A2558" s="263" t="s">
        <v>7618</v>
      </c>
      <c r="B2558" s="263" t="s">
        <v>7619</v>
      </c>
      <c r="C2558" s="263" t="s">
        <v>257</v>
      </c>
      <c r="D2558" s="263" t="s">
        <v>7620</v>
      </c>
      <c r="E2558" s="263" t="s">
        <v>7621</v>
      </c>
      <c r="F2558" s="263" t="s">
        <v>6989</v>
      </c>
      <c r="G2558" s="264" t="s">
        <v>7638</v>
      </c>
      <c r="H2558" s="263" t="s">
        <v>6991</v>
      </c>
      <c r="I2558" s="265" t="s">
        <v>9</v>
      </c>
      <c r="J2558" s="263"/>
      <c r="K2558" s="263"/>
      <c r="L2558" s="267"/>
      <c r="M2558" s="267"/>
      <c r="N2558" s="267"/>
      <c r="O2558" s="267"/>
      <c r="P2558" s="267"/>
      <c r="Q2558" s="267"/>
      <c r="R2558" s="267"/>
      <c r="S2558" s="267"/>
      <c r="T2558" s="267"/>
      <c r="U2558" s="267"/>
      <c r="V2558" s="267"/>
      <c r="W2558" s="267"/>
      <c r="X2558" s="267"/>
      <c r="Y2558" s="267"/>
      <c r="Z2558" s="267"/>
      <c r="AA2558" s="267"/>
      <c r="AB2558" s="267"/>
    </row>
    <row r="2559" spans="1:28" s="268" customFormat="1" ht="40.200000000000003" customHeight="1">
      <c r="A2559" s="263" t="s">
        <v>7618</v>
      </c>
      <c r="B2559" s="263" t="s">
        <v>7619</v>
      </c>
      <c r="C2559" s="263" t="s">
        <v>260</v>
      </c>
      <c r="D2559" s="263" t="s">
        <v>7620</v>
      </c>
      <c r="E2559" s="263" t="s">
        <v>7621</v>
      </c>
      <c r="F2559" s="263" t="s">
        <v>7650</v>
      </c>
      <c r="G2559" s="264" t="s">
        <v>7651</v>
      </c>
      <c r="H2559" s="263" t="s">
        <v>7652</v>
      </c>
      <c r="I2559" s="265" t="s">
        <v>9</v>
      </c>
      <c r="J2559" s="263"/>
      <c r="K2559" s="263"/>
      <c r="L2559" s="267"/>
      <c r="M2559" s="267"/>
      <c r="N2559" s="267"/>
      <c r="O2559" s="267"/>
      <c r="P2559" s="267"/>
      <c r="Q2559" s="267"/>
      <c r="R2559" s="267"/>
      <c r="S2559" s="267"/>
      <c r="T2559" s="267"/>
      <c r="U2559" s="267"/>
      <c r="V2559" s="267"/>
      <c r="W2559" s="267"/>
      <c r="X2559" s="267"/>
      <c r="Y2559" s="267"/>
      <c r="Z2559" s="267"/>
      <c r="AA2559" s="267"/>
      <c r="AB2559" s="267"/>
    </row>
    <row r="2560" spans="1:28" s="268" customFormat="1" ht="40.200000000000003" customHeight="1">
      <c r="A2560" s="263" t="s">
        <v>7618</v>
      </c>
      <c r="B2560" s="263" t="s">
        <v>7619</v>
      </c>
      <c r="C2560" s="263" t="s">
        <v>264</v>
      </c>
      <c r="D2560" s="263" t="s">
        <v>7620</v>
      </c>
      <c r="E2560" s="263" t="s">
        <v>7621</v>
      </c>
      <c r="F2560" s="263" t="s">
        <v>7653</v>
      </c>
      <c r="G2560" s="264" t="s">
        <v>7654</v>
      </c>
      <c r="H2560" s="263" t="s">
        <v>7655</v>
      </c>
      <c r="I2560" s="265" t="s">
        <v>9</v>
      </c>
      <c r="J2560" s="263"/>
      <c r="K2560" s="263"/>
      <c r="L2560" s="267"/>
      <c r="M2560" s="267"/>
      <c r="N2560" s="267"/>
      <c r="O2560" s="267"/>
      <c r="P2560" s="267"/>
      <c r="Q2560" s="267"/>
      <c r="R2560" s="267"/>
      <c r="S2560" s="267"/>
      <c r="T2560" s="267"/>
      <c r="U2560" s="267"/>
      <c r="V2560" s="267"/>
      <c r="W2560" s="267"/>
      <c r="X2560" s="267"/>
      <c r="Y2560" s="267"/>
      <c r="Z2560" s="267"/>
      <c r="AA2560" s="267"/>
      <c r="AB2560" s="267"/>
    </row>
    <row r="2561" spans="1:28" s="268" customFormat="1" ht="40.200000000000003" customHeight="1">
      <c r="A2561" s="263" t="s">
        <v>7618</v>
      </c>
      <c r="B2561" s="263" t="s">
        <v>7619</v>
      </c>
      <c r="C2561" s="263" t="s">
        <v>268</v>
      </c>
      <c r="D2561" s="263" t="s">
        <v>7620</v>
      </c>
      <c r="E2561" s="263" t="s">
        <v>7621</v>
      </c>
      <c r="F2561" s="263" t="s">
        <v>7656</v>
      </c>
      <c r="G2561" s="264" t="s">
        <v>7651</v>
      </c>
      <c r="H2561" s="263" t="s">
        <v>7657</v>
      </c>
      <c r="I2561" s="265" t="s">
        <v>9</v>
      </c>
      <c r="J2561" s="263"/>
      <c r="K2561" s="263"/>
      <c r="L2561" s="267"/>
      <c r="M2561" s="267"/>
      <c r="N2561" s="267"/>
      <c r="O2561" s="267"/>
      <c r="P2561" s="267"/>
      <c r="Q2561" s="267"/>
      <c r="R2561" s="267"/>
      <c r="S2561" s="267"/>
      <c r="T2561" s="267"/>
      <c r="U2561" s="267"/>
      <c r="V2561" s="267"/>
      <c r="W2561" s="267"/>
      <c r="X2561" s="267"/>
      <c r="Y2561" s="267"/>
      <c r="Z2561" s="267"/>
      <c r="AA2561" s="267"/>
      <c r="AB2561" s="267"/>
    </row>
    <row r="2562" spans="1:28" s="268" customFormat="1" ht="40.200000000000003" customHeight="1">
      <c r="A2562" s="263" t="s">
        <v>7618</v>
      </c>
      <c r="B2562" s="263" t="s">
        <v>7619</v>
      </c>
      <c r="C2562" s="263" t="s">
        <v>272</v>
      </c>
      <c r="D2562" s="263" t="s">
        <v>7620</v>
      </c>
      <c r="E2562" s="263" t="s">
        <v>7621</v>
      </c>
      <c r="F2562" s="263" t="s">
        <v>7658</v>
      </c>
      <c r="G2562" s="264" t="s">
        <v>7651</v>
      </c>
      <c r="H2562" s="263" t="s">
        <v>7659</v>
      </c>
      <c r="I2562" s="265" t="s">
        <v>9</v>
      </c>
      <c r="J2562" s="263"/>
      <c r="K2562" s="263"/>
      <c r="L2562" s="267"/>
      <c r="M2562" s="267"/>
      <c r="N2562" s="267"/>
      <c r="O2562" s="267"/>
      <c r="P2562" s="267"/>
      <c r="Q2562" s="267"/>
      <c r="R2562" s="267"/>
      <c r="S2562" s="267"/>
      <c r="T2562" s="267"/>
      <c r="U2562" s="267"/>
      <c r="V2562" s="267"/>
      <c r="W2562" s="267"/>
      <c r="X2562" s="267"/>
      <c r="Y2562" s="267"/>
      <c r="Z2562" s="267"/>
      <c r="AA2562" s="267"/>
      <c r="AB2562" s="267"/>
    </row>
    <row r="2563" spans="1:28" s="268" customFormat="1" ht="40.200000000000003" customHeight="1">
      <c r="A2563" s="263" t="s">
        <v>7618</v>
      </c>
      <c r="B2563" s="263" t="s">
        <v>7619</v>
      </c>
      <c r="C2563" s="263" t="s">
        <v>275</v>
      </c>
      <c r="D2563" s="263" t="s">
        <v>7620</v>
      </c>
      <c r="E2563" s="263" t="s">
        <v>7621</v>
      </c>
      <c r="F2563" s="263" t="s">
        <v>7660</v>
      </c>
      <c r="G2563" s="264" t="s">
        <v>7638</v>
      </c>
      <c r="H2563" s="263" t="s">
        <v>7661</v>
      </c>
      <c r="I2563" s="265" t="s">
        <v>9</v>
      </c>
      <c r="J2563" s="263"/>
      <c r="K2563" s="263"/>
      <c r="L2563" s="267"/>
      <c r="M2563" s="267"/>
      <c r="N2563" s="267"/>
      <c r="O2563" s="267"/>
      <c r="P2563" s="267"/>
      <c r="Q2563" s="267"/>
      <c r="R2563" s="267"/>
      <c r="S2563" s="267"/>
      <c r="T2563" s="267"/>
      <c r="U2563" s="267"/>
      <c r="V2563" s="267"/>
      <c r="W2563" s="267"/>
      <c r="X2563" s="267"/>
      <c r="Y2563" s="267"/>
      <c r="Z2563" s="267"/>
      <c r="AA2563" s="267"/>
      <c r="AB2563" s="267"/>
    </row>
    <row r="2564" spans="1:28" s="268" customFormat="1" ht="40.200000000000003" customHeight="1">
      <c r="A2564" s="263" t="s">
        <v>7618</v>
      </c>
      <c r="B2564" s="263" t="s">
        <v>7619</v>
      </c>
      <c r="C2564" s="263" t="s">
        <v>279</v>
      </c>
      <c r="D2564" s="263" t="s">
        <v>7620</v>
      </c>
      <c r="E2564" s="263" t="s">
        <v>7621</v>
      </c>
      <c r="F2564" s="263" t="s">
        <v>7662</v>
      </c>
      <c r="G2564" s="264" t="s">
        <v>7638</v>
      </c>
      <c r="H2564" s="263" t="s">
        <v>7663</v>
      </c>
      <c r="I2564" s="265" t="s">
        <v>9</v>
      </c>
      <c r="J2564" s="263"/>
      <c r="K2564" s="263"/>
      <c r="L2564" s="267"/>
      <c r="M2564" s="267"/>
      <c r="N2564" s="267"/>
      <c r="O2564" s="267"/>
      <c r="P2564" s="267"/>
      <c r="Q2564" s="267"/>
      <c r="R2564" s="267"/>
      <c r="S2564" s="267"/>
      <c r="T2564" s="267"/>
      <c r="U2564" s="267"/>
      <c r="V2564" s="267"/>
      <c r="W2564" s="267"/>
      <c r="X2564" s="267"/>
      <c r="Y2564" s="267"/>
      <c r="Z2564" s="267"/>
      <c r="AA2564" s="267"/>
      <c r="AB2564" s="267"/>
    </row>
    <row r="2565" spans="1:28" s="268" customFormat="1" ht="40.200000000000003" customHeight="1">
      <c r="A2565" s="263" t="s">
        <v>7618</v>
      </c>
      <c r="B2565" s="263" t="s">
        <v>7619</v>
      </c>
      <c r="C2565" s="263" t="s">
        <v>283</v>
      </c>
      <c r="D2565" s="263" t="s">
        <v>7620</v>
      </c>
      <c r="E2565" s="263" t="s">
        <v>7621</v>
      </c>
      <c r="F2565" s="263" t="s">
        <v>7664</v>
      </c>
      <c r="G2565" s="264" t="s">
        <v>7665</v>
      </c>
      <c r="H2565" s="263" t="s">
        <v>7666</v>
      </c>
      <c r="I2565" s="265" t="s">
        <v>9</v>
      </c>
      <c r="J2565" s="263"/>
      <c r="K2565" s="263"/>
      <c r="L2565" s="267"/>
      <c r="M2565" s="267"/>
      <c r="N2565" s="267"/>
      <c r="O2565" s="267"/>
      <c r="P2565" s="267"/>
      <c r="Q2565" s="267"/>
      <c r="R2565" s="267"/>
      <c r="S2565" s="267"/>
      <c r="T2565" s="267"/>
      <c r="U2565" s="267"/>
      <c r="V2565" s="267"/>
      <c r="W2565" s="267"/>
      <c r="X2565" s="267"/>
      <c r="Y2565" s="267"/>
      <c r="Z2565" s="267"/>
      <c r="AA2565" s="267"/>
      <c r="AB2565" s="267"/>
    </row>
    <row r="2566" spans="1:28" s="268" customFormat="1" ht="40.200000000000003" customHeight="1">
      <c r="A2566" s="263" t="s">
        <v>7618</v>
      </c>
      <c r="B2566" s="263" t="s">
        <v>7619</v>
      </c>
      <c r="C2566" s="263" t="s">
        <v>286</v>
      </c>
      <c r="D2566" s="263" t="s">
        <v>7620</v>
      </c>
      <c r="E2566" s="263" t="s">
        <v>7621</v>
      </c>
      <c r="F2566" s="263" t="s">
        <v>7667</v>
      </c>
      <c r="G2566" s="264" t="s">
        <v>7665</v>
      </c>
      <c r="H2566" s="263" t="s">
        <v>7668</v>
      </c>
      <c r="I2566" s="265" t="s">
        <v>9</v>
      </c>
      <c r="J2566" s="263"/>
      <c r="K2566" s="263"/>
      <c r="L2566" s="267"/>
      <c r="M2566" s="267"/>
      <c r="N2566" s="267"/>
      <c r="O2566" s="267"/>
      <c r="P2566" s="267"/>
      <c r="Q2566" s="267"/>
      <c r="R2566" s="267"/>
      <c r="S2566" s="267"/>
      <c r="T2566" s="267"/>
      <c r="U2566" s="267"/>
      <c r="V2566" s="267"/>
      <c r="W2566" s="267"/>
      <c r="X2566" s="267"/>
      <c r="Y2566" s="267"/>
      <c r="Z2566" s="267"/>
      <c r="AA2566" s="267"/>
      <c r="AB2566" s="267"/>
    </row>
    <row r="2567" spans="1:28" s="268" customFormat="1" ht="40.200000000000003" customHeight="1">
      <c r="A2567" s="263" t="s">
        <v>7618</v>
      </c>
      <c r="B2567" s="263" t="s">
        <v>7619</v>
      </c>
      <c r="C2567" s="263" t="s">
        <v>290</v>
      </c>
      <c r="D2567" s="263" t="s">
        <v>7620</v>
      </c>
      <c r="E2567" s="263" t="s">
        <v>7621</v>
      </c>
      <c r="F2567" s="263" t="s">
        <v>7669</v>
      </c>
      <c r="G2567" s="264" t="s">
        <v>7670</v>
      </c>
      <c r="H2567" s="263" t="s">
        <v>7671</v>
      </c>
      <c r="I2567" s="265" t="s">
        <v>9</v>
      </c>
      <c r="J2567" s="263"/>
      <c r="K2567" s="263"/>
      <c r="L2567" s="267"/>
      <c r="M2567" s="267"/>
      <c r="N2567" s="267"/>
      <c r="O2567" s="267"/>
      <c r="P2567" s="267"/>
      <c r="Q2567" s="267"/>
      <c r="R2567" s="267"/>
      <c r="S2567" s="267"/>
      <c r="T2567" s="267"/>
      <c r="U2567" s="267"/>
      <c r="V2567" s="267"/>
      <c r="W2567" s="267"/>
      <c r="X2567" s="267"/>
      <c r="Y2567" s="267"/>
      <c r="Z2567" s="267"/>
      <c r="AA2567" s="267"/>
      <c r="AB2567" s="267"/>
    </row>
    <row r="2568" spans="1:28" s="268" customFormat="1" ht="40.200000000000003" customHeight="1">
      <c r="A2568" s="263" t="s">
        <v>7618</v>
      </c>
      <c r="B2568" s="263" t="s">
        <v>7619</v>
      </c>
      <c r="C2568" s="263" t="s">
        <v>295</v>
      </c>
      <c r="D2568" s="263" t="s">
        <v>7620</v>
      </c>
      <c r="E2568" s="263" t="s">
        <v>7621</v>
      </c>
      <c r="F2568" s="263" t="s">
        <v>7672</v>
      </c>
      <c r="G2568" s="264" t="s">
        <v>7673</v>
      </c>
      <c r="H2568" s="263" t="s">
        <v>7245</v>
      </c>
      <c r="I2568" s="265" t="s">
        <v>9</v>
      </c>
      <c r="J2568" s="263"/>
      <c r="K2568" s="263"/>
      <c r="L2568" s="267"/>
      <c r="M2568" s="267"/>
      <c r="N2568" s="267"/>
      <c r="O2568" s="267"/>
      <c r="P2568" s="267"/>
      <c r="Q2568" s="267"/>
      <c r="R2568" s="267"/>
      <c r="S2568" s="267"/>
      <c r="T2568" s="267"/>
      <c r="U2568" s="267"/>
      <c r="V2568" s="267"/>
      <c r="W2568" s="267"/>
      <c r="X2568" s="267"/>
      <c r="Y2568" s="267"/>
      <c r="Z2568" s="267"/>
      <c r="AA2568" s="267"/>
      <c r="AB2568" s="267"/>
    </row>
    <row r="2569" spans="1:28" s="268" customFormat="1" ht="40.200000000000003" customHeight="1">
      <c r="A2569" s="263" t="s">
        <v>7618</v>
      </c>
      <c r="B2569" s="263" t="s">
        <v>7619</v>
      </c>
      <c r="C2569" s="263" t="s">
        <v>300</v>
      </c>
      <c r="D2569" s="263" t="s">
        <v>7620</v>
      </c>
      <c r="E2569" s="263" t="s">
        <v>7621</v>
      </c>
      <c r="F2569" s="263" t="s">
        <v>5025</v>
      </c>
      <c r="G2569" s="264" t="s">
        <v>5507</v>
      </c>
      <c r="H2569" s="263" t="s">
        <v>3365</v>
      </c>
      <c r="I2569" s="265" t="s">
        <v>9</v>
      </c>
      <c r="J2569" s="263"/>
      <c r="K2569" s="263"/>
      <c r="L2569" s="267"/>
      <c r="M2569" s="267"/>
      <c r="N2569" s="267"/>
      <c r="O2569" s="267"/>
      <c r="P2569" s="267"/>
      <c r="Q2569" s="267"/>
      <c r="R2569" s="267"/>
      <c r="S2569" s="267"/>
      <c r="T2569" s="267"/>
      <c r="U2569" s="267"/>
      <c r="V2569" s="267"/>
      <c r="W2569" s="267"/>
      <c r="X2569" s="267"/>
      <c r="Y2569" s="267"/>
      <c r="Z2569" s="267"/>
      <c r="AA2569" s="267"/>
      <c r="AB2569" s="267"/>
    </row>
    <row r="2570" spans="1:28" s="268" customFormat="1" ht="40.200000000000003" customHeight="1">
      <c r="A2570" s="263" t="s">
        <v>7618</v>
      </c>
      <c r="B2570" s="263" t="s">
        <v>7619</v>
      </c>
      <c r="C2570" s="263" t="s">
        <v>304</v>
      </c>
      <c r="D2570" s="263" t="s">
        <v>7620</v>
      </c>
      <c r="E2570" s="263" t="s">
        <v>7621</v>
      </c>
      <c r="F2570" s="263" t="s">
        <v>3036</v>
      </c>
      <c r="G2570" s="264" t="s">
        <v>5831</v>
      </c>
      <c r="H2570" s="263" t="s">
        <v>3359</v>
      </c>
      <c r="I2570" s="265" t="s">
        <v>9</v>
      </c>
      <c r="J2570" s="263"/>
      <c r="K2570" s="263"/>
      <c r="L2570" s="267"/>
      <c r="M2570" s="267"/>
      <c r="N2570" s="267"/>
      <c r="O2570" s="267"/>
      <c r="P2570" s="267"/>
      <c r="Q2570" s="267"/>
      <c r="R2570" s="267"/>
      <c r="S2570" s="267"/>
      <c r="T2570" s="267"/>
      <c r="U2570" s="267"/>
      <c r="V2570" s="267"/>
      <c r="W2570" s="267"/>
      <c r="X2570" s="267"/>
      <c r="Y2570" s="267"/>
      <c r="Z2570" s="267"/>
      <c r="AA2570" s="267"/>
      <c r="AB2570" s="267"/>
    </row>
    <row r="2571" spans="1:28" s="268" customFormat="1" ht="40.200000000000003" customHeight="1">
      <c r="A2571" s="263" t="s">
        <v>7618</v>
      </c>
      <c r="B2571" s="263" t="s">
        <v>7619</v>
      </c>
      <c r="C2571" s="263" t="s">
        <v>308</v>
      </c>
      <c r="D2571" s="263" t="s">
        <v>7620</v>
      </c>
      <c r="E2571" s="263" t="s">
        <v>7621</v>
      </c>
      <c r="F2571" s="263" t="s">
        <v>3031</v>
      </c>
      <c r="G2571" s="264" t="s">
        <v>5408</v>
      </c>
      <c r="H2571" s="263" t="s">
        <v>3362</v>
      </c>
      <c r="I2571" s="265" t="s">
        <v>9</v>
      </c>
      <c r="J2571" s="263"/>
      <c r="K2571" s="263"/>
      <c r="L2571" s="267"/>
      <c r="M2571" s="267"/>
      <c r="N2571" s="267"/>
      <c r="O2571" s="267"/>
      <c r="P2571" s="267"/>
      <c r="Q2571" s="267"/>
      <c r="R2571" s="267"/>
      <c r="S2571" s="267"/>
      <c r="T2571" s="267"/>
      <c r="U2571" s="267"/>
      <c r="V2571" s="267"/>
      <c r="W2571" s="267"/>
      <c r="X2571" s="267"/>
      <c r="Y2571" s="267"/>
      <c r="Z2571" s="267"/>
      <c r="AA2571" s="267"/>
      <c r="AB2571" s="267"/>
    </row>
    <row r="2572" spans="1:28" s="268" customFormat="1" ht="40.200000000000003" customHeight="1">
      <c r="A2572" s="263" t="s">
        <v>7618</v>
      </c>
      <c r="B2572" s="263" t="s">
        <v>7619</v>
      </c>
      <c r="C2572" s="263" t="s">
        <v>311</v>
      </c>
      <c r="D2572" s="263" t="s">
        <v>7620</v>
      </c>
      <c r="E2572" s="263" t="s">
        <v>7621</v>
      </c>
      <c r="F2572" s="263" t="s">
        <v>6995</v>
      </c>
      <c r="G2572" s="264" t="s">
        <v>7357</v>
      </c>
      <c r="H2572" s="263" t="s">
        <v>5503</v>
      </c>
      <c r="I2572" s="265" t="s">
        <v>9</v>
      </c>
      <c r="J2572" s="263"/>
      <c r="K2572" s="263"/>
      <c r="L2572" s="267"/>
      <c r="M2572" s="267"/>
      <c r="N2572" s="267"/>
      <c r="O2572" s="267"/>
      <c r="P2572" s="267"/>
      <c r="Q2572" s="267"/>
      <c r="R2572" s="267"/>
      <c r="S2572" s="267"/>
      <c r="T2572" s="267"/>
      <c r="U2572" s="267"/>
      <c r="V2572" s="267"/>
      <c r="W2572" s="267"/>
      <c r="X2572" s="267"/>
      <c r="Y2572" s="267"/>
      <c r="Z2572" s="267"/>
      <c r="AA2572" s="267"/>
      <c r="AB2572" s="267"/>
    </row>
    <row r="2573" spans="1:28" s="268" customFormat="1" ht="40.200000000000003" customHeight="1">
      <c r="A2573" s="263" t="s">
        <v>7618</v>
      </c>
      <c r="B2573" s="263" t="s">
        <v>7619</v>
      </c>
      <c r="C2573" s="263" t="s">
        <v>315</v>
      </c>
      <c r="D2573" s="263" t="s">
        <v>7620</v>
      </c>
      <c r="E2573" s="263" t="s">
        <v>7621</v>
      </c>
      <c r="F2573" s="263" t="s">
        <v>7674</v>
      </c>
      <c r="G2573" s="264" t="s">
        <v>7359</v>
      </c>
      <c r="H2573" s="263" t="s">
        <v>6934</v>
      </c>
      <c r="I2573" s="273" t="s">
        <v>9</v>
      </c>
      <c r="J2573" s="290"/>
      <c r="K2573" s="263"/>
      <c r="L2573" s="267"/>
      <c r="M2573" s="267"/>
      <c r="N2573" s="267"/>
      <c r="O2573" s="267"/>
      <c r="P2573" s="267"/>
      <c r="Q2573" s="267"/>
      <c r="R2573" s="267"/>
      <c r="S2573" s="267"/>
      <c r="T2573" s="267"/>
      <c r="U2573" s="267"/>
      <c r="V2573" s="267"/>
      <c r="W2573" s="267"/>
      <c r="X2573" s="267"/>
      <c r="Y2573" s="267"/>
      <c r="Z2573" s="267"/>
      <c r="AA2573" s="267"/>
      <c r="AB2573" s="267"/>
    </row>
    <row r="2574" spans="1:28" s="268" customFormat="1" ht="40.200000000000003" customHeight="1">
      <c r="A2574" s="263" t="s">
        <v>7618</v>
      </c>
      <c r="B2574" s="263" t="s">
        <v>7619</v>
      </c>
      <c r="C2574" s="263" t="s">
        <v>318</v>
      </c>
      <c r="D2574" s="263" t="s">
        <v>7620</v>
      </c>
      <c r="E2574" s="263" t="s">
        <v>7621</v>
      </c>
      <c r="F2574" s="263" t="s">
        <v>7676</v>
      </c>
      <c r="G2574" s="264" t="s">
        <v>7360</v>
      </c>
      <c r="H2574" s="263" t="s">
        <v>6934</v>
      </c>
      <c r="I2574" s="265" t="s">
        <v>9</v>
      </c>
      <c r="J2574" s="263"/>
      <c r="K2574" s="263"/>
      <c r="L2574" s="267"/>
      <c r="M2574" s="267"/>
      <c r="N2574" s="267"/>
      <c r="O2574" s="267"/>
      <c r="P2574" s="267"/>
      <c r="Q2574" s="267"/>
      <c r="R2574" s="267"/>
      <c r="S2574" s="267"/>
      <c r="T2574" s="267"/>
      <c r="U2574" s="267"/>
      <c r="V2574" s="267"/>
      <c r="W2574" s="267"/>
      <c r="X2574" s="267"/>
      <c r="Y2574" s="267"/>
      <c r="Z2574" s="267"/>
      <c r="AA2574" s="267"/>
      <c r="AB2574" s="267"/>
    </row>
    <row r="2575" spans="1:28" s="268" customFormat="1" ht="40.200000000000003" customHeight="1">
      <c r="A2575" s="263" t="s">
        <v>7618</v>
      </c>
      <c r="B2575" s="263" t="s">
        <v>7619</v>
      </c>
      <c r="C2575" s="263" t="s">
        <v>322</v>
      </c>
      <c r="D2575" s="263" t="s">
        <v>7620</v>
      </c>
      <c r="E2575" s="263" t="s">
        <v>7621</v>
      </c>
      <c r="F2575" s="263" t="s">
        <v>7677</v>
      </c>
      <c r="G2575" s="264" t="s">
        <v>7361</v>
      </c>
      <c r="H2575" s="263" t="s">
        <v>6934</v>
      </c>
      <c r="I2575" s="265" t="s">
        <v>9</v>
      </c>
      <c r="J2575" s="263"/>
      <c r="K2575" s="263"/>
      <c r="L2575" s="267"/>
      <c r="M2575" s="267"/>
      <c r="N2575" s="267"/>
      <c r="O2575" s="267"/>
      <c r="P2575" s="267"/>
      <c r="Q2575" s="267"/>
      <c r="R2575" s="267"/>
      <c r="S2575" s="267"/>
      <c r="T2575" s="267"/>
      <c r="U2575" s="267"/>
      <c r="V2575" s="267"/>
      <c r="W2575" s="267"/>
      <c r="X2575" s="267"/>
      <c r="Y2575" s="267"/>
      <c r="Z2575" s="267"/>
      <c r="AA2575" s="267"/>
      <c r="AB2575" s="267"/>
    </row>
    <row r="2576" spans="1:28" s="268" customFormat="1" ht="40.200000000000003" customHeight="1">
      <c r="A2576" s="263" t="s">
        <v>7678</v>
      </c>
      <c r="B2576" s="263" t="s">
        <v>7679</v>
      </c>
      <c r="C2576" s="263" t="s">
        <v>209</v>
      </c>
      <c r="D2576" s="263" t="s">
        <v>7680</v>
      </c>
      <c r="E2576" s="263" t="s">
        <v>7681</v>
      </c>
      <c r="F2576" s="263" t="s">
        <v>7682</v>
      </c>
      <c r="G2576" s="264" t="s">
        <v>7683</v>
      </c>
      <c r="H2576" s="263" t="s">
        <v>7684</v>
      </c>
      <c r="I2576" s="265" t="s">
        <v>9</v>
      </c>
      <c r="J2576" s="263"/>
      <c r="K2576" s="263"/>
      <c r="L2576" s="263"/>
      <c r="M2576" s="263"/>
      <c r="N2576" s="263"/>
      <c r="O2576" s="263"/>
      <c r="P2576" s="263"/>
      <c r="Q2576" s="263"/>
      <c r="R2576" s="263"/>
      <c r="S2576" s="263"/>
      <c r="T2576" s="263"/>
      <c r="U2576" s="263"/>
      <c r="V2576" s="263"/>
      <c r="W2576" s="263"/>
      <c r="X2576" s="263"/>
      <c r="Y2576" s="263"/>
      <c r="Z2576" s="263"/>
      <c r="AA2576" s="263"/>
      <c r="AB2576" s="263"/>
    </row>
    <row r="2577" spans="1:28" s="268" customFormat="1" ht="40.200000000000003" customHeight="1">
      <c r="A2577" s="263" t="s">
        <v>7678</v>
      </c>
      <c r="B2577" s="263" t="s">
        <v>7679</v>
      </c>
      <c r="C2577" s="263" t="s">
        <v>215</v>
      </c>
      <c r="D2577" s="263" t="s">
        <v>7680</v>
      </c>
      <c r="E2577" s="263" t="s">
        <v>7681</v>
      </c>
      <c r="F2577" s="263" t="s">
        <v>7685</v>
      </c>
      <c r="G2577" s="264" t="s">
        <v>7683</v>
      </c>
      <c r="H2577" s="263" t="s">
        <v>7686</v>
      </c>
      <c r="I2577" s="265" t="s">
        <v>9</v>
      </c>
      <c r="J2577" s="263"/>
      <c r="K2577" s="263"/>
      <c r="L2577" s="263"/>
      <c r="M2577" s="263"/>
      <c r="N2577" s="263"/>
      <c r="O2577" s="263"/>
      <c r="P2577" s="263"/>
      <c r="Q2577" s="263"/>
      <c r="R2577" s="263"/>
      <c r="S2577" s="263"/>
      <c r="T2577" s="263"/>
      <c r="U2577" s="263"/>
      <c r="V2577" s="263"/>
      <c r="W2577" s="263"/>
      <c r="X2577" s="263"/>
      <c r="Y2577" s="263"/>
      <c r="Z2577" s="263"/>
      <c r="AA2577" s="263"/>
      <c r="AB2577" s="263"/>
    </row>
    <row r="2578" spans="1:28" s="268" customFormat="1" ht="40.200000000000003" customHeight="1">
      <c r="A2578" s="263" t="s">
        <v>7678</v>
      </c>
      <c r="B2578" s="263" t="s">
        <v>7679</v>
      </c>
      <c r="C2578" s="263" t="s">
        <v>220</v>
      </c>
      <c r="D2578" s="263" t="s">
        <v>7680</v>
      </c>
      <c r="E2578" s="263" t="s">
        <v>7681</v>
      </c>
      <c r="F2578" s="263" t="s">
        <v>7687</v>
      </c>
      <c r="G2578" s="264" t="s">
        <v>7683</v>
      </c>
      <c r="H2578" s="263" t="s">
        <v>7688</v>
      </c>
      <c r="I2578" s="265" t="s">
        <v>9</v>
      </c>
      <c r="J2578" s="263"/>
      <c r="K2578" s="263"/>
      <c r="L2578" s="263"/>
      <c r="M2578" s="263"/>
      <c r="N2578" s="263"/>
      <c r="O2578" s="263"/>
      <c r="P2578" s="263"/>
      <c r="Q2578" s="263"/>
      <c r="R2578" s="263"/>
      <c r="S2578" s="263"/>
      <c r="T2578" s="263"/>
      <c r="U2578" s="263"/>
      <c r="V2578" s="263"/>
      <c r="W2578" s="263"/>
      <c r="X2578" s="263"/>
      <c r="Y2578" s="263"/>
      <c r="Z2578" s="263"/>
      <c r="AA2578" s="263"/>
      <c r="AB2578" s="263"/>
    </row>
    <row r="2579" spans="1:28" s="268" customFormat="1" ht="40.200000000000003" customHeight="1">
      <c r="A2579" s="263" t="s">
        <v>7678</v>
      </c>
      <c r="B2579" s="263" t="s">
        <v>7679</v>
      </c>
      <c r="C2579" s="263" t="s">
        <v>226</v>
      </c>
      <c r="D2579" s="263" t="s">
        <v>7680</v>
      </c>
      <c r="E2579" s="263" t="s">
        <v>7681</v>
      </c>
      <c r="F2579" s="263" t="s">
        <v>7689</v>
      </c>
      <c r="G2579" s="264" t="s">
        <v>7683</v>
      </c>
      <c r="H2579" s="263" t="s">
        <v>7690</v>
      </c>
      <c r="I2579" s="265" t="s">
        <v>9</v>
      </c>
      <c r="J2579" s="263"/>
      <c r="K2579" s="263"/>
      <c r="L2579" s="263"/>
      <c r="M2579" s="263"/>
      <c r="N2579" s="263"/>
      <c r="O2579" s="263"/>
      <c r="P2579" s="263"/>
      <c r="Q2579" s="263"/>
      <c r="R2579" s="263"/>
      <c r="S2579" s="263"/>
      <c r="T2579" s="263"/>
      <c r="U2579" s="263"/>
      <c r="V2579" s="263"/>
      <c r="W2579" s="263"/>
      <c r="X2579" s="263"/>
      <c r="Y2579" s="263"/>
      <c r="Z2579" s="263"/>
      <c r="AA2579" s="263"/>
      <c r="AB2579" s="263"/>
    </row>
    <row r="2580" spans="1:28" s="268" customFormat="1" ht="40.200000000000003" customHeight="1">
      <c r="A2580" s="263" t="s">
        <v>7678</v>
      </c>
      <c r="B2580" s="263" t="s">
        <v>7679</v>
      </c>
      <c r="C2580" s="263" t="s">
        <v>230</v>
      </c>
      <c r="D2580" s="263" t="s">
        <v>7680</v>
      </c>
      <c r="E2580" s="263" t="s">
        <v>7681</v>
      </c>
      <c r="F2580" s="263" t="s">
        <v>7691</v>
      </c>
      <c r="G2580" s="264" t="s">
        <v>7683</v>
      </c>
      <c r="H2580" s="263" t="s">
        <v>7692</v>
      </c>
      <c r="I2580" s="265" t="s">
        <v>9</v>
      </c>
      <c r="J2580" s="263"/>
      <c r="K2580" s="263"/>
      <c r="L2580" s="263"/>
      <c r="M2580" s="263"/>
      <c r="N2580" s="263"/>
      <c r="O2580" s="263"/>
      <c r="P2580" s="263"/>
      <c r="Q2580" s="263"/>
      <c r="R2580" s="263"/>
      <c r="S2580" s="263"/>
      <c r="T2580" s="263"/>
      <c r="U2580" s="263"/>
      <c r="V2580" s="263"/>
      <c r="W2580" s="263"/>
      <c r="X2580" s="263"/>
      <c r="Y2580" s="263"/>
      <c r="Z2580" s="263"/>
      <c r="AA2580" s="263"/>
      <c r="AB2580" s="263"/>
    </row>
    <row r="2581" spans="1:28" s="268" customFormat="1" ht="40.200000000000003" customHeight="1">
      <c r="A2581" s="263" t="s">
        <v>7678</v>
      </c>
      <c r="B2581" s="263" t="s">
        <v>7679</v>
      </c>
      <c r="C2581" s="263" t="s">
        <v>234</v>
      </c>
      <c r="D2581" s="263" t="s">
        <v>7680</v>
      </c>
      <c r="E2581" s="263" t="s">
        <v>7681</v>
      </c>
      <c r="F2581" s="263" t="s">
        <v>7693</v>
      </c>
      <c r="G2581" s="264" t="s">
        <v>7694</v>
      </c>
      <c r="H2581" s="263" t="s">
        <v>7695</v>
      </c>
      <c r="I2581" s="265" t="s">
        <v>9</v>
      </c>
      <c r="J2581" s="263"/>
      <c r="K2581" s="263"/>
      <c r="L2581" s="263"/>
      <c r="M2581" s="263"/>
      <c r="N2581" s="263"/>
      <c r="O2581" s="263"/>
      <c r="P2581" s="263"/>
      <c r="Q2581" s="263"/>
      <c r="R2581" s="263"/>
      <c r="S2581" s="263"/>
      <c r="T2581" s="263"/>
      <c r="U2581" s="263"/>
      <c r="V2581" s="263"/>
      <c r="W2581" s="263"/>
      <c r="X2581" s="263"/>
      <c r="Y2581" s="263"/>
      <c r="Z2581" s="263"/>
      <c r="AA2581" s="263"/>
      <c r="AB2581" s="263"/>
    </row>
    <row r="2582" spans="1:28" s="268" customFormat="1" ht="40.200000000000003" customHeight="1">
      <c r="A2582" s="263" t="s">
        <v>7678</v>
      </c>
      <c r="B2582" s="263" t="s">
        <v>7679</v>
      </c>
      <c r="C2582" s="263" t="s">
        <v>238</v>
      </c>
      <c r="D2582" s="263" t="s">
        <v>7680</v>
      </c>
      <c r="E2582" s="263" t="s">
        <v>7681</v>
      </c>
      <c r="F2582" s="263" t="s">
        <v>7696</v>
      </c>
      <c r="G2582" s="264" t="s">
        <v>7694</v>
      </c>
      <c r="H2582" s="263" t="s">
        <v>7697</v>
      </c>
      <c r="I2582" s="265" t="s">
        <v>9</v>
      </c>
      <c r="J2582" s="263"/>
      <c r="K2582" s="263"/>
      <c r="L2582" s="263"/>
      <c r="M2582" s="263"/>
      <c r="N2582" s="263"/>
      <c r="O2582" s="263"/>
      <c r="P2582" s="263"/>
      <c r="Q2582" s="263"/>
      <c r="R2582" s="263"/>
      <c r="S2582" s="263"/>
      <c r="T2582" s="263"/>
      <c r="U2582" s="263"/>
      <c r="V2582" s="263"/>
      <c r="W2582" s="263"/>
      <c r="X2582" s="263"/>
      <c r="Y2582" s="263"/>
      <c r="Z2582" s="263"/>
      <c r="AA2582" s="263"/>
      <c r="AB2582" s="263"/>
    </row>
    <row r="2583" spans="1:28" s="268" customFormat="1" ht="40.200000000000003" customHeight="1">
      <c r="A2583" s="263" t="s">
        <v>7678</v>
      </c>
      <c r="B2583" s="263" t="s">
        <v>7679</v>
      </c>
      <c r="C2583" s="263" t="s">
        <v>243</v>
      </c>
      <c r="D2583" s="263" t="s">
        <v>7680</v>
      </c>
      <c r="E2583" s="263" t="s">
        <v>7681</v>
      </c>
      <c r="F2583" s="263" t="s">
        <v>7698</v>
      </c>
      <c r="G2583" s="264" t="s">
        <v>7699</v>
      </c>
      <c r="H2583" s="263" t="s">
        <v>7700</v>
      </c>
      <c r="I2583" s="265" t="s">
        <v>9</v>
      </c>
      <c r="J2583" s="263"/>
      <c r="K2583" s="263"/>
      <c r="L2583" s="263"/>
      <c r="M2583" s="263"/>
      <c r="N2583" s="263"/>
      <c r="O2583" s="263"/>
      <c r="P2583" s="263"/>
      <c r="Q2583" s="263"/>
      <c r="R2583" s="263"/>
      <c r="S2583" s="263"/>
      <c r="T2583" s="263"/>
      <c r="U2583" s="263"/>
      <c r="V2583" s="263"/>
      <c r="W2583" s="263"/>
      <c r="X2583" s="263"/>
      <c r="Y2583" s="263"/>
      <c r="Z2583" s="263"/>
      <c r="AA2583" s="263"/>
      <c r="AB2583" s="263"/>
    </row>
    <row r="2584" spans="1:28" s="268" customFormat="1" ht="40.200000000000003" customHeight="1">
      <c r="A2584" s="263" t="s">
        <v>7678</v>
      </c>
      <c r="B2584" s="263" t="s">
        <v>7679</v>
      </c>
      <c r="C2584" s="263" t="s">
        <v>248</v>
      </c>
      <c r="D2584" s="263" t="s">
        <v>7680</v>
      </c>
      <c r="E2584" s="263" t="s">
        <v>7681</v>
      </c>
      <c r="F2584" s="263" t="s">
        <v>7701</v>
      </c>
      <c r="G2584" s="264" t="s">
        <v>7702</v>
      </c>
      <c r="H2584" s="263" t="s">
        <v>7703</v>
      </c>
      <c r="I2584" s="265" t="s">
        <v>9</v>
      </c>
      <c r="J2584" s="263"/>
      <c r="K2584" s="263"/>
      <c r="L2584" s="263"/>
      <c r="M2584" s="263"/>
      <c r="N2584" s="263"/>
      <c r="O2584" s="263"/>
      <c r="P2584" s="263"/>
      <c r="Q2584" s="263"/>
      <c r="R2584" s="263"/>
      <c r="S2584" s="263"/>
      <c r="T2584" s="263"/>
      <c r="U2584" s="263"/>
      <c r="V2584" s="263"/>
      <c r="W2584" s="263"/>
      <c r="X2584" s="263"/>
      <c r="Y2584" s="263"/>
      <c r="Z2584" s="263"/>
      <c r="AA2584" s="263"/>
      <c r="AB2584" s="263"/>
    </row>
    <row r="2585" spans="1:28" s="268" customFormat="1" ht="40.200000000000003" customHeight="1">
      <c r="A2585" s="263" t="s">
        <v>7678</v>
      </c>
      <c r="B2585" s="263" t="s">
        <v>7679</v>
      </c>
      <c r="C2585" s="263" t="s">
        <v>252</v>
      </c>
      <c r="D2585" s="263" t="s">
        <v>7680</v>
      </c>
      <c r="E2585" s="263" t="s">
        <v>7681</v>
      </c>
      <c r="F2585" s="263" t="s">
        <v>7704</v>
      </c>
      <c r="G2585" s="264" t="s">
        <v>7702</v>
      </c>
      <c r="H2585" s="263" t="s">
        <v>7705</v>
      </c>
      <c r="I2585" s="265" t="s">
        <v>9</v>
      </c>
      <c r="J2585" s="263"/>
      <c r="K2585" s="263"/>
      <c r="L2585" s="263"/>
      <c r="M2585" s="263"/>
      <c r="N2585" s="263"/>
      <c r="O2585" s="263"/>
      <c r="P2585" s="263"/>
      <c r="Q2585" s="263"/>
      <c r="R2585" s="263"/>
      <c r="S2585" s="263"/>
      <c r="T2585" s="263"/>
      <c r="U2585" s="263"/>
      <c r="V2585" s="263"/>
      <c r="W2585" s="263"/>
      <c r="X2585" s="263"/>
      <c r="Y2585" s="263"/>
      <c r="Z2585" s="263"/>
      <c r="AA2585" s="263"/>
      <c r="AB2585" s="263"/>
    </row>
    <row r="2586" spans="1:28" s="268" customFormat="1" ht="40.200000000000003" customHeight="1">
      <c r="A2586" s="263" t="s">
        <v>7678</v>
      </c>
      <c r="B2586" s="263" t="s">
        <v>7679</v>
      </c>
      <c r="C2586" s="263" t="s">
        <v>257</v>
      </c>
      <c r="D2586" s="263" t="s">
        <v>7680</v>
      </c>
      <c r="E2586" s="263" t="s">
        <v>7681</v>
      </c>
      <c r="F2586" s="263" t="s">
        <v>7706</v>
      </c>
      <c r="G2586" s="264" t="s">
        <v>7707</v>
      </c>
      <c r="H2586" s="263" t="s">
        <v>7708</v>
      </c>
      <c r="I2586" s="265" t="s">
        <v>9</v>
      </c>
      <c r="J2586" s="263"/>
      <c r="K2586" s="263"/>
      <c r="L2586" s="263"/>
      <c r="M2586" s="263"/>
      <c r="N2586" s="263"/>
      <c r="O2586" s="263"/>
      <c r="P2586" s="263"/>
      <c r="Q2586" s="263"/>
      <c r="R2586" s="263"/>
      <c r="S2586" s="263"/>
      <c r="T2586" s="263"/>
      <c r="U2586" s="263"/>
      <c r="V2586" s="263"/>
      <c r="W2586" s="263"/>
      <c r="X2586" s="263"/>
      <c r="Y2586" s="263"/>
      <c r="Z2586" s="263"/>
      <c r="AA2586" s="263"/>
      <c r="AB2586" s="263"/>
    </row>
    <row r="2587" spans="1:28" s="268" customFormat="1" ht="40.200000000000003" customHeight="1">
      <c r="A2587" s="263" t="s">
        <v>7678</v>
      </c>
      <c r="B2587" s="263" t="s">
        <v>7679</v>
      </c>
      <c r="C2587" s="263" t="s">
        <v>260</v>
      </c>
      <c r="D2587" s="263" t="s">
        <v>7680</v>
      </c>
      <c r="E2587" s="263" t="s">
        <v>7681</v>
      </c>
      <c r="F2587" s="263" t="s">
        <v>7709</v>
      </c>
      <c r="G2587" s="264" t="s">
        <v>7710</v>
      </c>
      <c r="H2587" s="263" t="s">
        <v>7711</v>
      </c>
      <c r="I2587" s="265" t="s">
        <v>9</v>
      </c>
      <c r="J2587" s="263"/>
      <c r="K2587" s="263"/>
      <c r="L2587" s="263"/>
      <c r="M2587" s="263"/>
      <c r="N2587" s="263"/>
      <c r="O2587" s="263"/>
      <c r="P2587" s="263"/>
      <c r="Q2587" s="263"/>
      <c r="R2587" s="263"/>
      <c r="S2587" s="263"/>
      <c r="T2587" s="263"/>
      <c r="U2587" s="263"/>
      <c r="V2587" s="263"/>
      <c r="W2587" s="263"/>
      <c r="X2587" s="263"/>
      <c r="Y2587" s="263"/>
      <c r="Z2587" s="263"/>
      <c r="AA2587" s="263"/>
      <c r="AB2587" s="263"/>
    </row>
    <row r="2588" spans="1:28" s="268" customFormat="1" ht="40.200000000000003" customHeight="1">
      <c r="A2588" s="263" t="s">
        <v>7678</v>
      </c>
      <c r="B2588" s="263" t="s">
        <v>7679</v>
      </c>
      <c r="C2588" s="263" t="s">
        <v>264</v>
      </c>
      <c r="D2588" s="263" t="s">
        <v>7680</v>
      </c>
      <c r="E2588" s="263" t="s">
        <v>7681</v>
      </c>
      <c r="F2588" s="263" t="s">
        <v>7712</v>
      </c>
      <c r="G2588" s="264" t="s">
        <v>7713</v>
      </c>
      <c r="H2588" s="263" t="s">
        <v>7714</v>
      </c>
      <c r="I2588" s="265" t="s">
        <v>9</v>
      </c>
      <c r="J2588" s="263"/>
      <c r="K2588" s="263"/>
      <c r="L2588" s="263"/>
      <c r="M2588" s="263"/>
      <c r="N2588" s="263"/>
      <c r="O2588" s="263"/>
      <c r="P2588" s="263"/>
      <c r="Q2588" s="263"/>
      <c r="R2588" s="263"/>
      <c r="S2588" s="263"/>
      <c r="T2588" s="263"/>
      <c r="U2588" s="263"/>
      <c r="V2588" s="263"/>
      <c r="W2588" s="263"/>
      <c r="X2588" s="263"/>
      <c r="Y2588" s="263"/>
      <c r="Z2588" s="263"/>
      <c r="AA2588" s="263"/>
      <c r="AB2588" s="263"/>
    </row>
    <row r="2589" spans="1:28" s="268" customFormat="1" ht="40.200000000000003" customHeight="1">
      <c r="A2589" s="263" t="s">
        <v>7678</v>
      </c>
      <c r="B2589" s="263" t="s">
        <v>7679</v>
      </c>
      <c r="C2589" s="263" t="s">
        <v>268</v>
      </c>
      <c r="D2589" s="263" t="s">
        <v>7680</v>
      </c>
      <c r="E2589" s="263" t="s">
        <v>7681</v>
      </c>
      <c r="F2589" s="263" t="s">
        <v>7715</v>
      </c>
      <c r="G2589" s="264" t="s">
        <v>7716</v>
      </c>
      <c r="H2589" s="263" t="s">
        <v>7717</v>
      </c>
      <c r="I2589" s="265" t="s">
        <v>9</v>
      </c>
      <c r="J2589" s="263"/>
      <c r="K2589" s="263"/>
      <c r="L2589" s="263"/>
      <c r="M2589" s="263"/>
      <c r="N2589" s="263"/>
      <c r="O2589" s="263"/>
      <c r="P2589" s="263"/>
      <c r="Q2589" s="263"/>
      <c r="R2589" s="263"/>
      <c r="S2589" s="263"/>
      <c r="T2589" s="263"/>
      <c r="U2589" s="263"/>
      <c r="V2589" s="263"/>
      <c r="W2589" s="263"/>
      <c r="X2589" s="263"/>
      <c r="Y2589" s="263"/>
      <c r="Z2589" s="263"/>
      <c r="AA2589" s="263"/>
      <c r="AB2589" s="263"/>
    </row>
    <row r="2590" spans="1:28" s="268" customFormat="1" ht="40.200000000000003" customHeight="1">
      <c r="A2590" s="263" t="s">
        <v>7678</v>
      </c>
      <c r="B2590" s="263" t="s">
        <v>7679</v>
      </c>
      <c r="C2590" s="263" t="s">
        <v>272</v>
      </c>
      <c r="D2590" s="263" t="s">
        <v>7680</v>
      </c>
      <c r="E2590" s="263" t="s">
        <v>7681</v>
      </c>
      <c r="F2590" s="263" t="s">
        <v>7718</v>
      </c>
      <c r="G2590" s="264" t="s">
        <v>7719</v>
      </c>
      <c r="H2590" s="263" t="s">
        <v>7720</v>
      </c>
      <c r="I2590" s="265" t="s">
        <v>9</v>
      </c>
      <c r="J2590" s="263"/>
      <c r="K2590" s="263"/>
      <c r="L2590" s="263"/>
      <c r="M2590" s="263"/>
      <c r="N2590" s="263"/>
      <c r="O2590" s="263"/>
      <c r="P2590" s="263"/>
      <c r="Q2590" s="263"/>
      <c r="R2590" s="263"/>
      <c r="S2590" s="263"/>
      <c r="T2590" s="263"/>
      <c r="U2590" s="263"/>
      <c r="V2590" s="263"/>
      <c r="W2590" s="263"/>
      <c r="X2590" s="263"/>
      <c r="Y2590" s="263"/>
      <c r="Z2590" s="263"/>
      <c r="AA2590" s="263"/>
      <c r="AB2590" s="263"/>
    </row>
    <row r="2591" spans="1:28" s="268" customFormat="1" ht="40.200000000000003" customHeight="1">
      <c r="A2591" s="263" t="s">
        <v>7678</v>
      </c>
      <c r="B2591" s="263" t="s">
        <v>7679</v>
      </c>
      <c r="C2591" s="263" t="s">
        <v>275</v>
      </c>
      <c r="D2591" s="263" t="s">
        <v>7680</v>
      </c>
      <c r="E2591" s="263" t="s">
        <v>7681</v>
      </c>
      <c r="F2591" s="263" t="s">
        <v>7721</v>
      </c>
      <c r="G2591" s="264" t="s">
        <v>7722</v>
      </c>
      <c r="H2591" s="263" t="s">
        <v>7723</v>
      </c>
      <c r="I2591" s="265" t="s">
        <v>9</v>
      </c>
      <c r="J2591" s="263"/>
      <c r="K2591" s="263"/>
      <c r="L2591" s="263"/>
      <c r="M2591" s="263"/>
      <c r="N2591" s="263"/>
      <c r="O2591" s="263"/>
      <c r="P2591" s="263"/>
      <c r="Q2591" s="263"/>
      <c r="R2591" s="263"/>
      <c r="S2591" s="263"/>
      <c r="T2591" s="263"/>
      <c r="U2591" s="263"/>
      <c r="V2591" s="263"/>
      <c r="W2591" s="263"/>
      <c r="X2591" s="263"/>
      <c r="Y2591" s="263"/>
      <c r="Z2591" s="263"/>
      <c r="AA2591" s="263"/>
      <c r="AB2591" s="263"/>
    </row>
    <row r="2592" spans="1:28" s="268" customFormat="1" ht="40.200000000000003" customHeight="1">
      <c r="A2592" s="263" t="s">
        <v>7678</v>
      </c>
      <c r="B2592" s="263" t="s">
        <v>7679</v>
      </c>
      <c r="C2592" s="263" t="s">
        <v>279</v>
      </c>
      <c r="D2592" s="263" t="s">
        <v>7680</v>
      </c>
      <c r="E2592" s="263" t="s">
        <v>7681</v>
      </c>
      <c r="F2592" s="263" t="s">
        <v>7724</v>
      </c>
      <c r="G2592" s="264" t="s">
        <v>7725</v>
      </c>
      <c r="H2592" s="263" t="s">
        <v>7723</v>
      </c>
      <c r="I2592" s="265" t="s">
        <v>9</v>
      </c>
      <c r="J2592" s="263"/>
      <c r="K2592" s="263"/>
      <c r="L2592" s="263"/>
      <c r="M2592" s="263"/>
      <c r="N2592" s="263"/>
      <c r="O2592" s="263"/>
      <c r="P2592" s="263"/>
      <c r="Q2592" s="263"/>
      <c r="R2592" s="263"/>
      <c r="S2592" s="263"/>
      <c r="T2592" s="263"/>
      <c r="U2592" s="263"/>
      <c r="V2592" s="263"/>
      <c r="W2592" s="263"/>
      <c r="X2592" s="263"/>
      <c r="Y2592" s="263"/>
      <c r="Z2592" s="263"/>
      <c r="AA2592" s="263"/>
      <c r="AB2592" s="263"/>
    </row>
    <row r="2593" spans="1:28" s="268" customFormat="1" ht="40.200000000000003" customHeight="1">
      <c r="A2593" s="263" t="s">
        <v>7678</v>
      </c>
      <c r="B2593" s="263" t="s">
        <v>7679</v>
      </c>
      <c r="C2593" s="263" t="s">
        <v>283</v>
      </c>
      <c r="D2593" s="263" t="s">
        <v>7680</v>
      </c>
      <c r="E2593" s="263" t="s">
        <v>7681</v>
      </c>
      <c r="F2593" s="263" t="s">
        <v>7726</v>
      </c>
      <c r="G2593" s="264" t="s">
        <v>7727</v>
      </c>
      <c r="H2593" s="263" t="s">
        <v>7728</v>
      </c>
      <c r="I2593" s="265" t="s">
        <v>9</v>
      </c>
      <c r="J2593" s="263"/>
      <c r="K2593" s="263"/>
      <c r="L2593" s="263"/>
      <c r="M2593" s="263"/>
      <c r="N2593" s="263"/>
      <c r="O2593" s="263"/>
      <c r="P2593" s="263"/>
      <c r="Q2593" s="263"/>
      <c r="R2593" s="263"/>
      <c r="S2593" s="263"/>
      <c r="T2593" s="263"/>
      <c r="U2593" s="263"/>
      <c r="V2593" s="263"/>
      <c r="W2593" s="263"/>
      <c r="X2593" s="263"/>
      <c r="Y2593" s="263"/>
      <c r="Z2593" s="263"/>
      <c r="AA2593" s="263"/>
      <c r="AB2593" s="263"/>
    </row>
    <row r="2594" spans="1:28" s="268" customFormat="1" ht="40.200000000000003" customHeight="1">
      <c r="A2594" s="263" t="s">
        <v>7678</v>
      </c>
      <c r="B2594" s="263" t="s">
        <v>7679</v>
      </c>
      <c r="C2594" s="263" t="s">
        <v>286</v>
      </c>
      <c r="D2594" s="263" t="s">
        <v>7680</v>
      </c>
      <c r="E2594" s="263" t="s">
        <v>7681</v>
      </c>
      <c r="F2594" s="263" t="s">
        <v>7729</v>
      </c>
      <c r="G2594" s="264" t="s">
        <v>7727</v>
      </c>
      <c r="H2594" s="263" t="s">
        <v>7730</v>
      </c>
      <c r="I2594" s="265" t="s">
        <v>9</v>
      </c>
      <c r="J2594" s="263"/>
      <c r="K2594" s="263"/>
      <c r="L2594" s="263"/>
      <c r="M2594" s="263"/>
      <c r="N2594" s="263"/>
      <c r="O2594" s="263"/>
      <c r="P2594" s="263"/>
      <c r="Q2594" s="263"/>
      <c r="R2594" s="263"/>
      <c r="S2594" s="263"/>
      <c r="T2594" s="263"/>
      <c r="U2594" s="263"/>
      <c r="V2594" s="263"/>
      <c r="W2594" s="263"/>
      <c r="X2594" s="263"/>
      <c r="Y2594" s="263"/>
      <c r="Z2594" s="263"/>
      <c r="AA2594" s="263"/>
      <c r="AB2594" s="263"/>
    </row>
    <row r="2595" spans="1:28" s="268" customFormat="1" ht="40.200000000000003" customHeight="1">
      <c r="A2595" s="263" t="s">
        <v>7678</v>
      </c>
      <c r="B2595" s="263" t="s">
        <v>7679</v>
      </c>
      <c r="C2595" s="263" t="s">
        <v>290</v>
      </c>
      <c r="D2595" s="263" t="s">
        <v>7680</v>
      </c>
      <c r="E2595" s="263" t="s">
        <v>7681</v>
      </c>
      <c r="F2595" s="263" t="s">
        <v>7731</v>
      </c>
      <c r="G2595" s="264" t="s">
        <v>7732</v>
      </c>
      <c r="H2595" s="263" t="s">
        <v>7733</v>
      </c>
      <c r="I2595" s="265" t="s">
        <v>9</v>
      </c>
      <c r="J2595" s="263"/>
      <c r="K2595" s="263"/>
      <c r="L2595" s="263"/>
      <c r="M2595" s="263"/>
      <c r="N2595" s="263"/>
      <c r="O2595" s="263"/>
      <c r="P2595" s="263"/>
      <c r="Q2595" s="263"/>
      <c r="R2595" s="263"/>
      <c r="S2595" s="263"/>
      <c r="T2595" s="263"/>
      <c r="U2595" s="263"/>
      <c r="V2595" s="263"/>
      <c r="W2595" s="263"/>
      <c r="X2595" s="263"/>
      <c r="Y2595" s="263"/>
      <c r="Z2595" s="263"/>
      <c r="AA2595" s="263"/>
      <c r="AB2595" s="263"/>
    </row>
    <row r="2596" spans="1:28" s="268" customFormat="1" ht="40.200000000000003" customHeight="1">
      <c r="A2596" s="263" t="s">
        <v>7678</v>
      </c>
      <c r="B2596" s="263" t="s">
        <v>7679</v>
      </c>
      <c r="C2596" s="263" t="s">
        <v>295</v>
      </c>
      <c r="D2596" s="263" t="s">
        <v>7680</v>
      </c>
      <c r="E2596" s="263" t="s">
        <v>7681</v>
      </c>
      <c r="F2596" s="263" t="s">
        <v>7734</v>
      </c>
      <c r="G2596" s="264" t="s">
        <v>7735</v>
      </c>
      <c r="H2596" s="263" t="s">
        <v>7736</v>
      </c>
      <c r="I2596" s="265" t="s">
        <v>9</v>
      </c>
      <c r="J2596" s="263"/>
      <c r="K2596" s="263"/>
      <c r="L2596" s="263"/>
      <c r="M2596" s="263"/>
      <c r="N2596" s="263"/>
      <c r="O2596" s="263"/>
      <c r="P2596" s="263"/>
      <c r="Q2596" s="263"/>
      <c r="R2596" s="263"/>
      <c r="S2596" s="263"/>
      <c r="T2596" s="263"/>
      <c r="U2596" s="263"/>
      <c r="V2596" s="263"/>
      <c r="W2596" s="263"/>
      <c r="X2596" s="263"/>
      <c r="Y2596" s="263"/>
      <c r="Z2596" s="263"/>
      <c r="AA2596" s="263"/>
      <c r="AB2596" s="263"/>
    </row>
    <row r="2597" spans="1:28" s="268" customFormat="1" ht="40.200000000000003" customHeight="1">
      <c r="A2597" s="263" t="s">
        <v>7678</v>
      </c>
      <c r="B2597" s="263" t="s">
        <v>7679</v>
      </c>
      <c r="C2597" s="263" t="s">
        <v>300</v>
      </c>
      <c r="D2597" s="263" t="s">
        <v>7680</v>
      </c>
      <c r="E2597" s="263" t="s">
        <v>7681</v>
      </c>
      <c r="F2597" s="263" t="s">
        <v>7737</v>
      </c>
      <c r="G2597" s="264" t="s">
        <v>7738</v>
      </c>
      <c r="H2597" s="263" t="s">
        <v>7739</v>
      </c>
      <c r="I2597" s="265" t="s">
        <v>9</v>
      </c>
      <c r="J2597" s="263"/>
      <c r="K2597" s="263"/>
      <c r="L2597" s="263"/>
      <c r="M2597" s="263"/>
      <c r="N2597" s="263"/>
      <c r="O2597" s="263"/>
      <c r="P2597" s="263"/>
      <c r="Q2597" s="263"/>
      <c r="R2597" s="263"/>
      <c r="S2597" s="263"/>
      <c r="T2597" s="263"/>
      <c r="U2597" s="263"/>
      <c r="V2597" s="263"/>
      <c r="W2597" s="263"/>
      <c r="X2597" s="263"/>
      <c r="Y2597" s="263"/>
      <c r="Z2597" s="263"/>
      <c r="AA2597" s="263"/>
      <c r="AB2597" s="263"/>
    </row>
    <row r="2598" spans="1:28" s="268" customFormat="1" ht="40.200000000000003" customHeight="1">
      <c r="A2598" s="263" t="s">
        <v>7678</v>
      </c>
      <c r="B2598" s="263" t="s">
        <v>7679</v>
      </c>
      <c r="C2598" s="263" t="s">
        <v>304</v>
      </c>
      <c r="D2598" s="263" t="s">
        <v>7680</v>
      </c>
      <c r="E2598" s="263" t="s">
        <v>7681</v>
      </c>
      <c r="F2598" s="263" t="s">
        <v>7740</v>
      </c>
      <c r="G2598" s="264" t="s">
        <v>7741</v>
      </c>
      <c r="H2598" s="263" t="s">
        <v>7742</v>
      </c>
      <c r="I2598" s="265" t="s">
        <v>9</v>
      </c>
      <c r="J2598" s="263"/>
      <c r="K2598" s="263"/>
      <c r="L2598" s="263"/>
      <c r="M2598" s="263"/>
      <c r="N2598" s="263"/>
      <c r="O2598" s="263"/>
      <c r="P2598" s="263"/>
      <c r="Q2598" s="263"/>
      <c r="R2598" s="263"/>
      <c r="S2598" s="263"/>
      <c r="T2598" s="263"/>
      <c r="U2598" s="263"/>
      <c r="V2598" s="263"/>
      <c r="W2598" s="263"/>
      <c r="X2598" s="263"/>
      <c r="Y2598" s="263"/>
      <c r="Z2598" s="263"/>
      <c r="AA2598" s="263"/>
      <c r="AB2598" s="263"/>
    </row>
    <row r="2599" spans="1:28" s="268" customFormat="1" ht="40.200000000000003" customHeight="1">
      <c r="A2599" s="263" t="s">
        <v>7678</v>
      </c>
      <c r="B2599" s="263" t="s">
        <v>7679</v>
      </c>
      <c r="C2599" s="263" t="s">
        <v>308</v>
      </c>
      <c r="D2599" s="263" t="s">
        <v>7680</v>
      </c>
      <c r="E2599" s="263" t="s">
        <v>7681</v>
      </c>
      <c r="F2599" s="263" t="s">
        <v>7743</v>
      </c>
      <c r="G2599" s="264" t="s">
        <v>7741</v>
      </c>
      <c r="H2599" s="263" t="s">
        <v>7744</v>
      </c>
      <c r="I2599" s="265" t="s">
        <v>9</v>
      </c>
      <c r="J2599" s="263"/>
      <c r="K2599" s="263"/>
      <c r="L2599" s="263"/>
      <c r="M2599" s="263"/>
      <c r="N2599" s="263"/>
      <c r="O2599" s="263"/>
      <c r="P2599" s="263"/>
      <c r="Q2599" s="263"/>
      <c r="R2599" s="263"/>
      <c r="S2599" s="263"/>
      <c r="T2599" s="263"/>
      <c r="U2599" s="263"/>
      <c r="V2599" s="263"/>
      <c r="W2599" s="263"/>
      <c r="X2599" s="263"/>
      <c r="Y2599" s="263"/>
      <c r="Z2599" s="263"/>
      <c r="AA2599" s="263"/>
      <c r="AB2599" s="263"/>
    </row>
    <row r="2600" spans="1:28" s="268" customFormat="1" ht="40.200000000000003" customHeight="1">
      <c r="A2600" s="263" t="s">
        <v>7678</v>
      </c>
      <c r="B2600" s="263" t="s">
        <v>7679</v>
      </c>
      <c r="C2600" s="263" t="s">
        <v>311</v>
      </c>
      <c r="D2600" s="263" t="s">
        <v>7680</v>
      </c>
      <c r="E2600" s="263" t="s">
        <v>7681</v>
      </c>
      <c r="F2600" s="263" t="s">
        <v>7745</v>
      </c>
      <c r="G2600" s="264" t="s">
        <v>7746</v>
      </c>
      <c r="H2600" s="263" t="s">
        <v>7747</v>
      </c>
      <c r="I2600" s="265" t="s">
        <v>9</v>
      </c>
      <c r="J2600" s="263"/>
      <c r="K2600" s="263"/>
      <c r="L2600" s="263"/>
      <c r="M2600" s="263"/>
      <c r="N2600" s="263"/>
      <c r="O2600" s="263"/>
      <c r="P2600" s="263"/>
      <c r="Q2600" s="263"/>
      <c r="R2600" s="263"/>
      <c r="S2600" s="263"/>
      <c r="T2600" s="263"/>
      <c r="U2600" s="263"/>
      <c r="V2600" s="263"/>
      <c r="W2600" s="263"/>
      <c r="X2600" s="263"/>
      <c r="Y2600" s="263"/>
      <c r="Z2600" s="263"/>
      <c r="AA2600" s="263"/>
      <c r="AB2600" s="263"/>
    </row>
    <row r="2601" spans="1:28" s="268" customFormat="1" ht="40.200000000000003" customHeight="1">
      <c r="A2601" s="263" t="s">
        <v>7678</v>
      </c>
      <c r="B2601" s="263" t="s">
        <v>7679</v>
      </c>
      <c r="C2601" s="263" t="s">
        <v>315</v>
      </c>
      <c r="D2601" s="263" t="s">
        <v>7680</v>
      </c>
      <c r="E2601" s="263" t="s">
        <v>7681</v>
      </c>
      <c r="F2601" s="263" t="s">
        <v>7748</v>
      </c>
      <c r="G2601" s="264" t="s">
        <v>7749</v>
      </c>
      <c r="H2601" s="263" t="s">
        <v>7750</v>
      </c>
      <c r="I2601" s="265" t="s">
        <v>9</v>
      </c>
      <c r="J2601" s="263"/>
      <c r="K2601" s="263"/>
      <c r="L2601" s="263"/>
      <c r="M2601" s="263"/>
      <c r="N2601" s="263"/>
      <c r="O2601" s="263"/>
      <c r="P2601" s="263"/>
      <c r="Q2601" s="263"/>
      <c r="R2601" s="263"/>
      <c r="S2601" s="263"/>
      <c r="T2601" s="263"/>
      <c r="U2601" s="263"/>
      <c r="V2601" s="263"/>
      <c r="W2601" s="263"/>
      <c r="X2601" s="263"/>
      <c r="Y2601" s="263"/>
      <c r="Z2601" s="263"/>
      <c r="AA2601" s="263"/>
      <c r="AB2601" s="263"/>
    </row>
    <row r="2602" spans="1:28" s="268" customFormat="1" ht="40.200000000000003" customHeight="1">
      <c r="A2602" s="263" t="s">
        <v>7678</v>
      </c>
      <c r="B2602" s="263" t="s">
        <v>7679</v>
      </c>
      <c r="C2602" s="263" t="s">
        <v>318</v>
      </c>
      <c r="D2602" s="263" t="s">
        <v>7680</v>
      </c>
      <c r="E2602" s="263" t="s">
        <v>7681</v>
      </c>
      <c r="F2602" s="263" t="s">
        <v>7751</v>
      </c>
      <c r="G2602" s="264" t="s">
        <v>7752</v>
      </c>
      <c r="H2602" s="263" t="s">
        <v>7753</v>
      </c>
      <c r="I2602" s="265" t="s">
        <v>9</v>
      </c>
      <c r="J2602" s="263"/>
      <c r="K2602" s="263"/>
      <c r="L2602" s="263"/>
      <c r="M2602" s="263"/>
      <c r="N2602" s="263"/>
      <c r="O2602" s="263"/>
      <c r="P2602" s="263"/>
      <c r="Q2602" s="263"/>
      <c r="R2602" s="263"/>
      <c r="S2602" s="263"/>
      <c r="T2602" s="263"/>
      <c r="U2602" s="263"/>
      <c r="V2602" s="263"/>
      <c r="W2602" s="263"/>
      <c r="X2602" s="263"/>
      <c r="Y2602" s="263"/>
      <c r="Z2602" s="263"/>
      <c r="AA2602" s="263"/>
      <c r="AB2602" s="263"/>
    </row>
    <row r="2603" spans="1:28" s="268" customFormat="1" ht="40.200000000000003" customHeight="1">
      <c r="A2603" s="263" t="s">
        <v>7678</v>
      </c>
      <c r="B2603" s="263" t="s">
        <v>7679</v>
      </c>
      <c r="C2603" s="263" t="s">
        <v>322</v>
      </c>
      <c r="D2603" s="263" t="s">
        <v>7680</v>
      </c>
      <c r="E2603" s="263" t="s">
        <v>7681</v>
      </c>
      <c r="F2603" s="263" t="s">
        <v>7754</v>
      </c>
      <c r="G2603" s="264" t="s">
        <v>7755</v>
      </c>
      <c r="H2603" s="263" t="s">
        <v>7756</v>
      </c>
      <c r="I2603" s="265" t="s">
        <v>9</v>
      </c>
      <c r="J2603" s="263"/>
      <c r="K2603" s="263"/>
      <c r="L2603" s="263"/>
      <c r="M2603" s="263"/>
      <c r="N2603" s="263"/>
      <c r="O2603" s="263"/>
      <c r="P2603" s="263"/>
      <c r="Q2603" s="263"/>
      <c r="R2603" s="263"/>
      <c r="S2603" s="263"/>
      <c r="T2603" s="263"/>
      <c r="U2603" s="263"/>
      <c r="V2603" s="263"/>
      <c r="W2603" s="263"/>
      <c r="X2603" s="263"/>
      <c r="Y2603" s="263"/>
      <c r="Z2603" s="263"/>
      <c r="AA2603" s="263"/>
      <c r="AB2603" s="263"/>
    </row>
    <row r="2604" spans="1:28" s="268" customFormat="1" ht="40.200000000000003" customHeight="1">
      <c r="A2604" s="263" t="s">
        <v>7678</v>
      </c>
      <c r="B2604" s="263" t="s">
        <v>7679</v>
      </c>
      <c r="C2604" s="263" t="s">
        <v>1080</v>
      </c>
      <c r="D2604" s="263" t="s">
        <v>7680</v>
      </c>
      <c r="E2604" s="263" t="s">
        <v>7681</v>
      </c>
      <c r="F2604" s="263" t="s">
        <v>7757</v>
      </c>
      <c r="G2604" s="264" t="s">
        <v>7758</v>
      </c>
      <c r="H2604" s="263" t="s">
        <v>7759</v>
      </c>
      <c r="I2604" s="265" t="s">
        <v>9</v>
      </c>
      <c r="J2604" s="289"/>
      <c r="K2604" s="263"/>
      <c r="L2604" s="263"/>
      <c r="M2604" s="263"/>
      <c r="N2604" s="263"/>
      <c r="O2604" s="263"/>
      <c r="P2604" s="263"/>
      <c r="Q2604" s="263"/>
      <c r="R2604" s="263"/>
      <c r="S2604" s="263"/>
      <c r="T2604" s="263"/>
      <c r="U2604" s="263"/>
      <c r="V2604" s="263"/>
      <c r="W2604" s="263"/>
      <c r="X2604" s="263"/>
      <c r="Y2604" s="263"/>
      <c r="Z2604" s="263"/>
      <c r="AA2604" s="263"/>
      <c r="AB2604" s="263"/>
    </row>
    <row r="2605" spans="1:28" s="268" customFormat="1" ht="40.200000000000003" customHeight="1">
      <c r="A2605" s="263" t="s">
        <v>7678</v>
      </c>
      <c r="B2605" s="263" t="s">
        <v>7679</v>
      </c>
      <c r="C2605" s="263" t="s">
        <v>1084</v>
      </c>
      <c r="D2605" s="263" t="s">
        <v>7680</v>
      </c>
      <c r="E2605" s="263" t="s">
        <v>7681</v>
      </c>
      <c r="F2605" s="263" t="s">
        <v>5828</v>
      </c>
      <c r="G2605" s="264" t="s">
        <v>7760</v>
      </c>
      <c r="H2605" s="263" t="s">
        <v>5830</v>
      </c>
      <c r="I2605" s="265" t="s">
        <v>9</v>
      </c>
      <c r="J2605" s="263"/>
      <c r="K2605" s="263"/>
      <c r="L2605" s="263"/>
      <c r="M2605" s="263"/>
      <c r="N2605" s="263"/>
      <c r="O2605" s="263"/>
      <c r="P2605" s="263"/>
      <c r="Q2605" s="263"/>
      <c r="R2605" s="263"/>
      <c r="S2605" s="263"/>
      <c r="T2605" s="263"/>
      <c r="U2605" s="263"/>
      <c r="V2605" s="263"/>
      <c r="W2605" s="263"/>
      <c r="X2605" s="263"/>
      <c r="Y2605" s="263"/>
      <c r="Z2605" s="263"/>
      <c r="AA2605" s="263"/>
      <c r="AB2605" s="263"/>
    </row>
    <row r="2606" spans="1:28" s="268" customFormat="1" ht="40.200000000000003" customHeight="1">
      <c r="A2606" s="263" t="s">
        <v>7678</v>
      </c>
      <c r="B2606" s="263" t="s">
        <v>7679</v>
      </c>
      <c r="C2606" s="263" t="s">
        <v>1088</v>
      </c>
      <c r="D2606" s="263" t="s">
        <v>7680</v>
      </c>
      <c r="E2606" s="263" t="s">
        <v>7681</v>
      </c>
      <c r="F2606" s="263" t="s">
        <v>5025</v>
      </c>
      <c r="G2606" s="264" t="s">
        <v>5507</v>
      </c>
      <c r="H2606" s="263" t="s">
        <v>3365</v>
      </c>
      <c r="I2606" s="265" t="s">
        <v>9</v>
      </c>
      <c r="J2606" s="263"/>
      <c r="K2606" s="263"/>
      <c r="L2606" s="263"/>
      <c r="M2606" s="263"/>
      <c r="N2606" s="263"/>
      <c r="O2606" s="263"/>
      <c r="P2606" s="263"/>
      <c r="Q2606" s="263"/>
      <c r="R2606" s="263"/>
      <c r="S2606" s="263"/>
      <c r="T2606" s="263"/>
      <c r="U2606" s="263"/>
      <c r="V2606" s="263"/>
      <c r="W2606" s="263"/>
      <c r="X2606" s="263"/>
      <c r="Y2606" s="263"/>
      <c r="Z2606" s="263"/>
      <c r="AA2606" s="263"/>
      <c r="AB2606" s="263"/>
    </row>
    <row r="2607" spans="1:28" s="268" customFormat="1" ht="40.200000000000003" customHeight="1">
      <c r="A2607" s="263" t="s">
        <v>7678</v>
      </c>
      <c r="B2607" s="263" t="s">
        <v>7679</v>
      </c>
      <c r="C2607" s="263" t="s">
        <v>1092</v>
      </c>
      <c r="D2607" s="263" t="s">
        <v>7680</v>
      </c>
      <c r="E2607" s="263" t="s">
        <v>7681</v>
      </c>
      <c r="F2607" s="263" t="s">
        <v>3036</v>
      </c>
      <c r="G2607" s="264" t="s">
        <v>5831</v>
      </c>
      <c r="H2607" s="263" t="s">
        <v>3359</v>
      </c>
      <c r="I2607" s="265" t="s">
        <v>9</v>
      </c>
      <c r="J2607" s="263"/>
      <c r="K2607" s="263"/>
      <c r="L2607" s="263"/>
      <c r="M2607" s="263"/>
      <c r="N2607" s="263"/>
      <c r="O2607" s="263"/>
      <c r="P2607" s="263"/>
      <c r="Q2607" s="263"/>
      <c r="R2607" s="263"/>
      <c r="S2607" s="263"/>
      <c r="T2607" s="263"/>
      <c r="U2607" s="263"/>
      <c r="V2607" s="263"/>
      <c r="W2607" s="263"/>
      <c r="X2607" s="263"/>
      <c r="Y2607" s="263"/>
      <c r="Z2607" s="263"/>
      <c r="AA2607" s="263"/>
      <c r="AB2607" s="263"/>
    </row>
    <row r="2608" spans="1:28" s="268" customFormat="1" ht="40.200000000000003" customHeight="1">
      <c r="A2608" s="263" t="s">
        <v>7678</v>
      </c>
      <c r="B2608" s="263" t="s">
        <v>7679</v>
      </c>
      <c r="C2608" s="263" t="s">
        <v>1096</v>
      </c>
      <c r="D2608" s="263" t="s">
        <v>7680</v>
      </c>
      <c r="E2608" s="263" t="s">
        <v>7681</v>
      </c>
      <c r="F2608" s="263" t="s">
        <v>3031</v>
      </c>
      <c r="G2608" s="264" t="s">
        <v>5408</v>
      </c>
      <c r="H2608" s="263" t="s">
        <v>3362</v>
      </c>
      <c r="I2608" s="265" t="s">
        <v>9</v>
      </c>
      <c r="J2608" s="263"/>
      <c r="K2608" s="263"/>
      <c r="L2608" s="263"/>
      <c r="M2608" s="263"/>
      <c r="N2608" s="263"/>
      <c r="O2608" s="263"/>
      <c r="P2608" s="263"/>
      <c r="Q2608" s="263"/>
      <c r="R2608" s="263"/>
      <c r="S2608" s="263"/>
      <c r="T2608" s="263"/>
      <c r="U2608" s="263"/>
      <c r="V2608" s="263"/>
      <c r="W2608" s="263"/>
      <c r="X2608" s="263"/>
      <c r="Y2608" s="263"/>
      <c r="Z2608" s="263"/>
      <c r="AA2608" s="263"/>
      <c r="AB2608" s="263"/>
    </row>
    <row r="2609" spans="1:28" s="268" customFormat="1" ht="40.200000000000003" customHeight="1">
      <c r="A2609" s="263" t="s">
        <v>7678</v>
      </c>
      <c r="B2609" s="263" t="s">
        <v>7679</v>
      </c>
      <c r="C2609" s="263" t="s">
        <v>1100</v>
      </c>
      <c r="D2609" s="263" t="s">
        <v>7680</v>
      </c>
      <c r="E2609" s="263" t="s">
        <v>7681</v>
      </c>
      <c r="F2609" s="263" t="s">
        <v>7761</v>
      </c>
      <c r="G2609" s="264" t="s">
        <v>7762</v>
      </c>
      <c r="H2609" s="263" t="s">
        <v>7763</v>
      </c>
      <c r="I2609" s="265" t="s">
        <v>9</v>
      </c>
      <c r="J2609" s="263"/>
      <c r="K2609" s="263"/>
      <c r="L2609" s="263"/>
      <c r="M2609" s="263"/>
      <c r="N2609" s="263"/>
      <c r="O2609" s="263"/>
      <c r="P2609" s="263"/>
      <c r="Q2609" s="263"/>
      <c r="R2609" s="263"/>
      <c r="S2609" s="263"/>
      <c r="T2609" s="263"/>
      <c r="U2609" s="263"/>
      <c r="V2609" s="263"/>
      <c r="W2609" s="263"/>
      <c r="X2609" s="263"/>
      <c r="Y2609" s="263"/>
      <c r="Z2609" s="263"/>
      <c r="AA2609" s="263"/>
      <c r="AB2609" s="263"/>
    </row>
    <row r="2610" spans="1:28" s="268" customFormat="1" ht="40.200000000000003" customHeight="1">
      <c r="A2610" s="263" t="s">
        <v>7678</v>
      </c>
      <c r="B2610" s="263" t="s">
        <v>7679</v>
      </c>
      <c r="C2610" s="263" t="s">
        <v>1104</v>
      </c>
      <c r="D2610" s="263" t="s">
        <v>7680</v>
      </c>
      <c r="E2610" s="263" t="s">
        <v>7681</v>
      </c>
      <c r="F2610" s="291" t="s">
        <v>7764</v>
      </c>
      <c r="G2610" s="264" t="s">
        <v>7765</v>
      </c>
      <c r="H2610" s="263" t="s">
        <v>5503</v>
      </c>
      <c r="I2610" s="265" t="s">
        <v>9</v>
      </c>
      <c r="J2610" s="263"/>
      <c r="K2610" s="263"/>
      <c r="L2610" s="263"/>
      <c r="M2610" s="263"/>
      <c r="N2610" s="263"/>
      <c r="O2610" s="263"/>
      <c r="P2610" s="263"/>
      <c r="Q2610" s="263"/>
      <c r="R2610" s="263"/>
      <c r="S2610" s="263"/>
      <c r="T2610" s="263"/>
      <c r="U2610" s="263"/>
      <c r="V2610" s="263"/>
      <c r="W2610" s="263"/>
      <c r="X2610" s="263"/>
      <c r="Y2610" s="263"/>
      <c r="Z2610" s="263"/>
      <c r="AA2610" s="263"/>
      <c r="AB2610" s="263"/>
    </row>
    <row r="2611" spans="1:28" s="268" customFormat="1" ht="40.200000000000003" customHeight="1">
      <c r="A2611" s="263" t="s">
        <v>7678</v>
      </c>
      <c r="B2611" s="263" t="s">
        <v>7679</v>
      </c>
      <c r="C2611" s="263" t="s">
        <v>1108</v>
      </c>
      <c r="D2611" s="263" t="s">
        <v>7680</v>
      </c>
      <c r="E2611" s="263" t="s">
        <v>7681</v>
      </c>
      <c r="F2611" s="263" t="s">
        <v>7766</v>
      </c>
      <c r="G2611" s="264" t="s">
        <v>7767</v>
      </c>
      <c r="H2611" s="263" t="s">
        <v>5500</v>
      </c>
      <c r="I2611" s="265" t="s">
        <v>9</v>
      </c>
      <c r="J2611" s="263"/>
      <c r="K2611" s="263"/>
      <c r="L2611" s="263"/>
      <c r="M2611" s="263"/>
      <c r="N2611" s="263"/>
      <c r="O2611" s="263"/>
      <c r="P2611" s="263"/>
      <c r="Q2611" s="263"/>
      <c r="R2611" s="263"/>
      <c r="S2611" s="263"/>
      <c r="T2611" s="263"/>
      <c r="U2611" s="263"/>
      <c r="V2611" s="263"/>
      <c r="W2611" s="263"/>
      <c r="X2611" s="263"/>
      <c r="Y2611" s="263"/>
      <c r="Z2611" s="263"/>
      <c r="AA2611" s="263"/>
      <c r="AB2611" s="263"/>
    </row>
    <row r="2612" spans="1:28" s="268" customFormat="1" ht="40.200000000000003" customHeight="1">
      <c r="A2612" s="263" t="s">
        <v>7678</v>
      </c>
      <c r="B2612" s="263" t="s">
        <v>7679</v>
      </c>
      <c r="C2612" s="263" t="s">
        <v>1111</v>
      </c>
      <c r="D2612" s="263" t="s">
        <v>7680</v>
      </c>
      <c r="E2612" s="263" t="s">
        <v>7681</v>
      </c>
      <c r="F2612" s="263" t="s">
        <v>7768</v>
      </c>
      <c r="G2612" s="264" t="s">
        <v>7769</v>
      </c>
      <c r="H2612" s="263" t="s">
        <v>7770</v>
      </c>
      <c r="I2612" s="265" t="s">
        <v>9</v>
      </c>
      <c r="J2612" s="263"/>
      <c r="K2612" s="263"/>
      <c r="L2612" s="263"/>
      <c r="M2612" s="263"/>
      <c r="N2612" s="263"/>
      <c r="O2612" s="263"/>
      <c r="P2612" s="263"/>
      <c r="Q2612" s="263"/>
      <c r="R2612" s="263"/>
      <c r="S2612" s="263"/>
      <c r="T2612" s="263"/>
      <c r="U2612" s="263"/>
      <c r="V2612" s="263"/>
      <c r="W2612" s="263"/>
      <c r="X2612" s="263"/>
      <c r="Y2612" s="263"/>
      <c r="Z2612" s="263"/>
      <c r="AA2612" s="263"/>
      <c r="AB2612" s="263"/>
    </row>
    <row r="2613" spans="1:28" s="268" customFormat="1" ht="40.200000000000003" customHeight="1">
      <c r="A2613" s="263" t="s">
        <v>7678</v>
      </c>
      <c r="B2613" s="263" t="s">
        <v>7679</v>
      </c>
      <c r="C2613" s="263" t="s">
        <v>1114</v>
      </c>
      <c r="D2613" s="263" t="s">
        <v>7680</v>
      </c>
      <c r="E2613" s="263" t="s">
        <v>7681</v>
      </c>
      <c r="F2613" s="263" t="s">
        <v>7771</v>
      </c>
      <c r="G2613" s="264" t="s">
        <v>7772</v>
      </c>
      <c r="H2613" s="263" t="s">
        <v>7773</v>
      </c>
      <c r="I2613" s="265" t="s">
        <v>9</v>
      </c>
      <c r="J2613" s="263"/>
      <c r="K2613" s="263"/>
      <c r="L2613" s="263"/>
      <c r="M2613" s="263"/>
      <c r="N2613" s="263"/>
      <c r="O2613" s="263"/>
      <c r="P2613" s="263"/>
      <c r="Q2613" s="263"/>
      <c r="R2613" s="263"/>
      <c r="S2613" s="263"/>
      <c r="T2613" s="263"/>
      <c r="U2613" s="263"/>
      <c r="V2613" s="263"/>
      <c r="W2613" s="263"/>
      <c r="X2613" s="263"/>
      <c r="Y2613" s="263"/>
      <c r="Z2613" s="263"/>
      <c r="AA2613" s="263"/>
      <c r="AB2613" s="263"/>
    </row>
    <row r="2614" spans="1:28" s="268" customFormat="1" ht="40.200000000000003" customHeight="1">
      <c r="A2614" s="263" t="s">
        <v>7678</v>
      </c>
      <c r="B2614" s="263" t="s">
        <v>7679</v>
      </c>
      <c r="C2614" s="263" t="s">
        <v>1117</v>
      </c>
      <c r="D2614" s="263" t="s">
        <v>7680</v>
      </c>
      <c r="E2614" s="263" t="s">
        <v>7681</v>
      </c>
      <c r="F2614" s="263" t="s">
        <v>7774</v>
      </c>
      <c r="G2614" s="264" t="s">
        <v>7775</v>
      </c>
      <c r="H2614" s="263" t="s">
        <v>7776</v>
      </c>
      <c r="I2614" s="265" t="s">
        <v>9</v>
      </c>
      <c r="J2614" s="263"/>
      <c r="K2614" s="263"/>
      <c r="L2614" s="263"/>
      <c r="M2614" s="263"/>
      <c r="N2614" s="263"/>
      <c r="O2614" s="263"/>
      <c r="P2614" s="263"/>
      <c r="Q2614" s="263"/>
      <c r="R2614" s="263"/>
      <c r="S2614" s="263"/>
      <c r="T2614" s="263"/>
      <c r="U2614" s="263"/>
      <c r="V2614" s="263"/>
      <c r="W2614" s="263"/>
      <c r="X2614" s="263"/>
      <c r="Y2614" s="263"/>
      <c r="Z2614" s="263"/>
      <c r="AA2614" s="263"/>
      <c r="AB2614" s="263"/>
    </row>
    <row r="2615" spans="1:28" s="268" customFormat="1" ht="40.200000000000003" customHeight="1">
      <c r="A2615" s="263" t="s">
        <v>7678</v>
      </c>
      <c r="B2615" s="263" t="s">
        <v>7679</v>
      </c>
      <c r="C2615" s="263" t="s">
        <v>1121</v>
      </c>
      <c r="D2615" s="263" t="s">
        <v>7680</v>
      </c>
      <c r="E2615" s="263" t="s">
        <v>7681</v>
      </c>
      <c r="F2615" s="263" t="s">
        <v>7777</v>
      </c>
      <c r="G2615" s="264" t="s">
        <v>7778</v>
      </c>
      <c r="H2615" s="263" t="s">
        <v>7779</v>
      </c>
      <c r="I2615" s="265" t="s">
        <v>9</v>
      </c>
      <c r="J2615" s="263"/>
      <c r="K2615" s="263"/>
      <c r="L2615" s="263"/>
      <c r="M2615" s="263"/>
      <c r="N2615" s="263"/>
      <c r="O2615" s="263"/>
      <c r="P2615" s="263"/>
      <c r="Q2615" s="263"/>
      <c r="R2615" s="263"/>
      <c r="S2615" s="263"/>
      <c r="T2615" s="263"/>
      <c r="U2615" s="263"/>
      <c r="V2615" s="263"/>
      <c r="W2615" s="263"/>
      <c r="X2615" s="263"/>
      <c r="Y2615" s="263"/>
      <c r="Z2615" s="263"/>
      <c r="AA2615" s="263"/>
      <c r="AB2615" s="263"/>
    </row>
    <row r="2616" spans="1:28" s="268" customFormat="1" ht="40.200000000000003" customHeight="1">
      <c r="A2616" s="263" t="s">
        <v>7678</v>
      </c>
      <c r="B2616" s="263" t="s">
        <v>7679</v>
      </c>
      <c r="C2616" s="263" t="s">
        <v>1781</v>
      </c>
      <c r="D2616" s="263" t="s">
        <v>7680</v>
      </c>
      <c r="E2616" s="263" t="s">
        <v>7681</v>
      </c>
      <c r="F2616" s="263" t="s">
        <v>7780</v>
      </c>
      <c r="G2616" s="264" t="s">
        <v>7778</v>
      </c>
      <c r="H2616" s="263" t="s">
        <v>7781</v>
      </c>
      <c r="I2616" s="265" t="s">
        <v>9</v>
      </c>
      <c r="J2616" s="263"/>
      <c r="K2616" s="263"/>
      <c r="L2616" s="263"/>
      <c r="M2616" s="263"/>
      <c r="N2616" s="263"/>
      <c r="O2616" s="263"/>
      <c r="P2616" s="263"/>
      <c r="Q2616" s="263"/>
      <c r="R2616" s="263"/>
      <c r="S2616" s="263"/>
      <c r="T2616" s="263"/>
      <c r="U2616" s="263"/>
      <c r="V2616" s="263"/>
      <c r="W2616" s="263"/>
      <c r="X2616" s="263"/>
      <c r="Y2616" s="263"/>
      <c r="Z2616" s="263"/>
      <c r="AA2616" s="263"/>
      <c r="AB2616" s="263"/>
    </row>
    <row r="2617" spans="1:28" s="268" customFormat="1" ht="40.200000000000003" customHeight="1">
      <c r="A2617" s="263" t="s">
        <v>7678</v>
      </c>
      <c r="B2617" s="263" t="s">
        <v>7679</v>
      </c>
      <c r="C2617" s="263" t="s">
        <v>1785</v>
      </c>
      <c r="D2617" s="263" t="s">
        <v>7680</v>
      </c>
      <c r="E2617" s="263" t="s">
        <v>7681</v>
      </c>
      <c r="F2617" s="263" t="s">
        <v>7782</v>
      </c>
      <c r="G2617" s="264" t="s">
        <v>7778</v>
      </c>
      <c r="H2617" s="263" t="s">
        <v>7781</v>
      </c>
      <c r="I2617" s="265" t="s">
        <v>9</v>
      </c>
      <c r="J2617" s="263"/>
      <c r="K2617" s="263"/>
      <c r="L2617" s="263"/>
      <c r="M2617" s="263"/>
      <c r="N2617" s="263"/>
      <c r="O2617" s="263"/>
      <c r="P2617" s="263"/>
      <c r="Q2617" s="263"/>
      <c r="R2617" s="263"/>
      <c r="S2617" s="263"/>
      <c r="T2617" s="263"/>
      <c r="U2617" s="263"/>
      <c r="V2617" s="263"/>
      <c r="W2617" s="263"/>
      <c r="X2617" s="263"/>
      <c r="Y2617" s="263"/>
      <c r="Z2617" s="263"/>
      <c r="AA2617" s="263"/>
      <c r="AB2617" s="263"/>
    </row>
    <row r="2618" spans="1:28" s="268" customFormat="1" ht="40.200000000000003" customHeight="1">
      <c r="A2618" s="263" t="s">
        <v>7678</v>
      </c>
      <c r="B2618" s="263" t="s">
        <v>7679</v>
      </c>
      <c r="C2618" s="263" t="s">
        <v>1789</v>
      </c>
      <c r="D2618" s="263" t="s">
        <v>7680</v>
      </c>
      <c r="E2618" s="263" t="s">
        <v>7681</v>
      </c>
      <c r="F2618" s="263" t="s">
        <v>7783</v>
      </c>
      <c r="G2618" s="264" t="s">
        <v>7778</v>
      </c>
      <c r="H2618" s="263" t="s">
        <v>7781</v>
      </c>
      <c r="I2618" s="265" t="s">
        <v>9</v>
      </c>
      <c r="J2618" s="263"/>
      <c r="K2618" s="263"/>
      <c r="L2618" s="263"/>
      <c r="M2618" s="263"/>
      <c r="N2618" s="263"/>
      <c r="O2618" s="263"/>
      <c r="P2618" s="263"/>
      <c r="Q2618" s="263"/>
      <c r="R2618" s="263"/>
      <c r="S2618" s="263"/>
      <c r="T2618" s="263"/>
      <c r="U2618" s="263"/>
      <c r="V2618" s="263"/>
      <c r="W2618" s="263"/>
      <c r="X2618" s="263"/>
      <c r="Y2618" s="263"/>
      <c r="Z2618" s="263"/>
      <c r="AA2618" s="263"/>
      <c r="AB2618" s="263"/>
    </row>
    <row r="2619" spans="1:28" s="268" customFormat="1" ht="40.200000000000003" customHeight="1">
      <c r="A2619" s="263" t="s">
        <v>7784</v>
      </c>
      <c r="B2619" s="263" t="s">
        <v>7785</v>
      </c>
      <c r="C2619" s="263" t="s">
        <v>209</v>
      </c>
      <c r="D2619" s="263" t="s">
        <v>7786</v>
      </c>
      <c r="E2619" s="263" t="s">
        <v>7787</v>
      </c>
      <c r="F2619" s="263" t="s">
        <v>7788</v>
      </c>
      <c r="G2619" s="264" t="s">
        <v>7789</v>
      </c>
      <c r="H2619" s="263" t="s">
        <v>7790</v>
      </c>
      <c r="I2619" s="265" t="s">
        <v>9</v>
      </c>
      <c r="J2619" s="263"/>
      <c r="K2619" s="263"/>
      <c r="L2619" s="263"/>
      <c r="M2619" s="263"/>
      <c r="N2619" s="263"/>
      <c r="O2619" s="263"/>
      <c r="P2619" s="263"/>
      <c r="Q2619" s="263"/>
      <c r="R2619" s="263"/>
      <c r="S2619" s="263"/>
      <c r="T2619" s="263"/>
      <c r="U2619" s="263"/>
      <c r="V2619" s="263"/>
      <c r="W2619" s="263"/>
      <c r="X2619" s="263"/>
      <c r="Y2619" s="263"/>
      <c r="Z2619" s="263"/>
      <c r="AA2619" s="263"/>
      <c r="AB2619" s="263"/>
    </row>
    <row r="2620" spans="1:28" s="268" customFormat="1" ht="40.200000000000003" customHeight="1">
      <c r="A2620" s="263" t="s">
        <v>7784</v>
      </c>
      <c r="B2620" s="263" t="s">
        <v>7785</v>
      </c>
      <c r="C2620" s="263" t="s">
        <v>215</v>
      </c>
      <c r="D2620" s="263" t="s">
        <v>7786</v>
      </c>
      <c r="E2620" s="263" t="s">
        <v>7787</v>
      </c>
      <c r="F2620" s="263" t="s">
        <v>7791</v>
      </c>
      <c r="G2620" s="264" t="s">
        <v>7789</v>
      </c>
      <c r="H2620" s="263" t="s">
        <v>7792</v>
      </c>
      <c r="I2620" s="265" t="s">
        <v>9</v>
      </c>
      <c r="J2620" s="263"/>
      <c r="K2620" s="263"/>
      <c r="L2620" s="263"/>
      <c r="M2620" s="263"/>
      <c r="N2620" s="263"/>
      <c r="O2620" s="263"/>
      <c r="P2620" s="263"/>
      <c r="Q2620" s="263"/>
      <c r="R2620" s="263"/>
      <c r="S2620" s="263"/>
      <c r="T2620" s="263"/>
      <c r="U2620" s="263"/>
      <c r="V2620" s="263"/>
      <c r="W2620" s="263"/>
      <c r="X2620" s="263"/>
      <c r="Y2620" s="263"/>
      <c r="Z2620" s="263"/>
      <c r="AA2620" s="263"/>
      <c r="AB2620" s="263"/>
    </row>
    <row r="2621" spans="1:28" s="268" customFormat="1" ht="40.200000000000003" customHeight="1">
      <c r="A2621" s="263" t="s">
        <v>7784</v>
      </c>
      <c r="B2621" s="263" t="s">
        <v>7785</v>
      </c>
      <c r="C2621" s="263" t="s">
        <v>220</v>
      </c>
      <c r="D2621" s="263" t="s">
        <v>7786</v>
      </c>
      <c r="E2621" s="263" t="s">
        <v>7787</v>
      </c>
      <c r="F2621" s="263" t="s">
        <v>7793</v>
      </c>
      <c r="G2621" s="264" t="s">
        <v>7789</v>
      </c>
      <c r="H2621" s="263" t="s">
        <v>7794</v>
      </c>
      <c r="I2621" s="265" t="s">
        <v>9</v>
      </c>
      <c r="J2621" s="263"/>
      <c r="K2621" s="263"/>
      <c r="L2621" s="263"/>
      <c r="M2621" s="263"/>
      <c r="N2621" s="263"/>
      <c r="O2621" s="263"/>
      <c r="P2621" s="263"/>
      <c r="Q2621" s="263"/>
      <c r="R2621" s="263"/>
      <c r="S2621" s="263"/>
      <c r="T2621" s="263"/>
      <c r="U2621" s="263"/>
      <c r="V2621" s="263"/>
      <c r="W2621" s="263"/>
      <c r="X2621" s="263"/>
      <c r="Y2621" s="263"/>
      <c r="Z2621" s="263"/>
      <c r="AA2621" s="263"/>
      <c r="AB2621" s="263"/>
    </row>
    <row r="2622" spans="1:28" s="268" customFormat="1" ht="40.200000000000003" customHeight="1">
      <c r="A2622" s="263" t="s">
        <v>7784</v>
      </c>
      <c r="B2622" s="263" t="s">
        <v>7785</v>
      </c>
      <c r="C2622" s="263" t="s">
        <v>226</v>
      </c>
      <c r="D2622" s="263" t="s">
        <v>7786</v>
      </c>
      <c r="E2622" s="263" t="s">
        <v>7787</v>
      </c>
      <c r="F2622" s="263" t="s">
        <v>7795</v>
      </c>
      <c r="G2622" s="264" t="s">
        <v>7789</v>
      </c>
      <c r="H2622" s="263" t="s">
        <v>7796</v>
      </c>
      <c r="I2622" s="265" t="s">
        <v>9</v>
      </c>
      <c r="J2622" s="263"/>
      <c r="K2622" s="263"/>
      <c r="L2622" s="263"/>
      <c r="M2622" s="263"/>
      <c r="N2622" s="263"/>
      <c r="O2622" s="263"/>
      <c r="P2622" s="263"/>
      <c r="Q2622" s="263"/>
      <c r="R2622" s="263"/>
      <c r="S2622" s="263"/>
      <c r="T2622" s="263"/>
      <c r="U2622" s="263"/>
      <c r="V2622" s="263"/>
      <c r="W2622" s="263"/>
      <c r="X2622" s="263"/>
      <c r="Y2622" s="263"/>
      <c r="Z2622" s="263"/>
      <c r="AA2622" s="263"/>
      <c r="AB2622" s="263"/>
    </row>
    <row r="2623" spans="1:28" s="268" customFormat="1" ht="40.200000000000003" customHeight="1">
      <c r="A2623" s="263" t="s">
        <v>7784</v>
      </c>
      <c r="B2623" s="263" t="s">
        <v>7785</v>
      </c>
      <c r="C2623" s="263" t="s">
        <v>230</v>
      </c>
      <c r="D2623" s="263" t="s">
        <v>7786</v>
      </c>
      <c r="E2623" s="263" t="s">
        <v>7787</v>
      </c>
      <c r="F2623" s="263" t="s">
        <v>7693</v>
      </c>
      <c r="G2623" s="264" t="s">
        <v>7789</v>
      </c>
      <c r="H2623" s="263" t="s">
        <v>7797</v>
      </c>
      <c r="I2623" s="265" t="s">
        <v>9</v>
      </c>
      <c r="J2623" s="263"/>
      <c r="K2623" s="263"/>
      <c r="L2623" s="263"/>
      <c r="M2623" s="263"/>
      <c r="N2623" s="263"/>
      <c r="O2623" s="263"/>
      <c r="P2623" s="263"/>
      <c r="Q2623" s="263"/>
      <c r="R2623" s="263"/>
      <c r="S2623" s="263"/>
      <c r="T2623" s="263"/>
      <c r="U2623" s="263"/>
      <c r="V2623" s="263"/>
      <c r="W2623" s="263"/>
      <c r="X2623" s="263"/>
      <c r="Y2623" s="263"/>
      <c r="Z2623" s="263"/>
      <c r="AA2623" s="263"/>
      <c r="AB2623" s="263"/>
    </row>
    <row r="2624" spans="1:28" s="268" customFormat="1" ht="40.200000000000003" customHeight="1">
      <c r="A2624" s="263" t="s">
        <v>7784</v>
      </c>
      <c r="B2624" s="263" t="s">
        <v>7785</v>
      </c>
      <c r="C2624" s="263" t="s">
        <v>234</v>
      </c>
      <c r="D2624" s="263" t="s">
        <v>7786</v>
      </c>
      <c r="E2624" s="263" t="s">
        <v>7787</v>
      </c>
      <c r="F2624" s="263" t="s">
        <v>7798</v>
      </c>
      <c r="G2624" s="264" t="s">
        <v>7789</v>
      </c>
      <c r="H2624" s="263" t="s">
        <v>7799</v>
      </c>
      <c r="I2624" s="265" t="s">
        <v>9</v>
      </c>
      <c r="J2624" s="263"/>
      <c r="K2624" s="263"/>
      <c r="L2624" s="263"/>
      <c r="M2624" s="263"/>
      <c r="N2624" s="263"/>
      <c r="O2624" s="263"/>
      <c r="P2624" s="263"/>
      <c r="Q2624" s="263"/>
      <c r="R2624" s="263"/>
      <c r="S2624" s="263"/>
      <c r="T2624" s="263"/>
      <c r="U2624" s="263"/>
      <c r="V2624" s="263"/>
      <c r="W2624" s="263"/>
      <c r="X2624" s="263"/>
      <c r="Y2624" s="263"/>
      <c r="Z2624" s="263"/>
      <c r="AA2624" s="263"/>
      <c r="AB2624" s="263"/>
    </row>
    <row r="2625" spans="1:28" s="268" customFormat="1" ht="40.200000000000003" customHeight="1">
      <c r="A2625" s="263" t="s">
        <v>7784</v>
      </c>
      <c r="B2625" s="263" t="s">
        <v>7785</v>
      </c>
      <c r="C2625" s="263" t="s">
        <v>238</v>
      </c>
      <c r="D2625" s="263" t="s">
        <v>7786</v>
      </c>
      <c r="E2625" s="263" t="s">
        <v>7787</v>
      </c>
      <c r="F2625" s="263" t="s">
        <v>7800</v>
      </c>
      <c r="G2625" s="264" t="s">
        <v>7789</v>
      </c>
      <c r="H2625" s="263" t="s">
        <v>7801</v>
      </c>
      <c r="I2625" s="265" t="s">
        <v>9</v>
      </c>
      <c r="J2625" s="263"/>
      <c r="K2625" s="263"/>
      <c r="L2625" s="263"/>
      <c r="M2625" s="263"/>
      <c r="N2625" s="263"/>
      <c r="O2625" s="263"/>
      <c r="P2625" s="263"/>
      <c r="Q2625" s="263"/>
      <c r="R2625" s="263"/>
      <c r="S2625" s="263"/>
      <c r="T2625" s="263"/>
      <c r="U2625" s="263"/>
      <c r="V2625" s="263"/>
      <c r="W2625" s="263"/>
      <c r="X2625" s="263"/>
      <c r="Y2625" s="263"/>
      <c r="Z2625" s="263"/>
      <c r="AA2625" s="263"/>
      <c r="AB2625" s="263"/>
    </row>
    <row r="2626" spans="1:28" s="268" customFormat="1" ht="40.200000000000003" customHeight="1">
      <c r="A2626" s="263" t="s">
        <v>7784</v>
      </c>
      <c r="B2626" s="263" t="s">
        <v>7785</v>
      </c>
      <c r="C2626" s="263" t="s">
        <v>243</v>
      </c>
      <c r="D2626" s="263" t="s">
        <v>7786</v>
      </c>
      <c r="E2626" s="263" t="s">
        <v>7787</v>
      </c>
      <c r="F2626" s="263" t="s">
        <v>7802</v>
      </c>
      <c r="G2626" s="264" t="s">
        <v>7789</v>
      </c>
      <c r="H2626" s="263" t="s">
        <v>7803</v>
      </c>
      <c r="I2626" s="265" t="s">
        <v>9</v>
      </c>
      <c r="J2626" s="263"/>
      <c r="K2626" s="263"/>
      <c r="L2626" s="263"/>
      <c r="M2626" s="263"/>
      <c r="N2626" s="263"/>
      <c r="O2626" s="263"/>
      <c r="P2626" s="263"/>
      <c r="Q2626" s="263"/>
      <c r="R2626" s="263"/>
      <c r="S2626" s="263"/>
      <c r="T2626" s="263"/>
      <c r="U2626" s="263"/>
      <c r="V2626" s="263"/>
      <c r="W2626" s="263"/>
      <c r="X2626" s="263"/>
      <c r="Y2626" s="263"/>
      <c r="Z2626" s="263"/>
      <c r="AA2626" s="263"/>
      <c r="AB2626" s="263"/>
    </row>
    <row r="2627" spans="1:28" s="268" customFormat="1" ht="40.200000000000003" customHeight="1">
      <c r="A2627" s="263" t="s">
        <v>7784</v>
      </c>
      <c r="B2627" s="263" t="s">
        <v>7785</v>
      </c>
      <c r="C2627" s="263" t="s">
        <v>248</v>
      </c>
      <c r="D2627" s="263" t="s">
        <v>7786</v>
      </c>
      <c r="E2627" s="263" t="s">
        <v>7787</v>
      </c>
      <c r="F2627" s="263" t="s">
        <v>7804</v>
      </c>
      <c r="G2627" s="264" t="s">
        <v>7805</v>
      </c>
      <c r="H2627" s="263" t="s">
        <v>7806</v>
      </c>
      <c r="I2627" s="265" t="s">
        <v>9</v>
      </c>
      <c r="J2627" s="263"/>
      <c r="K2627" s="263"/>
      <c r="L2627" s="263"/>
      <c r="M2627" s="263"/>
      <c r="N2627" s="263"/>
      <c r="O2627" s="263"/>
      <c r="P2627" s="263"/>
      <c r="Q2627" s="263"/>
      <c r="R2627" s="263"/>
      <c r="S2627" s="263"/>
      <c r="T2627" s="263"/>
      <c r="U2627" s="263"/>
      <c r="V2627" s="263"/>
      <c r="W2627" s="263"/>
      <c r="X2627" s="263"/>
      <c r="Y2627" s="263"/>
      <c r="Z2627" s="263"/>
      <c r="AA2627" s="263"/>
      <c r="AB2627" s="263"/>
    </row>
    <row r="2628" spans="1:28" s="268" customFormat="1" ht="40.200000000000003" customHeight="1">
      <c r="A2628" s="263" t="s">
        <v>7784</v>
      </c>
      <c r="B2628" s="263" t="s">
        <v>7785</v>
      </c>
      <c r="C2628" s="263" t="s">
        <v>252</v>
      </c>
      <c r="D2628" s="263" t="s">
        <v>7786</v>
      </c>
      <c r="E2628" s="263" t="s">
        <v>7787</v>
      </c>
      <c r="F2628" s="263" t="s">
        <v>7807</v>
      </c>
      <c r="G2628" s="264" t="s">
        <v>7808</v>
      </c>
      <c r="H2628" s="263" t="s">
        <v>7809</v>
      </c>
      <c r="I2628" s="265" t="s">
        <v>9</v>
      </c>
      <c r="J2628" s="263"/>
      <c r="K2628" s="263"/>
      <c r="L2628" s="263"/>
      <c r="M2628" s="263"/>
      <c r="N2628" s="263"/>
      <c r="O2628" s="263"/>
      <c r="P2628" s="263"/>
      <c r="Q2628" s="263"/>
      <c r="R2628" s="263"/>
      <c r="S2628" s="263"/>
      <c r="T2628" s="263"/>
      <c r="U2628" s="263"/>
      <c r="V2628" s="263"/>
      <c r="W2628" s="263"/>
      <c r="X2628" s="263"/>
      <c r="Y2628" s="263"/>
      <c r="Z2628" s="263"/>
      <c r="AA2628" s="263"/>
      <c r="AB2628" s="263"/>
    </row>
    <row r="2629" spans="1:28" s="268" customFormat="1" ht="40.200000000000003" customHeight="1">
      <c r="A2629" s="263" t="s">
        <v>7784</v>
      </c>
      <c r="B2629" s="263" t="s">
        <v>7785</v>
      </c>
      <c r="C2629" s="263" t="s">
        <v>257</v>
      </c>
      <c r="D2629" s="263" t="s">
        <v>7786</v>
      </c>
      <c r="E2629" s="263" t="s">
        <v>7787</v>
      </c>
      <c r="F2629" s="263" t="s">
        <v>7810</v>
      </c>
      <c r="G2629" s="264" t="s">
        <v>7811</v>
      </c>
      <c r="H2629" s="263" t="s">
        <v>7812</v>
      </c>
      <c r="I2629" s="265" t="s">
        <v>9</v>
      </c>
      <c r="J2629" s="263"/>
      <c r="K2629" s="263"/>
      <c r="L2629" s="263"/>
      <c r="M2629" s="263"/>
      <c r="N2629" s="263"/>
      <c r="O2629" s="263"/>
      <c r="P2629" s="263"/>
      <c r="Q2629" s="263"/>
      <c r="R2629" s="263"/>
      <c r="S2629" s="263"/>
      <c r="T2629" s="263"/>
      <c r="U2629" s="263"/>
      <c r="V2629" s="263"/>
      <c r="W2629" s="263"/>
      <c r="X2629" s="263"/>
      <c r="Y2629" s="263"/>
      <c r="Z2629" s="263"/>
      <c r="AA2629" s="263"/>
      <c r="AB2629" s="263"/>
    </row>
    <row r="2630" spans="1:28" s="268" customFormat="1" ht="40.200000000000003" customHeight="1">
      <c r="A2630" s="263" t="s">
        <v>7784</v>
      </c>
      <c r="B2630" s="263" t="s">
        <v>7785</v>
      </c>
      <c r="C2630" s="263" t="s">
        <v>260</v>
      </c>
      <c r="D2630" s="263" t="s">
        <v>7786</v>
      </c>
      <c r="E2630" s="263" t="s">
        <v>7787</v>
      </c>
      <c r="F2630" s="263" t="s">
        <v>7813</v>
      </c>
      <c r="G2630" s="264" t="s">
        <v>7814</v>
      </c>
      <c r="H2630" s="263" t="s">
        <v>7815</v>
      </c>
      <c r="I2630" s="265" t="s">
        <v>9</v>
      </c>
      <c r="J2630" s="263"/>
      <c r="K2630" s="263"/>
      <c r="L2630" s="263"/>
      <c r="M2630" s="263"/>
      <c r="N2630" s="263"/>
      <c r="O2630" s="263"/>
      <c r="P2630" s="263"/>
      <c r="Q2630" s="263"/>
      <c r="R2630" s="263"/>
      <c r="S2630" s="263"/>
      <c r="T2630" s="263"/>
      <c r="U2630" s="263"/>
      <c r="V2630" s="263"/>
      <c r="W2630" s="263"/>
      <c r="X2630" s="263"/>
      <c r="Y2630" s="263"/>
      <c r="Z2630" s="263"/>
      <c r="AA2630" s="263"/>
      <c r="AB2630" s="263"/>
    </row>
    <row r="2631" spans="1:28" s="268" customFormat="1" ht="40.200000000000003" customHeight="1">
      <c r="A2631" s="263" t="s">
        <v>7784</v>
      </c>
      <c r="B2631" s="263" t="s">
        <v>7785</v>
      </c>
      <c r="C2631" s="263" t="s">
        <v>264</v>
      </c>
      <c r="D2631" s="263" t="s">
        <v>7786</v>
      </c>
      <c r="E2631" s="263" t="s">
        <v>7787</v>
      </c>
      <c r="F2631" s="263" t="s">
        <v>7816</v>
      </c>
      <c r="G2631" s="264" t="s">
        <v>7814</v>
      </c>
      <c r="H2631" s="263" t="s">
        <v>7817</v>
      </c>
      <c r="I2631" s="265" t="s">
        <v>9</v>
      </c>
      <c r="J2631" s="263"/>
      <c r="K2631" s="263"/>
      <c r="L2631" s="263"/>
      <c r="M2631" s="263"/>
      <c r="N2631" s="263"/>
      <c r="O2631" s="263"/>
      <c r="P2631" s="263"/>
      <c r="Q2631" s="263"/>
      <c r="R2631" s="263"/>
      <c r="S2631" s="263"/>
      <c r="T2631" s="263"/>
      <c r="U2631" s="263"/>
      <c r="V2631" s="263"/>
      <c r="W2631" s="263"/>
      <c r="X2631" s="263"/>
      <c r="Y2631" s="263"/>
      <c r="Z2631" s="263"/>
      <c r="AA2631" s="263"/>
      <c r="AB2631" s="263"/>
    </row>
    <row r="2632" spans="1:28" s="268" customFormat="1" ht="40.200000000000003" customHeight="1">
      <c r="A2632" s="263" t="s">
        <v>7784</v>
      </c>
      <c r="B2632" s="263" t="s">
        <v>7785</v>
      </c>
      <c r="C2632" s="263" t="s">
        <v>268</v>
      </c>
      <c r="D2632" s="263" t="s">
        <v>7786</v>
      </c>
      <c r="E2632" s="263" t="s">
        <v>7787</v>
      </c>
      <c r="F2632" s="263" t="s">
        <v>7818</v>
      </c>
      <c r="G2632" s="264" t="s">
        <v>7819</v>
      </c>
      <c r="H2632" s="263" t="s">
        <v>7820</v>
      </c>
      <c r="I2632" s="265" t="s">
        <v>9</v>
      </c>
      <c r="J2632" s="263"/>
      <c r="K2632" s="263"/>
      <c r="L2632" s="263"/>
      <c r="M2632" s="263"/>
      <c r="N2632" s="263"/>
      <c r="O2632" s="263"/>
      <c r="P2632" s="263"/>
      <c r="Q2632" s="263"/>
      <c r="R2632" s="263"/>
      <c r="S2632" s="263"/>
      <c r="T2632" s="263"/>
      <c r="U2632" s="263"/>
      <c r="V2632" s="263"/>
      <c r="W2632" s="263"/>
      <c r="X2632" s="263"/>
      <c r="Y2632" s="263"/>
      <c r="Z2632" s="263"/>
      <c r="AA2632" s="263"/>
      <c r="AB2632" s="263"/>
    </row>
    <row r="2633" spans="1:28" s="268" customFormat="1" ht="40.200000000000003" customHeight="1">
      <c r="A2633" s="263" t="s">
        <v>7784</v>
      </c>
      <c r="B2633" s="263" t="s">
        <v>7785</v>
      </c>
      <c r="C2633" s="263" t="s">
        <v>272</v>
      </c>
      <c r="D2633" s="263" t="s">
        <v>7786</v>
      </c>
      <c r="E2633" s="263" t="s">
        <v>7787</v>
      </c>
      <c r="F2633" s="263" t="s">
        <v>7821</v>
      </c>
      <c r="G2633" s="264" t="s">
        <v>7822</v>
      </c>
      <c r="H2633" s="263" t="s">
        <v>7823</v>
      </c>
      <c r="I2633" s="265" t="s">
        <v>9</v>
      </c>
      <c r="J2633" s="289"/>
      <c r="K2633" s="263"/>
      <c r="L2633" s="263"/>
      <c r="M2633" s="263"/>
      <c r="N2633" s="263"/>
      <c r="O2633" s="263"/>
      <c r="P2633" s="263"/>
      <c r="Q2633" s="263"/>
      <c r="R2633" s="263"/>
      <c r="S2633" s="263"/>
      <c r="T2633" s="263"/>
      <c r="U2633" s="263"/>
      <c r="V2633" s="263"/>
      <c r="W2633" s="263"/>
      <c r="X2633" s="263"/>
      <c r="Y2633" s="263"/>
      <c r="Z2633" s="263"/>
      <c r="AA2633" s="263"/>
      <c r="AB2633" s="263"/>
    </row>
    <row r="2634" spans="1:28" s="268" customFormat="1" ht="40.200000000000003" customHeight="1">
      <c r="A2634" s="263" t="s">
        <v>7784</v>
      </c>
      <c r="B2634" s="263" t="s">
        <v>7785</v>
      </c>
      <c r="C2634" s="263" t="s">
        <v>275</v>
      </c>
      <c r="D2634" s="263" t="s">
        <v>7786</v>
      </c>
      <c r="E2634" s="263" t="s">
        <v>7787</v>
      </c>
      <c r="F2634" s="263" t="s">
        <v>7824</v>
      </c>
      <c r="G2634" s="264" t="s">
        <v>7825</v>
      </c>
      <c r="H2634" s="263" t="s">
        <v>7826</v>
      </c>
      <c r="I2634" s="265" t="s">
        <v>9</v>
      </c>
      <c r="J2634" s="263"/>
      <c r="K2634" s="263"/>
      <c r="L2634" s="263"/>
      <c r="M2634" s="263"/>
      <c r="N2634" s="263"/>
      <c r="O2634" s="263"/>
      <c r="P2634" s="263"/>
      <c r="Q2634" s="263"/>
      <c r="R2634" s="263"/>
      <c r="S2634" s="263"/>
      <c r="T2634" s="263"/>
      <c r="U2634" s="263"/>
      <c r="V2634" s="263"/>
      <c r="W2634" s="263"/>
      <c r="X2634" s="263"/>
      <c r="Y2634" s="263"/>
      <c r="Z2634" s="263"/>
      <c r="AA2634" s="263"/>
      <c r="AB2634" s="263"/>
    </row>
    <row r="2635" spans="1:28" s="268" customFormat="1" ht="40.200000000000003" customHeight="1">
      <c r="A2635" s="263" t="s">
        <v>7784</v>
      </c>
      <c r="B2635" s="263" t="s">
        <v>7785</v>
      </c>
      <c r="C2635" s="263" t="s">
        <v>279</v>
      </c>
      <c r="D2635" s="263" t="s">
        <v>7786</v>
      </c>
      <c r="E2635" s="263" t="s">
        <v>7787</v>
      </c>
      <c r="F2635" s="263" t="s">
        <v>7827</v>
      </c>
      <c r="G2635" s="264" t="s">
        <v>7828</v>
      </c>
      <c r="H2635" s="263" t="s">
        <v>7829</v>
      </c>
      <c r="I2635" s="265" t="s">
        <v>9</v>
      </c>
      <c r="J2635" s="263"/>
      <c r="K2635" s="263"/>
      <c r="L2635" s="263"/>
      <c r="M2635" s="263"/>
      <c r="N2635" s="263"/>
      <c r="O2635" s="263"/>
      <c r="P2635" s="263"/>
      <c r="Q2635" s="263"/>
      <c r="R2635" s="263"/>
      <c r="S2635" s="263"/>
      <c r="T2635" s="263"/>
      <c r="U2635" s="263"/>
      <c r="V2635" s="263"/>
      <c r="W2635" s="263"/>
      <c r="X2635" s="263"/>
      <c r="Y2635" s="263"/>
      <c r="Z2635" s="263"/>
      <c r="AA2635" s="263"/>
      <c r="AB2635" s="263"/>
    </row>
    <row r="2636" spans="1:28" s="268" customFormat="1" ht="40.200000000000003" customHeight="1">
      <c r="A2636" s="263" t="s">
        <v>7784</v>
      </c>
      <c r="B2636" s="263" t="s">
        <v>7785</v>
      </c>
      <c r="C2636" s="263" t="s">
        <v>283</v>
      </c>
      <c r="D2636" s="263" t="s">
        <v>7786</v>
      </c>
      <c r="E2636" s="263" t="s">
        <v>7787</v>
      </c>
      <c r="F2636" s="263" t="s">
        <v>5025</v>
      </c>
      <c r="G2636" s="264" t="s">
        <v>5507</v>
      </c>
      <c r="H2636" s="263" t="s">
        <v>3365</v>
      </c>
      <c r="I2636" s="265" t="s">
        <v>9</v>
      </c>
      <c r="J2636" s="263"/>
      <c r="K2636" s="263"/>
      <c r="L2636" s="263"/>
      <c r="M2636" s="263"/>
      <c r="N2636" s="263"/>
      <c r="O2636" s="263"/>
      <c r="P2636" s="263"/>
      <c r="Q2636" s="263"/>
      <c r="R2636" s="263"/>
      <c r="S2636" s="263"/>
      <c r="T2636" s="263"/>
      <c r="U2636" s="263"/>
      <c r="V2636" s="263"/>
      <c r="W2636" s="263"/>
      <c r="X2636" s="263"/>
      <c r="Y2636" s="263"/>
      <c r="Z2636" s="263"/>
      <c r="AA2636" s="263"/>
      <c r="AB2636" s="263"/>
    </row>
    <row r="2637" spans="1:28" s="268" customFormat="1" ht="40.200000000000003" customHeight="1">
      <c r="A2637" s="263" t="s">
        <v>7784</v>
      </c>
      <c r="B2637" s="263" t="s">
        <v>7785</v>
      </c>
      <c r="C2637" s="263" t="s">
        <v>286</v>
      </c>
      <c r="D2637" s="263" t="s">
        <v>7786</v>
      </c>
      <c r="E2637" s="263" t="s">
        <v>7787</v>
      </c>
      <c r="F2637" s="263" t="s">
        <v>3036</v>
      </c>
      <c r="G2637" s="264" t="s">
        <v>5831</v>
      </c>
      <c r="H2637" s="263" t="s">
        <v>3359</v>
      </c>
      <c r="I2637" s="265" t="s">
        <v>9</v>
      </c>
      <c r="J2637" s="263"/>
      <c r="K2637" s="263"/>
      <c r="L2637" s="263"/>
      <c r="M2637" s="263"/>
      <c r="N2637" s="263"/>
      <c r="O2637" s="263"/>
      <c r="P2637" s="263"/>
      <c r="Q2637" s="263"/>
      <c r="R2637" s="263"/>
      <c r="S2637" s="263"/>
      <c r="T2637" s="263"/>
      <c r="U2637" s="263"/>
      <c r="V2637" s="263"/>
      <c r="W2637" s="263"/>
      <c r="X2637" s="263"/>
      <c r="Y2637" s="263"/>
      <c r="Z2637" s="263"/>
      <c r="AA2637" s="263"/>
      <c r="AB2637" s="263"/>
    </row>
    <row r="2638" spans="1:28" s="268" customFormat="1" ht="40.200000000000003" customHeight="1">
      <c r="A2638" s="263" t="s">
        <v>7784</v>
      </c>
      <c r="B2638" s="263" t="s">
        <v>7785</v>
      </c>
      <c r="C2638" s="263" t="s">
        <v>290</v>
      </c>
      <c r="D2638" s="263" t="s">
        <v>7786</v>
      </c>
      <c r="E2638" s="263" t="s">
        <v>7787</v>
      </c>
      <c r="F2638" s="263" t="s">
        <v>3031</v>
      </c>
      <c r="G2638" s="264" t="s">
        <v>5408</v>
      </c>
      <c r="H2638" s="263" t="s">
        <v>3362</v>
      </c>
      <c r="I2638" s="265" t="s">
        <v>9</v>
      </c>
      <c r="J2638" s="263"/>
      <c r="K2638" s="263"/>
      <c r="L2638" s="263"/>
      <c r="M2638" s="263"/>
      <c r="N2638" s="263"/>
      <c r="O2638" s="263"/>
      <c r="P2638" s="263"/>
      <c r="Q2638" s="263"/>
      <c r="R2638" s="263"/>
      <c r="S2638" s="263"/>
      <c r="T2638" s="263"/>
      <c r="U2638" s="263"/>
      <c r="V2638" s="263"/>
      <c r="W2638" s="263"/>
      <c r="X2638" s="263"/>
      <c r="Y2638" s="263"/>
      <c r="Z2638" s="263"/>
      <c r="AA2638" s="263"/>
      <c r="AB2638" s="263"/>
    </row>
    <row r="2639" spans="1:28" s="268" customFormat="1" ht="40.200000000000003" customHeight="1">
      <c r="A2639" s="263" t="s">
        <v>7784</v>
      </c>
      <c r="B2639" s="263" t="s">
        <v>7785</v>
      </c>
      <c r="C2639" s="263" t="s">
        <v>295</v>
      </c>
      <c r="D2639" s="263" t="s">
        <v>7786</v>
      </c>
      <c r="E2639" s="263" t="s">
        <v>7787</v>
      </c>
      <c r="F2639" s="263" t="s">
        <v>7761</v>
      </c>
      <c r="G2639" s="264" t="s">
        <v>7830</v>
      </c>
      <c r="H2639" s="263" t="s">
        <v>7763</v>
      </c>
      <c r="I2639" s="265" t="s">
        <v>9</v>
      </c>
      <c r="J2639" s="263"/>
      <c r="K2639" s="263"/>
      <c r="L2639" s="263"/>
      <c r="M2639" s="263"/>
      <c r="N2639" s="263"/>
      <c r="O2639" s="263"/>
      <c r="P2639" s="263"/>
      <c r="Q2639" s="263"/>
      <c r="R2639" s="263"/>
      <c r="S2639" s="263"/>
      <c r="T2639" s="263"/>
      <c r="U2639" s="263"/>
      <c r="V2639" s="263"/>
      <c r="W2639" s="263"/>
      <c r="X2639" s="263"/>
      <c r="Y2639" s="263"/>
      <c r="Z2639" s="263"/>
      <c r="AA2639" s="263"/>
      <c r="AB2639" s="263"/>
    </row>
    <row r="2640" spans="1:28" s="268" customFormat="1" ht="40.200000000000003" customHeight="1">
      <c r="A2640" s="263" t="s">
        <v>7784</v>
      </c>
      <c r="B2640" s="263" t="s">
        <v>7785</v>
      </c>
      <c r="C2640" s="263" t="s">
        <v>300</v>
      </c>
      <c r="D2640" s="263" t="s">
        <v>7786</v>
      </c>
      <c r="E2640" s="263" t="s">
        <v>7787</v>
      </c>
      <c r="F2640" s="263" t="s">
        <v>7831</v>
      </c>
      <c r="G2640" s="264" t="s">
        <v>7832</v>
      </c>
      <c r="H2640" s="263" t="s">
        <v>5503</v>
      </c>
      <c r="I2640" s="265" t="s">
        <v>9</v>
      </c>
      <c r="J2640" s="263"/>
      <c r="K2640" s="263"/>
      <c r="L2640" s="263"/>
      <c r="M2640" s="263"/>
      <c r="N2640" s="263"/>
      <c r="O2640" s="263"/>
      <c r="P2640" s="263"/>
      <c r="Q2640" s="263"/>
      <c r="R2640" s="263"/>
      <c r="S2640" s="263"/>
      <c r="T2640" s="263"/>
      <c r="U2640" s="263"/>
      <c r="V2640" s="263"/>
      <c r="W2640" s="263"/>
      <c r="X2640" s="263"/>
      <c r="Y2640" s="263"/>
      <c r="Z2640" s="263"/>
      <c r="AA2640" s="263"/>
      <c r="AB2640" s="263"/>
    </row>
    <row r="2641" spans="1:28" s="268" customFormat="1" ht="40.200000000000003" customHeight="1">
      <c r="A2641" s="263" t="s">
        <v>7784</v>
      </c>
      <c r="B2641" s="263" t="s">
        <v>7785</v>
      </c>
      <c r="C2641" s="263" t="s">
        <v>304</v>
      </c>
      <c r="D2641" s="263" t="s">
        <v>7786</v>
      </c>
      <c r="E2641" s="263" t="s">
        <v>7787</v>
      </c>
      <c r="F2641" s="263" t="s">
        <v>7833</v>
      </c>
      <c r="G2641" s="264" t="s">
        <v>7834</v>
      </c>
      <c r="H2641" s="263" t="s">
        <v>5500</v>
      </c>
      <c r="I2641" s="265" t="s">
        <v>9</v>
      </c>
      <c r="J2641" s="263"/>
      <c r="K2641" s="263"/>
      <c r="L2641" s="263"/>
      <c r="M2641" s="263"/>
      <c r="N2641" s="263"/>
      <c r="O2641" s="263"/>
      <c r="P2641" s="263"/>
      <c r="Q2641" s="263"/>
      <c r="R2641" s="263"/>
      <c r="S2641" s="263"/>
      <c r="T2641" s="263"/>
      <c r="U2641" s="263"/>
      <c r="V2641" s="263"/>
      <c r="W2641" s="263"/>
      <c r="X2641" s="263"/>
      <c r="Y2641" s="263"/>
      <c r="Z2641" s="263"/>
      <c r="AA2641" s="263"/>
      <c r="AB2641" s="263"/>
    </row>
    <row r="2642" spans="1:28" s="268" customFormat="1" ht="40.200000000000003" customHeight="1">
      <c r="A2642" s="263" t="s">
        <v>7784</v>
      </c>
      <c r="B2642" s="263" t="s">
        <v>7785</v>
      </c>
      <c r="C2642" s="263" t="s">
        <v>308</v>
      </c>
      <c r="D2642" s="263" t="s">
        <v>7786</v>
      </c>
      <c r="E2642" s="263" t="s">
        <v>7787</v>
      </c>
      <c r="F2642" s="263" t="s">
        <v>7835</v>
      </c>
      <c r="G2642" s="264" t="s">
        <v>7836</v>
      </c>
      <c r="H2642" s="263" t="s">
        <v>7759</v>
      </c>
      <c r="I2642" s="265" t="s">
        <v>9</v>
      </c>
      <c r="J2642" s="289"/>
      <c r="K2642" s="263"/>
      <c r="L2642" s="263"/>
      <c r="M2642" s="263"/>
      <c r="N2642" s="263"/>
      <c r="O2642" s="263"/>
      <c r="P2642" s="263"/>
      <c r="Q2642" s="263"/>
      <c r="R2642" s="263"/>
      <c r="S2642" s="263"/>
      <c r="T2642" s="263"/>
      <c r="U2642" s="263"/>
      <c r="V2642" s="263"/>
      <c r="W2642" s="263"/>
      <c r="X2642" s="263"/>
      <c r="Y2642" s="263"/>
      <c r="Z2642" s="263"/>
      <c r="AA2642" s="263"/>
      <c r="AB2642" s="263"/>
    </row>
    <row r="2643" spans="1:28" s="268" customFormat="1" ht="40.200000000000003" customHeight="1">
      <c r="A2643" s="263" t="s">
        <v>7784</v>
      </c>
      <c r="B2643" s="263" t="s">
        <v>7785</v>
      </c>
      <c r="C2643" s="263" t="s">
        <v>311</v>
      </c>
      <c r="D2643" s="263" t="s">
        <v>7787</v>
      </c>
      <c r="E2643" s="263" t="s">
        <v>7787</v>
      </c>
      <c r="F2643" s="263" t="s">
        <v>7837</v>
      </c>
      <c r="G2643" s="264" t="s">
        <v>7838</v>
      </c>
      <c r="H2643" s="263" t="s">
        <v>7839</v>
      </c>
      <c r="I2643" s="265" t="s">
        <v>9</v>
      </c>
      <c r="J2643" s="263"/>
      <c r="K2643" s="263"/>
      <c r="L2643" s="263"/>
      <c r="M2643" s="263"/>
      <c r="N2643" s="263"/>
      <c r="O2643" s="263"/>
      <c r="P2643" s="263"/>
      <c r="Q2643" s="263"/>
      <c r="R2643" s="263"/>
      <c r="S2643" s="263"/>
      <c r="T2643" s="263"/>
      <c r="U2643" s="263"/>
      <c r="V2643" s="263"/>
      <c r="W2643" s="263"/>
      <c r="X2643" s="263"/>
      <c r="Y2643" s="263"/>
      <c r="Z2643" s="263"/>
      <c r="AA2643" s="263"/>
      <c r="AB2643" s="263"/>
    </row>
    <row r="2644" spans="1:28" s="268" customFormat="1" ht="40.200000000000003" customHeight="1">
      <c r="A2644" s="263" t="s">
        <v>7784</v>
      </c>
      <c r="B2644" s="263" t="s">
        <v>7785</v>
      </c>
      <c r="C2644" s="263" t="s">
        <v>315</v>
      </c>
      <c r="D2644" s="263" t="s">
        <v>7787</v>
      </c>
      <c r="E2644" s="263" t="s">
        <v>7787</v>
      </c>
      <c r="F2644" s="263" t="s">
        <v>7840</v>
      </c>
      <c r="G2644" s="264" t="s">
        <v>7841</v>
      </c>
      <c r="H2644" s="263" t="s">
        <v>7842</v>
      </c>
      <c r="I2644" s="265" t="s">
        <v>9</v>
      </c>
      <c r="J2644" s="263"/>
      <c r="K2644" s="263"/>
      <c r="L2644" s="263"/>
      <c r="M2644" s="263"/>
      <c r="N2644" s="263"/>
      <c r="O2644" s="263"/>
      <c r="P2644" s="263"/>
      <c r="Q2644" s="263"/>
      <c r="R2644" s="263"/>
      <c r="S2644" s="263"/>
      <c r="T2644" s="263"/>
      <c r="U2644" s="263"/>
      <c r="V2644" s="263"/>
      <c r="W2644" s="263"/>
      <c r="X2644" s="263"/>
      <c r="Y2644" s="263"/>
      <c r="Z2644" s="263"/>
      <c r="AA2644" s="263"/>
      <c r="AB2644" s="263"/>
    </row>
    <row r="2645" spans="1:28" s="268" customFormat="1" ht="40.200000000000003" customHeight="1">
      <c r="A2645" s="263" t="s">
        <v>7678</v>
      </c>
      <c r="B2645" s="263" t="s">
        <v>7679</v>
      </c>
      <c r="C2645" s="263" t="s">
        <v>209</v>
      </c>
      <c r="D2645" s="263" t="s">
        <v>7680</v>
      </c>
      <c r="E2645" s="263" t="s">
        <v>7681</v>
      </c>
      <c r="F2645" s="263" t="s">
        <v>7682</v>
      </c>
      <c r="G2645" s="264" t="s">
        <v>7683</v>
      </c>
      <c r="H2645" s="263" t="s">
        <v>7684</v>
      </c>
      <c r="I2645" s="265" t="s">
        <v>9</v>
      </c>
      <c r="J2645" s="263"/>
      <c r="K2645" s="263"/>
      <c r="L2645" s="263"/>
      <c r="M2645" s="263"/>
      <c r="N2645" s="263"/>
      <c r="O2645" s="263"/>
      <c r="P2645" s="263"/>
      <c r="Q2645" s="263"/>
      <c r="R2645" s="263"/>
      <c r="S2645" s="263"/>
      <c r="T2645" s="263"/>
      <c r="U2645" s="263"/>
      <c r="V2645" s="263"/>
      <c r="W2645" s="263"/>
      <c r="X2645" s="263"/>
      <c r="Y2645" s="263"/>
      <c r="Z2645" s="263"/>
      <c r="AA2645" s="263"/>
      <c r="AB2645" s="263"/>
    </row>
    <row r="2646" spans="1:28" s="268" customFormat="1" ht="40.200000000000003" customHeight="1">
      <c r="A2646" s="263" t="s">
        <v>7678</v>
      </c>
      <c r="B2646" s="263" t="s">
        <v>7679</v>
      </c>
      <c r="C2646" s="263" t="s">
        <v>215</v>
      </c>
      <c r="D2646" s="263" t="s">
        <v>7680</v>
      </c>
      <c r="E2646" s="263" t="s">
        <v>7681</v>
      </c>
      <c r="F2646" s="263" t="s">
        <v>7685</v>
      </c>
      <c r="G2646" s="264" t="s">
        <v>7683</v>
      </c>
      <c r="H2646" s="263" t="s">
        <v>7686</v>
      </c>
      <c r="I2646" s="265" t="s">
        <v>9</v>
      </c>
      <c r="J2646" s="263"/>
      <c r="K2646" s="263"/>
      <c r="L2646" s="263"/>
      <c r="M2646" s="263"/>
      <c r="N2646" s="263"/>
      <c r="O2646" s="263"/>
      <c r="P2646" s="263"/>
      <c r="Q2646" s="263"/>
      <c r="R2646" s="263"/>
      <c r="S2646" s="263"/>
      <c r="T2646" s="263"/>
      <c r="U2646" s="263"/>
      <c r="V2646" s="263"/>
      <c r="W2646" s="263"/>
      <c r="X2646" s="263"/>
      <c r="Y2646" s="263"/>
      <c r="Z2646" s="263"/>
      <c r="AA2646" s="263"/>
      <c r="AB2646" s="263"/>
    </row>
    <row r="2647" spans="1:28" s="268" customFormat="1" ht="40.200000000000003" customHeight="1">
      <c r="A2647" s="263" t="s">
        <v>7678</v>
      </c>
      <c r="B2647" s="263" t="s">
        <v>7679</v>
      </c>
      <c r="C2647" s="263" t="s">
        <v>220</v>
      </c>
      <c r="D2647" s="263" t="s">
        <v>7680</v>
      </c>
      <c r="E2647" s="263" t="s">
        <v>7681</v>
      </c>
      <c r="F2647" s="263" t="s">
        <v>7687</v>
      </c>
      <c r="G2647" s="264" t="s">
        <v>7683</v>
      </c>
      <c r="H2647" s="263" t="s">
        <v>7688</v>
      </c>
      <c r="I2647" s="265" t="s">
        <v>9</v>
      </c>
      <c r="J2647" s="263"/>
      <c r="K2647" s="263"/>
      <c r="L2647" s="263"/>
      <c r="M2647" s="263"/>
      <c r="N2647" s="263"/>
      <c r="O2647" s="263"/>
      <c r="P2647" s="263"/>
      <c r="Q2647" s="263"/>
      <c r="R2647" s="263"/>
      <c r="S2647" s="263"/>
      <c r="T2647" s="263"/>
      <c r="U2647" s="263"/>
      <c r="V2647" s="263"/>
      <c r="W2647" s="263"/>
      <c r="X2647" s="263"/>
      <c r="Y2647" s="263"/>
      <c r="Z2647" s="263"/>
      <c r="AA2647" s="263"/>
      <c r="AB2647" s="263"/>
    </row>
    <row r="2648" spans="1:28" s="268" customFormat="1" ht="40.200000000000003" customHeight="1">
      <c r="A2648" s="263" t="s">
        <v>7678</v>
      </c>
      <c r="B2648" s="263" t="s">
        <v>7679</v>
      </c>
      <c r="C2648" s="263" t="s">
        <v>226</v>
      </c>
      <c r="D2648" s="263" t="s">
        <v>7680</v>
      </c>
      <c r="E2648" s="263" t="s">
        <v>7681</v>
      </c>
      <c r="F2648" s="263" t="s">
        <v>7689</v>
      </c>
      <c r="G2648" s="264" t="s">
        <v>7683</v>
      </c>
      <c r="H2648" s="263" t="s">
        <v>7690</v>
      </c>
      <c r="I2648" s="265" t="s">
        <v>9</v>
      </c>
      <c r="J2648" s="263"/>
      <c r="K2648" s="263"/>
      <c r="L2648" s="263"/>
      <c r="M2648" s="263"/>
      <c r="N2648" s="263"/>
      <c r="O2648" s="263"/>
      <c r="P2648" s="263"/>
      <c r="Q2648" s="263"/>
      <c r="R2648" s="263"/>
      <c r="S2648" s="263"/>
      <c r="T2648" s="263"/>
      <c r="U2648" s="263"/>
      <c r="V2648" s="263"/>
      <c r="W2648" s="263"/>
      <c r="X2648" s="263"/>
      <c r="Y2648" s="263"/>
      <c r="Z2648" s="263"/>
      <c r="AA2648" s="263"/>
      <c r="AB2648" s="263"/>
    </row>
    <row r="2649" spans="1:28" s="268" customFormat="1" ht="40.200000000000003" customHeight="1">
      <c r="A2649" s="263" t="s">
        <v>7678</v>
      </c>
      <c r="B2649" s="263" t="s">
        <v>7679</v>
      </c>
      <c r="C2649" s="263" t="s">
        <v>230</v>
      </c>
      <c r="D2649" s="263" t="s">
        <v>7680</v>
      </c>
      <c r="E2649" s="263" t="s">
        <v>7681</v>
      </c>
      <c r="F2649" s="263" t="s">
        <v>7691</v>
      </c>
      <c r="G2649" s="264" t="s">
        <v>7683</v>
      </c>
      <c r="H2649" s="263" t="s">
        <v>7692</v>
      </c>
      <c r="I2649" s="265" t="s">
        <v>9</v>
      </c>
      <c r="J2649" s="263"/>
      <c r="K2649" s="263"/>
      <c r="L2649" s="263"/>
      <c r="M2649" s="263"/>
      <c r="N2649" s="263"/>
      <c r="O2649" s="263"/>
      <c r="P2649" s="263"/>
      <c r="Q2649" s="263"/>
      <c r="R2649" s="263"/>
      <c r="S2649" s="263"/>
      <c r="T2649" s="263"/>
      <c r="U2649" s="263"/>
      <c r="V2649" s="263"/>
      <c r="W2649" s="263"/>
      <c r="X2649" s="263"/>
      <c r="Y2649" s="263"/>
      <c r="Z2649" s="263"/>
      <c r="AA2649" s="263"/>
      <c r="AB2649" s="263"/>
    </row>
    <row r="2650" spans="1:28" s="268" customFormat="1" ht="40.200000000000003" customHeight="1">
      <c r="A2650" s="263" t="s">
        <v>7678</v>
      </c>
      <c r="B2650" s="263" t="s">
        <v>7679</v>
      </c>
      <c r="C2650" s="263" t="s">
        <v>234</v>
      </c>
      <c r="D2650" s="263" t="s">
        <v>7680</v>
      </c>
      <c r="E2650" s="263" t="s">
        <v>7681</v>
      </c>
      <c r="F2650" s="263" t="s">
        <v>7693</v>
      </c>
      <c r="G2650" s="264" t="s">
        <v>7694</v>
      </c>
      <c r="H2650" s="263" t="s">
        <v>7695</v>
      </c>
      <c r="I2650" s="265" t="s">
        <v>9</v>
      </c>
      <c r="J2650" s="263"/>
      <c r="K2650" s="263"/>
      <c r="L2650" s="263"/>
      <c r="M2650" s="263"/>
      <c r="N2650" s="263"/>
      <c r="O2650" s="263"/>
      <c r="P2650" s="263"/>
      <c r="Q2650" s="263"/>
      <c r="R2650" s="263"/>
      <c r="S2650" s="263"/>
      <c r="T2650" s="263"/>
      <c r="U2650" s="263"/>
      <c r="V2650" s="263"/>
      <c r="W2650" s="263"/>
      <c r="X2650" s="263"/>
      <c r="Y2650" s="263"/>
      <c r="Z2650" s="263"/>
      <c r="AA2650" s="263"/>
      <c r="AB2650" s="263"/>
    </row>
    <row r="2651" spans="1:28" s="268" customFormat="1" ht="40.200000000000003" customHeight="1">
      <c r="A2651" s="263" t="s">
        <v>7678</v>
      </c>
      <c r="B2651" s="263" t="s">
        <v>7679</v>
      </c>
      <c r="C2651" s="263" t="s">
        <v>238</v>
      </c>
      <c r="D2651" s="263" t="s">
        <v>7680</v>
      </c>
      <c r="E2651" s="263" t="s">
        <v>7681</v>
      </c>
      <c r="F2651" s="263" t="s">
        <v>7696</v>
      </c>
      <c r="G2651" s="264" t="s">
        <v>7694</v>
      </c>
      <c r="H2651" s="263" t="s">
        <v>7697</v>
      </c>
      <c r="I2651" s="265" t="s">
        <v>9</v>
      </c>
      <c r="J2651" s="263"/>
      <c r="K2651" s="263"/>
      <c r="L2651" s="263"/>
      <c r="M2651" s="263"/>
      <c r="N2651" s="263"/>
      <c r="O2651" s="263"/>
      <c r="P2651" s="263"/>
      <c r="Q2651" s="263"/>
      <c r="R2651" s="263"/>
      <c r="S2651" s="263"/>
      <c r="T2651" s="263"/>
      <c r="U2651" s="263"/>
      <c r="V2651" s="263"/>
      <c r="W2651" s="263"/>
      <c r="X2651" s="263"/>
      <c r="Y2651" s="263"/>
      <c r="Z2651" s="263"/>
      <c r="AA2651" s="263"/>
      <c r="AB2651" s="263"/>
    </row>
    <row r="2652" spans="1:28" s="268" customFormat="1" ht="40.200000000000003" customHeight="1">
      <c r="A2652" s="263" t="s">
        <v>7678</v>
      </c>
      <c r="B2652" s="263" t="s">
        <v>7679</v>
      </c>
      <c r="C2652" s="263" t="s">
        <v>243</v>
      </c>
      <c r="D2652" s="263" t="s">
        <v>7680</v>
      </c>
      <c r="E2652" s="263" t="s">
        <v>7681</v>
      </c>
      <c r="F2652" s="263" t="s">
        <v>7698</v>
      </c>
      <c r="G2652" s="264" t="s">
        <v>7699</v>
      </c>
      <c r="H2652" s="263" t="s">
        <v>7700</v>
      </c>
      <c r="I2652" s="265" t="s">
        <v>9</v>
      </c>
      <c r="J2652" s="263"/>
      <c r="K2652" s="263"/>
      <c r="L2652" s="263"/>
      <c r="M2652" s="263"/>
      <c r="N2652" s="263"/>
      <c r="O2652" s="263"/>
      <c r="P2652" s="263"/>
      <c r="Q2652" s="263"/>
      <c r="R2652" s="263"/>
      <c r="S2652" s="263"/>
      <c r="T2652" s="263"/>
      <c r="U2652" s="263"/>
      <c r="V2652" s="263"/>
      <c r="W2652" s="263"/>
      <c r="X2652" s="263"/>
      <c r="Y2652" s="263"/>
      <c r="Z2652" s="263"/>
      <c r="AA2652" s="263"/>
      <c r="AB2652" s="263"/>
    </row>
    <row r="2653" spans="1:28" s="268" customFormat="1" ht="40.200000000000003" customHeight="1">
      <c r="A2653" s="263" t="s">
        <v>7678</v>
      </c>
      <c r="B2653" s="263" t="s">
        <v>7679</v>
      </c>
      <c r="C2653" s="263" t="s">
        <v>248</v>
      </c>
      <c r="D2653" s="263" t="s">
        <v>7680</v>
      </c>
      <c r="E2653" s="263" t="s">
        <v>7681</v>
      </c>
      <c r="F2653" s="263" t="s">
        <v>7701</v>
      </c>
      <c r="G2653" s="264" t="s">
        <v>7702</v>
      </c>
      <c r="H2653" s="263" t="s">
        <v>7703</v>
      </c>
      <c r="I2653" s="265" t="s">
        <v>9</v>
      </c>
      <c r="J2653" s="263"/>
      <c r="K2653" s="263"/>
      <c r="L2653" s="263"/>
      <c r="M2653" s="263"/>
      <c r="N2653" s="263"/>
      <c r="O2653" s="263"/>
      <c r="P2653" s="263"/>
      <c r="Q2653" s="263"/>
      <c r="R2653" s="263"/>
      <c r="S2653" s="263"/>
      <c r="T2653" s="263"/>
      <c r="U2653" s="263"/>
      <c r="V2653" s="263"/>
      <c r="W2653" s="263"/>
      <c r="X2653" s="263"/>
      <c r="Y2653" s="263"/>
      <c r="Z2653" s="263"/>
      <c r="AA2653" s="263"/>
      <c r="AB2653" s="263"/>
    </row>
    <row r="2654" spans="1:28" s="268" customFormat="1" ht="40.200000000000003" customHeight="1">
      <c r="A2654" s="263" t="s">
        <v>7678</v>
      </c>
      <c r="B2654" s="263" t="s">
        <v>7679</v>
      </c>
      <c r="C2654" s="263" t="s">
        <v>252</v>
      </c>
      <c r="D2654" s="263" t="s">
        <v>7680</v>
      </c>
      <c r="E2654" s="263" t="s">
        <v>7681</v>
      </c>
      <c r="F2654" s="263" t="s">
        <v>7704</v>
      </c>
      <c r="G2654" s="264" t="s">
        <v>7702</v>
      </c>
      <c r="H2654" s="263" t="s">
        <v>7705</v>
      </c>
      <c r="I2654" s="265" t="s">
        <v>9</v>
      </c>
      <c r="J2654" s="263"/>
      <c r="K2654" s="263"/>
      <c r="L2654" s="263"/>
      <c r="M2654" s="263"/>
      <c r="N2654" s="263"/>
      <c r="O2654" s="263"/>
      <c r="P2654" s="263"/>
      <c r="Q2654" s="263"/>
      <c r="R2654" s="263"/>
      <c r="S2654" s="263"/>
      <c r="T2654" s="263"/>
      <c r="U2654" s="263"/>
      <c r="V2654" s="263"/>
      <c r="W2654" s="263"/>
      <c r="X2654" s="263"/>
      <c r="Y2654" s="263"/>
      <c r="Z2654" s="263"/>
      <c r="AA2654" s="263"/>
      <c r="AB2654" s="263"/>
    </row>
    <row r="2655" spans="1:28" s="268" customFormat="1" ht="40.200000000000003" customHeight="1">
      <c r="A2655" s="263" t="s">
        <v>7678</v>
      </c>
      <c r="B2655" s="263" t="s">
        <v>7679</v>
      </c>
      <c r="C2655" s="263" t="s">
        <v>257</v>
      </c>
      <c r="D2655" s="263" t="s">
        <v>7680</v>
      </c>
      <c r="E2655" s="263" t="s">
        <v>7681</v>
      </c>
      <c r="F2655" s="263" t="s">
        <v>7706</v>
      </c>
      <c r="G2655" s="264" t="s">
        <v>7707</v>
      </c>
      <c r="H2655" s="263" t="s">
        <v>7708</v>
      </c>
      <c r="I2655" s="265" t="s">
        <v>9</v>
      </c>
      <c r="J2655" s="263"/>
      <c r="K2655" s="263"/>
      <c r="L2655" s="263"/>
      <c r="M2655" s="263"/>
      <c r="N2655" s="263"/>
      <c r="O2655" s="263"/>
      <c r="P2655" s="263"/>
      <c r="Q2655" s="263"/>
      <c r="R2655" s="263"/>
      <c r="S2655" s="263"/>
      <c r="T2655" s="263"/>
      <c r="U2655" s="263"/>
      <c r="V2655" s="263"/>
      <c r="W2655" s="263"/>
      <c r="X2655" s="263"/>
      <c r="Y2655" s="263"/>
      <c r="Z2655" s="263"/>
      <c r="AA2655" s="263"/>
      <c r="AB2655" s="263"/>
    </row>
    <row r="2656" spans="1:28" s="268" customFormat="1" ht="40.200000000000003" customHeight="1">
      <c r="A2656" s="263" t="s">
        <v>7678</v>
      </c>
      <c r="B2656" s="263" t="s">
        <v>7679</v>
      </c>
      <c r="C2656" s="263" t="s">
        <v>260</v>
      </c>
      <c r="D2656" s="263" t="s">
        <v>7680</v>
      </c>
      <c r="E2656" s="263" t="s">
        <v>7681</v>
      </c>
      <c r="F2656" s="263" t="s">
        <v>7709</v>
      </c>
      <c r="G2656" s="264" t="s">
        <v>7710</v>
      </c>
      <c r="H2656" s="263" t="s">
        <v>7711</v>
      </c>
      <c r="I2656" s="265" t="s">
        <v>9</v>
      </c>
      <c r="J2656" s="263"/>
      <c r="K2656" s="263"/>
      <c r="L2656" s="263"/>
      <c r="M2656" s="263"/>
      <c r="N2656" s="263"/>
      <c r="O2656" s="263"/>
      <c r="P2656" s="263"/>
      <c r="Q2656" s="263"/>
      <c r="R2656" s="263"/>
      <c r="S2656" s="263"/>
      <c r="T2656" s="263"/>
      <c r="U2656" s="263"/>
      <c r="V2656" s="263"/>
      <c r="W2656" s="263"/>
      <c r="X2656" s="263"/>
      <c r="Y2656" s="263"/>
      <c r="Z2656" s="263"/>
      <c r="AA2656" s="263"/>
      <c r="AB2656" s="263"/>
    </row>
    <row r="2657" spans="1:28" s="268" customFormat="1" ht="40.200000000000003" customHeight="1">
      <c r="A2657" s="263" t="s">
        <v>7678</v>
      </c>
      <c r="B2657" s="263" t="s">
        <v>7679</v>
      </c>
      <c r="C2657" s="263" t="s">
        <v>264</v>
      </c>
      <c r="D2657" s="263" t="s">
        <v>7680</v>
      </c>
      <c r="E2657" s="263" t="s">
        <v>7681</v>
      </c>
      <c r="F2657" s="263" t="s">
        <v>7712</v>
      </c>
      <c r="G2657" s="264" t="s">
        <v>7713</v>
      </c>
      <c r="H2657" s="263" t="s">
        <v>7714</v>
      </c>
      <c r="I2657" s="265" t="s">
        <v>9</v>
      </c>
      <c r="J2657" s="263"/>
      <c r="K2657" s="263"/>
      <c r="L2657" s="263"/>
      <c r="M2657" s="263"/>
      <c r="N2657" s="263"/>
      <c r="O2657" s="263"/>
      <c r="P2657" s="263"/>
      <c r="Q2657" s="263"/>
      <c r="R2657" s="263"/>
      <c r="S2657" s="263"/>
      <c r="T2657" s="263"/>
      <c r="U2657" s="263"/>
      <c r="V2657" s="263"/>
      <c r="W2657" s="263"/>
      <c r="X2657" s="263"/>
      <c r="Y2657" s="263"/>
      <c r="Z2657" s="263"/>
      <c r="AA2657" s="263"/>
      <c r="AB2657" s="263"/>
    </row>
    <row r="2658" spans="1:28" s="268" customFormat="1" ht="40.200000000000003" customHeight="1">
      <c r="A2658" s="263" t="s">
        <v>7678</v>
      </c>
      <c r="B2658" s="263" t="s">
        <v>7679</v>
      </c>
      <c r="C2658" s="263" t="s">
        <v>268</v>
      </c>
      <c r="D2658" s="263" t="s">
        <v>7680</v>
      </c>
      <c r="E2658" s="263" t="s">
        <v>7681</v>
      </c>
      <c r="F2658" s="263" t="s">
        <v>7715</v>
      </c>
      <c r="G2658" s="264" t="s">
        <v>7716</v>
      </c>
      <c r="H2658" s="263" t="s">
        <v>7717</v>
      </c>
      <c r="I2658" s="265" t="s">
        <v>9</v>
      </c>
      <c r="J2658" s="263"/>
      <c r="K2658" s="263"/>
      <c r="L2658" s="263"/>
      <c r="M2658" s="263"/>
      <c r="N2658" s="263"/>
      <c r="O2658" s="263"/>
      <c r="P2658" s="263"/>
      <c r="Q2658" s="263"/>
      <c r="R2658" s="263"/>
      <c r="S2658" s="263"/>
      <c r="T2658" s="263"/>
      <c r="U2658" s="263"/>
      <c r="V2658" s="263"/>
      <c r="W2658" s="263"/>
      <c r="X2658" s="263"/>
      <c r="Y2658" s="263"/>
      <c r="Z2658" s="263"/>
      <c r="AA2658" s="263"/>
      <c r="AB2658" s="263"/>
    </row>
    <row r="2659" spans="1:28" s="268" customFormat="1" ht="40.200000000000003" customHeight="1">
      <c r="A2659" s="263" t="s">
        <v>7678</v>
      </c>
      <c r="B2659" s="263" t="s">
        <v>7679</v>
      </c>
      <c r="C2659" s="263" t="s">
        <v>272</v>
      </c>
      <c r="D2659" s="263" t="s">
        <v>7680</v>
      </c>
      <c r="E2659" s="263" t="s">
        <v>7681</v>
      </c>
      <c r="F2659" s="263" t="s">
        <v>7718</v>
      </c>
      <c r="G2659" s="264" t="s">
        <v>7719</v>
      </c>
      <c r="H2659" s="263" t="s">
        <v>7720</v>
      </c>
      <c r="I2659" s="265" t="s">
        <v>9</v>
      </c>
      <c r="J2659" s="263"/>
      <c r="K2659" s="263"/>
      <c r="L2659" s="263"/>
      <c r="M2659" s="263"/>
      <c r="N2659" s="263"/>
      <c r="O2659" s="263"/>
      <c r="P2659" s="263"/>
      <c r="Q2659" s="263"/>
      <c r="R2659" s="263"/>
      <c r="S2659" s="263"/>
      <c r="T2659" s="263"/>
      <c r="U2659" s="263"/>
      <c r="V2659" s="263"/>
      <c r="W2659" s="263"/>
      <c r="X2659" s="263"/>
      <c r="Y2659" s="263"/>
      <c r="Z2659" s="263"/>
      <c r="AA2659" s="263"/>
      <c r="AB2659" s="263"/>
    </row>
    <row r="2660" spans="1:28" s="268" customFormat="1" ht="40.200000000000003" customHeight="1">
      <c r="A2660" s="263" t="s">
        <v>7678</v>
      </c>
      <c r="B2660" s="263" t="s">
        <v>7679</v>
      </c>
      <c r="C2660" s="263" t="s">
        <v>275</v>
      </c>
      <c r="D2660" s="263" t="s">
        <v>7680</v>
      </c>
      <c r="E2660" s="263" t="s">
        <v>7681</v>
      </c>
      <c r="F2660" s="263" t="s">
        <v>7721</v>
      </c>
      <c r="G2660" s="264" t="s">
        <v>7722</v>
      </c>
      <c r="H2660" s="263" t="s">
        <v>7723</v>
      </c>
      <c r="I2660" s="265" t="s">
        <v>9</v>
      </c>
      <c r="J2660" s="263"/>
      <c r="K2660" s="263"/>
      <c r="L2660" s="263"/>
      <c r="M2660" s="263"/>
      <c r="N2660" s="263"/>
      <c r="O2660" s="263"/>
      <c r="P2660" s="263"/>
      <c r="Q2660" s="263"/>
      <c r="R2660" s="263"/>
      <c r="S2660" s="263"/>
      <c r="T2660" s="263"/>
      <c r="U2660" s="263"/>
      <c r="V2660" s="263"/>
      <c r="W2660" s="263"/>
      <c r="X2660" s="263"/>
      <c r="Y2660" s="263"/>
      <c r="Z2660" s="263"/>
      <c r="AA2660" s="263"/>
      <c r="AB2660" s="263"/>
    </row>
    <row r="2661" spans="1:28" s="268" customFormat="1" ht="40.200000000000003" customHeight="1">
      <c r="A2661" s="263" t="s">
        <v>7678</v>
      </c>
      <c r="B2661" s="263" t="s">
        <v>7679</v>
      </c>
      <c r="C2661" s="263" t="s">
        <v>279</v>
      </c>
      <c r="D2661" s="263" t="s">
        <v>7680</v>
      </c>
      <c r="E2661" s="263" t="s">
        <v>7681</v>
      </c>
      <c r="F2661" s="263" t="s">
        <v>7724</v>
      </c>
      <c r="G2661" s="264" t="s">
        <v>7725</v>
      </c>
      <c r="H2661" s="263" t="s">
        <v>7723</v>
      </c>
      <c r="I2661" s="265" t="s">
        <v>9</v>
      </c>
      <c r="J2661" s="263"/>
      <c r="K2661" s="263"/>
      <c r="L2661" s="263"/>
      <c r="M2661" s="263"/>
      <c r="N2661" s="263"/>
      <c r="O2661" s="263"/>
      <c r="P2661" s="263"/>
      <c r="Q2661" s="263"/>
      <c r="R2661" s="263"/>
      <c r="S2661" s="263"/>
      <c r="T2661" s="263"/>
      <c r="U2661" s="263"/>
      <c r="V2661" s="263"/>
      <c r="W2661" s="263"/>
      <c r="X2661" s="263"/>
      <c r="Y2661" s="263"/>
      <c r="Z2661" s="263"/>
      <c r="AA2661" s="263"/>
      <c r="AB2661" s="263"/>
    </row>
    <row r="2662" spans="1:28" s="268" customFormat="1" ht="40.200000000000003" customHeight="1">
      <c r="A2662" s="263" t="s">
        <v>7678</v>
      </c>
      <c r="B2662" s="263" t="s">
        <v>7679</v>
      </c>
      <c r="C2662" s="263" t="s">
        <v>283</v>
      </c>
      <c r="D2662" s="263" t="s">
        <v>7680</v>
      </c>
      <c r="E2662" s="263" t="s">
        <v>7681</v>
      </c>
      <c r="F2662" s="263" t="s">
        <v>7726</v>
      </c>
      <c r="G2662" s="264" t="s">
        <v>7727</v>
      </c>
      <c r="H2662" s="263" t="s">
        <v>7728</v>
      </c>
      <c r="I2662" s="265" t="s">
        <v>9</v>
      </c>
      <c r="J2662" s="263"/>
      <c r="K2662" s="263"/>
      <c r="L2662" s="263"/>
      <c r="M2662" s="263"/>
      <c r="N2662" s="263"/>
      <c r="O2662" s="263"/>
      <c r="P2662" s="263"/>
      <c r="Q2662" s="263"/>
      <c r="R2662" s="263"/>
      <c r="S2662" s="263"/>
      <c r="T2662" s="263"/>
      <c r="U2662" s="263"/>
      <c r="V2662" s="263"/>
      <c r="W2662" s="263"/>
      <c r="X2662" s="263"/>
      <c r="Y2662" s="263"/>
      <c r="Z2662" s="263"/>
      <c r="AA2662" s="263"/>
      <c r="AB2662" s="263"/>
    </row>
    <row r="2663" spans="1:28" s="268" customFormat="1" ht="40.200000000000003" customHeight="1">
      <c r="A2663" s="263" t="s">
        <v>7678</v>
      </c>
      <c r="B2663" s="263" t="s">
        <v>7679</v>
      </c>
      <c r="C2663" s="263" t="s">
        <v>286</v>
      </c>
      <c r="D2663" s="263" t="s">
        <v>7680</v>
      </c>
      <c r="E2663" s="263" t="s">
        <v>7681</v>
      </c>
      <c r="F2663" s="263" t="s">
        <v>7729</v>
      </c>
      <c r="G2663" s="264" t="s">
        <v>7727</v>
      </c>
      <c r="H2663" s="263" t="s">
        <v>7730</v>
      </c>
      <c r="I2663" s="265" t="s">
        <v>9</v>
      </c>
      <c r="J2663" s="263"/>
      <c r="K2663" s="263"/>
      <c r="L2663" s="263"/>
      <c r="M2663" s="263"/>
      <c r="N2663" s="263"/>
      <c r="O2663" s="263"/>
      <c r="P2663" s="263"/>
      <c r="Q2663" s="263"/>
      <c r="R2663" s="263"/>
      <c r="S2663" s="263"/>
      <c r="T2663" s="263"/>
      <c r="U2663" s="263"/>
      <c r="V2663" s="263"/>
      <c r="W2663" s="263"/>
      <c r="X2663" s="263"/>
      <c r="Y2663" s="263"/>
      <c r="Z2663" s="263"/>
      <c r="AA2663" s="263"/>
      <c r="AB2663" s="263"/>
    </row>
    <row r="2664" spans="1:28" s="268" customFormat="1" ht="40.200000000000003" customHeight="1">
      <c r="A2664" s="263" t="s">
        <v>7678</v>
      </c>
      <c r="B2664" s="263" t="s">
        <v>7679</v>
      </c>
      <c r="C2664" s="263" t="s">
        <v>290</v>
      </c>
      <c r="D2664" s="263" t="s">
        <v>7680</v>
      </c>
      <c r="E2664" s="263" t="s">
        <v>7681</v>
      </c>
      <c r="F2664" s="263" t="s">
        <v>7731</v>
      </c>
      <c r="G2664" s="264" t="s">
        <v>7732</v>
      </c>
      <c r="H2664" s="263" t="s">
        <v>7733</v>
      </c>
      <c r="I2664" s="265" t="s">
        <v>9</v>
      </c>
      <c r="J2664" s="263"/>
      <c r="K2664" s="263"/>
      <c r="L2664" s="263"/>
      <c r="M2664" s="263"/>
      <c r="N2664" s="263"/>
      <c r="O2664" s="263"/>
      <c r="P2664" s="263"/>
      <c r="Q2664" s="263"/>
      <c r="R2664" s="263"/>
      <c r="S2664" s="263"/>
      <c r="T2664" s="263"/>
      <c r="U2664" s="263"/>
      <c r="V2664" s="263"/>
      <c r="W2664" s="263"/>
      <c r="X2664" s="263"/>
      <c r="Y2664" s="263"/>
      <c r="Z2664" s="263"/>
      <c r="AA2664" s="263"/>
      <c r="AB2664" s="263"/>
    </row>
    <row r="2665" spans="1:28" s="268" customFormat="1" ht="40.200000000000003" customHeight="1">
      <c r="A2665" s="263" t="s">
        <v>7678</v>
      </c>
      <c r="B2665" s="263" t="s">
        <v>7679</v>
      </c>
      <c r="C2665" s="263" t="s">
        <v>295</v>
      </c>
      <c r="D2665" s="263" t="s">
        <v>7680</v>
      </c>
      <c r="E2665" s="263" t="s">
        <v>7681</v>
      </c>
      <c r="F2665" s="263" t="s">
        <v>7734</v>
      </c>
      <c r="G2665" s="264" t="s">
        <v>7735</v>
      </c>
      <c r="H2665" s="263" t="s">
        <v>7736</v>
      </c>
      <c r="I2665" s="265" t="s">
        <v>9</v>
      </c>
      <c r="J2665" s="263"/>
      <c r="K2665" s="263"/>
      <c r="L2665" s="263"/>
      <c r="M2665" s="263"/>
      <c r="N2665" s="263"/>
      <c r="O2665" s="263"/>
      <c r="P2665" s="263"/>
      <c r="Q2665" s="263"/>
      <c r="R2665" s="263"/>
      <c r="S2665" s="263"/>
      <c r="T2665" s="263"/>
      <c r="U2665" s="263"/>
      <c r="V2665" s="263"/>
      <c r="W2665" s="263"/>
      <c r="X2665" s="263"/>
      <c r="Y2665" s="263"/>
      <c r="Z2665" s="263"/>
      <c r="AA2665" s="263"/>
      <c r="AB2665" s="263"/>
    </row>
    <row r="2666" spans="1:28" s="268" customFormat="1" ht="40.200000000000003" customHeight="1">
      <c r="A2666" s="263" t="s">
        <v>7678</v>
      </c>
      <c r="B2666" s="263" t="s">
        <v>7679</v>
      </c>
      <c r="C2666" s="263" t="s">
        <v>300</v>
      </c>
      <c r="D2666" s="263" t="s">
        <v>7680</v>
      </c>
      <c r="E2666" s="263" t="s">
        <v>7681</v>
      </c>
      <c r="F2666" s="263" t="s">
        <v>7737</v>
      </c>
      <c r="G2666" s="264" t="s">
        <v>7738</v>
      </c>
      <c r="H2666" s="263" t="s">
        <v>7739</v>
      </c>
      <c r="I2666" s="265" t="s">
        <v>9</v>
      </c>
      <c r="J2666" s="263"/>
      <c r="K2666" s="263"/>
      <c r="L2666" s="263"/>
      <c r="M2666" s="263"/>
      <c r="N2666" s="263"/>
      <c r="O2666" s="263"/>
      <c r="P2666" s="263"/>
      <c r="Q2666" s="263"/>
      <c r="R2666" s="263"/>
      <c r="S2666" s="263"/>
      <c r="T2666" s="263"/>
      <c r="U2666" s="263"/>
      <c r="V2666" s="263"/>
      <c r="W2666" s="263"/>
      <c r="X2666" s="263"/>
      <c r="Y2666" s="263"/>
      <c r="Z2666" s="263"/>
      <c r="AA2666" s="263"/>
      <c r="AB2666" s="263"/>
    </row>
    <row r="2667" spans="1:28" s="268" customFormat="1" ht="40.200000000000003" customHeight="1">
      <c r="A2667" s="263" t="s">
        <v>7678</v>
      </c>
      <c r="B2667" s="263" t="s">
        <v>7679</v>
      </c>
      <c r="C2667" s="263" t="s">
        <v>304</v>
      </c>
      <c r="D2667" s="263" t="s">
        <v>7680</v>
      </c>
      <c r="E2667" s="263" t="s">
        <v>7681</v>
      </c>
      <c r="F2667" s="263" t="s">
        <v>7740</v>
      </c>
      <c r="G2667" s="264" t="s">
        <v>7741</v>
      </c>
      <c r="H2667" s="263" t="s">
        <v>7742</v>
      </c>
      <c r="I2667" s="265" t="s">
        <v>9</v>
      </c>
      <c r="J2667" s="263"/>
      <c r="K2667" s="263"/>
      <c r="L2667" s="263"/>
      <c r="M2667" s="263"/>
      <c r="N2667" s="263"/>
      <c r="O2667" s="263"/>
      <c r="P2667" s="263"/>
      <c r="Q2667" s="263"/>
      <c r="R2667" s="263"/>
      <c r="S2667" s="263"/>
      <c r="T2667" s="263"/>
      <c r="U2667" s="263"/>
      <c r="V2667" s="263"/>
      <c r="W2667" s="263"/>
      <c r="X2667" s="263"/>
      <c r="Y2667" s="263"/>
      <c r="Z2667" s="263"/>
      <c r="AA2667" s="263"/>
      <c r="AB2667" s="263"/>
    </row>
    <row r="2668" spans="1:28" s="268" customFormat="1" ht="40.200000000000003" customHeight="1">
      <c r="A2668" s="263" t="s">
        <v>7678</v>
      </c>
      <c r="B2668" s="263" t="s">
        <v>7679</v>
      </c>
      <c r="C2668" s="263" t="s">
        <v>308</v>
      </c>
      <c r="D2668" s="263" t="s">
        <v>7680</v>
      </c>
      <c r="E2668" s="263" t="s">
        <v>7681</v>
      </c>
      <c r="F2668" s="263" t="s">
        <v>7743</v>
      </c>
      <c r="G2668" s="264" t="s">
        <v>7741</v>
      </c>
      <c r="H2668" s="263" t="s">
        <v>7744</v>
      </c>
      <c r="I2668" s="265" t="s">
        <v>9</v>
      </c>
      <c r="J2668" s="263"/>
      <c r="K2668" s="263"/>
      <c r="L2668" s="263"/>
      <c r="M2668" s="263"/>
      <c r="N2668" s="263"/>
      <c r="O2668" s="263"/>
      <c r="P2668" s="263"/>
      <c r="Q2668" s="263"/>
      <c r="R2668" s="263"/>
      <c r="S2668" s="263"/>
      <c r="T2668" s="263"/>
      <c r="U2668" s="263"/>
      <c r="V2668" s="263"/>
      <c r="W2668" s="263"/>
      <c r="X2668" s="263"/>
      <c r="Y2668" s="263"/>
      <c r="Z2668" s="263"/>
      <c r="AA2668" s="263"/>
      <c r="AB2668" s="263"/>
    </row>
    <row r="2669" spans="1:28" s="268" customFormat="1" ht="40.200000000000003" customHeight="1">
      <c r="A2669" s="263" t="s">
        <v>7678</v>
      </c>
      <c r="B2669" s="263" t="s">
        <v>7679</v>
      </c>
      <c r="C2669" s="263" t="s">
        <v>311</v>
      </c>
      <c r="D2669" s="263" t="s">
        <v>7680</v>
      </c>
      <c r="E2669" s="263" t="s">
        <v>7681</v>
      </c>
      <c r="F2669" s="263" t="s">
        <v>7745</v>
      </c>
      <c r="G2669" s="264" t="s">
        <v>7746</v>
      </c>
      <c r="H2669" s="263" t="s">
        <v>7747</v>
      </c>
      <c r="I2669" s="265" t="s">
        <v>9</v>
      </c>
      <c r="J2669" s="263"/>
      <c r="K2669" s="263"/>
      <c r="L2669" s="263"/>
      <c r="M2669" s="263"/>
      <c r="N2669" s="263"/>
      <c r="O2669" s="263"/>
      <c r="P2669" s="263"/>
      <c r="Q2669" s="263"/>
      <c r="R2669" s="263"/>
      <c r="S2669" s="263"/>
      <c r="T2669" s="263"/>
      <c r="U2669" s="263"/>
      <c r="V2669" s="263"/>
      <c r="W2669" s="263"/>
      <c r="X2669" s="263"/>
      <c r="Y2669" s="263"/>
      <c r="Z2669" s="263"/>
      <c r="AA2669" s="263"/>
      <c r="AB2669" s="263"/>
    </row>
    <row r="2670" spans="1:28" s="268" customFormat="1" ht="40.200000000000003" customHeight="1">
      <c r="A2670" s="263" t="s">
        <v>7678</v>
      </c>
      <c r="B2670" s="263" t="s">
        <v>7679</v>
      </c>
      <c r="C2670" s="263" t="s">
        <v>315</v>
      </c>
      <c r="D2670" s="263" t="s">
        <v>7680</v>
      </c>
      <c r="E2670" s="263" t="s">
        <v>7681</v>
      </c>
      <c r="F2670" s="263" t="s">
        <v>7748</v>
      </c>
      <c r="G2670" s="264" t="s">
        <v>7749</v>
      </c>
      <c r="H2670" s="263" t="s">
        <v>7750</v>
      </c>
      <c r="I2670" s="265" t="s">
        <v>9</v>
      </c>
      <c r="J2670" s="263"/>
      <c r="K2670" s="263"/>
      <c r="L2670" s="263"/>
      <c r="M2670" s="263"/>
      <c r="N2670" s="263"/>
      <c r="O2670" s="263"/>
      <c r="P2670" s="263"/>
      <c r="Q2670" s="263"/>
      <c r="R2670" s="263"/>
      <c r="S2670" s="263"/>
      <c r="T2670" s="263"/>
      <c r="U2670" s="263"/>
      <c r="V2670" s="263"/>
      <c r="W2670" s="263"/>
      <c r="X2670" s="263"/>
      <c r="Y2670" s="263"/>
      <c r="Z2670" s="263"/>
      <c r="AA2670" s="263"/>
      <c r="AB2670" s="263"/>
    </row>
    <row r="2671" spans="1:28" s="268" customFormat="1" ht="40.200000000000003" customHeight="1">
      <c r="A2671" s="263" t="s">
        <v>7678</v>
      </c>
      <c r="B2671" s="263" t="s">
        <v>7679</v>
      </c>
      <c r="C2671" s="263" t="s">
        <v>318</v>
      </c>
      <c r="D2671" s="263" t="s">
        <v>7680</v>
      </c>
      <c r="E2671" s="263" t="s">
        <v>7681</v>
      </c>
      <c r="F2671" s="263" t="s">
        <v>7751</v>
      </c>
      <c r="G2671" s="264" t="s">
        <v>7752</v>
      </c>
      <c r="H2671" s="263" t="s">
        <v>7753</v>
      </c>
      <c r="I2671" s="265" t="s">
        <v>9</v>
      </c>
      <c r="J2671" s="263"/>
      <c r="K2671" s="263"/>
      <c r="L2671" s="263"/>
      <c r="M2671" s="263"/>
      <c r="N2671" s="263"/>
      <c r="O2671" s="263"/>
      <c r="P2671" s="263"/>
      <c r="Q2671" s="263"/>
      <c r="R2671" s="263"/>
      <c r="S2671" s="263"/>
      <c r="T2671" s="263"/>
      <c r="U2671" s="263"/>
      <c r="V2671" s="263"/>
      <c r="W2671" s="263"/>
      <c r="X2671" s="263"/>
      <c r="Y2671" s="263"/>
      <c r="Z2671" s="263"/>
      <c r="AA2671" s="263"/>
      <c r="AB2671" s="263"/>
    </row>
    <row r="2672" spans="1:28" s="268" customFormat="1" ht="40.200000000000003" customHeight="1">
      <c r="A2672" s="263" t="s">
        <v>7678</v>
      </c>
      <c r="B2672" s="263" t="s">
        <v>7679</v>
      </c>
      <c r="C2672" s="263" t="s">
        <v>322</v>
      </c>
      <c r="D2672" s="263" t="s">
        <v>7680</v>
      </c>
      <c r="E2672" s="263" t="s">
        <v>7681</v>
      </c>
      <c r="F2672" s="263" t="s">
        <v>7754</v>
      </c>
      <c r="G2672" s="264" t="s">
        <v>7755</v>
      </c>
      <c r="H2672" s="263" t="s">
        <v>7756</v>
      </c>
      <c r="I2672" s="265" t="s">
        <v>9</v>
      </c>
      <c r="J2672" s="263"/>
      <c r="K2672" s="263"/>
      <c r="L2672" s="263"/>
      <c r="M2672" s="263"/>
      <c r="N2672" s="263"/>
      <c r="O2672" s="263"/>
      <c r="P2672" s="263"/>
      <c r="Q2672" s="263"/>
      <c r="R2672" s="263"/>
      <c r="S2672" s="263"/>
      <c r="T2672" s="263"/>
      <c r="U2672" s="263"/>
      <c r="V2672" s="263"/>
      <c r="W2672" s="263"/>
      <c r="X2672" s="263"/>
      <c r="Y2672" s="263"/>
      <c r="Z2672" s="263"/>
      <c r="AA2672" s="263"/>
      <c r="AB2672" s="263"/>
    </row>
    <row r="2673" spans="1:28" s="268" customFormat="1" ht="40.200000000000003" customHeight="1">
      <c r="A2673" s="263" t="s">
        <v>7678</v>
      </c>
      <c r="B2673" s="263" t="s">
        <v>7679</v>
      </c>
      <c r="C2673" s="263" t="s">
        <v>1080</v>
      </c>
      <c r="D2673" s="263" t="s">
        <v>7680</v>
      </c>
      <c r="E2673" s="263" t="s">
        <v>7681</v>
      </c>
      <c r="F2673" s="263" t="s">
        <v>7757</v>
      </c>
      <c r="G2673" s="264" t="s">
        <v>7758</v>
      </c>
      <c r="H2673" s="263" t="s">
        <v>7759</v>
      </c>
      <c r="I2673" s="265" t="s">
        <v>9</v>
      </c>
      <c r="J2673" s="289"/>
      <c r="K2673" s="263"/>
      <c r="L2673" s="263"/>
      <c r="M2673" s="263"/>
      <c r="N2673" s="263"/>
      <c r="O2673" s="263"/>
      <c r="P2673" s="263"/>
      <c r="Q2673" s="263"/>
      <c r="R2673" s="263"/>
      <c r="S2673" s="263"/>
      <c r="T2673" s="263"/>
      <c r="U2673" s="263"/>
      <c r="V2673" s="263"/>
      <c r="W2673" s="263"/>
      <c r="X2673" s="263"/>
      <c r="Y2673" s="263"/>
      <c r="Z2673" s="263"/>
      <c r="AA2673" s="263"/>
      <c r="AB2673" s="263"/>
    </row>
    <row r="2674" spans="1:28" s="268" customFormat="1" ht="40.200000000000003" customHeight="1">
      <c r="A2674" s="263" t="s">
        <v>7678</v>
      </c>
      <c r="B2674" s="263" t="s">
        <v>7679</v>
      </c>
      <c r="C2674" s="263" t="s">
        <v>1084</v>
      </c>
      <c r="D2674" s="263" t="s">
        <v>7680</v>
      </c>
      <c r="E2674" s="263" t="s">
        <v>7681</v>
      </c>
      <c r="F2674" s="263" t="s">
        <v>5828</v>
      </c>
      <c r="G2674" s="264" t="s">
        <v>7760</v>
      </c>
      <c r="H2674" s="263" t="s">
        <v>5830</v>
      </c>
      <c r="I2674" s="265" t="s">
        <v>9</v>
      </c>
      <c r="J2674" s="263"/>
      <c r="K2674" s="263"/>
      <c r="L2674" s="263"/>
      <c r="M2674" s="263"/>
      <c r="N2674" s="263"/>
      <c r="O2674" s="263"/>
      <c r="P2674" s="263"/>
      <c r="Q2674" s="263"/>
      <c r="R2674" s="263"/>
      <c r="S2674" s="263"/>
      <c r="T2674" s="263"/>
      <c r="U2674" s="263"/>
      <c r="V2674" s="263"/>
      <c r="W2674" s="263"/>
      <c r="X2674" s="263"/>
      <c r="Y2674" s="263"/>
      <c r="Z2674" s="263"/>
      <c r="AA2674" s="263"/>
      <c r="AB2674" s="263"/>
    </row>
    <row r="2675" spans="1:28" s="268" customFormat="1" ht="40.200000000000003" customHeight="1">
      <c r="A2675" s="263" t="s">
        <v>7678</v>
      </c>
      <c r="B2675" s="263" t="s">
        <v>7679</v>
      </c>
      <c r="C2675" s="263" t="s">
        <v>1088</v>
      </c>
      <c r="D2675" s="263" t="s">
        <v>7680</v>
      </c>
      <c r="E2675" s="263" t="s">
        <v>7681</v>
      </c>
      <c r="F2675" s="263" t="s">
        <v>5025</v>
      </c>
      <c r="G2675" s="264" t="s">
        <v>5507</v>
      </c>
      <c r="H2675" s="263" t="s">
        <v>3365</v>
      </c>
      <c r="I2675" s="265" t="s">
        <v>9</v>
      </c>
      <c r="J2675" s="263"/>
      <c r="K2675" s="263"/>
      <c r="L2675" s="263"/>
      <c r="M2675" s="263"/>
      <c r="N2675" s="263"/>
      <c r="O2675" s="263"/>
      <c r="P2675" s="263"/>
      <c r="Q2675" s="263"/>
      <c r="R2675" s="263"/>
      <c r="S2675" s="263"/>
      <c r="T2675" s="263"/>
      <c r="U2675" s="263"/>
      <c r="V2675" s="263"/>
      <c r="W2675" s="263"/>
      <c r="X2675" s="263"/>
      <c r="Y2675" s="263"/>
      <c r="Z2675" s="263"/>
      <c r="AA2675" s="263"/>
      <c r="AB2675" s="263"/>
    </row>
    <row r="2676" spans="1:28" s="268" customFormat="1" ht="40.200000000000003" customHeight="1">
      <c r="A2676" s="263" t="s">
        <v>7678</v>
      </c>
      <c r="B2676" s="263" t="s">
        <v>7679</v>
      </c>
      <c r="C2676" s="263" t="s">
        <v>1092</v>
      </c>
      <c r="D2676" s="263" t="s">
        <v>7680</v>
      </c>
      <c r="E2676" s="263" t="s">
        <v>7681</v>
      </c>
      <c r="F2676" s="263" t="s">
        <v>3036</v>
      </c>
      <c r="G2676" s="264" t="s">
        <v>5831</v>
      </c>
      <c r="H2676" s="263" t="s">
        <v>3359</v>
      </c>
      <c r="I2676" s="265" t="s">
        <v>9</v>
      </c>
      <c r="J2676" s="263"/>
      <c r="K2676" s="263"/>
      <c r="L2676" s="263"/>
      <c r="M2676" s="263"/>
      <c r="N2676" s="263"/>
      <c r="O2676" s="263"/>
      <c r="P2676" s="263"/>
      <c r="Q2676" s="263"/>
      <c r="R2676" s="263"/>
      <c r="S2676" s="263"/>
      <c r="T2676" s="263"/>
      <c r="U2676" s="263"/>
      <c r="V2676" s="263"/>
      <c r="W2676" s="263"/>
      <c r="X2676" s="263"/>
      <c r="Y2676" s="263"/>
      <c r="Z2676" s="263"/>
      <c r="AA2676" s="263"/>
      <c r="AB2676" s="263"/>
    </row>
    <row r="2677" spans="1:28" s="268" customFormat="1" ht="40.200000000000003" customHeight="1">
      <c r="A2677" s="263" t="s">
        <v>7678</v>
      </c>
      <c r="B2677" s="263" t="s">
        <v>7679</v>
      </c>
      <c r="C2677" s="263" t="s">
        <v>1096</v>
      </c>
      <c r="D2677" s="263" t="s">
        <v>7680</v>
      </c>
      <c r="E2677" s="263" t="s">
        <v>7681</v>
      </c>
      <c r="F2677" s="263" t="s">
        <v>3031</v>
      </c>
      <c r="G2677" s="264" t="s">
        <v>5408</v>
      </c>
      <c r="H2677" s="263" t="s">
        <v>3362</v>
      </c>
      <c r="I2677" s="265" t="s">
        <v>9</v>
      </c>
      <c r="J2677" s="263"/>
      <c r="K2677" s="263"/>
      <c r="L2677" s="263"/>
      <c r="M2677" s="263"/>
      <c r="N2677" s="263"/>
      <c r="O2677" s="263"/>
      <c r="P2677" s="263"/>
      <c r="Q2677" s="263"/>
      <c r="R2677" s="263"/>
      <c r="S2677" s="263"/>
      <c r="T2677" s="263"/>
      <c r="U2677" s="263"/>
      <c r="V2677" s="263"/>
      <c r="W2677" s="263"/>
      <c r="X2677" s="263"/>
      <c r="Y2677" s="263"/>
      <c r="Z2677" s="263"/>
      <c r="AA2677" s="263"/>
      <c r="AB2677" s="263"/>
    </row>
    <row r="2678" spans="1:28" s="268" customFormat="1" ht="40.200000000000003" customHeight="1">
      <c r="A2678" s="263" t="s">
        <v>7678</v>
      </c>
      <c r="B2678" s="263" t="s">
        <v>7679</v>
      </c>
      <c r="C2678" s="263" t="s">
        <v>1100</v>
      </c>
      <c r="D2678" s="263" t="s">
        <v>7680</v>
      </c>
      <c r="E2678" s="263" t="s">
        <v>7681</v>
      </c>
      <c r="F2678" s="263" t="s">
        <v>7761</v>
      </c>
      <c r="G2678" s="264" t="s">
        <v>7762</v>
      </c>
      <c r="H2678" s="263" t="s">
        <v>7763</v>
      </c>
      <c r="I2678" s="265" t="s">
        <v>9</v>
      </c>
      <c r="J2678" s="263"/>
      <c r="K2678" s="263"/>
      <c r="L2678" s="263"/>
      <c r="M2678" s="263"/>
      <c r="N2678" s="263"/>
      <c r="O2678" s="263"/>
      <c r="P2678" s="263"/>
      <c r="Q2678" s="263"/>
      <c r="R2678" s="263"/>
      <c r="S2678" s="263"/>
      <c r="T2678" s="263"/>
      <c r="U2678" s="263"/>
      <c r="V2678" s="263"/>
      <c r="W2678" s="263"/>
      <c r="X2678" s="263"/>
      <c r="Y2678" s="263"/>
      <c r="Z2678" s="263"/>
      <c r="AA2678" s="263"/>
      <c r="AB2678" s="263"/>
    </row>
    <row r="2679" spans="1:28" s="268" customFormat="1" ht="40.200000000000003" customHeight="1">
      <c r="A2679" s="263" t="s">
        <v>7678</v>
      </c>
      <c r="B2679" s="263" t="s">
        <v>7679</v>
      </c>
      <c r="C2679" s="263" t="s">
        <v>1104</v>
      </c>
      <c r="D2679" s="263" t="s">
        <v>7680</v>
      </c>
      <c r="E2679" s="263" t="s">
        <v>7681</v>
      </c>
      <c r="F2679" s="291" t="s">
        <v>7764</v>
      </c>
      <c r="G2679" s="264" t="s">
        <v>7765</v>
      </c>
      <c r="H2679" s="263" t="s">
        <v>5503</v>
      </c>
      <c r="I2679" s="265" t="s">
        <v>9</v>
      </c>
      <c r="J2679" s="263"/>
      <c r="K2679" s="263"/>
      <c r="L2679" s="263"/>
      <c r="M2679" s="263"/>
      <c r="N2679" s="263"/>
      <c r="O2679" s="263"/>
      <c r="P2679" s="263"/>
      <c r="Q2679" s="263"/>
      <c r="R2679" s="263"/>
      <c r="S2679" s="263"/>
      <c r="T2679" s="263"/>
      <c r="U2679" s="263"/>
      <c r="V2679" s="263"/>
      <c r="W2679" s="263"/>
      <c r="X2679" s="263"/>
      <c r="Y2679" s="263"/>
      <c r="Z2679" s="263"/>
      <c r="AA2679" s="263"/>
      <c r="AB2679" s="263"/>
    </row>
    <row r="2680" spans="1:28" s="268" customFormat="1" ht="40.200000000000003" customHeight="1">
      <c r="A2680" s="263" t="s">
        <v>7678</v>
      </c>
      <c r="B2680" s="263" t="s">
        <v>7679</v>
      </c>
      <c r="C2680" s="263" t="s">
        <v>1108</v>
      </c>
      <c r="D2680" s="263" t="s">
        <v>7680</v>
      </c>
      <c r="E2680" s="263" t="s">
        <v>7681</v>
      </c>
      <c r="F2680" s="263" t="s">
        <v>7766</v>
      </c>
      <c r="G2680" s="264" t="s">
        <v>7767</v>
      </c>
      <c r="H2680" s="263" t="s">
        <v>5500</v>
      </c>
      <c r="I2680" s="265" t="s">
        <v>9</v>
      </c>
      <c r="J2680" s="263"/>
      <c r="K2680" s="263"/>
      <c r="L2680" s="263"/>
      <c r="M2680" s="263"/>
      <c r="N2680" s="263"/>
      <c r="O2680" s="263"/>
      <c r="P2680" s="263"/>
      <c r="Q2680" s="263"/>
      <c r="R2680" s="263"/>
      <c r="S2680" s="263"/>
      <c r="T2680" s="263"/>
      <c r="U2680" s="263"/>
      <c r="V2680" s="263"/>
      <c r="W2680" s="263"/>
      <c r="X2680" s="263"/>
      <c r="Y2680" s="263"/>
      <c r="Z2680" s="263"/>
      <c r="AA2680" s="263"/>
      <c r="AB2680" s="263"/>
    </row>
    <row r="2681" spans="1:28" s="268" customFormat="1" ht="40.200000000000003" customHeight="1">
      <c r="A2681" s="263" t="s">
        <v>7678</v>
      </c>
      <c r="B2681" s="263" t="s">
        <v>7679</v>
      </c>
      <c r="C2681" s="263" t="s">
        <v>1111</v>
      </c>
      <c r="D2681" s="263" t="s">
        <v>7680</v>
      </c>
      <c r="E2681" s="263" t="s">
        <v>7681</v>
      </c>
      <c r="F2681" s="263" t="s">
        <v>7768</v>
      </c>
      <c r="G2681" s="264" t="s">
        <v>7769</v>
      </c>
      <c r="H2681" s="263" t="s">
        <v>7770</v>
      </c>
      <c r="I2681" s="265" t="s">
        <v>9</v>
      </c>
      <c r="J2681" s="263"/>
      <c r="K2681" s="263"/>
      <c r="L2681" s="263"/>
      <c r="M2681" s="263"/>
      <c r="N2681" s="263"/>
      <c r="O2681" s="263"/>
      <c r="P2681" s="263"/>
      <c r="Q2681" s="263"/>
      <c r="R2681" s="263"/>
      <c r="S2681" s="263"/>
      <c r="T2681" s="263"/>
      <c r="U2681" s="263"/>
      <c r="V2681" s="263"/>
      <c r="W2681" s="263"/>
      <c r="X2681" s="263"/>
      <c r="Y2681" s="263"/>
      <c r="Z2681" s="263"/>
      <c r="AA2681" s="263"/>
      <c r="AB2681" s="263"/>
    </row>
    <row r="2682" spans="1:28" s="268" customFormat="1" ht="40.200000000000003" customHeight="1">
      <c r="A2682" s="263" t="s">
        <v>7678</v>
      </c>
      <c r="B2682" s="263" t="s">
        <v>7679</v>
      </c>
      <c r="C2682" s="263" t="s">
        <v>1114</v>
      </c>
      <c r="D2682" s="263" t="s">
        <v>7680</v>
      </c>
      <c r="E2682" s="263" t="s">
        <v>7681</v>
      </c>
      <c r="F2682" s="263" t="s">
        <v>7771</v>
      </c>
      <c r="G2682" s="264" t="s">
        <v>7772</v>
      </c>
      <c r="H2682" s="263" t="s">
        <v>7773</v>
      </c>
      <c r="I2682" s="265" t="s">
        <v>9</v>
      </c>
      <c r="J2682" s="263"/>
      <c r="K2682" s="263"/>
      <c r="L2682" s="263"/>
      <c r="M2682" s="263"/>
      <c r="N2682" s="263"/>
      <c r="O2682" s="263"/>
      <c r="P2682" s="263"/>
      <c r="Q2682" s="263"/>
      <c r="R2682" s="263"/>
      <c r="S2682" s="263"/>
      <c r="T2682" s="263"/>
      <c r="U2682" s="263"/>
      <c r="V2682" s="263"/>
      <c r="W2682" s="263"/>
      <c r="X2682" s="263"/>
      <c r="Y2682" s="263"/>
      <c r="Z2682" s="263"/>
      <c r="AA2682" s="263"/>
      <c r="AB2682" s="263"/>
    </row>
    <row r="2683" spans="1:28" s="268" customFormat="1" ht="40.200000000000003" customHeight="1">
      <c r="A2683" s="263" t="s">
        <v>7678</v>
      </c>
      <c r="B2683" s="263" t="s">
        <v>7679</v>
      </c>
      <c r="C2683" s="263" t="s">
        <v>1117</v>
      </c>
      <c r="D2683" s="263" t="s">
        <v>7680</v>
      </c>
      <c r="E2683" s="263" t="s">
        <v>7681</v>
      </c>
      <c r="F2683" s="263" t="s">
        <v>7774</v>
      </c>
      <c r="G2683" s="264" t="s">
        <v>7775</v>
      </c>
      <c r="H2683" s="263" t="s">
        <v>7776</v>
      </c>
      <c r="I2683" s="265" t="s">
        <v>9</v>
      </c>
      <c r="J2683" s="263"/>
      <c r="K2683" s="263"/>
      <c r="L2683" s="263"/>
      <c r="M2683" s="263"/>
      <c r="N2683" s="263"/>
      <c r="O2683" s="263"/>
      <c r="P2683" s="263"/>
      <c r="Q2683" s="263"/>
      <c r="R2683" s="263"/>
      <c r="S2683" s="263"/>
      <c r="T2683" s="263"/>
      <c r="U2683" s="263"/>
      <c r="V2683" s="263"/>
      <c r="W2683" s="263"/>
      <c r="X2683" s="263"/>
      <c r="Y2683" s="263"/>
      <c r="Z2683" s="263"/>
      <c r="AA2683" s="263"/>
      <c r="AB2683" s="263"/>
    </row>
    <row r="2684" spans="1:28" s="268" customFormat="1" ht="40.200000000000003" customHeight="1">
      <c r="A2684" s="263" t="s">
        <v>7678</v>
      </c>
      <c r="B2684" s="263" t="s">
        <v>7679</v>
      </c>
      <c r="C2684" s="263" t="s">
        <v>1121</v>
      </c>
      <c r="D2684" s="263" t="s">
        <v>7680</v>
      </c>
      <c r="E2684" s="263" t="s">
        <v>7681</v>
      </c>
      <c r="F2684" s="263" t="s">
        <v>7777</v>
      </c>
      <c r="G2684" s="264" t="s">
        <v>7778</v>
      </c>
      <c r="H2684" s="263" t="s">
        <v>7779</v>
      </c>
      <c r="I2684" s="265" t="s">
        <v>9</v>
      </c>
      <c r="J2684" s="263"/>
      <c r="K2684" s="263"/>
      <c r="L2684" s="263"/>
      <c r="M2684" s="263"/>
      <c r="N2684" s="263"/>
      <c r="O2684" s="263"/>
      <c r="P2684" s="263"/>
      <c r="Q2684" s="263"/>
      <c r="R2684" s="263"/>
      <c r="S2684" s="263"/>
      <c r="T2684" s="263"/>
      <c r="U2684" s="263"/>
      <c r="V2684" s="263"/>
      <c r="W2684" s="263"/>
      <c r="X2684" s="263"/>
      <c r="Y2684" s="263"/>
      <c r="Z2684" s="263"/>
      <c r="AA2684" s="263"/>
      <c r="AB2684" s="263"/>
    </row>
    <row r="2685" spans="1:28" s="268" customFormat="1" ht="40.200000000000003" customHeight="1">
      <c r="A2685" s="263" t="s">
        <v>7678</v>
      </c>
      <c r="B2685" s="263" t="s">
        <v>7679</v>
      </c>
      <c r="C2685" s="263" t="s">
        <v>1781</v>
      </c>
      <c r="D2685" s="263" t="s">
        <v>7680</v>
      </c>
      <c r="E2685" s="263" t="s">
        <v>7681</v>
      </c>
      <c r="F2685" s="263" t="s">
        <v>7843</v>
      </c>
      <c r="G2685" s="264" t="s">
        <v>7778</v>
      </c>
      <c r="H2685" s="263" t="s">
        <v>7781</v>
      </c>
      <c r="I2685" s="265" t="s">
        <v>9</v>
      </c>
      <c r="J2685" s="263"/>
      <c r="K2685" s="263"/>
      <c r="L2685" s="263"/>
      <c r="M2685" s="263"/>
      <c r="N2685" s="263"/>
      <c r="O2685" s="263"/>
      <c r="P2685" s="263"/>
      <c r="Q2685" s="263"/>
      <c r="R2685" s="263"/>
      <c r="S2685" s="263"/>
      <c r="T2685" s="263"/>
      <c r="U2685" s="263"/>
      <c r="V2685" s="263"/>
      <c r="W2685" s="263"/>
      <c r="X2685" s="263"/>
      <c r="Y2685" s="263"/>
      <c r="Z2685" s="263"/>
      <c r="AA2685" s="263"/>
      <c r="AB2685" s="263"/>
    </row>
    <row r="2686" spans="1:28" s="268" customFormat="1" ht="40.200000000000003" customHeight="1">
      <c r="A2686" s="263" t="s">
        <v>7678</v>
      </c>
      <c r="B2686" s="263" t="s">
        <v>7679</v>
      </c>
      <c r="C2686" s="263" t="s">
        <v>1785</v>
      </c>
      <c r="D2686" s="263" t="s">
        <v>7680</v>
      </c>
      <c r="E2686" s="263" t="s">
        <v>7681</v>
      </c>
      <c r="F2686" s="263" t="s">
        <v>7844</v>
      </c>
      <c r="G2686" s="264" t="s">
        <v>7778</v>
      </c>
      <c r="H2686" s="263" t="s">
        <v>7781</v>
      </c>
      <c r="I2686" s="265" t="s">
        <v>9</v>
      </c>
      <c r="J2686" s="263"/>
      <c r="K2686" s="263"/>
      <c r="L2686" s="263"/>
      <c r="M2686" s="263"/>
      <c r="N2686" s="263"/>
      <c r="O2686" s="263"/>
      <c r="P2686" s="263"/>
      <c r="Q2686" s="263"/>
      <c r="R2686" s="263"/>
      <c r="S2686" s="263"/>
      <c r="T2686" s="263"/>
      <c r="U2686" s="263"/>
      <c r="V2686" s="263"/>
      <c r="W2686" s="263"/>
      <c r="X2686" s="263"/>
      <c r="Y2686" s="263"/>
      <c r="Z2686" s="263"/>
      <c r="AA2686" s="263"/>
      <c r="AB2686" s="263"/>
    </row>
    <row r="2687" spans="1:28" s="268" customFormat="1" ht="40.200000000000003" customHeight="1">
      <c r="A2687" s="263" t="s">
        <v>7678</v>
      </c>
      <c r="B2687" s="263" t="s">
        <v>7679</v>
      </c>
      <c r="C2687" s="263" t="s">
        <v>1789</v>
      </c>
      <c r="D2687" s="263" t="s">
        <v>7680</v>
      </c>
      <c r="E2687" s="263" t="s">
        <v>7681</v>
      </c>
      <c r="F2687" s="263" t="s">
        <v>7845</v>
      </c>
      <c r="G2687" s="264" t="s">
        <v>7778</v>
      </c>
      <c r="H2687" s="263" t="s">
        <v>7781</v>
      </c>
      <c r="I2687" s="265" t="s">
        <v>9</v>
      </c>
      <c r="J2687" s="263"/>
      <c r="K2687" s="263"/>
      <c r="L2687" s="263"/>
      <c r="M2687" s="263"/>
      <c r="N2687" s="263"/>
      <c r="O2687" s="263"/>
      <c r="P2687" s="263"/>
      <c r="Q2687" s="263"/>
      <c r="R2687" s="263"/>
      <c r="S2687" s="263"/>
      <c r="T2687" s="263"/>
      <c r="U2687" s="263"/>
      <c r="V2687" s="263"/>
      <c r="W2687" s="263"/>
      <c r="X2687" s="263"/>
      <c r="Y2687" s="263"/>
      <c r="Z2687" s="263"/>
      <c r="AA2687" s="263"/>
      <c r="AB2687" s="263"/>
    </row>
    <row r="2688" spans="1:28" s="268" customFormat="1" ht="40.200000000000003" customHeight="1">
      <c r="A2688" s="263" t="s">
        <v>7846</v>
      </c>
      <c r="B2688" s="263" t="s">
        <v>7847</v>
      </c>
      <c r="C2688" s="263" t="s">
        <v>209</v>
      </c>
      <c r="D2688" s="263" t="s">
        <v>7848</v>
      </c>
      <c r="E2688" s="263" t="s">
        <v>7849</v>
      </c>
      <c r="F2688" s="263" t="s">
        <v>7788</v>
      </c>
      <c r="G2688" s="264" t="s">
        <v>7850</v>
      </c>
      <c r="H2688" s="263" t="s">
        <v>7790</v>
      </c>
      <c r="I2688" s="265" t="s">
        <v>9</v>
      </c>
      <c r="J2688" s="263"/>
      <c r="K2688" s="263"/>
      <c r="L2688" s="263"/>
      <c r="M2688" s="263"/>
      <c r="N2688" s="263"/>
      <c r="O2688" s="263"/>
      <c r="P2688" s="263"/>
      <c r="Q2688" s="263"/>
      <c r="R2688" s="263"/>
      <c r="S2688" s="263"/>
      <c r="T2688" s="263"/>
      <c r="U2688" s="263"/>
      <c r="V2688" s="263"/>
      <c r="W2688" s="263"/>
      <c r="X2688" s="263"/>
      <c r="Y2688" s="263"/>
      <c r="Z2688" s="263"/>
      <c r="AA2688" s="263"/>
      <c r="AB2688" s="263"/>
    </row>
    <row r="2689" spans="1:28" s="268" customFormat="1" ht="40.200000000000003" customHeight="1">
      <c r="A2689" s="263" t="s">
        <v>7846</v>
      </c>
      <c r="B2689" s="263" t="s">
        <v>7847</v>
      </c>
      <c r="C2689" s="263" t="s">
        <v>215</v>
      </c>
      <c r="D2689" s="263" t="s">
        <v>7848</v>
      </c>
      <c r="E2689" s="263" t="s">
        <v>7849</v>
      </c>
      <c r="F2689" s="263" t="s">
        <v>7791</v>
      </c>
      <c r="G2689" s="264" t="s">
        <v>7850</v>
      </c>
      <c r="H2689" s="263" t="s">
        <v>7792</v>
      </c>
      <c r="I2689" s="265" t="s">
        <v>9</v>
      </c>
      <c r="J2689" s="263"/>
      <c r="K2689" s="263"/>
      <c r="L2689" s="263"/>
      <c r="M2689" s="263"/>
      <c r="N2689" s="263"/>
      <c r="O2689" s="263"/>
      <c r="P2689" s="263"/>
      <c r="Q2689" s="263"/>
      <c r="R2689" s="263"/>
      <c r="S2689" s="263"/>
      <c r="T2689" s="263"/>
      <c r="U2689" s="263"/>
      <c r="V2689" s="263"/>
      <c r="W2689" s="263"/>
      <c r="X2689" s="263"/>
      <c r="Y2689" s="263"/>
      <c r="Z2689" s="263"/>
      <c r="AA2689" s="263"/>
      <c r="AB2689" s="263"/>
    </row>
    <row r="2690" spans="1:28" s="268" customFormat="1" ht="40.200000000000003" customHeight="1">
      <c r="A2690" s="263" t="s">
        <v>7846</v>
      </c>
      <c r="B2690" s="263" t="s">
        <v>7847</v>
      </c>
      <c r="C2690" s="263" t="s">
        <v>220</v>
      </c>
      <c r="D2690" s="263" t="s">
        <v>7848</v>
      </c>
      <c r="E2690" s="263" t="s">
        <v>7849</v>
      </c>
      <c r="F2690" s="263" t="s">
        <v>7793</v>
      </c>
      <c r="G2690" s="264" t="s">
        <v>7850</v>
      </c>
      <c r="H2690" s="263" t="s">
        <v>7851</v>
      </c>
      <c r="I2690" s="265" t="s">
        <v>9</v>
      </c>
      <c r="J2690" s="263"/>
      <c r="K2690" s="263"/>
      <c r="L2690" s="263"/>
      <c r="M2690" s="263"/>
      <c r="N2690" s="263"/>
      <c r="O2690" s="263"/>
      <c r="P2690" s="263"/>
      <c r="Q2690" s="263"/>
      <c r="R2690" s="263"/>
      <c r="S2690" s="263"/>
      <c r="T2690" s="263"/>
      <c r="U2690" s="263"/>
      <c r="V2690" s="263"/>
      <c r="W2690" s="263"/>
      <c r="X2690" s="263"/>
      <c r="Y2690" s="263"/>
      <c r="Z2690" s="263"/>
      <c r="AA2690" s="263"/>
      <c r="AB2690" s="263"/>
    </row>
    <row r="2691" spans="1:28" s="268" customFormat="1" ht="40.200000000000003" customHeight="1">
      <c r="A2691" s="263" t="s">
        <v>7846</v>
      </c>
      <c r="B2691" s="263" t="s">
        <v>7847</v>
      </c>
      <c r="C2691" s="263" t="s">
        <v>226</v>
      </c>
      <c r="D2691" s="263" t="s">
        <v>7848</v>
      </c>
      <c r="E2691" s="263" t="s">
        <v>7849</v>
      </c>
      <c r="F2691" s="263" t="s">
        <v>7795</v>
      </c>
      <c r="G2691" s="264" t="s">
        <v>7850</v>
      </c>
      <c r="H2691" s="263" t="s">
        <v>7796</v>
      </c>
      <c r="I2691" s="265" t="s">
        <v>9</v>
      </c>
      <c r="J2691" s="263"/>
      <c r="K2691" s="263"/>
      <c r="L2691" s="263"/>
      <c r="M2691" s="263"/>
      <c r="N2691" s="263"/>
      <c r="O2691" s="263"/>
      <c r="P2691" s="263"/>
      <c r="Q2691" s="263"/>
      <c r="R2691" s="263"/>
      <c r="S2691" s="263"/>
      <c r="T2691" s="263"/>
      <c r="U2691" s="263"/>
      <c r="V2691" s="263"/>
      <c r="W2691" s="263"/>
      <c r="X2691" s="263"/>
      <c r="Y2691" s="263"/>
      <c r="Z2691" s="263"/>
      <c r="AA2691" s="263"/>
      <c r="AB2691" s="263"/>
    </row>
    <row r="2692" spans="1:28" s="268" customFormat="1" ht="40.200000000000003" customHeight="1">
      <c r="A2692" s="263" t="s">
        <v>7846</v>
      </c>
      <c r="B2692" s="263" t="s">
        <v>7847</v>
      </c>
      <c r="C2692" s="263" t="s">
        <v>230</v>
      </c>
      <c r="D2692" s="263" t="s">
        <v>7848</v>
      </c>
      <c r="E2692" s="263" t="s">
        <v>7849</v>
      </c>
      <c r="F2692" s="263" t="s">
        <v>7800</v>
      </c>
      <c r="G2692" s="264" t="s">
        <v>7850</v>
      </c>
      <c r="H2692" s="263" t="s">
        <v>7852</v>
      </c>
      <c r="I2692" s="265" t="s">
        <v>9</v>
      </c>
      <c r="J2692" s="263"/>
      <c r="K2692" s="263"/>
      <c r="L2692" s="263"/>
      <c r="M2692" s="263"/>
      <c r="N2692" s="263"/>
      <c r="O2692" s="263"/>
      <c r="P2692" s="263"/>
      <c r="Q2692" s="263"/>
      <c r="R2692" s="263"/>
      <c r="S2692" s="263"/>
      <c r="T2692" s="263"/>
      <c r="U2692" s="263"/>
      <c r="V2692" s="263"/>
      <c r="W2692" s="263"/>
      <c r="X2692" s="263"/>
      <c r="Y2692" s="263"/>
      <c r="Z2692" s="263"/>
      <c r="AA2692" s="263"/>
      <c r="AB2692" s="263"/>
    </row>
    <row r="2693" spans="1:28" s="268" customFormat="1" ht="40.200000000000003" customHeight="1">
      <c r="A2693" s="263" t="s">
        <v>7846</v>
      </c>
      <c r="B2693" s="263" t="s">
        <v>7847</v>
      </c>
      <c r="C2693" s="263" t="s">
        <v>234</v>
      </c>
      <c r="D2693" s="263" t="s">
        <v>7848</v>
      </c>
      <c r="E2693" s="263" t="s">
        <v>7849</v>
      </c>
      <c r="F2693" s="263" t="s">
        <v>7802</v>
      </c>
      <c r="G2693" s="264" t="s">
        <v>7850</v>
      </c>
      <c r="H2693" s="263" t="s">
        <v>7803</v>
      </c>
      <c r="I2693" s="265" t="s">
        <v>9</v>
      </c>
      <c r="J2693" s="263"/>
      <c r="K2693" s="263"/>
      <c r="L2693" s="263"/>
      <c r="M2693" s="263"/>
      <c r="N2693" s="263"/>
      <c r="O2693" s="263"/>
      <c r="P2693" s="263"/>
      <c r="Q2693" s="263"/>
      <c r="R2693" s="263"/>
      <c r="S2693" s="263"/>
      <c r="T2693" s="263"/>
      <c r="U2693" s="263"/>
      <c r="V2693" s="263"/>
      <c r="W2693" s="263"/>
      <c r="X2693" s="263"/>
      <c r="Y2693" s="263"/>
      <c r="Z2693" s="263"/>
      <c r="AA2693" s="263"/>
      <c r="AB2693" s="263"/>
    </row>
    <row r="2694" spans="1:28" s="268" customFormat="1" ht="40.200000000000003" customHeight="1">
      <c r="A2694" s="263" t="s">
        <v>7846</v>
      </c>
      <c r="B2694" s="263" t="s">
        <v>7847</v>
      </c>
      <c r="C2694" s="263" t="s">
        <v>238</v>
      </c>
      <c r="D2694" s="263" t="s">
        <v>7848</v>
      </c>
      <c r="E2694" s="263" t="s">
        <v>7849</v>
      </c>
      <c r="F2694" s="263" t="s">
        <v>7804</v>
      </c>
      <c r="G2694" s="264" t="s">
        <v>7850</v>
      </c>
      <c r="H2694" s="263" t="s">
        <v>7806</v>
      </c>
      <c r="I2694" s="265" t="s">
        <v>9</v>
      </c>
      <c r="J2694" s="263"/>
      <c r="K2694" s="263"/>
      <c r="L2694" s="263"/>
      <c r="M2694" s="263"/>
      <c r="N2694" s="263"/>
      <c r="O2694" s="263"/>
      <c r="P2694" s="263"/>
      <c r="Q2694" s="263"/>
      <c r="R2694" s="263"/>
      <c r="S2694" s="263"/>
      <c r="T2694" s="263"/>
      <c r="U2694" s="263"/>
      <c r="V2694" s="263"/>
      <c r="W2694" s="263"/>
      <c r="X2694" s="263"/>
      <c r="Y2694" s="263"/>
      <c r="Z2694" s="263"/>
      <c r="AA2694" s="263"/>
      <c r="AB2694" s="263"/>
    </row>
    <row r="2695" spans="1:28" s="268" customFormat="1" ht="40.200000000000003" customHeight="1">
      <c r="A2695" s="263" t="s">
        <v>7846</v>
      </c>
      <c r="B2695" s="263" t="s">
        <v>7847</v>
      </c>
      <c r="C2695" s="263" t="s">
        <v>243</v>
      </c>
      <c r="D2695" s="263" t="s">
        <v>7848</v>
      </c>
      <c r="E2695" s="263" t="s">
        <v>7849</v>
      </c>
      <c r="F2695" s="263" t="s">
        <v>7807</v>
      </c>
      <c r="G2695" s="264" t="s">
        <v>7853</v>
      </c>
      <c r="H2695" s="263" t="s">
        <v>7854</v>
      </c>
      <c r="I2695" s="265" t="s">
        <v>9</v>
      </c>
      <c r="J2695" s="263"/>
      <c r="K2695" s="263"/>
      <c r="L2695" s="263"/>
      <c r="M2695" s="263"/>
      <c r="N2695" s="263"/>
      <c r="O2695" s="263"/>
      <c r="P2695" s="263"/>
      <c r="Q2695" s="263"/>
      <c r="R2695" s="263"/>
      <c r="S2695" s="263"/>
      <c r="T2695" s="263"/>
      <c r="U2695" s="263"/>
      <c r="V2695" s="263"/>
      <c r="W2695" s="263"/>
      <c r="X2695" s="263"/>
      <c r="Y2695" s="263"/>
      <c r="Z2695" s="263"/>
      <c r="AA2695" s="263"/>
      <c r="AB2695" s="263"/>
    </row>
    <row r="2696" spans="1:28" s="268" customFormat="1" ht="40.200000000000003" customHeight="1">
      <c r="A2696" s="263" t="s">
        <v>7846</v>
      </c>
      <c r="B2696" s="263" t="s">
        <v>7847</v>
      </c>
      <c r="C2696" s="263" t="s">
        <v>248</v>
      </c>
      <c r="D2696" s="263" t="s">
        <v>7848</v>
      </c>
      <c r="E2696" s="263" t="s">
        <v>7849</v>
      </c>
      <c r="F2696" s="263" t="s">
        <v>7810</v>
      </c>
      <c r="G2696" s="264" t="s">
        <v>7855</v>
      </c>
      <c r="H2696" s="263" t="s">
        <v>7812</v>
      </c>
      <c r="I2696" s="265" t="s">
        <v>9</v>
      </c>
      <c r="J2696" s="263"/>
      <c r="K2696" s="263"/>
      <c r="L2696" s="263"/>
      <c r="M2696" s="263"/>
      <c r="N2696" s="263"/>
      <c r="O2696" s="263"/>
      <c r="P2696" s="263"/>
      <c r="Q2696" s="263"/>
      <c r="R2696" s="263"/>
      <c r="S2696" s="263"/>
      <c r="T2696" s="263"/>
      <c r="U2696" s="263"/>
      <c r="V2696" s="263"/>
      <c r="W2696" s="263"/>
      <c r="X2696" s="263"/>
      <c r="Y2696" s="263"/>
      <c r="Z2696" s="263"/>
      <c r="AA2696" s="263"/>
      <c r="AB2696" s="263"/>
    </row>
    <row r="2697" spans="1:28" s="268" customFormat="1" ht="40.200000000000003" customHeight="1">
      <c r="A2697" s="263" t="s">
        <v>7846</v>
      </c>
      <c r="B2697" s="263" t="s">
        <v>7847</v>
      </c>
      <c r="C2697" s="263" t="s">
        <v>252</v>
      </c>
      <c r="D2697" s="263" t="s">
        <v>7848</v>
      </c>
      <c r="E2697" s="263" t="s">
        <v>7849</v>
      </c>
      <c r="F2697" s="263" t="s">
        <v>7813</v>
      </c>
      <c r="G2697" s="264" t="s">
        <v>7856</v>
      </c>
      <c r="H2697" s="263" t="s">
        <v>7823</v>
      </c>
      <c r="I2697" s="265" t="s">
        <v>9</v>
      </c>
      <c r="J2697" s="263"/>
      <c r="K2697" s="263"/>
      <c r="L2697" s="263"/>
      <c r="M2697" s="263"/>
      <c r="N2697" s="263"/>
      <c r="O2697" s="263"/>
      <c r="P2697" s="263"/>
      <c r="Q2697" s="263"/>
      <c r="R2697" s="263"/>
      <c r="S2697" s="263"/>
      <c r="T2697" s="263"/>
      <c r="U2697" s="263"/>
      <c r="V2697" s="263"/>
      <c r="W2697" s="263"/>
      <c r="X2697" s="263"/>
      <c r="Y2697" s="263"/>
      <c r="Z2697" s="263"/>
      <c r="AA2697" s="263"/>
      <c r="AB2697" s="263"/>
    </row>
    <row r="2698" spans="1:28" s="268" customFormat="1" ht="40.200000000000003" customHeight="1">
      <c r="A2698" s="263" t="s">
        <v>7846</v>
      </c>
      <c r="B2698" s="263" t="s">
        <v>7847</v>
      </c>
      <c r="C2698" s="263" t="s">
        <v>257</v>
      </c>
      <c r="D2698" s="263" t="s">
        <v>7848</v>
      </c>
      <c r="E2698" s="263" t="s">
        <v>7849</v>
      </c>
      <c r="F2698" s="263" t="s">
        <v>7816</v>
      </c>
      <c r="G2698" s="264" t="s">
        <v>7856</v>
      </c>
      <c r="H2698" s="263" t="s">
        <v>7817</v>
      </c>
      <c r="I2698" s="265" t="s">
        <v>9</v>
      </c>
      <c r="J2698" s="263"/>
      <c r="K2698" s="263"/>
      <c r="L2698" s="263"/>
      <c r="M2698" s="263"/>
      <c r="N2698" s="263"/>
      <c r="O2698" s="263"/>
      <c r="P2698" s="263"/>
      <c r="Q2698" s="263"/>
      <c r="R2698" s="263"/>
      <c r="S2698" s="263"/>
      <c r="T2698" s="263"/>
      <c r="U2698" s="263"/>
      <c r="V2698" s="263"/>
      <c r="W2698" s="263"/>
      <c r="X2698" s="263"/>
      <c r="Y2698" s="263"/>
      <c r="Z2698" s="263"/>
      <c r="AA2698" s="263"/>
      <c r="AB2698" s="263"/>
    </row>
    <row r="2699" spans="1:28" s="268" customFormat="1" ht="40.200000000000003" customHeight="1">
      <c r="A2699" s="263" t="s">
        <v>7846</v>
      </c>
      <c r="B2699" s="263" t="s">
        <v>7847</v>
      </c>
      <c r="C2699" s="263" t="s">
        <v>260</v>
      </c>
      <c r="D2699" s="263" t="s">
        <v>7848</v>
      </c>
      <c r="E2699" s="263" t="s">
        <v>7849</v>
      </c>
      <c r="F2699" s="263" t="s">
        <v>7818</v>
      </c>
      <c r="G2699" s="264" t="s">
        <v>7857</v>
      </c>
      <c r="H2699" s="263" t="s">
        <v>7820</v>
      </c>
      <c r="I2699" s="265" t="s">
        <v>9</v>
      </c>
      <c r="J2699" s="263"/>
      <c r="K2699" s="263"/>
      <c r="L2699" s="263"/>
      <c r="M2699" s="263"/>
      <c r="N2699" s="263"/>
      <c r="O2699" s="263"/>
      <c r="P2699" s="263"/>
      <c r="Q2699" s="263"/>
      <c r="R2699" s="263"/>
      <c r="S2699" s="263"/>
      <c r="T2699" s="263"/>
      <c r="U2699" s="263"/>
      <c r="V2699" s="263"/>
      <c r="W2699" s="263"/>
      <c r="X2699" s="263"/>
      <c r="Y2699" s="263"/>
      <c r="Z2699" s="263"/>
      <c r="AA2699" s="263"/>
      <c r="AB2699" s="263"/>
    </row>
    <row r="2700" spans="1:28" s="268" customFormat="1" ht="40.200000000000003" customHeight="1">
      <c r="A2700" s="263" t="s">
        <v>7846</v>
      </c>
      <c r="B2700" s="263" t="s">
        <v>7847</v>
      </c>
      <c r="C2700" s="263" t="s">
        <v>264</v>
      </c>
      <c r="D2700" s="263" t="s">
        <v>7848</v>
      </c>
      <c r="E2700" s="263" t="s">
        <v>7849</v>
      </c>
      <c r="F2700" s="263" t="s">
        <v>7821</v>
      </c>
      <c r="G2700" s="264" t="s">
        <v>7858</v>
      </c>
      <c r="H2700" s="263" t="s">
        <v>7823</v>
      </c>
      <c r="I2700" s="265" t="s">
        <v>9</v>
      </c>
      <c r="J2700" s="263"/>
      <c r="K2700" s="263"/>
      <c r="L2700" s="263"/>
      <c r="M2700" s="263"/>
      <c r="N2700" s="263"/>
      <c r="O2700" s="263"/>
      <c r="P2700" s="263"/>
      <c r="Q2700" s="263"/>
      <c r="R2700" s="263"/>
      <c r="S2700" s="263"/>
      <c r="T2700" s="263"/>
      <c r="U2700" s="263"/>
      <c r="V2700" s="263"/>
      <c r="W2700" s="263"/>
      <c r="X2700" s="263"/>
      <c r="Y2700" s="263"/>
      <c r="Z2700" s="263"/>
      <c r="AA2700" s="263"/>
      <c r="AB2700" s="263"/>
    </row>
    <row r="2701" spans="1:28" s="268" customFormat="1" ht="40.200000000000003" customHeight="1">
      <c r="A2701" s="263" t="s">
        <v>7846</v>
      </c>
      <c r="B2701" s="263" t="s">
        <v>7847</v>
      </c>
      <c r="C2701" s="263" t="s">
        <v>268</v>
      </c>
      <c r="D2701" s="263" t="s">
        <v>7848</v>
      </c>
      <c r="E2701" s="263" t="s">
        <v>7849</v>
      </c>
      <c r="F2701" s="263" t="s">
        <v>7824</v>
      </c>
      <c r="G2701" s="264" t="s">
        <v>7858</v>
      </c>
      <c r="H2701" s="263" t="s">
        <v>7826</v>
      </c>
      <c r="I2701" s="265" t="s">
        <v>9</v>
      </c>
      <c r="J2701" s="263"/>
      <c r="K2701" s="263"/>
      <c r="L2701" s="263"/>
      <c r="M2701" s="263"/>
      <c r="N2701" s="263"/>
      <c r="O2701" s="263"/>
      <c r="P2701" s="263"/>
      <c r="Q2701" s="263"/>
      <c r="R2701" s="263"/>
      <c r="S2701" s="263"/>
      <c r="T2701" s="263"/>
      <c r="U2701" s="263"/>
      <c r="V2701" s="263"/>
      <c r="W2701" s="263"/>
      <c r="X2701" s="263"/>
      <c r="Y2701" s="263"/>
      <c r="Z2701" s="263"/>
      <c r="AA2701" s="263"/>
      <c r="AB2701" s="263"/>
    </row>
    <row r="2702" spans="1:28" s="268" customFormat="1" ht="40.200000000000003" customHeight="1">
      <c r="A2702" s="263" t="s">
        <v>7846</v>
      </c>
      <c r="B2702" s="263" t="s">
        <v>7847</v>
      </c>
      <c r="C2702" s="263" t="s">
        <v>272</v>
      </c>
      <c r="D2702" s="263" t="s">
        <v>7848</v>
      </c>
      <c r="E2702" s="263" t="s">
        <v>7849</v>
      </c>
      <c r="F2702" s="263" t="s">
        <v>7827</v>
      </c>
      <c r="G2702" s="264" t="s">
        <v>7859</v>
      </c>
      <c r="H2702" s="263" t="s">
        <v>7829</v>
      </c>
      <c r="I2702" s="265" t="s">
        <v>9</v>
      </c>
      <c r="J2702" s="263"/>
      <c r="K2702" s="263"/>
      <c r="L2702" s="263"/>
      <c r="M2702" s="263"/>
      <c r="N2702" s="263"/>
      <c r="O2702" s="263"/>
      <c r="P2702" s="263"/>
      <c r="Q2702" s="263"/>
      <c r="R2702" s="263"/>
      <c r="S2702" s="263"/>
      <c r="T2702" s="263"/>
      <c r="U2702" s="263"/>
      <c r="V2702" s="263"/>
      <c r="W2702" s="263"/>
      <c r="X2702" s="263"/>
      <c r="Y2702" s="263"/>
      <c r="Z2702" s="263"/>
      <c r="AA2702" s="263"/>
      <c r="AB2702" s="263"/>
    </row>
    <row r="2703" spans="1:28" s="268" customFormat="1" ht="40.200000000000003" customHeight="1">
      <c r="A2703" s="263" t="s">
        <v>7846</v>
      </c>
      <c r="B2703" s="263" t="s">
        <v>7847</v>
      </c>
      <c r="C2703" s="263" t="s">
        <v>275</v>
      </c>
      <c r="D2703" s="263" t="s">
        <v>7848</v>
      </c>
      <c r="E2703" s="263" t="s">
        <v>7849</v>
      </c>
      <c r="F2703" s="263" t="s">
        <v>7860</v>
      </c>
      <c r="G2703" s="264" t="s">
        <v>7861</v>
      </c>
      <c r="H2703" s="263" t="s">
        <v>7862</v>
      </c>
      <c r="I2703" s="265" t="s">
        <v>9</v>
      </c>
      <c r="J2703" s="263"/>
      <c r="K2703" s="263"/>
      <c r="L2703" s="263"/>
      <c r="M2703" s="263"/>
      <c r="N2703" s="263"/>
      <c r="O2703" s="263"/>
      <c r="P2703" s="263"/>
      <c r="Q2703" s="263"/>
      <c r="R2703" s="263"/>
      <c r="S2703" s="263"/>
      <c r="T2703" s="263"/>
      <c r="U2703" s="263"/>
      <c r="V2703" s="263"/>
      <c r="W2703" s="263"/>
      <c r="X2703" s="263"/>
      <c r="Y2703" s="263"/>
      <c r="Z2703" s="263"/>
      <c r="AA2703" s="263"/>
      <c r="AB2703" s="263"/>
    </row>
    <row r="2704" spans="1:28" s="268" customFormat="1" ht="40.200000000000003" customHeight="1">
      <c r="A2704" s="263" t="s">
        <v>7846</v>
      </c>
      <c r="B2704" s="263" t="s">
        <v>7847</v>
      </c>
      <c r="C2704" s="263" t="s">
        <v>279</v>
      </c>
      <c r="D2704" s="263" t="s">
        <v>7848</v>
      </c>
      <c r="E2704" s="263" t="s">
        <v>7849</v>
      </c>
      <c r="F2704" s="263" t="s">
        <v>5025</v>
      </c>
      <c r="G2704" s="264" t="s">
        <v>5507</v>
      </c>
      <c r="H2704" s="263" t="s">
        <v>3365</v>
      </c>
      <c r="I2704" s="265" t="s">
        <v>9</v>
      </c>
      <c r="J2704" s="263"/>
      <c r="K2704" s="263"/>
      <c r="L2704" s="263"/>
      <c r="M2704" s="263"/>
      <c r="N2704" s="263"/>
      <c r="O2704" s="263"/>
      <c r="P2704" s="263"/>
      <c r="Q2704" s="263"/>
      <c r="R2704" s="263"/>
      <c r="S2704" s="263"/>
      <c r="T2704" s="263"/>
      <c r="U2704" s="263"/>
      <c r="V2704" s="263"/>
      <c r="W2704" s="263"/>
      <c r="X2704" s="263"/>
      <c r="Y2704" s="263"/>
      <c r="Z2704" s="263"/>
      <c r="AA2704" s="263"/>
      <c r="AB2704" s="263"/>
    </row>
    <row r="2705" spans="1:28" s="268" customFormat="1" ht="40.200000000000003" customHeight="1">
      <c r="A2705" s="263" t="s">
        <v>7846</v>
      </c>
      <c r="B2705" s="263" t="s">
        <v>7847</v>
      </c>
      <c r="C2705" s="263" t="s">
        <v>283</v>
      </c>
      <c r="D2705" s="263" t="s">
        <v>7848</v>
      </c>
      <c r="E2705" s="263" t="s">
        <v>7849</v>
      </c>
      <c r="F2705" s="263" t="s">
        <v>7863</v>
      </c>
      <c r="G2705" s="264" t="s">
        <v>5831</v>
      </c>
      <c r="H2705" s="263" t="s">
        <v>3359</v>
      </c>
      <c r="I2705" s="265" t="s">
        <v>9</v>
      </c>
      <c r="J2705" s="263"/>
      <c r="K2705" s="263"/>
      <c r="L2705" s="263"/>
      <c r="M2705" s="263"/>
      <c r="N2705" s="263"/>
      <c r="O2705" s="263"/>
      <c r="P2705" s="263"/>
      <c r="Q2705" s="263"/>
      <c r="R2705" s="263"/>
      <c r="S2705" s="263"/>
      <c r="T2705" s="263"/>
      <c r="U2705" s="263"/>
      <c r="V2705" s="263"/>
      <c r="W2705" s="263"/>
      <c r="X2705" s="263"/>
      <c r="Y2705" s="263"/>
      <c r="Z2705" s="263"/>
      <c r="AA2705" s="263"/>
      <c r="AB2705" s="263"/>
    </row>
    <row r="2706" spans="1:28" s="268" customFormat="1" ht="40.200000000000003" customHeight="1">
      <c r="A2706" s="263" t="s">
        <v>7846</v>
      </c>
      <c r="B2706" s="263" t="s">
        <v>7847</v>
      </c>
      <c r="C2706" s="263" t="s">
        <v>286</v>
      </c>
      <c r="D2706" s="263" t="s">
        <v>7848</v>
      </c>
      <c r="E2706" s="263" t="s">
        <v>7849</v>
      </c>
      <c r="F2706" s="263" t="s">
        <v>3031</v>
      </c>
      <c r="G2706" s="264" t="s">
        <v>5408</v>
      </c>
      <c r="H2706" s="263" t="s">
        <v>3362</v>
      </c>
      <c r="I2706" s="265" t="s">
        <v>9</v>
      </c>
      <c r="J2706" s="263"/>
      <c r="K2706" s="263"/>
      <c r="L2706" s="263"/>
      <c r="M2706" s="263"/>
      <c r="N2706" s="263"/>
      <c r="O2706" s="263"/>
      <c r="P2706" s="263"/>
      <c r="Q2706" s="263"/>
      <c r="R2706" s="263"/>
      <c r="S2706" s="263"/>
      <c r="T2706" s="263"/>
      <c r="U2706" s="263"/>
      <c r="V2706" s="263"/>
      <c r="W2706" s="263"/>
      <c r="X2706" s="263"/>
      <c r="Y2706" s="263"/>
      <c r="Z2706" s="263"/>
      <c r="AA2706" s="263"/>
      <c r="AB2706" s="263"/>
    </row>
    <row r="2707" spans="1:28" s="268" customFormat="1" ht="40.200000000000003" customHeight="1">
      <c r="A2707" s="263" t="s">
        <v>7846</v>
      </c>
      <c r="B2707" s="263" t="s">
        <v>7847</v>
      </c>
      <c r="C2707" s="263" t="s">
        <v>290</v>
      </c>
      <c r="D2707" s="263" t="s">
        <v>7848</v>
      </c>
      <c r="E2707" s="263" t="s">
        <v>7849</v>
      </c>
      <c r="F2707" s="263" t="s">
        <v>7761</v>
      </c>
      <c r="G2707" s="264" t="s">
        <v>7864</v>
      </c>
      <c r="H2707" s="263" t="s">
        <v>7763</v>
      </c>
      <c r="I2707" s="265" t="s">
        <v>9</v>
      </c>
      <c r="J2707" s="263"/>
      <c r="K2707" s="263"/>
      <c r="L2707" s="263"/>
      <c r="M2707" s="263"/>
      <c r="N2707" s="263"/>
      <c r="O2707" s="263"/>
      <c r="P2707" s="263"/>
      <c r="Q2707" s="263"/>
      <c r="R2707" s="263"/>
      <c r="S2707" s="263"/>
      <c r="T2707" s="263"/>
      <c r="U2707" s="263"/>
      <c r="V2707" s="263"/>
      <c r="W2707" s="263"/>
      <c r="X2707" s="263"/>
      <c r="Y2707" s="263"/>
      <c r="Z2707" s="263"/>
      <c r="AA2707" s="263"/>
      <c r="AB2707" s="263"/>
    </row>
    <row r="2708" spans="1:28" s="268" customFormat="1" ht="40.200000000000003" customHeight="1">
      <c r="A2708" s="263" t="s">
        <v>7846</v>
      </c>
      <c r="B2708" s="263" t="s">
        <v>7847</v>
      </c>
      <c r="C2708" s="263" t="s">
        <v>295</v>
      </c>
      <c r="D2708" s="263" t="s">
        <v>7848</v>
      </c>
      <c r="E2708" s="263" t="s">
        <v>7849</v>
      </c>
      <c r="F2708" s="263" t="s">
        <v>7831</v>
      </c>
      <c r="G2708" s="264" t="s">
        <v>7865</v>
      </c>
      <c r="H2708" s="263" t="s">
        <v>5503</v>
      </c>
      <c r="I2708" s="265" t="s">
        <v>9</v>
      </c>
      <c r="J2708" s="263"/>
      <c r="K2708" s="263"/>
      <c r="L2708" s="263"/>
      <c r="M2708" s="263"/>
      <c r="N2708" s="263"/>
      <c r="O2708" s="263"/>
      <c r="P2708" s="263"/>
      <c r="Q2708" s="263"/>
      <c r="R2708" s="263"/>
      <c r="S2708" s="263"/>
      <c r="T2708" s="263"/>
      <c r="U2708" s="263"/>
      <c r="V2708" s="263"/>
      <c r="W2708" s="263"/>
      <c r="X2708" s="263"/>
      <c r="Y2708" s="263"/>
      <c r="Z2708" s="263"/>
      <c r="AA2708" s="263"/>
      <c r="AB2708" s="263"/>
    </row>
    <row r="2709" spans="1:28" s="268" customFormat="1" ht="40.200000000000003" customHeight="1">
      <c r="A2709" s="263" t="s">
        <v>7846</v>
      </c>
      <c r="B2709" s="263" t="s">
        <v>7847</v>
      </c>
      <c r="C2709" s="263" t="s">
        <v>300</v>
      </c>
      <c r="D2709" s="263" t="s">
        <v>7848</v>
      </c>
      <c r="E2709" s="263" t="s">
        <v>7849</v>
      </c>
      <c r="F2709" s="263" t="s">
        <v>7833</v>
      </c>
      <c r="G2709" s="264" t="s">
        <v>7866</v>
      </c>
      <c r="H2709" s="263" t="s">
        <v>5500</v>
      </c>
      <c r="I2709" s="265" t="s">
        <v>9</v>
      </c>
      <c r="J2709" s="263"/>
      <c r="K2709" s="263"/>
      <c r="L2709" s="263"/>
      <c r="M2709" s="263"/>
      <c r="N2709" s="263"/>
      <c r="O2709" s="263"/>
      <c r="P2709" s="263"/>
      <c r="Q2709" s="263"/>
      <c r="R2709" s="263"/>
      <c r="S2709" s="263"/>
      <c r="T2709" s="263"/>
      <c r="U2709" s="263"/>
      <c r="V2709" s="263"/>
      <c r="W2709" s="263"/>
      <c r="X2709" s="263"/>
      <c r="Y2709" s="263"/>
      <c r="Z2709" s="263"/>
      <c r="AA2709" s="263"/>
      <c r="AB2709" s="263"/>
    </row>
    <row r="2710" spans="1:28" s="268" customFormat="1" ht="40.200000000000003" customHeight="1">
      <c r="A2710" s="263" t="s">
        <v>7846</v>
      </c>
      <c r="B2710" s="263" t="s">
        <v>7847</v>
      </c>
      <c r="C2710" s="263" t="s">
        <v>304</v>
      </c>
      <c r="D2710" s="263" t="s">
        <v>7848</v>
      </c>
      <c r="E2710" s="263" t="s">
        <v>7849</v>
      </c>
      <c r="F2710" s="263" t="s">
        <v>7835</v>
      </c>
      <c r="G2710" s="264" t="s">
        <v>7867</v>
      </c>
      <c r="H2710" s="263" t="s">
        <v>7759</v>
      </c>
      <c r="I2710" s="265" t="s">
        <v>9</v>
      </c>
      <c r="J2710" s="263"/>
      <c r="K2710" s="263"/>
      <c r="L2710" s="263"/>
      <c r="M2710" s="263"/>
      <c r="N2710" s="263"/>
      <c r="O2710" s="263"/>
      <c r="P2710" s="263"/>
      <c r="Q2710" s="263"/>
      <c r="R2710" s="263"/>
      <c r="S2710" s="263"/>
      <c r="T2710" s="263"/>
      <c r="U2710" s="263"/>
      <c r="V2710" s="263"/>
      <c r="W2710" s="263"/>
      <c r="X2710" s="263"/>
      <c r="Y2710" s="263"/>
      <c r="Z2710" s="263"/>
      <c r="AA2710" s="263"/>
      <c r="AB2710" s="263"/>
    </row>
    <row r="2711" spans="1:28" s="268" customFormat="1" ht="40.200000000000003" customHeight="1">
      <c r="A2711" s="263" t="s">
        <v>7868</v>
      </c>
      <c r="B2711" s="263" t="s">
        <v>7869</v>
      </c>
      <c r="C2711" s="263" t="s">
        <v>209</v>
      </c>
      <c r="D2711" s="263" t="s">
        <v>7870</v>
      </c>
      <c r="E2711" s="263" t="s">
        <v>7871</v>
      </c>
      <c r="F2711" s="263" t="s">
        <v>7872</v>
      </c>
      <c r="G2711" s="264" t="s">
        <v>7873</v>
      </c>
      <c r="H2711" s="263" t="s">
        <v>7874</v>
      </c>
      <c r="I2711" s="265" t="s">
        <v>9</v>
      </c>
      <c r="J2711" s="263"/>
      <c r="K2711" s="263"/>
      <c r="L2711" s="263"/>
      <c r="M2711" s="263"/>
      <c r="N2711" s="263"/>
      <c r="O2711" s="263"/>
      <c r="P2711" s="263"/>
      <c r="Q2711" s="263"/>
      <c r="R2711" s="263"/>
      <c r="S2711" s="263"/>
      <c r="T2711" s="263"/>
      <c r="U2711" s="263"/>
      <c r="V2711" s="263"/>
      <c r="W2711" s="263"/>
      <c r="X2711" s="263"/>
      <c r="Y2711" s="263"/>
      <c r="Z2711" s="263"/>
      <c r="AA2711" s="263"/>
      <c r="AB2711" s="263"/>
    </row>
    <row r="2712" spans="1:28" s="268" customFormat="1" ht="40.200000000000003" customHeight="1">
      <c r="A2712" s="263" t="s">
        <v>7868</v>
      </c>
      <c r="B2712" s="263" t="s">
        <v>7869</v>
      </c>
      <c r="C2712" s="263" t="s">
        <v>215</v>
      </c>
      <c r="D2712" s="263" t="s">
        <v>7870</v>
      </c>
      <c r="E2712" s="263" t="s">
        <v>7871</v>
      </c>
      <c r="F2712" s="263" t="s">
        <v>7875</v>
      </c>
      <c r="G2712" s="264" t="s">
        <v>7873</v>
      </c>
      <c r="H2712" s="263" t="s">
        <v>7876</v>
      </c>
      <c r="I2712" s="265" t="s">
        <v>9</v>
      </c>
      <c r="J2712" s="263"/>
      <c r="K2712" s="263"/>
      <c r="L2712" s="263"/>
      <c r="M2712" s="263"/>
      <c r="N2712" s="263"/>
      <c r="O2712" s="263"/>
      <c r="P2712" s="263"/>
      <c r="Q2712" s="263"/>
      <c r="R2712" s="263"/>
      <c r="S2712" s="263"/>
      <c r="T2712" s="263"/>
      <c r="U2712" s="263"/>
      <c r="V2712" s="263"/>
      <c r="W2712" s="263"/>
      <c r="X2712" s="263"/>
      <c r="Y2712" s="263"/>
      <c r="Z2712" s="263"/>
      <c r="AA2712" s="263"/>
      <c r="AB2712" s="263"/>
    </row>
    <row r="2713" spans="1:28" s="268" customFormat="1" ht="40.200000000000003" customHeight="1">
      <c r="A2713" s="263" t="s">
        <v>7868</v>
      </c>
      <c r="B2713" s="263" t="s">
        <v>7869</v>
      </c>
      <c r="C2713" s="263" t="s">
        <v>220</v>
      </c>
      <c r="D2713" s="263" t="s">
        <v>7870</v>
      </c>
      <c r="E2713" s="263" t="s">
        <v>7871</v>
      </c>
      <c r="F2713" s="263" t="s">
        <v>7877</v>
      </c>
      <c r="G2713" s="264" t="s">
        <v>7873</v>
      </c>
      <c r="H2713" s="263" t="s">
        <v>7878</v>
      </c>
      <c r="I2713" s="265" t="s">
        <v>9</v>
      </c>
      <c r="J2713" s="263"/>
      <c r="K2713" s="263"/>
      <c r="L2713" s="263"/>
      <c r="M2713" s="263"/>
      <c r="N2713" s="263"/>
      <c r="O2713" s="263"/>
      <c r="P2713" s="263"/>
      <c r="Q2713" s="263"/>
      <c r="R2713" s="263"/>
      <c r="S2713" s="263"/>
      <c r="T2713" s="263"/>
      <c r="U2713" s="263"/>
      <c r="V2713" s="263"/>
      <c r="W2713" s="263"/>
      <c r="X2713" s="263"/>
      <c r="Y2713" s="263"/>
      <c r="Z2713" s="263"/>
      <c r="AA2713" s="263"/>
      <c r="AB2713" s="263"/>
    </row>
    <row r="2714" spans="1:28" s="268" customFormat="1" ht="40.200000000000003" customHeight="1">
      <c r="A2714" s="263" t="s">
        <v>7868</v>
      </c>
      <c r="B2714" s="263" t="s">
        <v>7869</v>
      </c>
      <c r="C2714" s="263" t="s">
        <v>226</v>
      </c>
      <c r="D2714" s="263" t="s">
        <v>7870</v>
      </c>
      <c r="E2714" s="263" t="s">
        <v>7871</v>
      </c>
      <c r="F2714" s="263" t="s">
        <v>7879</v>
      </c>
      <c r="G2714" s="264" t="s">
        <v>7873</v>
      </c>
      <c r="H2714" s="263" t="s">
        <v>7880</v>
      </c>
      <c r="I2714" s="265" t="s">
        <v>9</v>
      </c>
      <c r="J2714" s="263"/>
      <c r="K2714" s="263"/>
      <c r="L2714" s="263"/>
      <c r="M2714" s="263"/>
      <c r="N2714" s="263"/>
      <c r="O2714" s="263"/>
      <c r="P2714" s="263"/>
      <c r="Q2714" s="263"/>
      <c r="R2714" s="263"/>
      <c r="S2714" s="263"/>
      <c r="T2714" s="263"/>
      <c r="U2714" s="263"/>
      <c r="V2714" s="263"/>
      <c r="W2714" s="263"/>
      <c r="X2714" s="263"/>
      <c r="Y2714" s="263"/>
      <c r="Z2714" s="263"/>
      <c r="AA2714" s="263"/>
      <c r="AB2714" s="263"/>
    </row>
    <row r="2715" spans="1:28" s="268" customFormat="1" ht="40.200000000000003" customHeight="1">
      <c r="A2715" s="263" t="s">
        <v>7868</v>
      </c>
      <c r="B2715" s="263" t="s">
        <v>7869</v>
      </c>
      <c r="C2715" s="263" t="s">
        <v>230</v>
      </c>
      <c r="D2715" s="263" t="s">
        <v>7870</v>
      </c>
      <c r="E2715" s="263" t="s">
        <v>7871</v>
      </c>
      <c r="F2715" s="263" t="s">
        <v>7881</v>
      </c>
      <c r="G2715" s="264" t="s">
        <v>7873</v>
      </c>
      <c r="H2715" s="263" t="s">
        <v>7882</v>
      </c>
      <c r="I2715" s="265" t="s">
        <v>9</v>
      </c>
      <c r="J2715" s="263"/>
      <c r="K2715" s="263"/>
      <c r="L2715" s="263"/>
      <c r="M2715" s="263"/>
      <c r="N2715" s="263"/>
      <c r="O2715" s="263"/>
      <c r="P2715" s="263"/>
      <c r="Q2715" s="263"/>
      <c r="R2715" s="263"/>
      <c r="S2715" s="263"/>
      <c r="T2715" s="263"/>
      <c r="U2715" s="263"/>
      <c r="V2715" s="263"/>
      <c r="W2715" s="263"/>
      <c r="X2715" s="263"/>
      <c r="Y2715" s="263"/>
      <c r="Z2715" s="263"/>
      <c r="AA2715" s="263"/>
      <c r="AB2715" s="263"/>
    </row>
    <row r="2716" spans="1:28" s="268" customFormat="1" ht="40.200000000000003" customHeight="1">
      <c r="A2716" s="263" t="s">
        <v>7868</v>
      </c>
      <c r="B2716" s="263" t="s">
        <v>7869</v>
      </c>
      <c r="C2716" s="263" t="s">
        <v>234</v>
      </c>
      <c r="D2716" s="263" t="s">
        <v>7870</v>
      </c>
      <c r="E2716" s="263" t="s">
        <v>7871</v>
      </c>
      <c r="F2716" s="263" t="s">
        <v>7883</v>
      </c>
      <c r="G2716" s="264" t="s">
        <v>7873</v>
      </c>
      <c r="H2716" s="263" t="s">
        <v>7884</v>
      </c>
      <c r="I2716" s="265" t="s">
        <v>9</v>
      </c>
      <c r="J2716" s="263"/>
      <c r="K2716" s="263"/>
      <c r="L2716" s="263"/>
      <c r="M2716" s="263"/>
      <c r="N2716" s="263"/>
      <c r="O2716" s="263"/>
      <c r="P2716" s="263"/>
      <c r="Q2716" s="263"/>
      <c r="R2716" s="263"/>
      <c r="S2716" s="263"/>
      <c r="T2716" s="263"/>
      <c r="U2716" s="263"/>
      <c r="V2716" s="263"/>
      <c r="W2716" s="263"/>
      <c r="X2716" s="263"/>
      <c r="Y2716" s="263"/>
      <c r="Z2716" s="263"/>
      <c r="AA2716" s="263"/>
      <c r="AB2716" s="263"/>
    </row>
    <row r="2717" spans="1:28" s="268" customFormat="1" ht="40.200000000000003" customHeight="1">
      <c r="A2717" s="263" t="s">
        <v>7868</v>
      </c>
      <c r="B2717" s="263" t="s">
        <v>7869</v>
      </c>
      <c r="C2717" s="263" t="s">
        <v>238</v>
      </c>
      <c r="D2717" s="263" t="s">
        <v>7870</v>
      </c>
      <c r="E2717" s="263" t="s">
        <v>7871</v>
      </c>
      <c r="F2717" s="263" t="s">
        <v>7885</v>
      </c>
      <c r="G2717" s="264" t="s">
        <v>7886</v>
      </c>
      <c r="H2717" s="263" t="s">
        <v>7887</v>
      </c>
      <c r="I2717" s="265" t="s">
        <v>9</v>
      </c>
      <c r="J2717" s="263"/>
      <c r="K2717" s="263"/>
      <c r="L2717" s="263"/>
      <c r="M2717" s="263"/>
      <c r="N2717" s="263"/>
      <c r="O2717" s="263"/>
      <c r="P2717" s="263"/>
      <c r="Q2717" s="263"/>
      <c r="R2717" s="263"/>
      <c r="S2717" s="263"/>
      <c r="T2717" s="263"/>
      <c r="U2717" s="263"/>
      <c r="V2717" s="263"/>
      <c r="W2717" s="263"/>
      <c r="X2717" s="263"/>
      <c r="Y2717" s="263"/>
      <c r="Z2717" s="263"/>
      <c r="AA2717" s="263"/>
      <c r="AB2717" s="263"/>
    </row>
    <row r="2718" spans="1:28" s="268" customFormat="1" ht="40.200000000000003" customHeight="1">
      <c r="A2718" s="263" t="s">
        <v>7868</v>
      </c>
      <c r="B2718" s="263" t="s">
        <v>7869</v>
      </c>
      <c r="C2718" s="263" t="s">
        <v>243</v>
      </c>
      <c r="D2718" s="263" t="s">
        <v>7870</v>
      </c>
      <c r="E2718" s="263" t="s">
        <v>7871</v>
      </c>
      <c r="F2718" s="263" t="s">
        <v>7888</v>
      </c>
      <c r="G2718" s="264" t="s">
        <v>7886</v>
      </c>
      <c r="H2718" s="263" t="s">
        <v>7889</v>
      </c>
      <c r="I2718" s="265" t="s">
        <v>9</v>
      </c>
      <c r="J2718" s="263"/>
      <c r="K2718" s="263"/>
      <c r="L2718" s="263"/>
      <c r="M2718" s="263"/>
      <c r="N2718" s="263"/>
      <c r="O2718" s="263"/>
      <c r="P2718" s="263"/>
      <c r="Q2718" s="263"/>
      <c r="R2718" s="263"/>
      <c r="S2718" s="263"/>
      <c r="T2718" s="263"/>
      <c r="U2718" s="263"/>
      <c r="V2718" s="263"/>
      <c r="W2718" s="263"/>
      <c r="X2718" s="263"/>
      <c r="Y2718" s="263"/>
      <c r="Z2718" s="263"/>
      <c r="AA2718" s="263"/>
      <c r="AB2718" s="263"/>
    </row>
    <row r="2719" spans="1:28" s="268" customFormat="1" ht="40.200000000000003" customHeight="1">
      <c r="A2719" s="263" t="s">
        <v>7868</v>
      </c>
      <c r="B2719" s="263" t="s">
        <v>7869</v>
      </c>
      <c r="C2719" s="263" t="s">
        <v>248</v>
      </c>
      <c r="D2719" s="263" t="s">
        <v>7870</v>
      </c>
      <c r="E2719" s="263" t="s">
        <v>7871</v>
      </c>
      <c r="F2719" s="263" t="s">
        <v>7890</v>
      </c>
      <c r="G2719" s="264" t="s">
        <v>7873</v>
      </c>
      <c r="H2719" s="263" t="s">
        <v>7891</v>
      </c>
      <c r="I2719" s="265" t="s">
        <v>9</v>
      </c>
      <c r="J2719" s="263"/>
      <c r="K2719" s="263"/>
      <c r="L2719" s="263"/>
      <c r="M2719" s="263"/>
      <c r="N2719" s="263"/>
      <c r="O2719" s="263"/>
      <c r="P2719" s="263"/>
      <c r="Q2719" s="263"/>
      <c r="R2719" s="263"/>
      <c r="S2719" s="263"/>
      <c r="T2719" s="263"/>
      <c r="U2719" s="263"/>
      <c r="V2719" s="263"/>
      <c r="W2719" s="263"/>
      <c r="X2719" s="263"/>
      <c r="Y2719" s="263"/>
      <c r="Z2719" s="263"/>
      <c r="AA2719" s="263"/>
      <c r="AB2719" s="263"/>
    </row>
    <row r="2720" spans="1:28" s="268" customFormat="1" ht="40.200000000000003" customHeight="1">
      <c r="A2720" s="263" t="s">
        <v>7868</v>
      </c>
      <c r="B2720" s="263" t="s">
        <v>7869</v>
      </c>
      <c r="C2720" s="263" t="s">
        <v>252</v>
      </c>
      <c r="D2720" s="263" t="s">
        <v>7870</v>
      </c>
      <c r="E2720" s="263" t="s">
        <v>7871</v>
      </c>
      <c r="F2720" s="263" t="s">
        <v>7892</v>
      </c>
      <c r="G2720" s="264" t="s">
        <v>7873</v>
      </c>
      <c r="H2720" s="263" t="s">
        <v>7893</v>
      </c>
      <c r="I2720" s="265" t="s">
        <v>9</v>
      </c>
      <c r="J2720" s="263"/>
      <c r="K2720" s="263"/>
      <c r="L2720" s="263"/>
      <c r="M2720" s="263"/>
      <c r="N2720" s="263"/>
      <c r="O2720" s="263"/>
      <c r="P2720" s="263"/>
      <c r="Q2720" s="263"/>
      <c r="R2720" s="263"/>
      <c r="S2720" s="263"/>
      <c r="T2720" s="263"/>
      <c r="U2720" s="263"/>
      <c r="V2720" s="263"/>
      <c r="W2720" s="263"/>
      <c r="X2720" s="263"/>
      <c r="Y2720" s="263"/>
      <c r="Z2720" s="263"/>
      <c r="AA2720" s="263"/>
      <c r="AB2720" s="263"/>
    </row>
    <row r="2721" spans="1:28" s="268" customFormat="1" ht="40.200000000000003" customHeight="1">
      <c r="A2721" s="263" t="s">
        <v>7868</v>
      </c>
      <c r="B2721" s="263" t="s">
        <v>7869</v>
      </c>
      <c r="C2721" s="263" t="s">
        <v>257</v>
      </c>
      <c r="D2721" s="263" t="s">
        <v>7870</v>
      </c>
      <c r="E2721" s="263" t="s">
        <v>7871</v>
      </c>
      <c r="F2721" s="263" t="s">
        <v>7894</v>
      </c>
      <c r="G2721" s="264" t="s">
        <v>7895</v>
      </c>
      <c r="H2721" s="263" t="s">
        <v>7896</v>
      </c>
      <c r="I2721" s="265" t="s">
        <v>9</v>
      </c>
      <c r="J2721" s="263"/>
      <c r="K2721" s="263"/>
      <c r="L2721" s="263"/>
      <c r="M2721" s="263"/>
      <c r="N2721" s="263"/>
      <c r="O2721" s="263"/>
      <c r="P2721" s="263"/>
      <c r="Q2721" s="263"/>
      <c r="R2721" s="263"/>
      <c r="S2721" s="263"/>
      <c r="T2721" s="263"/>
      <c r="U2721" s="263"/>
      <c r="V2721" s="263"/>
      <c r="W2721" s="263"/>
      <c r="X2721" s="263"/>
      <c r="Y2721" s="263"/>
      <c r="Z2721" s="263"/>
      <c r="AA2721" s="263"/>
      <c r="AB2721" s="263"/>
    </row>
    <row r="2722" spans="1:28" s="268" customFormat="1" ht="40.200000000000003" customHeight="1">
      <c r="A2722" s="263" t="s">
        <v>7868</v>
      </c>
      <c r="B2722" s="263" t="s">
        <v>7869</v>
      </c>
      <c r="C2722" s="263" t="s">
        <v>260</v>
      </c>
      <c r="D2722" s="263" t="s">
        <v>7870</v>
      </c>
      <c r="E2722" s="263" t="s">
        <v>7871</v>
      </c>
      <c r="F2722" s="263" t="s">
        <v>7897</v>
      </c>
      <c r="G2722" s="264" t="s">
        <v>7895</v>
      </c>
      <c r="H2722" s="263" t="s">
        <v>7898</v>
      </c>
      <c r="I2722" s="265" t="s">
        <v>9</v>
      </c>
      <c r="J2722" s="263"/>
      <c r="K2722" s="263"/>
      <c r="L2722" s="263"/>
      <c r="M2722" s="263"/>
      <c r="N2722" s="263"/>
      <c r="O2722" s="263"/>
      <c r="P2722" s="263"/>
      <c r="Q2722" s="263"/>
      <c r="R2722" s="263"/>
      <c r="S2722" s="263"/>
      <c r="T2722" s="263"/>
      <c r="U2722" s="263"/>
      <c r="V2722" s="263"/>
      <c r="W2722" s="263"/>
      <c r="X2722" s="263"/>
      <c r="Y2722" s="263"/>
      <c r="Z2722" s="263"/>
      <c r="AA2722" s="263"/>
      <c r="AB2722" s="263"/>
    </row>
    <row r="2723" spans="1:28" s="268" customFormat="1" ht="40.200000000000003" customHeight="1">
      <c r="A2723" s="263" t="s">
        <v>7868</v>
      </c>
      <c r="B2723" s="263" t="s">
        <v>7869</v>
      </c>
      <c r="C2723" s="263" t="s">
        <v>264</v>
      </c>
      <c r="D2723" s="263" t="s">
        <v>7870</v>
      </c>
      <c r="E2723" s="263" t="s">
        <v>7871</v>
      </c>
      <c r="F2723" s="263" t="s">
        <v>7899</v>
      </c>
      <c r="G2723" s="264" t="s">
        <v>7900</v>
      </c>
      <c r="H2723" s="263" t="s">
        <v>7901</v>
      </c>
      <c r="I2723" s="265" t="s">
        <v>9</v>
      </c>
      <c r="J2723" s="263"/>
      <c r="K2723" s="263"/>
      <c r="L2723" s="263"/>
      <c r="M2723" s="263"/>
      <c r="N2723" s="263"/>
      <c r="O2723" s="263"/>
      <c r="P2723" s="263"/>
      <c r="Q2723" s="263"/>
      <c r="R2723" s="263"/>
      <c r="S2723" s="263"/>
      <c r="T2723" s="263"/>
      <c r="U2723" s="263"/>
      <c r="V2723" s="263"/>
      <c r="W2723" s="263"/>
      <c r="X2723" s="263"/>
      <c r="Y2723" s="263"/>
      <c r="Z2723" s="263"/>
      <c r="AA2723" s="263"/>
      <c r="AB2723" s="263"/>
    </row>
    <row r="2724" spans="1:28" s="268" customFormat="1" ht="40.200000000000003" customHeight="1">
      <c r="A2724" s="263" t="s">
        <v>7868</v>
      </c>
      <c r="B2724" s="263" t="s">
        <v>7869</v>
      </c>
      <c r="C2724" s="263" t="s">
        <v>268</v>
      </c>
      <c r="D2724" s="263" t="s">
        <v>7870</v>
      </c>
      <c r="E2724" s="263" t="s">
        <v>7871</v>
      </c>
      <c r="F2724" s="263" t="s">
        <v>7902</v>
      </c>
      <c r="G2724" s="264" t="s">
        <v>7903</v>
      </c>
      <c r="H2724" s="263" t="s">
        <v>7904</v>
      </c>
      <c r="I2724" s="265" t="s">
        <v>9</v>
      </c>
      <c r="J2724" s="263"/>
      <c r="K2724" s="263"/>
      <c r="L2724" s="263"/>
      <c r="M2724" s="263"/>
      <c r="N2724" s="263"/>
      <c r="O2724" s="263"/>
      <c r="P2724" s="263"/>
      <c r="Q2724" s="263"/>
      <c r="R2724" s="263"/>
      <c r="S2724" s="263"/>
      <c r="T2724" s="263"/>
      <c r="U2724" s="263"/>
      <c r="V2724" s="263"/>
      <c r="W2724" s="263"/>
      <c r="X2724" s="263"/>
      <c r="Y2724" s="263"/>
      <c r="Z2724" s="263"/>
      <c r="AA2724" s="263"/>
      <c r="AB2724" s="263"/>
    </row>
    <row r="2725" spans="1:28" s="268" customFormat="1" ht="40.200000000000003" customHeight="1">
      <c r="A2725" s="263" t="s">
        <v>7868</v>
      </c>
      <c r="B2725" s="263" t="s">
        <v>7869</v>
      </c>
      <c r="C2725" s="263" t="s">
        <v>272</v>
      </c>
      <c r="D2725" s="263" t="s">
        <v>7870</v>
      </c>
      <c r="E2725" s="263" t="s">
        <v>7871</v>
      </c>
      <c r="F2725" s="263" t="s">
        <v>7905</v>
      </c>
      <c r="G2725" s="264" t="s">
        <v>7906</v>
      </c>
      <c r="H2725" s="263" t="s">
        <v>7907</v>
      </c>
      <c r="I2725" s="265" t="s">
        <v>9</v>
      </c>
      <c r="J2725" s="263"/>
      <c r="K2725" s="263"/>
      <c r="L2725" s="263"/>
      <c r="M2725" s="263"/>
      <c r="N2725" s="263"/>
      <c r="O2725" s="263"/>
      <c r="P2725" s="263"/>
      <c r="Q2725" s="263"/>
      <c r="R2725" s="263"/>
      <c r="S2725" s="263"/>
      <c r="T2725" s="263"/>
      <c r="U2725" s="263"/>
      <c r="V2725" s="263"/>
      <c r="W2725" s="263"/>
      <c r="X2725" s="263"/>
      <c r="Y2725" s="263"/>
      <c r="Z2725" s="263"/>
      <c r="AA2725" s="263"/>
      <c r="AB2725" s="263"/>
    </row>
    <row r="2726" spans="1:28" s="268" customFormat="1" ht="40.200000000000003" customHeight="1">
      <c r="A2726" s="263" t="s">
        <v>7868</v>
      </c>
      <c r="B2726" s="263" t="s">
        <v>7869</v>
      </c>
      <c r="C2726" s="263" t="s">
        <v>275</v>
      </c>
      <c r="D2726" s="263" t="s">
        <v>7870</v>
      </c>
      <c r="E2726" s="263" t="s">
        <v>7871</v>
      </c>
      <c r="F2726" s="263" t="s">
        <v>7908</v>
      </c>
      <c r="G2726" s="264" t="s">
        <v>7909</v>
      </c>
      <c r="H2726" s="263" t="s">
        <v>7910</v>
      </c>
      <c r="I2726" s="265" t="s">
        <v>9</v>
      </c>
      <c r="J2726" s="263"/>
      <c r="K2726" s="263"/>
      <c r="L2726" s="263"/>
      <c r="M2726" s="263"/>
      <c r="N2726" s="263"/>
      <c r="O2726" s="263"/>
      <c r="P2726" s="263"/>
      <c r="Q2726" s="263"/>
      <c r="R2726" s="263"/>
      <c r="S2726" s="263"/>
      <c r="T2726" s="263"/>
      <c r="U2726" s="263"/>
      <c r="V2726" s="263"/>
      <c r="W2726" s="263"/>
      <c r="X2726" s="263"/>
      <c r="Y2726" s="263"/>
      <c r="Z2726" s="263"/>
      <c r="AA2726" s="263"/>
      <c r="AB2726" s="263"/>
    </row>
    <row r="2727" spans="1:28" s="268" customFormat="1" ht="40.200000000000003" customHeight="1">
      <c r="A2727" s="263" t="s">
        <v>7868</v>
      </c>
      <c r="B2727" s="263" t="s">
        <v>7869</v>
      </c>
      <c r="C2727" s="263" t="s">
        <v>279</v>
      </c>
      <c r="D2727" s="263" t="s">
        <v>7870</v>
      </c>
      <c r="E2727" s="263" t="s">
        <v>7871</v>
      </c>
      <c r="F2727" s="263" t="s">
        <v>7911</v>
      </c>
      <c r="G2727" s="264" t="s">
        <v>7912</v>
      </c>
      <c r="H2727" s="263" t="s">
        <v>7913</v>
      </c>
      <c r="I2727" s="265" t="s">
        <v>9</v>
      </c>
      <c r="J2727" s="263"/>
      <c r="K2727" s="263"/>
      <c r="L2727" s="263"/>
      <c r="M2727" s="263"/>
      <c r="N2727" s="263"/>
      <c r="O2727" s="263"/>
      <c r="P2727" s="263"/>
      <c r="Q2727" s="263"/>
      <c r="R2727" s="263"/>
      <c r="S2727" s="263"/>
      <c r="T2727" s="263"/>
      <c r="U2727" s="263"/>
      <c r="V2727" s="263"/>
      <c r="W2727" s="263"/>
      <c r="X2727" s="263"/>
      <c r="Y2727" s="263"/>
      <c r="Z2727" s="263"/>
      <c r="AA2727" s="263"/>
      <c r="AB2727" s="263"/>
    </row>
    <row r="2728" spans="1:28" s="268" customFormat="1" ht="40.200000000000003" customHeight="1">
      <c r="A2728" s="263" t="s">
        <v>7868</v>
      </c>
      <c r="B2728" s="263" t="s">
        <v>7869</v>
      </c>
      <c r="C2728" s="263" t="s">
        <v>283</v>
      </c>
      <c r="D2728" s="263" t="s">
        <v>7870</v>
      </c>
      <c r="E2728" s="263" t="s">
        <v>7871</v>
      </c>
      <c r="F2728" s="263" t="s">
        <v>7914</v>
      </c>
      <c r="G2728" s="264" t="s">
        <v>7915</v>
      </c>
      <c r="H2728" s="263" t="s">
        <v>7916</v>
      </c>
      <c r="I2728" s="265" t="s">
        <v>9</v>
      </c>
      <c r="J2728" s="263"/>
      <c r="K2728" s="263"/>
      <c r="L2728" s="263"/>
      <c r="M2728" s="263"/>
      <c r="N2728" s="263"/>
      <c r="O2728" s="263"/>
      <c r="P2728" s="263"/>
      <c r="Q2728" s="263"/>
      <c r="R2728" s="263"/>
      <c r="S2728" s="263"/>
      <c r="T2728" s="263"/>
      <c r="U2728" s="263"/>
      <c r="V2728" s="263"/>
      <c r="W2728" s="263"/>
      <c r="X2728" s="263"/>
      <c r="Y2728" s="263"/>
      <c r="Z2728" s="263"/>
      <c r="AA2728" s="263"/>
      <c r="AB2728" s="263"/>
    </row>
    <row r="2729" spans="1:28" s="268" customFormat="1" ht="40.200000000000003" customHeight="1">
      <c r="A2729" s="263" t="s">
        <v>7868</v>
      </c>
      <c r="B2729" s="263" t="s">
        <v>7869</v>
      </c>
      <c r="C2729" s="263" t="s">
        <v>286</v>
      </c>
      <c r="D2729" s="263" t="s">
        <v>7870</v>
      </c>
      <c r="E2729" s="263" t="s">
        <v>7871</v>
      </c>
      <c r="F2729" s="263" t="s">
        <v>7917</v>
      </c>
      <c r="G2729" s="264" t="s">
        <v>7918</v>
      </c>
      <c r="H2729" s="263" t="s">
        <v>7919</v>
      </c>
      <c r="I2729" s="265" t="s">
        <v>9</v>
      </c>
      <c r="J2729" s="263"/>
      <c r="K2729" s="263"/>
      <c r="L2729" s="263"/>
      <c r="M2729" s="263"/>
      <c r="N2729" s="263"/>
      <c r="O2729" s="263"/>
      <c r="P2729" s="263"/>
      <c r="Q2729" s="263"/>
      <c r="R2729" s="263"/>
      <c r="S2729" s="263"/>
      <c r="T2729" s="263"/>
      <c r="U2729" s="263"/>
      <c r="V2729" s="263"/>
      <c r="W2729" s="263"/>
      <c r="X2729" s="263"/>
      <c r="Y2729" s="263"/>
      <c r="Z2729" s="263"/>
      <c r="AA2729" s="263"/>
      <c r="AB2729" s="263"/>
    </row>
    <row r="2730" spans="1:28" s="268" customFormat="1" ht="40.200000000000003" customHeight="1">
      <c r="A2730" s="263" t="s">
        <v>7868</v>
      </c>
      <c r="B2730" s="263" t="s">
        <v>7869</v>
      </c>
      <c r="C2730" s="263" t="s">
        <v>290</v>
      </c>
      <c r="D2730" s="263" t="s">
        <v>7870</v>
      </c>
      <c r="E2730" s="263" t="s">
        <v>7871</v>
      </c>
      <c r="F2730" s="263" t="s">
        <v>7920</v>
      </c>
      <c r="G2730" s="264" t="s">
        <v>7921</v>
      </c>
      <c r="H2730" s="263" t="s">
        <v>7919</v>
      </c>
      <c r="I2730" s="265" t="s">
        <v>9</v>
      </c>
      <c r="J2730" s="263"/>
      <c r="K2730" s="263"/>
      <c r="L2730" s="263"/>
      <c r="M2730" s="263"/>
      <c r="N2730" s="263"/>
      <c r="O2730" s="263"/>
      <c r="P2730" s="263"/>
      <c r="Q2730" s="263"/>
      <c r="R2730" s="263"/>
      <c r="S2730" s="263"/>
      <c r="T2730" s="263"/>
      <c r="U2730" s="263"/>
      <c r="V2730" s="263"/>
      <c r="W2730" s="263"/>
      <c r="X2730" s="263"/>
      <c r="Y2730" s="263"/>
      <c r="Z2730" s="263"/>
      <c r="AA2730" s="263"/>
      <c r="AB2730" s="263"/>
    </row>
    <row r="2731" spans="1:28" s="268" customFormat="1" ht="40.200000000000003" customHeight="1">
      <c r="A2731" s="263" t="s">
        <v>7868</v>
      </c>
      <c r="B2731" s="263" t="s">
        <v>7869</v>
      </c>
      <c r="C2731" s="263" t="s">
        <v>295</v>
      </c>
      <c r="D2731" s="263" t="s">
        <v>7870</v>
      </c>
      <c r="E2731" s="263" t="s">
        <v>7871</v>
      </c>
      <c r="F2731" s="263" t="s">
        <v>7922</v>
      </c>
      <c r="G2731" s="264" t="s">
        <v>7923</v>
      </c>
      <c r="H2731" s="263" t="s">
        <v>7924</v>
      </c>
      <c r="I2731" s="265" t="s">
        <v>9</v>
      </c>
      <c r="J2731" s="263"/>
      <c r="K2731" s="263"/>
      <c r="L2731" s="263"/>
      <c r="M2731" s="263"/>
      <c r="N2731" s="263"/>
      <c r="O2731" s="263"/>
      <c r="P2731" s="263"/>
      <c r="Q2731" s="263"/>
      <c r="R2731" s="263"/>
      <c r="S2731" s="263"/>
      <c r="T2731" s="263"/>
      <c r="U2731" s="263"/>
      <c r="V2731" s="263"/>
      <c r="W2731" s="263"/>
      <c r="X2731" s="263"/>
      <c r="Y2731" s="263"/>
      <c r="Z2731" s="263"/>
      <c r="AA2731" s="263"/>
      <c r="AB2731" s="263"/>
    </row>
    <row r="2732" spans="1:28" s="268" customFormat="1" ht="40.200000000000003" customHeight="1">
      <c r="A2732" s="263" t="s">
        <v>7868</v>
      </c>
      <c r="B2732" s="263" t="s">
        <v>7869</v>
      </c>
      <c r="C2732" s="263" t="s">
        <v>300</v>
      </c>
      <c r="D2732" s="263" t="s">
        <v>7870</v>
      </c>
      <c r="E2732" s="263" t="s">
        <v>7871</v>
      </c>
      <c r="F2732" s="263" t="s">
        <v>7914</v>
      </c>
      <c r="G2732" s="264" t="s">
        <v>7925</v>
      </c>
      <c r="H2732" s="263" t="s">
        <v>7919</v>
      </c>
      <c r="I2732" s="265" t="s">
        <v>9</v>
      </c>
      <c r="J2732" s="263"/>
      <c r="K2732" s="263"/>
      <c r="L2732" s="263"/>
      <c r="M2732" s="263"/>
      <c r="N2732" s="263"/>
      <c r="O2732" s="263"/>
      <c r="P2732" s="263"/>
      <c r="Q2732" s="263"/>
      <c r="R2732" s="263"/>
      <c r="S2732" s="263"/>
      <c r="T2732" s="263"/>
      <c r="U2732" s="263"/>
      <c r="V2732" s="263"/>
      <c r="W2732" s="263"/>
      <c r="X2732" s="263"/>
      <c r="Y2732" s="263"/>
      <c r="Z2732" s="263"/>
      <c r="AA2732" s="263"/>
      <c r="AB2732" s="263"/>
    </row>
    <row r="2733" spans="1:28" s="268" customFormat="1" ht="40.200000000000003" customHeight="1">
      <c r="A2733" s="263" t="s">
        <v>7868</v>
      </c>
      <c r="B2733" s="263" t="s">
        <v>7869</v>
      </c>
      <c r="C2733" s="263" t="s">
        <v>304</v>
      </c>
      <c r="D2733" s="263" t="s">
        <v>7870</v>
      </c>
      <c r="E2733" s="263" t="s">
        <v>7871</v>
      </c>
      <c r="F2733" s="263" t="s">
        <v>7926</v>
      </c>
      <c r="G2733" s="264" t="s">
        <v>7927</v>
      </c>
      <c r="H2733" s="263" t="s">
        <v>7928</v>
      </c>
      <c r="I2733" s="265" t="s">
        <v>9</v>
      </c>
      <c r="J2733" s="263"/>
      <c r="K2733" s="263"/>
      <c r="L2733" s="263"/>
      <c r="M2733" s="263"/>
      <c r="N2733" s="263"/>
      <c r="O2733" s="263"/>
      <c r="P2733" s="263"/>
      <c r="Q2733" s="263"/>
      <c r="R2733" s="263"/>
      <c r="S2733" s="263"/>
      <c r="T2733" s="263"/>
      <c r="U2733" s="263"/>
      <c r="V2733" s="263"/>
      <c r="W2733" s="263"/>
      <c r="X2733" s="263"/>
      <c r="Y2733" s="263"/>
      <c r="Z2733" s="263"/>
      <c r="AA2733" s="263"/>
      <c r="AB2733" s="263"/>
    </row>
    <row r="2734" spans="1:28" s="268" customFormat="1" ht="40.200000000000003" customHeight="1">
      <c r="A2734" s="263" t="s">
        <v>7868</v>
      </c>
      <c r="B2734" s="263" t="s">
        <v>7869</v>
      </c>
      <c r="C2734" s="263" t="s">
        <v>308</v>
      </c>
      <c r="D2734" s="263" t="s">
        <v>7870</v>
      </c>
      <c r="E2734" s="263" t="s">
        <v>7871</v>
      </c>
      <c r="F2734" s="263" t="s">
        <v>7929</v>
      </c>
      <c r="G2734" s="264" t="s">
        <v>7930</v>
      </c>
      <c r="H2734" s="263" t="s">
        <v>7910</v>
      </c>
      <c r="I2734" s="265" t="s">
        <v>9</v>
      </c>
      <c r="J2734" s="263"/>
      <c r="K2734" s="263"/>
      <c r="L2734" s="263"/>
      <c r="M2734" s="263"/>
      <c r="N2734" s="263"/>
      <c r="O2734" s="263"/>
      <c r="P2734" s="263"/>
      <c r="Q2734" s="263"/>
      <c r="R2734" s="263"/>
      <c r="S2734" s="263"/>
      <c r="T2734" s="263"/>
      <c r="U2734" s="263"/>
      <c r="V2734" s="263"/>
      <c r="W2734" s="263"/>
      <c r="X2734" s="263"/>
      <c r="Y2734" s="263"/>
      <c r="Z2734" s="263"/>
      <c r="AA2734" s="263"/>
      <c r="AB2734" s="263"/>
    </row>
    <row r="2735" spans="1:28" s="268" customFormat="1" ht="40.200000000000003" customHeight="1">
      <c r="A2735" s="263" t="s">
        <v>7868</v>
      </c>
      <c r="B2735" s="263" t="s">
        <v>7869</v>
      </c>
      <c r="C2735" s="263" t="s">
        <v>311</v>
      </c>
      <c r="D2735" s="263" t="s">
        <v>7870</v>
      </c>
      <c r="E2735" s="263" t="s">
        <v>7871</v>
      </c>
      <c r="F2735" s="263" t="s">
        <v>7911</v>
      </c>
      <c r="G2735" s="264" t="s">
        <v>7912</v>
      </c>
      <c r="H2735" s="263" t="s">
        <v>7931</v>
      </c>
      <c r="I2735" s="265" t="s">
        <v>9</v>
      </c>
      <c r="J2735" s="263"/>
      <c r="K2735" s="263"/>
      <c r="L2735" s="263"/>
      <c r="M2735" s="263"/>
      <c r="N2735" s="263"/>
      <c r="O2735" s="263"/>
      <c r="P2735" s="263"/>
      <c r="Q2735" s="263"/>
      <c r="R2735" s="263"/>
      <c r="S2735" s="263"/>
      <c r="T2735" s="263"/>
      <c r="U2735" s="263"/>
      <c r="V2735" s="263"/>
      <c r="W2735" s="263"/>
      <c r="X2735" s="263"/>
      <c r="Y2735" s="263"/>
      <c r="Z2735" s="263"/>
      <c r="AA2735" s="263"/>
      <c r="AB2735" s="263"/>
    </row>
    <row r="2736" spans="1:28" s="268" customFormat="1" ht="40.200000000000003" customHeight="1">
      <c r="A2736" s="263" t="s">
        <v>7868</v>
      </c>
      <c r="B2736" s="263" t="s">
        <v>7869</v>
      </c>
      <c r="C2736" s="263" t="s">
        <v>315</v>
      </c>
      <c r="D2736" s="263" t="s">
        <v>7870</v>
      </c>
      <c r="E2736" s="263" t="s">
        <v>7871</v>
      </c>
      <c r="F2736" s="263" t="s">
        <v>7932</v>
      </c>
      <c r="G2736" s="264" t="s">
        <v>7933</v>
      </c>
      <c r="H2736" s="263" t="s">
        <v>7934</v>
      </c>
      <c r="I2736" s="265" t="s">
        <v>9</v>
      </c>
      <c r="J2736" s="263"/>
      <c r="K2736" s="263"/>
      <c r="L2736" s="263"/>
      <c r="M2736" s="263"/>
      <c r="N2736" s="263"/>
      <c r="O2736" s="263"/>
      <c r="P2736" s="263"/>
      <c r="Q2736" s="263"/>
      <c r="R2736" s="263"/>
      <c r="S2736" s="263"/>
      <c r="T2736" s="263"/>
      <c r="U2736" s="263"/>
      <c r="V2736" s="263"/>
      <c r="W2736" s="263"/>
      <c r="X2736" s="263"/>
      <c r="Y2736" s="263"/>
      <c r="Z2736" s="263"/>
      <c r="AA2736" s="263"/>
      <c r="AB2736" s="263"/>
    </row>
    <row r="2737" spans="1:28" s="268" customFormat="1" ht="40.200000000000003" customHeight="1">
      <c r="A2737" s="263" t="s">
        <v>7868</v>
      </c>
      <c r="B2737" s="263" t="s">
        <v>7869</v>
      </c>
      <c r="C2737" s="263" t="s">
        <v>318</v>
      </c>
      <c r="D2737" s="263" t="s">
        <v>7870</v>
      </c>
      <c r="E2737" s="263" t="s">
        <v>7871</v>
      </c>
      <c r="F2737" s="263" t="s">
        <v>7935</v>
      </c>
      <c r="G2737" s="264" t="s">
        <v>7936</v>
      </c>
      <c r="H2737" s="263" t="s">
        <v>7937</v>
      </c>
      <c r="I2737" s="265" t="s">
        <v>9</v>
      </c>
      <c r="J2737" s="263"/>
      <c r="K2737" s="263"/>
      <c r="L2737" s="263"/>
      <c r="M2737" s="263"/>
      <c r="N2737" s="263"/>
      <c r="O2737" s="263"/>
      <c r="P2737" s="263"/>
      <c r="Q2737" s="263"/>
      <c r="R2737" s="263"/>
      <c r="S2737" s="263"/>
      <c r="T2737" s="263"/>
      <c r="U2737" s="263"/>
      <c r="V2737" s="263"/>
      <c r="W2737" s="263"/>
      <c r="X2737" s="263"/>
      <c r="Y2737" s="263"/>
      <c r="Z2737" s="263"/>
      <c r="AA2737" s="263"/>
      <c r="AB2737" s="263"/>
    </row>
    <row r="2738" spans="1:28" s="268" customFormat="1" ht="40.200000000000003" customHeight="1">
      <c r="A2738" s="263" t="s">
        <v>7868</v>
      </c>
      <c r="B2738" s="263" t="s">
        <v>7869</v>
      </c>
      <c r="C2738" s="263" t="s">
        <v>322</v>
      </c>
      <c r="D2738" s="263" t="s">
        <v>7870</v>
      </c>
      <c r="E2738" s="263" t="s">
        <v>7871</v>
      </c>
      <c r="F2738" s="263" t="s">
        <v>7938</v>
      </c>
      <c r="G2738" s="264" t="s">
        <v>7939</v>
      </c>
      <c r="H2738" s="263" t="s">
        <v>7937</v>
      </c>
      <c r="I2738" s="265" t="s">
        <v>9</v>
      </c>
      <c r="J2738" s="263"/>
      <c r="K2738" s="263"/>
      <c r="L2738" s="263"/>
      <c r="M2738" s="263"/>
      <c r="N2738" s="263"/>
      <c r="O2738" s="263"/>
      <c r="P2738" s="263"/>
      <c r="Q2738" s="263"/>
      <c r="R2738" s="263"/>
      <c r="S2738" s="263"/>
      <c r="T2738" s="263"/>
      <c r="U2738" s="263"/>
      <c r="V2738" s="263"/>
      <c r="W2738" s="263"/>
      <c r="X2738" s="263"/>
      <c r="Y2738" s="263"/>
      <c r="Z2738" s="263"/>
      <c r="AA2738" s="263"/>
      <c r="AB2738" s="263"/>
    </row>
    <row r="2739" spans="1:28" s="268" customFormat="1" ht="40.200000000000003" customHeight="1">
      <c r="A2739" s="263" t="s">
        <v>7868</v>
      </c>
      <c r="B2739" s="263" t="s">
        <v>7869</v>
      </c>
      <c r="C2739" s="263" t="s">
        <v>1080</v>
      </c>
      <c r="D2739" s="263" t="s">
        <v>7870</v>
      </c>
      <c r="E2739" s="263" t="s">
        <v>7871</v>
      </c>
      <c r="F2739" s="263" t="s">
        <v>7940</v>
      </c>
      <c r="G2739" s="264" t="s">
        <v>7941</v>
      </c>
      <c r="H2739" s="263" t="s">
        <v>7942</v>
      </c>
      <c r="I2739" s="265" t="s">
        <v>9</v>
      </c>
      <c r="J2739" s="263"/>
      <c r="K2739" s="263"/>
      <c r="L2739" s="263"/>
      <c r="M2739" s="263"/>
      <c r="N2739" s="263"/>
      <c r="O2739" s="263"/>
      <c r="P2739" s="263"/>
      <c r="Q2739" s="263"/>
      <c r="R2739" s="263"/>
      <c r="S2739" s="263"/>
      <c r="T2739" s="263"/>
      <c r="U2739" s="263"/>
      <c r="V2739" s="263"/>
      <c r="W2739" s="263"/>
      <c r="X2739" s="263"/>
      <c r="Y2739" s="263"/>
      <c r="Z2739" s="263"/>
      <c r="AA2739" s="263"/>
      <c r="AB2739" s="263"/>
    </row>
    <row r="2740" spans="1:28" s="268" customFormat="1" ht="40.200000000000003" customHeight="1">
      <c r="A2740" s="263" t="s">
        <v>7868</v>
      </c>
      <c r="B2740" s="263" t="s">
        <v>7869</v>
      </c>
      <c r="C2740" s="263" t="s">
        <v>1084</v>
      </c>
      <c r="D2740" s="263" t="s">
        <v>7870</v>
      </c>
      <c r="E2740" s="263" t="s">
        <v>7871</v>
      </c>
      <c r="F2740" s="263" t="s">
        <v>7932</v>
      </c>
      <c r="G2740" s="264" t="s">
        <v>7943</v>
      </c>
      <c r="H2740" s="263" t="s">
        <v>7937</v>
      </c>
      <c r="I2740" s="265" t="s">
        <v>9</v>
      </c>
      <c r="J2740" s="263"/>
      <c r="K2740" s="263"/>
      <c r="L2740" s="263"/>
      <c r="M2740" s="263"/>
      <c r="N2740" s="263"/>
      <c r="O2740" s="263"/>
      <c r="P2740" s="263"/>
      <c r="Q2740" s="263"/>
      <c r="R2740" s="263"/>
      <c r="S2740" s="263"/>
      <c r="T2740" s="263"/>
      <c r="U2740" s="263"/>
      <c r="V2740" s="263"/>
      <c r="W2740" s="263"/>
      <c r="X2740" s="263"/>
      <c r="Y2740" s="263"/>
      <c r="Z2740" s="263"/>
      <c r="AA2740" s="263"/>
      <c r="AB2740" s="263"/>
    </row>
    <row r="2741" spans="1:28" s="268" customFormat="1" ht="40.200000000000003" customHeight="1">
      <c r="A2741" s="263" t="s">
        <v>7868</v>
      </c>
      <c r="B2741" s="263" t="s">
        <v>7869</v>
      </c>
      <c r="C2741" s="263" t="s">
        <v>1088</v>
      </c>
      <c r="D2741" s="263" t="s">
        <v>7870</v>
      </c>
      <c r="E2741" s="263" t="s">
        <v>7871</v>
      </c>
      <c r="F2741" s="263" t="s">
        <v>7944</v>
      </c>
      <c r="G2741" s="264" t="s">
        <v>7945</v>
      </c>
      <c r="H2741" s="263" t="s">
        <v>7946</v>
      </c>
      <c r="I2741" s="265" t="s">
        <v>9</v>
      </c>
      <c r="J2741" s="263"/>
      <c r="K2741" s="263"/>
      <c r="L2741" s="263"/>
      <c r="M2741" s="263"/>
      <c r="N2741" s="263"/>
      <c r="O2741" s="263"/>
      <c r="P2741" s="263"/>
      <c r="Q2741" s="263"/>
      <c r="R2741" s="263"/>
      <c r="S2741" s="263"/>
      <c r="T2741" s="263"/>
      <c r="U2741" s="263"/>
      <c r="V2741" s="263"/>
      <c r="W2741" s="263"/>
      <c r="X2741" s="263"/>
      <c r="Y2741" s="263"/>
      <c r="Z2741" s="263"/>
      <c r="AA2741" s="263"/>
      <c r="AB2741" s="263"/>
    </row>
    <row r="2742" spans="1:28" s="268" customFormat="1" ht="40.200000000000003" customHeight="1">
      <c r="A2742" s="263" t="s">
        <v>7868</v>
      </c>
      <c r="B2742" s="263" t="s">
        <v>7869</v>
      </c>
      <c r="C2742" s="263" t="s">
        <v>1092</v>
      </c>
      <c r="D2742" s="263" t="s">
        <v>7870</v>
      </c>
      <c r="E2742" s="263" t="s">
        <v>7871</v>
      </c>
      <c r="F2742" s="263" t="s">
        <v>7947</v>
      </c>
      <c r="G2742" s="264" t="s">
        <v>7948</v>
      </c>
      <c r="H2742" s="263" t="s">
        <v>7949</v>
      </c>
      <c r="I2742" s="265" t="s">
        <v>9</v>
      </c>
      <c r="J2742" s="263"/>
      <c r="K2742" s="263"/>
      <c r="L2742" s="263"/>
      <c r="M2742" s="263"/>
      <c r="N2742" s="263"/>
      <c r="O2742" s="263"/>
      <c r="P2742" s="263"/>
      <c r="Q2742" s="263"/>
      <c r="R2742" s="263"/>
      <c r="S2742" s="263"/>
      <c r="T2742" s="263"/>
      <c r="U2742" s="263"/>
      <c r="V2742" s="263"/>
      <c r="W2742" s="263"/>
      <c r="X2742" s="263"/>
      <c r="Y2742" s="263"/>
      <c r="Z2742" s="263"/>
      <c r="AA2742" s="263"/>
      <c r="AB2742" s="263"/>
    </row>
    <row r="2743" spans="1:28" s="268" customFormat="1" ht="40.200000000000003" customHeight="1">
      <c r="A2743" s="263" t="s">
        <v>7868</v>
      </c>
      <c r="B2743" s="263" t="s">
        <v>7869</v>
      </c>
      <c r="C2743" s="263" t="s">
        <v>1096</v>
      </c>
      <c r="D2743" s="263" t="s">
        <v>7870</v>
      </c>
      <c r="E2743" s="263" t="s">
        <v>7871</v>
      </c>
      <c r="F2743" s="263" t="s">
        <v>7950</v>
      </c>
      <c r="G2743" s="264" t="s">
        <v>7951</v>
      </c>
      <c r="H2743" s="263" t="s">
        <v>7952</v>
      </c>
      <c r="I2743" s="265" t="s">
        <v>9</v>
      </c>
      <c r="J2743" s="263"/>
      <c r="K2743" s="263"/>
      <c r="L2743" s="263"/>
      <c r="M2743" s="263"/>
      <c r="N2743" s="263"/>
      <c r="O2743" s="263"/>
      <c r="P2743" s="263"/>
      <c r="Q2743" s="263"/>
      <c r="R2743" s="263"/>
      <c r="S2743" s="263"/>
      <c r="T2743" s="263"/>
      <c r="U2743" s="263"/>
      <c r="V2743" s="263"/>
      <c r="W2743" s="263"/>
      <c r="X2743" s="263"/>
      <c r="Y2743" s="263"/>
      <c r="Z2743" s="263"/>
      <c r="AA2743" s="263"/>
      <c r="AB2743" s="263"/>
    </row>
    <row r="2744" spans="1:28" s="268" customFormat="1" ht="40.200000000000003" customHeight="1">
      <c r="A2744" s="263" t="s">
        <v>7868</v>
      </c>
      <c r="B2744" s="263" t="s">
        <v>7869</v>
      </c>
      <c r="C2744" s="263" t="s">
        <v>1100</v>
      </c>
      <c r="D2744" s="263" t="s">
        <v>7870</v>
      </c>
      <c r="E2744" s="263" t="s">
        <v>7871</v>
      </c>
      <c r="F2744" s="263" t="s">
        <v>7953</v>
      </c>
      <c r="G2744" s="264" t="s">
        <v>7954</v>
      </c>
      <c r="H2744" s="263" t="s">
        <v>7955</v>
      </c>
      <c r="I2744" s="265" t="s">
        <v>9</v>
      </c>
      <c r="J2744" s="263"/>
      <c r="K2744" s="263"/>
      <c r="L2744" s="263"/>
      <c r="M2744" s="263"/>
      <c r="N2744" s="263"/>
      <c r="O2744" s="263"/>
      <c r="P2744" s="263"/>
      <c r="Q2744" s="263"/>
      <c r="R2744" s="263"/>
      <c r="S2744" s="263"/>
      <c r="T2744" s="263"/>
      <c r="U2744" s="263"/>
      <c r="V2744" s="263"/>
      <c r="W2744" s="263"/>
      <c r="X2744" s="263"/>
      <c r="Y2744" s="263"/>
      <c r="Z2744" s="263"/>
      <c r="AA2744" s="263"/>
      <c r="AB2744" s="263"/>
    </row>
    <row r="2745" spans="1:28" s="268" customFormat="1" ht="40.200000000000003" customHeight="1">
      <c r="A2745" s="263" t="s">
        <v>7868</v>
      </c>
      <c r="B2745" s="263" t="s">
        <v>7869</v>
      </c>
      <c r="C2745" s="263" t="s">
        <v>1104</v>
      </c>
      <c r="D2745" s="263" t="s">
        <v>7870</v>
      </c>
      <c r="E2745" s="263" t="s">
        <v>7871</v>
      </c>
      <c r="F2745" s="263" t="s">
        <v>7956</v>
      </c>
      <c r="G2745" s="264" t="s">
        <v>7957</v>
      </c>
      <c r="H2745" s="263" t="s">
        <v>7955</v>
      </c>
      <c r="I2745" s="265" t="s">
        <v>9</v>
      </c>
      <c r="J2745" s="263"/>
      <c r="K2745" s="263"/>
      <c r="L2745" s="263"/>
      <c r="M2745" s="263"/>
      <c r="N2745" s="263"/>
      <c r="O2745" s="263"/>
      <c r="P2745" s="263"/>
      <c r="Q2745" s="263"/>
      <c r="R2745" s="263"/>
      <c r="S2745" s="263"/>
      <c r="T2745" s="263"/>
      <c r="U2745" s="263"/>
      <c r="V2745" s="263"/>
      <c r="W2745" s="263"/>
      <c r="X2745" s="263"/>
      <c r="Y2745" s="263"/>
      <c r="Z2745" s="263"/>
      <c r="AA2745" s="263"/>
      <c r="AB2745" s="263"/>
    </row>
    <row r="2746" spans="1:28" s="268" customFormat="1" ht="40.200000000000003" customHeight="1">
      <c r="A2746" s="263" t="s">
        <v>7868</v>
      </c>
      <c r="B2746" s="263" t="s">
        <v>7869</v>
      </c>
      <c r="C2746" s="263" t="s">
        <v>1108</v>
      </c>
      <c r="D2746" s="263" t="s">
        <v>7870</v>
      </c>
      <c r="E2746" s="263" t="s">
        <v>7871</v>
      </c>
      <c r="F2746" s="263" t="s">
        <v>7958</v>
      </c>
      <c r="G2746" s="264" t="s">
        <v>7959</v>
      </c>
      <c r="H2746" s="263" t="s">
        <v>7960</v>
      </c>
      <c r="I2746" s="265" t="s">
        <v>9</v>
      </c>
      <c r="J2746" s="263"/>
      <c r="K2746" s="263"/>
      <c r="L2746" s="263"/>
      <c r="M2746" s="263"/>
      <c r="N2746" s="263"/>
      <c r="O2746" s="263"/>
      <c r="P2746" s="263"/>
      <c r="Q2746" s="263"/>
      <c r="R2746" s="263"/>
      <c r="S2746" s="263"/>
      <c r="T2746" s="263"/>
      <c r="U2746" s="263"/>
      <c r="V2746" s="263"/>
      <c r="W2746" s="263"/>
      <c r="X2746" s="263"/>
      <c r="Y2746" s="263"/>
      <c r="Z2746" s="263"/>
      <c r="AA2746" s="263"/>
      <c r="AB2746" s="263"/>
    </row>
    <row r="2747" spans="1:28" s="268" customFormat="1" ht="40.200000000000003" customHeight="1">
      <c r="A2747" s="263" t="s">
        <v>7868</v>
      </c>
      <c r="B2747" s="263" t="s">
        <v>7869</v>
      </c>
      <c r="C2747" s="263" t="s">
        <v>1111</v>
      </c>
      <c r="D2747" s="263" t="s">
        <v>7870</v>
      </c>
      <c r="E2747" s="263" t="s">
        <v>7871</v>
      </c>
      <c r="F2747" s="263" t="s">
        <v>7961</v>
      </c>
      <c r="G2747" s="264" t="s">
        <v>7962</v>
      </c>
      <c r="H2747" s="263" t="s">
        <v>7963</v>
      </c>
      <c r="I2747" s="265" t="s">
        <v>9</v>
      </c>
      <c r="J2747" s="263"/>
      <c r="K2747" s="263"/>
      <c r="L2747" s="263"/>
      <c r="M2747" s="263"/>
      <c r="N2747" s="263"/>
      <c r="O2747" s="263"/>
      <c r="P2747" s="263"/>
      <c r="Q2747" s="263"/>
      <c r="R2747" s="263"/>
      <c r="S2747" s="263"/>
      <c r="T2747" s="263"/>
      <c r="U2747" s="263"/>
      <c r="V2747" s="263"/>
      <c r="W2747" s="263"/>
      <c r="X2747" s="263"/>
      <c r="Y2747" s="263"/>
      <c r="Z2747" s="263"/>
      <c r="AA2747" s="263"/>
      <c r="AB2747" s="263"/>
    </row>
    <row r="2748" spans="1:28" s="268" customFormat="1" ht="40.200000000000003" customHeight="1">
      <c r="A2748" s="263" t="s">
        <v>7868</v>
      </c>
      <c r="B2748" s="263" t="s">
        <v>7869</v>
      </c>
      <c r="C2748" s="263" t="s">
        <v>1114</v>
      </c>
      <c r="D2748" s="263" t="s">
        <v>7870</v>
      </c>
      <c r="E2748" s="263" t="s">
        <v>7871</v>
      </c>
      <c r="F2748" s="263" t="s">
        <v>7953</v>
      </c>
      <c r="G2748" s="264" t="s">
        <v>7964</v>
      </c>
      <c r="H2748" s="263" t="s">
        <v>7960</v>
      </c>
      <c r="I2748" s="265" t="s">
        <v>9</v>
      </c>
      <c r="J2748" s="263"/>
      <c r="K2748" s="263"/>
      <c r="L2748" s="263"/>
      <c r="M2748" s="263"/>
      <c r="N2748" s="263"/>
      <c r="O2748" s="263"/>
      <c r="P2748" s="263"/>
      <c r="Q2748" s="263"/>
      <c r="R2748" s="263"/>
      <c r="S2748" s="263"/>
      <c r="T2748" s="263"/>
      <c r="U2748" s="263"/>
      <c r="V2748" s="263"/>
      <c r="W2748" s="263"/>
      <c r="X2748" s="263"/>
      <c r="Y2748" s="263"/>
      <c r="Z2748" s="263"/>
      <c r="AA2748" s="263"/>
      <c r="AB2748" s="263"/>
    </row>
    <row r="2749" spans="1:28" s="268" customFormat="1" ht="40.200000000000003" customHeight="1">
      <c r="A2749" s="263" t="s">
        <v>7868</v>
      </c>
      <c r="B2749" s="263" t="s">
        <v>7869</v>
      </c>
      <c r="C2749" s="263" t="s">
        <v>1117</v>
      </c>
      <c r="D2749" s="263" t="s">
        <v>7870</v>
      </c>
      <c r="E2749" s="263" t="s">
        <v>7871</v>
      </c>
      <c r="F2749" s="263" t="s">
        <v>7965</v>
      </c>
      <c r="G2749" s="264" t="s">
        <v>7966</v>
      </c>
      <c r="H2749" s="263" t="s">
        <v>7967</v>
      </c>
      <c r="I2749" s="265" t="s">
        <v>9</v>
      </c>
      <c r="J2749" s="263"/>
      <c r="K2749" s="263"/>
      <c r="L2749" s="263"/>
      <c r="M2749" s="263"/>
      <c r="N2749" s="263"/>
      <c r="O2749" s="263"/>
      <c r="P2749" s="263"/>
      <c r="Q2749" s="263"/>
      <c r="R2749" s="263"/>
      <c r="S2749" s="263"/>
      <c r="T2749" s="263"/>
      <c r="U2749" s="263"/>
      <c r="V2749" s="263"/>
      <c r="W2749" s="263"/>
      <c r="X2749" s="263"/>
      <c r="Y2749" s="263"/>
      <c r="Z2749" s="263"/>
      <c r="AA2749" s="263"/>
      <c r="AB2749" s="263"/>
    </row>
    <row r="2750" spans="1:28" s="268" customFormat="1" ht="40.200000000000003" customHeight="1">
      <c r="A2750" s="263" t="s">
        <v>7868</v>
      </c>
      <c r="B2750" s="263" t="s">
        <v>7869</v>
      </c>
      <c r="C2750" s="263" t="s">
        <v>1121</v>
      </c>
      <c r="D2750" s="263" t="s">
        <v>7870</v>
      </c>
      <c r="E2750" s="263" t="s">
        <v>7871</v>
      </c>
      <c r="F2750" s="263" t="s">
        <v>7968</v>
      </c>
      <c r="G2750" s="264" t="s">
        <v>7969</v>
      </c>
      <c r="H2750" s="263" t="s">
        <v>7970</v>
      </c>
      <c r="I2750" s="265" t="s">
        <v>9</v>
      </c>
      <c r="J2750" s="263"/>
      <c r="K2750" s="263"/>
      <c r="L2750" s="263"/>
      <c r="M2750" s="263"/>
      <c r="N2750" s="263"/>
      <c r="O2750" s="263"/>
      <c r="P2750" s="263"/>
      <c r="Q2750" s="263"/>
      <c r="R2750" s="263"/>
      <c r="S2750" s="263"/>
      <c r="T2750" s="263"/>
      <c r="U2750" s="263"/>
      <c r="V2750" s="263"/>
      <c r="W2750" s="263"/>
      <c r="X2750" s="263"/>
      <c r="Y2750" s="263"/>
      <c r="Z2750" s="263"/>
      <c r="AA2750" s="263"/>
      <c r="AB2750" s="263"/>
    </row>
    <row r="2751" spans="1:28" s="268" customFormat="1" ht="40.200000000000003" customHeight="1">
      <c r="A2751" s="263" t="s">
        <v>7868</v>
      </c>
      <c r="B2751" s="263" t="s">
        <v>7869</v>
      </c>
      <c r="C2751" s="263" t="s">
        <v>1781</v>
      </c>
      <c r="D2751" s="263" t="s">
        <v>7870</v>
      </c>
      <c r="E2751" s="263" t="s">
        <v>7871</v>
      </c>
      <c r="F2751" s="263" t="s">
        <v>7971</v>
      </c>
      <c r="G2751" s="264" t="s">
        <v>7969</v>
      </c>
      <c r="H2751" s="263" t="s">
        <v>7972</v>
      </c>
      <c r="I2751" s="265" t="s">
        <v>9</v>
      </c>
      <c r="J2751" s="263"/>
      <c r="K2751" s="263"/>
      <c r="L2751" s="263"/>
      <c r="M2751" s="263"/>
      <c r="N2751" s="263"/>
      <c r="O2751" s="263"/>
      <c r="P2751" s="263"/>
      <c r="Q2751" s="263"/>
      <c r="R2751" s="263"/>
      <c r="S2751" s="263"/>
      <c r="T2751" s="263"/>
      <c r="U2751" s="263"/>
      <c r="V2751" s="263"/>
      <c r="W2751" s="263"/>
      <c r="X2751" s="263"/>
      <c r="Y2751" s="263"/>
      <c r="Z2751" s="263"/>
      <c r="AA2751" s="263"/>
      <c r="AB2751" s="263"/>
    </row>
    <row r="2752" spans="1:28" s="268" customFormat="1" ht="40.200000000000003" customHeight="1">
      <c r="A2752" s="263" t="s">
        <v>7868</v>
      </c>
      <c r="B2752" s="263" t="s">
        <v>7869</v>
      </c>
      <c r="C2752" s="263" t="s">
        <v>1785</v>
      </c>
      <c r="D2752" s="263" t="s">
        <v>7870</v>
      </c>
      <c r="E2752" s="263" t="s">
        <v>7871</v>
      </c>
      <c r="F2752" s="263" t="s">
        <v>5025</v>
      </c>
      <c r="G2752" s="264" t="s">
        <v>5507</v>
      </c>
      <c r="H2752" s="263" t="s">
        <v>3365</v>
      </c>
      <c r="I2752" s="265" t="s">
        <v>9</v>
      </c>
      <c r="J2752" s="263"/>
      <c r="K2752" s="263"/>
      <c r="L2752" s="263"/>
      <c r="M2752" s="263"/>
      <c r="N2752" s="263"/>
      <c r="O2752" s="263"/>
      <c r="P2752" s="263"/>
      <c r="Q2752" s="263"/>
      <c r="R2752" s="263"/>
      <c r="S2752" s="263"/>
      <c r="T2752" s="263"/>
      <c r="U2752" s="263"/>
      <c r="V2752" s="263"/>
      <c r="W2752" s="263"/>
      <c r="X2752" s="263"/>
      <c r="Y2752" s="263"/>
      <c r="Z2752" s="263"/>
      <c r="AA2752" s="263"/>
      <c r="AB2752" s="263"/>
    </row>
    <row r="2753" spans="1:28" s="268" customFormat="1" ht="40.200000000000003" customHeight="1">
      <c r="A2753" s="263" t="s">
        <v>7868</v>
      </c>
      <c r="B2753" s="263" t="s">
        <v>7869</v>
      </c>
      <c r="C2753" s="263" t="s">
        <v>1789</v>
      </c>
      <c r="D2753" s="263" t="s">
        <v>7870</v>
      </c>
      <c r="E2753" s="263" t="s">
        <v>7871</v>
      </c>
      <c r="F2753" s="263" t="s">
        <v>7863</v>
      </c>
      <c r="G2753" s="264" t="s">
        <v>5831</v>
      </c>
      <c r="H2753" s="263" t="s">
        <v>3359</v>
      </c>
      <c r="I2753" s="265" t="s">
        <v>9</v>
      </c>
      <c r="J2753" s="263"/>
      <c r="K2753" s="263"/>
      <c r="L2753" s="263"/>
      <c r="M2753" s="263"/>
      <c r="N2753" s="263"/>
      <c r="O2753" s="263"/>
      <c r="P2753" s="263"/>
      <c r="Q2753" s="263"/>
      <c r="R2753" s="263"/>
      <c r="S2753" s="263"/>
      <c r="T2753" s="263"/>
      <c r="U2753" s="263"/>
      <c r="V2753" s="263"/>
      <c r="W2753" s="263"/>
      <c r="X2753" s="263"/>
      <c r="Y2753" s="263"/>
      <c r="Z2753" s="263"/>
      <c r="AA2753" s="263"/>
      <c r="AB2753" s="263"/>
    </row>
    <row r="2754" spans="1:28" s="268" customFormat="1" ht="40.200000000000003" customHeight="1">
      <c r="A2754" s="263" t="s">
        <v>7868</v>
      </c>
      <c r="B2754" s="263" t="s">
        <v>7869</v>
      </c>
      <c r="C2754" s="263" t="s">
        <v>1793</v>
      </c>
      <c r="D2754" s="263" t="s">
        <v>7870</v>
      </c>
      <c r="E2754" s="263" t="s">
        <v>7871</v>
      </c>
      <c r="F2754" s="263" t="s">
        <v>3031</v>
      </c>
      <c r="G2754" s="264" t="s">
        <v>5408</v>
      </c>
      <c r="H2754" s="263" t="s">
        <v>3362</v>
      </c>
      <c r="I2754" s="265" t="s">
        <v>9</v>
      </c>
      <c r="J2754" s="263"/>
      <c r="K2754" s="263"/>
      <c r="L2754" s="263"/>
      <c r="M2754" s="263"/>
      <c r="N2754" s="263"/>
      <c r="O2754" s="263"/>
      <c r="P2754" s="263"/>
      <c r="Q2754" s="263"/>
      <c r="R2754" s="263"/>
      <c r="S2754" s="263"/>
      <c r="T2754" s="263"/>
      <c r="U2754" s="263"/>
      <c r="V2754" s="263"/>
      <c r="W2754" s="263"/>
      <c r="X2754" s="263"/>
      <c r="Y2754" s="263"/>
      <c r="Z2754" s="263"/>
      <c r="AA2754" s="263"/>
      <c r="AB2754" s="263"/>
    </row>
    <row r="2755" spans="1:28" s="268" customFormat="1" ht="40.200000000000003" customHeight="1">
      <c r="A2755" s="263" t="s">
        <v>7868</v>
      </c>
      <c r="B2755" s="263" t="s">
        <v>7869</v>
      </c>
      <c r="C2755" s="263" t="s">
        <v>1796</v>
      </c>
      <c r="D2755" s="263" t="s">
        <v>7870</v>
      </c>
      <c r="E2755" s="263" t="s">
        <v>7871</v>
      </c>
      <c r="F2755" s="263" t="s">
        <v>7761</v>
      </c>
      <c r="G2755" s="264" t="s">
        <v>7973</v>
      </c>
      <c r="H2755" s="263" t="s">
        <v>7974</v>
      </c>
      <c r="I2755" s="265" t="s">
        <v>9</v>
      </c>
      <c r="J2755" s="263"/>
      <c r="K2755" s="263"/>
      <c r="L2755" s="263"/>
      <c r="M2755" s="263"/>
      <c r="N2755" s="263"/>
      <c r="O2755" s="263"/>
      <c r="P2755" s="263"/>
      <c r="Q2755" s="263"/>
      <c r="R2755" s="263"/>
      <c r="S2755" s="263"/>
      <c r="T2755" s="263"/>
      <c r="U2755" s="263"/>
      <c r="V2755" s="263"/>
      <c r="W2755" s="263"/>
      <c r="X2755" s="263"/>
      <c r="Y2755" s="263"/>
      <c r="Z2755" s="263"/>
      <c r="AA2755" s="263"/>
      <c r="AB2755" s="263"/>
    </row>
    <row r="2756" spans="1:28" s="268" customFormat="1" ht="40.200000000000003" customHeight="1">
      <c r="A2756" s="263" t="s">
        <v>7868</v>
      </c>
      <c r="B2756" s="263" t="s">
        <v>7869</v>
      </c>
      <c r="C2756" s="263" t="s">
        <v>1800</v>
      </c>
      <c r="D2756" s="263" t="s">
        <v>7870</v>
      </c>
      <c r="E2756" s="263" t="s">
        <v>7871</v>
      </c>
      <c r="F2756" s="263" t="s">
        <v>7831</v>
      </c>
      <c r="G2756" s="264" t="s">
        <v>7975</v>
      </c>
      <c r="H2756" s="263" t="s">
        <v>5503</v>
      </c>
      <c r="I2756" s="265" t="s">
        <v>9</v>
      </c>
      <c r="J2756" s="263"/>
      <c r="K2756" s="263"/>
      <c r="L2756" s="263"/>
      <c r="M2756" s="263"/>
      <c r="N2756" s="263"/>
      <c r="O2756" s="263"/>
      <c r="P2756" s="263"/>
      <c r="Q2756" s="263"/>
      <c r="R2756" s="263"/>
      <c r="S2756" s="263"/>
      <c r="T2756" s="263"/>
      <c r="U2756" s="263"/>
      <c r="V2756" s="263"/>
      <c r="W2756" s="263"/>
      <c r="X2756" s="263"/>
      <c r="Y2756" s="263"/>
      <c r="Z2756" s="263"/>
      <c r="AA2756" s="263"/>
      <c r="AB2756" s="263"/>
    </row>
    <row r="2757" spans="1:28" s="268" customFormat="1" ht="40.200000000000003" customHeight="1">
      <c r="A2757" s="263" t="s">
        <v>7868</v>
      </c>
      <c r="B2757" s="263" t="s">
        <v>7869</v>
      </c>
      <c r="C2757" s="263" t="s">
        <v>1803</v>
      </c>
      <c r="D2757" s="263" t="s">
        <v>7870</v>
      </c>
      <c r="E2757" s="263" t="s">
        <v>7871</v>
      </c>
      <c r="F2757" s="263" t="s">
        <v>7833</v>
      </c>
      <c r="G2757" s="264" t="s">
        <v>7976</v>
      </c>
      <c r="H2757" s="263" t="s">
        <v>5500</v>
      </c>
      <c r="I2757" s="265" t="s">
        <v>9</v>
      </c>
      <c r="J2757" s="263"/>
      <c r="K2757" s="263"/>
      <c r="L2757" s="263"/>
      <c r="M2757" s="263"/>
      <c r="N2757" s="263"/>
      <c r="O2757" s="263"/>
      <c r="P2757" s="263"/>
      <c r="Q2757" s="263"/>
      <c r="R2757" s="263"/>
      <c r="S2757" s="263"/>
      <c r="T2757" s="263"/>
      <c r="U2757" s="263"/>
      <c r="V2757" s="263"/>
      <c r="W2757" s="263"/>
      <c r="X2757" s="263"/>
      <c r="Y2757" s="263"/>
      <c r="Z2757" s="263"/>
      <c r="AA2757" s="263"/>
      <c r="AB2757" s="263"/>
    </row>
    <row r="2758" spans="1:28" s="268" customFormat="1" ht="40.200000000000003" customHeight="1">
      <c r="A2758" s="263" t="s">
        <v>7868</v>
      </c>
      <c r="B2758" s="263" t="s">
        <v>7869</v>
      </c>
      <c r="C2758" s="263" t="s">
        <v>1805</v>
      </c>
      <c r="D2758" s="263" t="s">
        <v>7870</v>
      </c>
      <c r="E2758" s="263" t="s">
        <v>7871</v>
      </c>
      <c r="F2758" s="263" t="s">
        <v>7835</v>
      </c>
      <c r="G2758" s="264" t="s">
        <v>7977</v>
      </c>
      <c r="H2758" s="263" t="s">
        <v>7759</v>
      </c>
      <c r="I2758" s="265" t="s">
        <v>9</v>
      </c>
      <c r="J2758" s="263"/>
      <c r="K2758" s="263"/>
      <c r="L2758" s="263"/>
      <c r="M2758" s="263"/>
      <c r="N2758" s="263"/>
      <c r="O2758" s="263"/>
      <c r="P2758" s="263"/>
      <c r="Q2758" s="263"/>
      <c r="R2758" s="263"/>
      <c r="S2758" s="263"/>
      <c r="T2758" s="263"/>
      <c r="U2758" s="263"/>
      <c r="V2758" s="263"/>
      <c r="W2758" s="263"/>
      <c r="X2758" s="263"/>
      <c r="Y2758" s="263"/>
      <c r="Z2758" s="263"/>
      <c r="AA2758" s="263"/>
      <c r="AB2758" s="263"/>
    </row>
    <row r="2759" spans="1:28" s="268" customFormat="1" ht="40.200000000000003" customHeight="1">
      <c r="A2759" s="263" t="s">
        <v>7868</v>
      </c>
      <c r="B2759" s="263" t="s">
        <v>7869</v>
      </c>
      <c r="C2759" s="263" t="s">
        <v>1809</v>
      </c>
      <c r="D2759" s="263" t="s">
        <v>7870</v>
      </c>
      <c r="E2759" s="263" t="s">
        <v>7871</v>
      </c>
      <c r="F2759" s="263" t="s">
        <v>7978</v>
      </c>
      <c r="G2759" s="264" t="s">
        <v>7979</v>
      </c>
      <c r="H2759" s="263" t="s">
        <v>7980</v>
      </c>
      <c r="I2759" s="265" t="s">
        <v>9</v>
      </c>
      <c r="J2759" s="263"/>
      <c r="K2759" s="263"/>
      <c r="L2759" s="263"/>
      <c r="M2759" s="263"/>
      <c r="N2759" s="263"/>
      <c r="O2759" s="263"/>
      <c r="P2759" s="263"/>
      <c r="Q2759" s="263"/>
      <c r="R2759" s="263"/>
      <c r="S2759" s="263"/>
      <c r="T2759" s="263"/>
      <c r="U2759" s="263"/>
      <c r="V2759" s="263"/>
      <c r="W2759" s="263"/>
      <c r="X2759" s="263"/>
      <c r="Y2759" s="263"/>
      <c r="Z2759" s="263"/>
      <c r="AA2759" s="263"/>
      <c r="AB2759" s="263"/>
    </row>
    <row r="2760" spans="1:28" s="268" customFormat="1" ht="40.200000000000003" customHeight="1">
      <c r="A2760" s="263" t="s">
        <v>7868</v>
      </c>
      <c r="B2760" s="263" t="s">
        <v>7869</v>
      </c>
      <c r="C2760" s="263" t="s">
        <v>1813</v>
      </c>
      <c r="D2760" s="263" t="s">
        <v>7870</v>
      </c>
      <c r="E2760" s="263" t="s">
        <v>7871</v>
      </c>
      <c r="F2760" s="263" t="s">
        <v>7981</v>
      </c>
      <c r="G2760" s="264" t="s">
        <v>7969</v>
      </c>
      <c r="H2760" s="263" t="s">
        <v>7982</v>
      </c>
      <c r="I2760" s="265" t="s">
        <v>9</v>
      </c>
      <c r="J2760" s="263"/>
      <c r="K2760" s="263"/>
      <c r="L2760" s="263"/>
      <c r="M2760" s="263"/>
      <c r="N2760" s="263"/>
      <c r="O2760" s="263"/>
      <c r="P2760" s="263"/>
      <c r="Q2760" s="263"/>
      <c r="R2760" s="263"/>
      <c r="S2760" s="263"/>
      <c r="T2760" s="263"/>
      <c r="U2760" s="263"/>
      <c r="V2760" s="263"/>
      <c r="W2760" s="263"/>
      <c r="X2760" s="263"/>
      <c r="Y2760" s="263"/>
      <c r="Z2760" s="263"/>
      <c r="AA2760" s="263"/>
      <c r="AB2760" s="263"/>
    </row>
    <row r="2761" spans="1:28" s="268" customFormat="1" ht="40.200000000000003" customHeight="1">
      <c r="A2761" s="263" t="s">
        <v>7868</v>
      </c>
      <c r="B2761" s="263" t="s">
        <v>7869</v>
      </c>
      <c r="C2761" s="263" t="s">
        <v>1817</v>
      </c>
      <c r="D2761" s="263" t="s">
        <v>7870</v>
      </c>
      <c r="E2761" s="263" t="s">
        <v>7871</v>
      </c>
      <c r="F2761" s="263" t="s">
        <v>7983</v>
      </c>
      <c r="G2761" s="264" t="s">
        <v>7969</v>
      </c>
      <c r="H2761" s="263" t="s">
        <v>7984</v>
      </c>
      <c r="I2761" s="265" t="s">
        <v>9</v>
      </c>
      <c r="J2761" s="263"/>
      <c r="K2761" s="263"/>
      <c r="L2761" s="263"/>
      <c r="M2761" s="263"/>
      <c r="N2761" s="263"/>
      <c r="O2761" s="263"/>
      <c r="P2761" s="263"/>
      <c r="Q2761" s="263"/>
      <c r="R2761" s="263"/>
      <c r="S2761" s="263"/>
      <c r="T2761" s="263"/>
      <c r="U2761" s="263"/>
      <c r="V2761" s="263"/>
      <c r="W2761" s="263"/>
      <c r="X2761" s="263"/>
      <c r="Y2761" s="263"/>
      <c r="Z2761" s="263"/>
      <c r="AA2761" s="263"/>
      <c r="AB2761" s="263"/>
    </row>
    <row r="2762" spans="1:28" s="268" customFormat="1" ht="40.200000000000003" customHeight="1">
      <c r="A2762" s="263" t="s">
        <v>7868</v>
      </c>
      <c r="B2762" s="263" t="s">
        <v>7869</v>
      </c>
      <c r="C2762" s="263" t="s">
        <v>1821</v>
      </c>
      <c r="D2762" s="263" t="s">
        <v>7870</v>
      </c>
      <c r="E2762" s="263" t="s">
        <v>7871</v>
      </c>
      <c r="F2762" s="263" t="s">
        <v>7985</v>
      </c>
      <c r="G2762" s="264" t="s">
        <v>7986</v>
      </c>
      <c r="H2762" s="263" t="s">
        <v>7987</v>
      </c>
      <c r="I2762" s="265" t="s">
        <v>9</v>
      </c>
      <c r="J2762" s="263"/>
      <c r="K2762" s="263"/>
      <c r="L2762" s="263"/>
      <c r="M2762" s="263"/>
      <c r="N2762" s="263"/>
      <c r="O2762" s="263"/>
      <c r="P2762" s="263"/>
      <c r="Q2762" s="263"/>
      <c r="R2762" s="263"/>
      <c r="S2762" s="263"/>
      <c r="T2762" s="263"/>
      <c r="U2762" s="263"/>
      <c r="V2762" s="263"/>
      <c r="W2762" s="263"/>
      <c r="X2762" s="263"/>
      <c r="Y2762" s="263"/>
      <c r="Z2762" s="263"/>
      <c r="AA2762" s="263"/>
      <c r="AB2762" s="263"/>
    </row>
    <row r="2763" spans="1:28" s="268" customFormat="1" ht="40.200000000000003" customHeight="1">
      <c r="A2763" s="263" t="s">
        <v>7868</v>
      </c>
      <c r="B2763" s="263" t="s">
        <v>7869</v>
      </c>
      <c r="C2763" s="263" t="s">
        <v>1825</v>
      </c>
      <c r="D2763" s="263" t="s">
        <v>7870</v>
      </c>
      <c r="E2763" s="263" t="s">
        <v>7871</v>
      </c>
      <c r="F2763" s="263" t="s">
        <v>7988</v>
      </c>
      <c r="G2763" s="264" t="s">
        <v>7986</v>
      </c>
      <c r="H2763" s="263" t="s">
        <v>7989</v>
      </c>
      <c r="I2763" s="265" t="s">
        <v>9</v>
      </c>
      <c r="J2763" s="263"/>
      <c r="K2763" s="263"/>
      <c r="L2763" s="263"/>
      <c r="M2763" s="263"/>
      <c r="N2763" s="263"/>
      <c r="O2763" s="263"/>
      <c r="P2763" s="263"/>
      <c r="Q2763" s="263"/>
      <c r="R2763" s="263"/>
      <c r="S2763" s="263"/>
      <c r="T2763" s="263"/>
      <c r="U2763" s="263"/>
      <c r="V2763" s="263"/>
      <c r="W2763" s="263"/>
      <c r="X2763" s="263"/>
      <c r="Y2763" s="263"/>
      <c r="Z2763" s="263"/>
      <c r="AA2763" s="263"/>
      <c r="AB2763" s="263"/>
    </row>
    <row r="2764" spans="1:28" s="268" customFormat="1" ht="40.200000000000003" customHeight="1">
      <c r="A2764" s="263" t="s">
        <v>7868</v>
      </c>
      <c r="B2764" s="263" t="s">
        <v>7869</v>
      </c>
      <c r="C2764" s="263" t="s">
        <v>1829</v>
      </c>
      <c r="D2764" s="263" t="s">
        <v>7870</v>
      </c>
      <c r="E2764" s="263" t="s">
        <v>7871</v>
      </c>
      <c r="F2764" s="263" t="s">
        <v>7990</v>
      </c>
      <c r="G2764" s="264" t="s">
        <v>7986</v>
      </c>
      <c r="H2764" s="263" t="s">
        <v>7991</v>
      </c>
      <c r="I2764" s="265" t="s">
        <v>9</v>
      </c>
      <c r="J2764" s="263"/>
      <c r="K2764" s="263"/>
      <c r="L2764" s="263"/>
      <c r="M2764" s="263"/>
      <c r="N2764" s="263"/>
      <c r="O2764" s="263"/>
      <c r="P2764" s="263"/>
      <c r="Q2764" s="263"/>
      <c r="R2764" s="263"/>
      <c r="S2764" s="263"/>
      <c r="T2764" s="263"/>
      <c r="U2764" s="263"/>
      <c r="V2764" s="263"/>
      <c r="W2764" s="263"/>
      <c r="X2764" s="263"/>
      <c r="Y2764" s="263"/>
      <c r="Z2764" s="263"/>
      <c r="AA2764" s="263"/>
      <c r="AB2764" s="263"/>
    </row>
    <row r="2765" spans="1:28" s="268" customFormat="1" ht="40.200000000000003" customHeight="1">
      <c r="A2765" s="263" t="s">
        <v>7868</v>
      </c>
      <c r="B2765" s="263" t="s">
        <v>7869</v>
      </c>
      <c r="C2765" s="263" t="s">
        <v>1833</v>
      </c>
      <c r="D2765" s="263" t="s">
        <v>7870</v>
      </c>
      <c r="E2765" s="263" t="s">
        <v>7871</v>
      </c>
      <c r="F2765" s="263" t="s">
        <v>7992</v>
      </c>
      <c r="G2765" s="264" t="s">
        <v>7986</v>
      </c>
      <c r="H2765" s="263" t="s">
        <v>7993</v>
      </c>
      <c r="I2765" s="265" t="s">
        <v>9</v>
      </c>
      <c r="J2765" s="263"/>
      <c r="K2765" s="263"/>
      <c r="L2765" s="263"/>
      <c r="M2765" s="263"/>
      <c r="N2765" s="263"/>
      <c r="O2765" s="263"/>
      <c r="P2765" s="263"/>
      <c r="Q2765" s="263"/>
      <c r="R2765" s="263"/>
      <c r="S2765" s="263"/>
      <c r="T2765" s="263"/>
      <c r="U2765" s="263"/>
      <c r="V2765" s="263"/>
      <c r="W2765" s="263"/>
      <c r="X2765" s="263"/>
      <c r="Y2765" s="263"/>
      <c r="Z2765" s="263"/>
      <c r="AA2765" s="263"/>
      <c r="AB2765" s="263"/>
    </row>
    <row r="2766" spans="1:28" s="268" customFormat="1" ht="40.200000000000003" customHeight="1">
      <c r="A2766" s="263" t="s">
        <v>7868</v>
      </c>
      <c r="B2766" s="263" t="s">
        <v>7869</v>
      </c>
      <c r="C2766" s="263" t="s">
        <v>1838</v>
      </c>
      <c r="D2766" s="263" t="s">
        <v>7870</v>
      </c>
      <c r="E2766" s="263" t="s">
        <v>7871</v>
      </c>
      <c r="F2766" s="263" t="s">
        <v>7994</v>
      </c>
      <c r="G2766" s="264" t="s">
        <v>7995</v>
      </c>
      <c r="H2766" s="263" t="s">
        <v>7996</v>
      </c>
      <c r="I2766" s="265" t="s">
        <v>9</v>
      </c>
      <c r="J2766" s="263"/>
      <c r="K2766" s="263"/>
      <c r="L2766" s="263"/>
      <c r="M2766" s="263"/>
      <c r="N2766" s="263"/>
      <c r="O2766" s="263"/>
      <c r="P2766" s="263"/>
      <c r="Q2766" s="263"/>
      <c r="R2766" s="263"/>
      <c r="S2766" s="263"/>
      <c r="T2766" s="263"/>
      <c r="U2766" s="263"/>
      <c r="V2766" s="263"/>
      <c r="W2766" s="263"/>
      <c r="X2766" s="263"/>
      <c r="Y2766" s="263"/>
      <c r="Z2766" s="263"/>
      <c r="AA2766" s="263"/>
      <c r="AB2766" s="263"/>
    </row>
    <row r="2767" spans="1:28" s="268" customFormat="1" ht="40.200000000000003" customHeight="1">
      <c r="A2767" s="263" t="s">
        <v>7868</v>
      </c>
      <c r="B2767" s="263" t="s">
        <v>7869</v>
      </c>
      <c r="C2767" s="263" t="s">
        <v>1842</v>
      </c>
      <c r="D2767" s="263" t="s">
        <v>7870</v>
      </c>
      <c r="E2767" s="263" t="s">
        <v>7871</v>
      </c>
      <c r="F2767" s="263" t="s">
        <v>7997</v>
      </c>
      <c r="G2767" s="264" t="s">
        <v>7998</v>
      </c>
      <c r="H2767" s="263" t="s">
        <v>7999</v>
      </c>
      <c r="I2767" s="265" t="s">
        <v>9</v>
      </c>
      <c r="J2767" s="263"/>
      <c r="K2767" s="263"/>
      <c r="L2767" s="263"/>
      <c r="M2767" s="263"/>
      <c r="N2767" s="263"/>
      <c r="O2767" s="263"/>
      <c r="P2767" s="263"/>
      <c r="Q2767" s="263"/>
      <c r="R2767" s="263"/>
      <c r="S2767" s="263"/>
      <c r="T2767" s="263"/>
      <c r="U2767" s="263"/>
      <c r="V2767" s="263"/>
      <c r="W2767" s="263"/>
      <c r="X2767" s="263"/>
      <c r="Y2767" s="263"/>
      <c r="Z2767" s="263"/>
      <c r="AA2767" s="263"/>
      <c r="AB2767" s="263"/>
    </row>
    <row r="2768" spans="1:28" s="268" customFormat="1" ht="40.200000000000003" customHeight="1">
      <c r="A2768" s="263" t="s">
        <v>7868</v>
      </c>
      <c r="B2768" s="263" t="s">
        <v>7869</v>
      </c>
      <c r="C2768" s="263" t="s">
        <v>2578</v>
      </c>
      <c r="D2768" s="263" t="s">
        <v>7870</v>
      </c>
      <c r="E2768" s="263" t="s">
        <v>7871</v>
      </c>
      <c r="F2768" s="263" t="s">
        <v>8000</v>
      </c>
      <c r="G2768" s="264" t="s">
        <v>8001</v>
      </c>
      <c r="H2768" s="263" t="s">
        <v>8002</v>
      </c>
      <c r="I2768" s="265" t="s">
        <v>9</v>
      </c>
      <c r="J2768" s="263"/>
      <c r="K2768" s="263"/>
      <c r="L2768" s="263"/>
      <c r="M2768" s="263"/>
      <c r="N2768" s="263"/>
      <c r="O2768" s="263"/>
      <c r="P2768" s="263"/>
      <c r="Q2768" s="263"/>
      <c r="R2768" s="263"/>
      <c r="S2768" s="263"/>
      <c r="T2768" s="263"/>
      <c r="U2768" s="263"/>
      <c r="V2768" s="263"/>
      <c r="W2768" s="263"/>
      <c r="X2768" s="263"/>
      <c r="Y2768" s="263"/>
      <c r="Z2768" s="263"/>
      <c r="AA2768" s="263"/>
      <c r="AB2768" s="263"/>
    </row>
    <row r="2769" spans="1:28" s="268" customFormat="1" ht="40.200000000000003" customHeight="1">
      <c r="A2769" s="263" t="s">
        <v>7868</v>
      </c>
      <c r="B2769" s="263" t="s">
        <v>7869</v>
      </c>
      <c r="C2769" s="263" t="s">
        <v>2579</v>
      </c>
      <c r="D2769" s="263" t="s">
        <v>7870</v>
      </c>
      <c r="E2769" s="263" t="s">
        <v>7871</v>
      </c>
      <c r="F2769" s="263" t="s">
        <v>8003</v>
      </c>
      <c r="G2769" s="264" t="s">
        <v>8004</v>
      </c>
      <c r="H2769" s="263" t="s">
        <v>7999</v>
      </c>
      <c r="I2769" s="265" t="s">
        <v>9</v>
      </c>
      <c r="J2769" s="263"/>
      <c r="K2769" s="263"/>
      <c r="L2769" s="263"/>
      <c r="M2769" s="263"/>
      <c r="N2769" s="263"/>
      <c r="O2769" s="263"/>
      <c r="P2769" s="263"/>
      <c r="Q2769" s="263"/>
      <c r="R2769" s="263"/>
      <c r="S2769" s="263"/>
      <c r="T2769" s="263"/>
      <c r="U2769" s="263"/>
      <c r="V2769" s="263"/>
      <c r="W2769" s="263"/>
      <c r="X2769" s="263"/>
      <c r="Y2769" s="263"/>
      <c r="Z2769" s="263"/>
      <c r="AA2769" s="263"/>
      <c r="AB2769" s="263"/>
    </row>
    <row r="2770" spans="1:28" s="268" customFormat="1" ht="40.200000000000003" customHeight="1">
      <c r="A2770" s="263" t="s">
        <v>7868</v>
      </c>
      <c r="B2770" s="263" t="s">
        <v>7869</v>
      </c>
      <c r="C2770" s="263" t="s">
        <v>2580</v>
      </c>
      <c r="D2770" s="263" t="s">
        <v>7870</v>
      </c>
      <c r="E2770" s="263" t="s">
        <v>7871</v>
      </c>
      <c r="F2770" s="263" t="s">
        <v>8005</v>
      </c>
      <c r="G2770" s="264" t="s">
        <v>7873</v>
      </c>
      <c r="H2770" s="263" t="s">
        <v>8006</v>
      </c>
      <c r="I2770" s="265" t="s">
        <v>9</v>
      </c>
      <c r="J2770" s="263"/>
      <c r="K2770" s="263"/>
      <c r="L2770" s="263"/>
      <c r="M2770" s="263"/>
      <c r="N2770" s="263"/>
      <c r="O2770" s="263"/>
      <c r="P2770" s="263"/>
      <c r="Q2770" s="263"/>
      <c r="R2770" s="263"/>
      <c r="S2770" s="263"/>
      <c r="T2770" s="263"/>
      <c r="U2770" s="263"/>
      <c r="V2770" s="263"/>
      <c r="W2770" s="263"/>
      <c r="X2770" s="263"/>
      <c r="Y2770" s="263"/>
      <c r="Z2770" s="263"/>
      <c r="AA2770" s="263"/>
      <c r="AB2770" s="263"/>
    </row>
    <row r="2771" spans="1:28" s="268" customFormat="1" ht="40.200000000000003" customHeight="1">
      <c r="A2771" s="263" t="s">
        <v>7868</v>
      </c>
      <c r="B2771" s="263" t="s">
        <v>7869</v>
      </c>
      <c r="C2771" s="263" t="s">
        <v>2581</v>
      </c>
      <c r="D2771" s="263" t="s">
        <v>7870</v>
      </c>
      <c r="E2771" s="263" t="s">
        <v>7871</v>
      </c>
      <c r="F2771" s="263" t="s">
        <v>8007</v>
      </c>
      <c r="G2771" s="264" t="s">
        <v>8008</v>
      </c>
      <c r="H2771" s="263" t="s">
        <v>8009</v>
      </c>
      <c r="I2771" s="265" t="s">
        <v>9</v>
      </c>
      <c r="J2771" s="263"/>
      <c r="K2771" s="263"/>
      <c r="L2771" s="263"/>
      <c r="M2771" s="263"/>
      <c r="N2771" s="263"/>
      <c r="O2771" s="263"/>
      <c r="P2771" s="263"/>
      <c r="Q2771" s="263"/>
      <c r="R2771" s="263"/>
      <c r="S2771" s="263"/>
      <c r="T2771" s="263"/>
      <c r="U2771" s="263"/>
      <c r="V2771" s="263"/>
      <c r="W2771" s="263"/>
      <c r="X2771" s="263"/>
      <c r="Y2771" s="263"/>
      <c r="Z2771" s="263"/>
      <c r="AA2771" s="263"/>
      <c r="AB2771" s="263"/>
    </row>
    <row r="2772" spans="1:28" s="268" customFormat="1" ht="40.200000000000003" customHeight="1">
      <c r="A2772" s="263" t="s">
        <v>7868</v>
      </c>
      <c r="B2772" s="263" t="s">
        <v>7869</v>
      </c>
      <c r="C2772" s="263" t="s">
        <v>2582</v>
      </c>
      <c r="D2772" s="263" t="s">
        <v>7870</v>
      </c>
      <c r="E2772" s="263" t="s">
        <v>7871</v>
      </c>
      <c r="F2772" s="263" t="s">
        <v>8010</v>
      </c>
      <c r="G2772" s="264" t="s">
        <v>8011</v>
      </c>
      <c r="H2772" s="263" t="s">
        <v>8012</v>
      </c>
      <c r="I2772" s="265" t="s">
        <v>9</v>
      </c>
      <c r="J2772" s="263"/>
      <c r="K2772" s="263"/>
      <c r="L2772" s="263"/>
      <c r="M2772" s="263"/>
      <c r="N2772" s="263"/>
      <c r="O2772" s="263"/>
      <c r="P2772" s="263"/>
      <c r="Q2772" s="263"/>
      <c r="R2772" s="263"/>
      <c r="S2772" s="263"/>
      <c r="T2772" s="263"/>
      <c r="U2772" s="263"/>
      <c r="V2772" s="263"/>
      <c r="W2772" s="263"/>
      <c r="X2772" s="263"/>
      <c r="Y2772" s="263"/>
      <c r="Z2772" s="263"/>
      <c r="AA2772" s="263"/>
      <c r="AB2772" s="263"/>
    </row>
    <row r="2773" spans="1:28" s="268" customFormat="1" ht="40.200000000000003" customHeight="1">
      <c r="A2773" s="263" t="s">
        <v>7868</v>
      </c>
      <c r="B2773" s="263" t="s">
        <v>7869</v>
      </c>
      <c r="C2773" s="263" t="s">
        <v>2583</v>
      </c>
      <c r="D2773" s="263" t="s">
        <v>7870</v>
      </c>
      <c r="E2773" s="263" t="s">
        <v>7871</v>
      </c>
      <c r="F2773" s="263" t="s">
        <v>8013</v>
      </c>
      <c r="G2773" s="264" t="s">
        <v>8014</v>
      </c>
      <c r="H2773" s="263" t="s">
        <v>8015</v>
      </c>
      <c r="I2773" s="265" t="s">
        <v>9</v>
      </c>
      <c r="J2773" s="263"/>
      <c r="K2773" s="263"/>
      <c r="L2773" s="263"/>
      <c r="M2773" s="263"/>
      <c r="N2773" s="263"/>
      <c r="O2773" s="263"/>
      <c r="P2773" s="263"/>
      <c r="Q2773" s="263"/>
      <c r="R2773" s="263"/>
      <c r="S2773" s="263"/>
      <c r="T2773" s="263"/>
      <c r="U2773" s="263"/>
      <c r="V2773" s="263"/>
      <c r="W2773" s="263"/>
      <c r="X2773" s="263"/>
      <c r="Y2773" s="263"/>
      <c r="Z2773" s="263"/>
      <c r="AA2773" s="263"/>
      <c r="AB2773" s="263"/>
    </row>
    <row r="2774" spans="1:28" s="268" customFormat="1" ht="40.200000000000003" customHeight="1">
      <c r="A2774" s="263" t="s">
        <v>7868</v>
      </c>
      <c r="B2774" s="263" t="s">
        <v>7869</v>
      </c>
      <c r="C2774" s="263" t="s">
        <v>2584</v>
      </c>
      <c r="D2774" s="263" t="s">
        <v>7870</v>
      </c>
      <c r="E2774" s="263" t="s">
        <v>7871</v>
      </c>
      <c r="F2774" s="263" t="s">
        <v>8016</v>
      </c>
      <c r="G2774" s="264" t="s">
        <v>8014</v>
      </c>
      <c r="H2774" s="263" t="s">
        <v>8015</v>
      </c>
      <c r="I2774" s="265" t="s">
        <v>9</v>
      </c>
      <c r="J2774" s="263"/>
      <c r="K2774" s="263"/>
      <c r="L2774" s="263"/>
      <c r="M2774" s="263"/>
      <c r="N2774" s="263"/>
      <c r="O2774" s="263"/>
      <c r="P2774" s="263"/>
      <c r="Q2774" s="263"/>
      <c r="R2774" s="263"/>
      <c r="S2774" s="263"/>
      <c r="T2774" s="263"/>
      <c r="U2774" s="263"/>
      <c r="V2774" s="263"/>
      <c r="W2774" s="263"/>
      <c r="X2774" s="263"/>
      <c r="Y2774" s="263"/>
      <c r="Z2774" s="263"/>
      <c r="AA2774" s="263"/>
      <c r="AB2774" s="263"/>
    </row>
    <row r="2775" spans="1:28" s="268" customFormat="1" ht="40.200000000000003" customHeight="1">
      <c r="A2775" s="263" t="s">
        <v>8017</v>
      </c>
      <c r="B2775" s="263" t="s">
        <v>8018</v>
      </c>
      <c r="C2775" s="263" t="s">
        <v>209</v>
      </c>
      <c r="D2775" s="263" t="s">
        <v>8018</v>
      </c>
      <c r="E2775" s="263" t="s">
        <v>8019</v>
      </c>
      <c r="F2775" s="263" t="s">
        <v>8020</v>
      </c>
      <c r="G2775" s="264" t="s">
        <v>8021</v>
      </c>
      <c r="H2775" s="263" t="s">
        <v>7874</v>
      </c>
      <c r="I2775" s="265" t="s">
        <v>9</v>
      </c>
      <c r="J2775" s="263"/>
      <c r="K2775" s="263"/>
      <c r="L2775" s="263" t="s">
        <v>645</v>
      </c>
      <c r="M2775" s="263" t="s">
        <v>645</v>
      </c>
      <c r="N2775" s="263" t="s">
        <v>645</v>
      </c>
      <c r="O2775" s="263" t="s">
        <v>645</v>
      </c>
      <c r="P2775" s="263" t="s">
        <v>645</v>
      </c>
      <c r="Q2775" s="263" t="s">
        <v>645</v>
      </c>
      <c r="R2775" s="263" t="s">
        <v>645</v>
      </c>
      <c r="S2775" s="263" t="s">
        <v>645</v>
      </c>
      <c r="T2775" s="263" t="s">
        <v>645</v>
      </c>
      <c r="U2775" s="263" t="s">
        <v>645</v>
      </c>
      <c r="V2775" s="263" t="s">
        <v>645</v>
      </c>
      <c r="W2775" s="263" t="s">
        <v>645</v>
      </c>
      <c r="X2775" s="263" t="s">
        <v>645</v>
      </c>
      <c r="Y2775" s="263" t="s">
        <v>645</v>
      </c>
      <c r="Z2775" s="263" t="s">
        <v>645</v>
      </c>
      <c r="AA2775" s="263" t="s">
        <v>645</v>
      </c>
      <c r="AB2775" s="263" t="s">
        <v>645</v>
      </c>
    </row>
    <row r="2776" spans="1:28" s="268" customFormat="1" ht="40.200000000000003" customHeight="1">
      <c r="A2776" s="263" t="s">
        <v>8017</v>
      </c>
      <c r="B2776" s="263" t="s">
        <v>8018</v>
      </c>
      <c r="C2776" s="263" t="s">
        <v>215</v>
      </c>
      <c r="D2776" s="263" t="s">
        <v>8018</v>
      </c>
      <c r="E2776" s="263" t="s">
        <v>8019</v>
      </c>
      <c r="F2776" s="263" t="s">
        <v>7875</v>
      </c>
      <c r="G2776" s="264" t="s">
        <v>8022</v>
      </c>
      <c r="H2776" s="263" t="s">
        <v>7876</v>
      </c>
      <c r="I2776" s="265" t="s">
        <v>9</v>
      </c>
      <c r="J2776" s="263"/>
      <c r="K2776" s="263"/>
      <c r="L2776" s="263" t="s">
        <v>645</v>
      </c>
      <c r="M2776" s="263" t="s">
        <v>645</v>
      </c>
      <c r="N2776" s="263" t="s">
        <v>645</v>
      </c>
      <c r="O2776" s="263" t="s">
        <v>645</v>
      </c>
      <c r="P2776" s="263" t="s">
        <v>645</v>
      </c>
      <c r="Q2776" s="263" t="s">
        <v>645</v>
      </c>
      <c r="R2776" s="263" t="s">
        <v>645</v>
      </c>
      <c r="S2776" s="263" t="s">
        <v>645</v>
      </c>
      <c r="T2776" s="263" t="s">
        <v>645</v>
      </c>
      <c r="U2776" s="263" t="s">
        <v>645</v>
      </c>
      <c r="V2776" s="263" t="s">
        <v>645</v>
      </c>
      <c r="W2776" s="263" t="s">
        <v>645</v>
      </c>
      <c r="X2776" s="263" t="s">
        <v>645</v>
      </c>
      <c r="Y2776" s="263" t="s">
        <v>645</v>
      </c>
      <c r="Z2776" s="263" t="s">
        <v>645</v>
      </c>
      <c r="AA2776" s="263" t="s">
        <v>645</v>
      </c>
      <c r="AB2776" s="263" t="s">
        <v>645</v>
      </c>
    </row>
    <row r="2777" spans="1:28" s="268" customFormat="1" ht="40.200000000000003" customHeight="1">
      <c r="A2777" s="263" t="s">
        <v>8017</v>
      </c>
      <c r="B2777" s="263" t="s">
        <v>8018</v>
      </c>
      <c r="C2777" s="263" t="s">
        <v>220</v>
      </c>
      <c r="D2777" s="263" t="s">
        <v>8018</v>
      </c>
      <c r="E2777" s="263" t="s">
        <v>8019</v>
      </c>
      <c r="F2777" s="263" t="s">
        <v>8023</v>
      </c>
      <c r="G2777" s="264" t="s">
        <v>8021</v>
      </c>
      <c r="H2777" s="263" t="s">
        <v>8024</v>
      </c>
      <c r="I2777" s="265" t="s">
        <v>9</v>
      </c>
      <c r="J2777" s="263"/>
      <c r="K2777" s="263"/>
      <c r="L2777" s="263" t="s">
        <v>645</v>
      </c>
      <c r="M2777" s="263" t="s">
        <v>645</v>
      </c>
      <c r="N2777" s="263" t="s">
        <v>645</v>
      </c>
      <c r="O2777" s="263" t="s">
        <v>645</v>
      </c>
      <c r="P2777" s="263" t="s">
        <v>645</v>
      </c>
      <c r="Q2777" s="263" t="s">
        <v>645</v>
      </c>
      <c r="R2777" s="263" t="s">
        <v>645</v>
      </c>
      <c r="S2777" s="263" t="s">
        <v>645</v>
      </c>
      <c r="T2777" s="263" t="s">
        <v>645</v>
      </c>
      <c r="U2777" s="263" t="s">
        <v>645</v>
      </c>
      <c r="V2777" s="263" t="s">
        <v>645</v>
      </c>
      <c r="W2777" s="263" t="s">
        <v>645</v>
      </c>
      <c r="X2777" s="263" t="s">
        <v>645</v>
      </c>
      <c r="Y2777" s="263" t="s">
        <v>645</v>
      </c>
      <c r="Z2777" s="263" t="s">
        <v>645</v>
      </c>
      <c r="AA2777" s="263" t="s">
        <v>645</v>
      </c>
      <c r="AB2777" s="263" t="s">
        <v>645</v>
      </c>
    </row>
    <row r="2778" spans="1:28" s="268" customFormat="1" ht="40.200000000000003" customHeight="1">
      <c r="A2778" s="263" t="s">
        <v>8017</v>
      </c>
      <c r="B2778" s="263" t="s">
        <v>8018</v>
      </c>
      <c r="C2778" s="263" t="s">
        <v>226</v>
      </c>
      <c r="D2778" s="263" t="s">
        <v>8018</v>
      </c>
      <c r="E2778" s="263" t="s">
        <v>8019</v>
      </c>
      <c r="F2778" s="263" t="s">
        <v>8025</v>
      </c>
      <c r="G2778" s="264" t="s">
        <v>8026</v>
      </c>
      <c r="H2778" s="263" t="s">
        <v>8027</v>
      </c>
      <c r="I2778" s="265" t="s">
        <v>9</v>
      </c>
      <c r="J2778" s="263"/>
      <c r="K2778" s="263"/>
      <c r="L2778" s="263" t="s">
        <v>645</v>
      </c>
      <c r="M2778" s="263" t="s">
        <v>645</v>
      </c>
      <c r="N2778" s="263" t="s">
        <v>645</v>
      </c>
      <c r="O2778" s="263" t="s">
        <v>645</v>
      </c>
      <c r="P2778" s="263" t="s">
        <v>645</v>
      </c>
      <c r="Q2778" s="263" t="s">
        <v>645</v>
      </c>
      <c r="R2778" s="263" t="s">
        <v>645</v>
      </c>
      <c r="S2778" s="263" t="s">
        <v>645</v>
      </c>
      <c r="T2778" s="263" t="s">
        <v>645</v>
      </c>
      <c r="U2778" s="263" t="s">
        <v>645</v>
      </c>
      <c r="V2778" s="263" t="s">
        <v>645</v>
      </c>
      <c r="W2778" s="263" t="s">
        <v>645</v>
      </c>
      <c r="X2778" s="263" t="s">
        <v>645</v>
      </c>
      <c r="Y2778" s="263" t="s">
        <v>645</v>
      </c>
      <c r="Z2778" s="263" t="s">
        <v>645</v>
      </c>
      <c r="AA2778" s="263" t="s">
        <v>645</v>
      </c>
      <c r="AB2778" s="263" t="s">
        <v>645</v>
      </c>
    </row>
    <row r="2779" spans="1:28" s="268" customFormat="1" ht="40.200000000000003" customHeight="1">
      <c r="A2779" s="263" t="s">
        <v>8017</v>
      </c>
      <c r="B2779" s="263" t="s">
        <v>8018</v>
      </c>
      <c r="C2779" s="263" t="s">
        <v>230</v>
      </c>
      <c r="D2779" s="263" t="s">
        <v>8018</v>
      </c>
      <c r="E2779" s="263" t="s">
        <v>8019</v>
      </c>
      <c r="F2779" s="263" t="s">
        <v>8028</v>
      </c>
      <c r="G2779" s="264" t="s">
        <v>7873</v>
      </c>
      <c r="H2779" s="263" t="s">
        <v>8029</v>
      </c>
      <c r="I2779" s="265" t="s">
        <v>9</v>
      </c>
      <c r="J2779" s="263"/>
      <c r="K2779" s="263"/>
      <c r="L2779" s="263" t="s">
        <v>645</v>
      </c>
      <c r="M2779" s="263" t="s">
        <v>645</v>
      </c>
      <c r="N2779" s="263" t="s">
        <v>645</v>
      </c>
      <c r="O2779" s="263" t="s">
        <v>645</v>
      </c>
      <c r="P2779" s="263" t="s">
        <v>645</v>
      </c>
      <c r="Q2779" s="263" t="s">
        <v>645</v>
      </c>
      <c r="R2779" s="263" t="s">
        <v>645</v>
      </c>
      <c r="S2779" s="263" t="s">
        <v>645</v>
      </c>
      <c r="T2779" s="263" t="s">
        <v>645</v>
      </c>
      <c r="U2779" s="263" t="s">
        <v>645</v>
      </c>
      <c r="V2779" s="263" t="s">
        <v>645</v>
      </c>
      <c r="W2779" s="263" t="s">
        <v>645</v>
      </c>
      <c r="X2779" s="263" t="s">
        <v>645</v>
      </c>
      <c r="Y2779" s="263" t="s">
        <v>645</v>
      </c>
      <c r="Z2779" s="263" t="s">
        <v>645</v>
      </c>
      <c r="AA2779" s="263" t="s">
        <v>645</v>
      </c>
      <c r="AB2779" s="263" t="s">
        <v>645</v>
      </c>
    </row>
    <row r="2780" spans="1:28" s="268" customFormat="1" ht="40.200000000000003" customHeight="1">
      <c r="A2780" s="263" t="s">
        <v>8017</v>
      </c>
      <c r="B2780" s="263" t="s">
        <v>8018</v>
      </c>
      <c r="C2780" s="263" t="s">
        <v>234</v>
      </c>
      <c r="D2780" s="263" t="s">
        <v>8018</v>
      </c>
      <c r="E2780" s="263" t="s">
        <v>8019</v>
      </c>
      <c r="F2780" s="263" t="s">
        <v>8030</v>
      </c>
      <c r="G2780" s="264" t="s">
        <v>8031</v>
      </c>
      <c r="H2780" s="263" t="s">
        <v>7884</v>
      </c>
      <c r="I2780" s="265" t="s">
        <v>9</v>
      </c>
      <c r="J2780" s="263"/>
      <c r="K2780" s="263"/>
      <c r="L2780" s="263" t="s">
        <v>645</v>
      </c>
      <c r="M2780" s="263" t="s">
        <v>645</v>
      </c>
      <c r="N2780" s="263" t="s">
        <v>645</v>
      </c>
      <c r="O2780" s="263" t="s">
        <v>645</v>
      </c>
      <c r="P2780" s="263" t="s">
        <v>645</v>
      </c>
      <c r="Q2780" s="263" t="s">
        <v>645</v>
      </c>
      <c r="R2780" s="263" t="s">
        <v>645</v>
      </c>
      <c r="S2780" s="263" t="s">
        <v>645</v>
      </c>
      <c r="T2780" s="263" t="s">
        <v>645</v>
      </c>
      <c r="U2780" s="263" t="s">
        <v>645</v>
      </c>
      <c r="V2780" s="263" t="s">
        <v>645</v>
      </c>
      <c r="W2780" s="263" t="s">
        <v>645</v>
      </c>
      <c r="X2780" s="263" t="s">
        <v>645</v>
      </c>
      <c r="Y2780" s="263" t="s">
        <v>645</v>
      </c>
      <c r="Z2780" s="263" t="s">
        <v>645</v>
      </c>
      <c r="AA2780" s="263" t="s">
        <v>645</v>
      </c>
      <c r="AB2780" s="263" t="s">
        <v>645</v>
      </c>
    </row>
    <row r="2781" spans="1:28" s="268" customFormat="1" ht="40.200000000000003" customHeight="1">
      <c r="A2781" s="263" t="s">
        <v>8017</v>
      </c>
      <c r="B2781" s="263" t="s">
        <v>8018</v>
      </c>
      <c r="C2781" s="263" t="s">
        <v>238</v>
      </c>
      <c r="D2781" s="263" t="s">
        <v>8018</v>
      </c>
      <c r="E2781" s="263" t="s">
        <v>8019</v>
      </c>
      <c r="F2781" s="263" t="s">
        <v>8032</v>
      </c>
      <c r="G2781" s="264" t="s">
        <v>8033</v>
      </c>
      <c r="H2781" s="263" t="s">
        <v>7887</v>
      </c>
      <c r="I2781" s="265" t="s">
        <v>9</v>
      </c>
      <c r="J2781" s="263"/>
      <c r="K2781" s="263"/>
      <c r="L2781" s="263" t="s">
        <v>645</v>
      </c>
      <c r="M2781" s="263" t="s">
        <v>645</v>
      </c>
      <c r="N2781" s="263" t="s">
        <v>645</v>
      </c>
      <c r="O2781" s="263" t="s">
        <v>645</v>
      </c>
      <c r="P2781" s="263" t="s">
        <v>645</v>
      </c>
      <c r="Q2781" s="263" t="s">
        <v>645</v>
      </c>
      <c r="R2781" s="263" t="s">
        <v>645</v>
      </c>
      <c r="S2781" s="263" t="s">
        <v>645</v>
      </c>
      <c r="T2781" s="263" t="s">
        <v>645</v>
      </c>
      <c r="U2781" s="263" t="s">
        <v>645</v>
      </c>
      <c r="V2781" s="263" t="s">
        <v>645</v>
      </c>
      <c r="W2781" s="263" t="s">
        <v>645</v>
      </c>
      <c r="X2781" s="263" t="s">
        <v>645</v>
      </c>
      <c r="Y2781" s="263" t="s">
        <v>645</v>
      </c>
      <c r="Z2781" s="263" t="s">
        <v>645</v>
      </c>
      <c r="AA2781" s="263" t="s">
        <v>645</v>
      </c>
      <c r="AB2781" s="263" t="s">
        <v>645</v>
      </c>
    </row>
    <row r="2782" spans="1:28" s="268" customFormat="1" ht="40.200000000000003" customHeight="1">
      <c r="A2782" s="263" t="s">
        <v>8017</v>
      </c>
      <c r="B2782" s="263" t="s">
        <v>8018</v>
      </c>
      <c r="C2782" s="263" t="s">
        <v>243</v>
      </c>
      <c r="D2782" s="263" t="s">
        <v>8018</v>
      </c>
      <c r="E2782" s="263" t="s">
        <v>8019</v>
      </c>
      <c r="F2782" s="263" t="s">
        <v>7888</v>
      </c>
      <c r="G2782" s="264" t="s">
        <v>8034</v>
      </c>
      <c r="H2782" s="263" t="s">
        <v>7889</v>
      </c>
      <c r="I2782" s="265" t="s">
        <v>9</v>
      </c>
      <c r="J2782" s="263"/>
      <c r="K2782" s="263"/>
      <c r="L2782" s="263" t="s">
        <v>645</v>
      </c>
      <c r="M2782" s="263" t="s">
        <v>645</v>
      </c>
      <c r="N2782" s="263" t="s">
        <v>645</v>
      </c>
      <c r="O2782" s="263" t="s">
        <v>645</v>
      </c>
      <c r="P2782" s="263" t="s">
        <v>645</v>
      </c>
      <c r="Q2782" s="263" t="s">
        <v>645</v>
      </c>
      <c r="R2782" s="263" t="s">
        <v>645</v>
      </c>
      <c r="S2782" s="263" t="s">
        <v>645</v>
      </c>
      <c r="T2782" s="263" t="s">
        <v>645</v>
      </c>
      <c r="U2782" s="263" t="s">
        <v>645</v>
      </c>
      <c r="V2782" s="263" t="s">
        <v>645</v>
      </c>
      <c r="W2782" s="263" t="s">
        <v>645</v>
      </c>
      <c r="X2782" s="263" t="s">
        <v>645</v>
      </c>
      <c r="Y2782" s="263" t="s">
        <v>645</v>
      </c>
      <c r="Z2782" s="263" t="s">
        <v>645</v>
      </c>
      <c r="AA2782" s="263" t="s">
        <v>645</v>
      </c>
      <c r="AB2782" s="263" t="s">
        <v>645</v>
      </c>
    </row>
    <row r="2783" spans="1:28" s="268" customFormat="1" ht="40.200000000000003" customHeight="1">
      <c r="A2783" s="263" t="s">
        <v>8017</v>
      </c>
      <c r="B2783" s="263" t="s">
        <v>8018</v>
      </c>
      <c r="C2783" s="263" t="s">
        <v>248</v>
      </c>
      <c r="D2783" s="263" t="s">
        <v>8018</v>
      </c>
      <c r="E2783" s="263" t="s">
        <v>8019</v>
      </c>
      <c r="F2783" s="263" t="s">
        <v>8035</v>
      </c>
      <c r="G2783" s="264" t="s">
        <v>8036</v>
      </c>
      <c r="H2783" s="263" t="s">
        <v>8037</v>
      </c>
      <c r="I2783" s="265" t="s">
        <v>9</v>
      </c>
      <c r="J2783" s="263"/>
      <c r="K2783" s="263"/>
      <c r="L2783" s="263" t="s">
        <v>645</v>
      </c>
      <c r="M2783" s="263" t="s">
        <v>645</v>
      </c>
      <c r="N2783" s="263" t="s">
        <v>645</v>
      </c>
      <c r="O2783" s="263" t="s">
        <v>645</v>
      </c>
      <c r="P2783" s="263" t="s">
        <v>645</v>
      </c>
      <c r="Q2783" s="263" t="s">
        <v>645</v>
      </c>
      <c r="R2783" s="263" t="s">
        <v>645</v>
      </c>
      <c r="S2783" s="263" t="s">
        <v>645</v>
      </c>
      <c r="T2783" s="263" t="s">
        <v>645</v>
      </c>
      <c r="U2783" s="263" t="s">
        <v>645</v>
      </c>
      <c r="V2783" s="263" t="s">
        <v>645</v>
      </c>
      <c r="W2783" s="263" t="s">
        <v>645</v>
      </c>
      <c r="X2783" s="263" t="s">
        <v>645</v>
      </c>
      <c r="Y2783" s="263" t="s">
        <v>645</v>
      </c>
      <c r="Z2783" s="263" t="s">
        <v>645</v>
      </c>
      <c r="AA2783" s="263" t="s">
        <v>645</v>
      </c>
      <c r="AB2783" s="263" t="s">
        <v>645</v>
      </c>
    </row>
    <row r="2784" spans="1:28" s="268" customFormat="1" ht="40.200000000000003" customHeight="1">
      <c r="A2784" s="263" t="s">
        <v>8017</v>
      </c>
      <c r="B2784" s="263" t="s">
        <v>8018</v>
      </c>
      <c r="C2784" s="263" t="s">
        <v>252</v>
      </c>
      <c r="D2784" s="263" t="s">
        <v>8018</v>
      </c>
      <c r="E2784" s="263" t="s">
        <v>8019</v>
      </c>
      <c r="F2784" s="263" t="s">
        <v>8038</v>
      </c>
      <c r="G2784" s="264" t="s">
        <v>8039</v>
      </c>
      <c r="H2784" s="263" t="s">
        <v>7893</v>
      </c>
      <c r="I2784" s="265" t="s">
        <v>9</v>
      </c>
      <c r="J2784" s="263"/>
      <c r="K2784" s="263"/>
      <c r="L2784" s="263" t="s">
        <v>645</v>
      </c>
      <c r="M2784" s="263" t="s">
        <v>645</v>
      </c>
      <c r="N2784" s="263" t="s">
        <v>645</v>
      </c>
      <c r="O2784" s="263" t="s">
        <v>645</v>
      </c>
      <c r="P2784" s="263" t="s">
        <v>645</v>
      </c>
      <c r="Q2784" s="263" t="s">
        <v>645</v>
      </c>
      <c r="R2784" s="263" t="s">
        <v>645</v>
      </c>
      <c r="S2784" s="263" t="s">
        <v>645</v>
      </c>
      <c r="T2784" s="263" t="s">
        <v>645</v>
      </c>
      <c r="U2784" s="263" t="s">
        <v>645</v>
      </c>
      <c r="V2784" s="263" t="s">
        <v>645</v>
      </c>
      <c r="W2784" s="263" t="s">
        <v>645</v>
      </c>
      <c r="X2784" s="263" t="s">
        <v>645</v>
      </c>
      <c r="Y2784" s="263" t="s">
        <v>645</v>
      </c>
      <c r="Z2784" s="263" t="s">
        <v>645</v>
      </c>
      <c r="AA2784" s="263" t="s">
        <v>645</v>
      </c>
      <c r="AB2784" s="263" t="s">
        <v>645</v>
      </c>
    </row>
    <row r="2785" spans="1:28" s="268" customFormat="1" ht="40.200000000000003" customHeight="1">
      <c r="A2785" s="263" t="s">
        <v>8017</v>
      </c>
      <c r="B2785" s="263" t="s">
        <v>8018</v>
      </c>
      <c r="C2785" s="263" t="s">
        <v>257</v>
      </c>
      <c r="D2785" s="263" t="s">
        <v>8018</v>
      </c>
      <c r="E2785" s="263" t="s">
        <v>8019</v>
      </c>
      <c r="F2785" s="263" t="s">
        <v>7894</v>
      </c>
      <c r="G2785" s="264" t="s">
        <v>8040</v>
      </c>
      <c r="H2785" s="263" t="s">
        <v>7896</v>
      </c>
      <c r="I2785" s="265" t="s">
        <v>9</v>
      </c>
      <c r="J2785" s="263"/>
      <c r="K2785" s="263"/>
      <c r="L2785" s="263" t="s">
        <v>645</v>
      </c>
      <c r="M2785" s="263" t="s">
        <v>645</v>
      </c>
      <c r="N2785" s="263" t="s">
        <v>645</v>
      </c>
      <c r="O2785" s="263" t="s">
        <v>645</v>
      </c>
      <c r="P2785" s="263" t="s">
        <v>645</v>
      </c>
      <c r="Q2785" s="263" t="s">
        <v>645</v>
      </c>
      <c r="R2785" s="263" t="s">
        <v>645</v>
      </c>
      <c r="S2785" s="263" t="s">
        <v>645</v>
      </c>
      <c r="T2785" s="263" t="s">
        <v>645</v>
      </c>
      <c r="U2785" s="263" t="s">
        <v>645</v>
      </c>
      <c r="V2785" s="263" t="s">
        <v>645</v>
      </c>
      <c r="W2785" s="263" t="s">
        <v>645</v>
      </c>
      <c r="X2785" s="263" t="s">
        <v>645</v>
      </c>
      <c r="Y2785" s="263" t="s">
        <v>645</v>
      </c>
      <c r="Z2785" s="263" t="s">
        <v>645</v>
      </c>
      <c r="AA2785" s="263" t="s">
        <v>645</v>
      </c>
      <c r="AB2785" s="263" t="s">
        <v>645</v>
      </c>
    </row>
    <row r="2786" spans="1:28" s="268" customFormat="1" ht="40.200000000000003" customHeight="1">
      <c r="A2786" s="263" t="s">
        <v>8017</v>
      </c>
      <c r="B2786" s="263" t="s">
        <v>8018</v>
      </c>
      <c r="C2786" s="263" t="s">
        <v>260</v>
      </c>
      <c r="D2786" s="263" t="s">
        <v>8018</v>
      </c>
      <c r="E2786" s="263" t="s">
        <v>8041</v>
      </c>
      <c r="F2786" s="263" t="s">
        <v>8042</v>
      </c>
      <c r="G2786" s="264" t="s">
        <v>8043</v>
      </c>
      <c r="H2786" s="263" t="s">
        <v>8044</v>
      </c>
      <c r="I2786" s="265" t="s">
        <v>9</v>
      </c>
      <c r="J2786" s="263"/>
      <c r="K2786" s="263"/>
      <c r="L2786" s="263" t="s">
        <v>645</v>
      </c>
      <c r="M2786" s="263" t="s">
        <v>645</v>
      </c>
      <c r="N2786" s="263" t="s">
        <v>645</v>
      </c>
      <c r="O2786" s="263" t="s">
        <v>645</v>
      </c>
      <c r="P2786" s="263" t="s">
        <v>645</v>
      </c>
      <c r="Q2786" s="263" t="s">
        <v>645</v>
      </c>
      <c r="R2786" s="263" t="s">
        <v>645</v>
      </c>
      <c r="S2786" s="263" t="s">
        <v>645</v>
      </c>
      <c r="T2786" s="263" t="s">
        <v>645</v>
      </c>
      <c r="U2786" s="263" t="s">
        <v>645</v>
      </c>
      <c r="V2786" s="263" t="s">
        <v>645</v>
      </c>
      <c r="W2786" s="263" t="s">
        <v>645</v>
      </c>
      <c r="X2786" s="263" t="s">
        <v>645</v>
      </c>
      <c r="Y2786" s="263" t="s">
        <v>645</v>
      </c>
      <c r="Z2786" s="263" t="s">
        <v>645</v>
      </c>
      <c r="AA2786" s="263" t="s">
        <v>645</v>
      </c>
      <c r="AB2786" s="263" t="s">
        <v>645</v>
      </c>
    </row>
    <row r="2787" spans="1:28" s="268" customFormat="1" ht="40.200000000000003" customHeight="1">
      <c r="A2787" s="263" t="s">
        <v>8017</v>
      </c>
      <c r="B2787" s="263" t="s">
        <v>8018</v>
      </c>
      <c r="C2787" s="263" t="s">
        <v>264</v>
      </c>
      <c r="D2787" s="263" t="s">
        <v>8018</v>
      </c>
      <c r="E2787" s="263" t="s">
        <v>8041</v>
      </c>
      <c r="F2787" s="263" t="s">
        <v>8045</v>
      </c>
      <c r="G2787" s="264" t="s">
        <v>8046</v>
      </c>
      <c r="H2787" s="263" t="s">
        <v>8047</v>
      </c>
      <c r="I2787" s="265" t="s">
        <v>9</v>
      </c>
      <c r="J2787" s="263"/>
      <c r="K2787" s="263"/>
      <c r="L2787" s="263" t="s">
        <v>645</v>
      </c>
      <c r="M2787" s="263" t="s">
        <v>645</v>
      </c>
      <c r="N2787" s="263" t="s">
        <v>645</v>
      </c>
      <c r="O2787" s="263" t="s">
        <v>645</v>
      </c>
      <c r="P2787" s="263" t="s">
        <v>645</v>
      </c>
      <c r="Q2787" s="263" t="s">
        <v>645</v>
      </c>
      <c r="R2787" s="263" t="s">
        <v>645</v>
      </c>
      <c r="S2787" s="263" t="s">
        <v>645</v>
      </c>
      <c r="T2787" s="263" t="s">
        <v>645</v>
      </c>
      <c r="U2787" s="263" t="s">
        <v>645</v>
      </c>
      <c r="V2787" s="263" t="s">
        <v>645</v>
      </c>
      <c r="W2787" s="263" t="s">
        <v>645</v>
      </c>
      <c r="X2787" s="263" t="s">
        <v>645</v>
      </c>
      <c r="Y2787" s="263" t="s">
        <v>645</v>
      </c>
      <c r="Z2787" s="263" t="s">
        <v>645</v>
      </c>
      <c r="AA2787" s="263" t="s">
        <v>645</v>
      </c>
      <c r="AB2787" s="263" t="s">
        <v>645</v>
      </c>
    </row>
    <row r="2788" spans="1:28" s="268" customFormat="1" ht="40.200000000000003" customHeight="1">
      <c r="A2788" s="263" t="s">
        <v>8017</v>
      </c>
      <c r="B2788" s="263" t="s">
        <v>8018</v>
      </c>
      <c r="C2788" s="263" t="s">
        <v>268</v>
      </c>
      <c r="D2788" s="263" t="s">
        <v>8018</v>
      </c>
      <c r="E2788" s="263" t="s">
        <v>8041</v>
      </c>
      <c r="F2788" s="263" t="s">
        <v>8048</v>
      </c>
      <c r="G2788" s="264" t="s">
        <v>8049</v>
      </c>
      <c r="H2788" s="263" t="s">
        <v>8050</v>
      </c>
      <c r="I2788" s="265" t="s">
        <v>9</v>
      </c>
      <c r="J2788" s="263"/>
      <c r="K2788" s="263"/>
      <c r="L2788" s="263" t="s">
        <v>645</v>
      </c>
      <c r="M2788" s="263" t="s">
        <v>645</v>
      </c>
      <c r="N2788" s="263" t="s">
        <v>645</v>
      </c>
      <c r="O2788" s="263" t="s">
        <v>645</v>
      </c>
      <c r="P2788" s="263" t="s">
        <v>645</v>
      </c>
      <c r="Q2788" s="263" t="s">
        <v>645</v>
      </c>
      <c r="R2788" s="263" t="s">
        <v>645</v>
      </c>
      <c r="S2788" s="263" t="s">
        <v>645</v>
      </c>
      <c r="T2788" s="263" t="s">
        <v>645</v>
      </c>
      <c r="U2788" s="263" t="s">
        <v>645</v>
      </c>
      <c r="V2788" s="263" t="s">
        <v>645</v>
      </c>
      <c r="W2788" s="263" t="s">
        <v>645</v>
      </c>
      <c r="X2788" s="263" t="s">
        <v>645</v>
      </c>
      <c r="Y2788" s="263" t="s">
        <v>645</v>
      </c>
      <c r="Z2788" s="263" t="s">
        <v>645</v>
      </c>
      <c r="AA2788" s="263" t="s">
        <v>645</v>
      </c>
      <c r="AB2788" s="263" t="s">
        <v>645</v>
      </c>
    </row>
    <row r="2789" spans="1:28" s="268" customFormat="1" ht="40.200000000000003" customHeight="1">
      <c r="A2789" s="263" t="s">
        <v>8017</v>
      </c>
      <c r="B2789" s="263" t="s">
        <v>8018</v>
      </c>
      <c r="C2789" s="263" t="s">
        <v>272</v>
      </c>
      <c r="D2789" s="263" t="s">
        <v>8018</v>
      </c>
      <c r="E2789" s="263" t="s">
        <v>8041</v>
      </c>
      <c r="F2789" s="263" t="s">
        <v>8051</v>
      </c>
      <c r="G2789" s="264" t="s">
        <v>8052</v>
      </c>
      <c r="H2789" s="263" t="s">
        <v>7907</v>
      </c>
      <c r="I2789" s="265" t="s">
        <v>9</v>
      </c>
      <c r="J2789" s="263"/>
      <c r="K2789" s="263"/>
      <c r="L2789" s="263" t="s">
        <v>645</v>
      </c>
      <c r="M2789" s="263" t="s">
        <v>645</v>
      </c>
      <c r="N2789" s="263" t="s">
        <v>645</v>
      </c>
      <c r="O2789" s="263" t="s">
        <v>645</v>
      </c>
      <c r="P2789" s="263" t="s">
        <v>645</v>
      </c>
      <c r="Q2789" s="263" t="s">
        <v>645</v>
      </c>
      <c r="R2789" s="263" t="s">
        <v>645</v>
      </c>
      <c r="S2789" s="263" t="s">
        <v>645</v>
      </c>
      <c r="T2789" s="263" t="s">
        <v>645</v>
      </c>
      <c r="U2789" s="263" t="s">
        <v>645</v>
      </c>
      <c r="V2789" s="263" t="s">
        <v>645</v>
      </c>
      <c r="W2789" s="263" t="s">
        <v>645</v>
      </c>
      <c r="X2789" s="263" t="s">
        <v>645</v>
      </c>
      <c r="Y2789" s="263" t="s">
        <v>645</v>
      </c>
      <c r="Z2789" s="263" t="s">
        <v>645</v>
      </c>
      <c r="AA2789" s="263" t="s">
        <v>645</v>
      </c>
      <c r="AB2789" s="263" t="s">
        <v>645</v>
      </c>
    </row>
    <row r="2790" spans="1:28" s="268" customFormat="1" ht="40.200000000000003" customHeight="1">
      <c r="A2790" s="263" t="s">
        <v>8017</v>
      </c>
      <c r="B2790" s="263" t="s">
        <v>8018</v>
      </c>
      <c r="C2790" s="263" t="s">
        <v>275</v>
      </c>
      <c r="D2790" s="263" t="s">
        <v>8018</v>
      </c>
      <c r="E2790" s="263" t="s">
        <v>8041</v>
      </c>
      <c r="F2790" s="263" t="s">
        <v>8053</v>
      </c>
      <c r="G2790" s="264" t="s">
        <v>8054</v>
      </c>
      <c r="H2790" s="263" t="s">
        <v>7910</v>
      </c>
      <c r="I2790" s="265" t="s">
        <v>9</v>
      </c>
      <c r="J2790" s="263"/>
      <c r="K2790" s="263"/>
      <c r="L2790" s="263" t="s">
        <v>645</v>
      </c>
      <c r="M2790" s="263" t="s">
        <v>645</v>
      </c>
      <c r="N2790" s="263" t="s">
        <v>645</v>
      </c>
      <c r="O2790" s="263" t="s">
        <v>645</v>
      </c>
      <c r="P2790" s="263" t="s">
        <v>645</v>
      </c>
      <c r="Q2790" s="263" t="s">
        <v>645</v>
      </c>
      <c r="R2790" s="263" t="s">
        <v>645</v>
      </c>
      <c r="S2790" s="263" t="s">
        <v>645</v>
      </c>
      <c r="T2790" s="263" t="s">
        <v>645</v>
      </c>
      <c r="U2790" s="263" t="s">
        <v>645</v>
      </c>
      <c r="V2790" s="263" t="s">
        <v>645</v>
      </c>
      <c r="W2790" s="263" t="s">
        <v>645</v>
      </c>
      <c r="X2790" s="263" t="s">
        <v>645</v>
      </c>
      <c r="Y2790" s="263" t="s">
        <v>645</v>
      </c>
      <c r="Z2790" s="263" t="s">
        <v>645</v>
      </c>
      <c r="AA2790" s="263" t="s">
        <v>645</v>
      </c>
      <c r="AB2790" s="263" t="s">
        <v>645</v>
      </c>
    </row>
    <row r="2791" spans="1:28" s="268" customFormat="1" ht="40.200000000000003" customHeight="1">
      <c r="A2791" s="263" t="s">
        <v>8017</v>
      </c>
      <c r="B2791" s="263" t="s">
        <v>8018</v>
      </c>
      <c r="C2791" s="263" t="s">
        <v>279</v>
      </c>
      <c r="D2791" s="263" t="s">
        <v>8018</v>
      </c>
      <c r="E2791" s="263" t="s">
        <v>8041</v>
      </c>
      <c r="F2791" s="263" t="s">
        <v>8055</v>
      </c>
      <c r="G2791" s="264" t="s">
        <v>7912</v>
      </c>
      <c r="H2791" s="263" t="s">
        <v>8056</v>
      </c>
      <c r="I2791" s="265" t="s">
        <v>9</v>
      </c>
      <c r="J2791" s="263"/>
      <c r="K2791" s="263"/>
      <c r="L2791" s="263" t="s">
        <v>645</v>
      </c>
      <c r="M2791" s="263" t="s">
        <v>645</v>
      </c>
      <c r="N2791" s="263" t="s">
        <v>645</v>
      </c>
      <c r="O2791" s="263" t="s">
        <v>645</v>
      </c>
      <c r="P2791" s="263" t="s">
        <v>645</v>
      </c>
      <c r="Q2791" s="263" t="s">
        <v>645</v>
      </c>
      <c r="R2791" s="263" t="s">
        <v>645</v>
      </c>
      <c r="S2791" s="263" t="s">
        <v>645</v>
      </c>
      <c r="T2791" s="263" t="s">
        <v>645</v>
      </c>
      <c r="U2791" s="263" t="s">
        <v>645</v>
      </c>
      <c r="V2791" s="263" t="s">
        <v>645</v>
      </c>
      <c r="W2791" s="263" t="s">
        <v>645</v>
      </c>
      <c r="X2791" s="263" t="s">
        <v>645</v>
      </c>
      <c r="Y2791" s="263" t="s">
        <v>645</v>
      </c>
      <c r="Z2791" s="263" t="s">
        <v>645</v>
      </c>
      <c r="AA2791" s="263" t="s">
        <v>645</v>
      </c>
      <c r="AB2791" s="263" t="s">
        <v>645</v>
      </c>
    </row>
    <row r="2792" spans="1:28" s="268" customFormat="1" ht="40.200000000000003" customHeight="1">
      <c r="A2792" s="263" t="s">
        <v>8017</v>
      </c>
      <c r="B2792" s="263" t="s">
        <v>8018</v>
      </c>
      <c r="C2792" s="263" t="s">
        <v>283</v>
      </c>
      <c r="D2792" s="263" t="s">
        <v>8018</v>
      </c>
      <c r="E2792" s="263" t="s">
        <v>8041</v>
      </c>
      <c r="F2792" s="263" t="s">
        <v>8057</v>
      </c>
      <c r="G2792" s="264" t="s">
        <v>7915</v>
      </c>
      <c r="H2792" s="263" t="s">
        <v>7934</v>
      </c>
      <c r="I2792" s="265" t="s">
        <v>9</v>
      </c>
      <c r="J2792" s="263"/>
      <c r="K2792" s="263"/>
      <c r="L2792" s="263" t="s">
        <v>645</v>
      </c>
      <c r="M2792" s="263" t="s">
        <v>645</v>
      </c>
      <c r="N2792" s="263" t="s">
        <v>645</v>
      </c>
      <c r="O2792" s="263" t="s">
        <v>645</v>
      </c>
      <c r="P2792" s="263" t="s">
        <v>645</v>
      </c>
      <c r="Q2792" s="263" t="s">
        <v>645</v>
      </c>
      <c r="R2792" s="263" t="s">
        <v>645</v>
      </c>
      <c r="S2792" s="263" t="s">
        <v>645</v>
      </c>
      <c r="T2792" s="263" t="s">
        <v>645</v>
      </c>
      <c r="U2792" s="263" t="s">
        <v>645</v>
      </c>
      <c r="V2792" s="263" t="s">
        <v>645</v>
      </c>
      <c r="W2792" s="263" t="s">
        <v>645</v>
      </c>
      <c r="X2792" s="263" t="s">
        <v>645</v>
      </c>
      <c r="Y2792" s="263" t="s">
        <v>645</v>
      </c>
      <c r="Z2792" s="263" t="s">
        <v>645</v>
      </c>
      <c r="AA2792" s="263" t="s">
        <v>645</v>
      </c>
      <c r="AB2792" s="263" t="s">
        <v>645</v>
      </c>
    </row>
    <row r="2793" spans="1:28" s="268" customFormat="1" ht="40.200000000000003" customHeight="1">
      <c r="A2793" s="263" t="s">
        <v>8017</v>
      </c>
      <c r="B2793" s="263" t="s">
        <v>8018</v>
      </c>
      <c r="C2793" s="263" t="s">
        <v>286</v>
      </c>
      <c r="D2793" s="263" t="s">
        <v>8018</v>
      </c>
      <c r="E2793" s="263" t="s">
        <v>8041</v>
      </c>
      <c r="F2793" s="263" t="s">
        <v>8058</v>
      </c>
      <c r="G2793" s="264" t="s">
        <v>7918</v>
      </c>
      <c r="H2793" s="263" t="s">
        <v>7919</v>
      </c>
      <c r="I2793" s="265" t="s">
        <v>9</v>
      </c>
      <c r="J2793" s="263"/>
      <c r="K2793" s="263"/>
      <c r="L2793" s="263" t="s">
        <v>645</v>
      </c>
      <c r="M2793" s="263" t="s">
        <v>645</v>
      </c>
      <c r="N2793" s="263" t="s">
        <v>645</v>
      </c>
      <c r="O2793" s="263" t="s">
        <v>645</v>
      </c>
      <c r="P2793" s="263" t="s">
        <v>645</v>
      </c>
      <c r="Q2793" s="263" t="s">
        <v>645</v>
      </c>
      <c r="R2793" s="263" t="s">
        <v>645</v>
      </c>
      <c r="S2793" s="263" t="s">
        <v>645</v>
      </c>
      <c r="T2793" s="263" t="s">
        <v>645</v>
      </c>
      <c r="U2793" s="263" t="s">
        <v>645</v>
      </c>
      <c r="V2793" s="263" t="s">
        <v>645</v>
      </c>
      <c r="W2793" s="263" t="s">
        <v>645</v>
      </c>
      <c r="X2793" s="263" t="s">
        <v>645</v>
      </c>
      <c r="Y2793" s="263" t="s">
        <v>645</v>
      </c>
      <c r="Z2793" s="263" t="s">
        <v>645</v>
      </c>
      <c r="AA2793" s="263" t="s">
        <v>645</v>
      </c>
      <c r="AB2793" s="263" t="s">
        <v>645</v>
      </c>
    </row>
    <row r="2794" spans="1:28" s="268" customFormat="1" ht="40.200000000000003" customHeight="1">
      <c r="A2794" s="263" t="s">
        <v>8017</v>
      </c>
      <c r="B2794" s="263" t="s">
        <v>8018</v>
      </c>
      <c r="C2794" s="263" t="s">
        <v>290</v>
      </c>
      <c r="D2794" s="263" t="s">
        <v>8018</v>
      </c>
      <c r="E2794" s="263" t="s">
        <v>8041</v>
      </c>
      <c r="F2794" s="263" t="s">
        <v>8059</v>
      </c>
      <c r="G2794" s="264" t="s">
        <v>8060</v>
      </c>
      <c r="H2794" s="263" t="s">
        <v>7919</v>
      </c>
      <c r="I2794" s="265" t="s">
        <v>9</v>
      </c>
      <c r="J2794" s="263"/>
      <c r="K2794" s="263"/>
      <c r="L2794" s="263" t="s">
        <v>645</v>
      </c>
      <c r="M2794" s="263" t="s">
        <v>645</v>
      </c>
      <c r="N2794" s="263" t="s">
        <v>645</v>
      </c>
      <c r="O2794" s="263" t="s">
        <v>645</v>
      </c>
      <c r="P2794" s="263" t="s">
        <v>645</v>
      </c>
      <c r="Q2794" s="263" t="s">
        <v>645</v>
      </c>
      <c r="R2794" s="263" t="s">
        <v>645</v>
      </c>
      <c r="S2794" s="263" t="s">
        <v>645</v>
      </c>
      <c r="T2794" s="263" t="s">
        <v>645</v>
      </c>
      <c r="U2794" s="263" t="s">
        <v>645</v>
      </c>
      <c r="V2794" s="263" t="s">
        <v>645</v>
      </c>
      <c r="W2794" s="263" t="s">
        <v>645</v>
      </c>
      <c r="X2794" s="263" t="s">
        <v>645</v>
      </c>
      <c r="Y2794" s="263" t="s">
        <v>645</v>
      </c>
      <c r="Z2794" s="263" t="s">
        <v>645</v>
      </c>
      <c r="AA2794" s="263" t="s">
        <v>645</v>
      </c>
      <c r="AB2794" s="263" t="s">
        <v>645</v>
      </c>
    </row>
    <row r="2795" spans="1:28" s="268" customFormat="1" ht="40.200000000000003" customHeight="1">
      <c r="A2795" s="263" t="s">
        <v>8017</v>
      </c>
      <c r="B2795" s="263" t="s">
        <v>8018</v>
      </c>
      <c r="C2795" s="263" t="s">
        <v>295</v>
      </c>
      <c r="D2795" s="263" t="s">
        <v>8018</v>
      </c>
      <c r="E2795" s="263" t="s">
        <v>8041</v>
      </c>
      <c r="F2795" s="263" t="s">
        <v>8061</v>
      </c>
      <c r="G2795" s="264" t="s">
        <v>8062</v>
      </c>
      <c r="H2795" s="263" t="s">
        <v>7919</v>
      </c>
      <c r="I2795" s="265" t="s">
        <v>9</v>
      </c>
      <c r="J2795" s="263"/>
      <c r="K2795" s="263"/>
      <c r="L2795" s="263" t="s">
        <v>645</v>
      </c>
      <c r="M2795" s="263" t="s">
        <v>645</v>
      </c>
      <c r="N2795" s="263" t="s">
        <v>645</v>
      </c>
      <c r="O2795" s="263" t="s">
        <v>645</v>
      </c>
      <c r="P2795" s="263" t="s">
        <v>645</v>
      </c>
      <c r="Q2795" s="263" t="s">
        <v>645</v>
      </c>
      <c r="R2795" s="263" t="s">
        <v>645</v>
      </c>
      <c r="S2795" s="263" t="s">
        <v>645</v>
      </c>
      <c r="T2795" s="263" t="s">
        <v>645</v>
      </c>
      <c r="U2795" s="263" t="s">
        <v>645</v>
      </c>
      <c r="V2795" s="263" t="s">
        <v>645</v>
      </c>
      <c r="W2795" s="263" t="s">
        <v>645</v>
      </c>
      <c r="X2795" s="263" t="s">
        <v>645</v>
      </c>
      <c r="Y2795" s="263" t="s">
        <v>645</v>
      </c>
      <c r="Z2795" s="263" t="s">
        <v>645</v>
      </c>
      <c r="AA2795" s="263" t="s">
        <v>645</v>
      </c>
      <c r="AB2795" s="263" t="s">
        <v>645</v>
      </c>
    </row>
    <row r="2796" spans="1:28" s="268" customFormat="1" ht="40.200000000000003" customHeight="1">
      <c r="A2796" s="263" t="s">
        <v>8017</v>
      </c>
      <c r="B2796" s="263" t="s">
        <v>8018</v>
      </c>
      <c r="C2796" s="263" t="s">
        <v>300</v>
      </c>
      <c r="D2796" s="263" t="s">
        <v>8018</v>
      </c>
      <c r="E2796" s="263" t="s">
        <v>8041</v>
      </c>
      <c r="F2796" s="263" t="s">
        <v>8063</v>
      </c>
      <c r="G2796" s="264" t="s">
        <v>8064</v>
      </c>
      <c r="H2796" s="263" t="s">
        <v>7919</v>
      </c>
      <c r="I2796" s="265" t="s">
        <v>9</v>
      </c>
      <c r="J2796" s="263"/>
      <c r="K2796" s="263"/>
      <c r="L2796" s="263" t="s">
        <v>645</v>
      </c>
      <c r="M2796" s="263" t="s">
        <v>645</v>
      </c>
      <c r="N2796" s="263" t="s">
        <v>645</v>
      </c>
      <c r="O2796" s="263" t="s">
        <v>645</v>
      </c>
      <c r="P2796" s="263" t="s">
        <v>645</v>
      </c>
      <c r="Q2796" s="263" t="s">
        <v>645</v>
      </c>
      <c r="R2796" s="263" t="s">
        <v>645</v>
      </c>
      <c r="S2796" s="263" t="s">
        <v>645</v>
      </c>
      <c r="T2796" s="263" t="s">
        <v>645</v>
      </c>
      <c r="U2796" s="263" t="s">
        <v>645</v>
      </c>
      <c r="V2796" s="263" t="s">
        <v>645</v>
      </c>
      <c r="W2796" s="263" t="s">
        <v>645</v>
      </c>
      <c r="X2796" s="263" t="s">
        <v>645</v>
      </c>
      <c r="Y2796" s="263" t="s">
        <v>645</v>
      </c>
      <c r="Z2796" s="263" t="s">
        <v>645</v>
      </c>
      <c r="AA2796" s="263" t="s">
        <v>645</v>
      </c>
      <c r="AB2796" s="263" t="s">
        <v>645</v>
      </c>
    </row>
    <row r="2797" spans="1:28" s="268" customFormat="1" ht="40.200000000000003" customHeight="1">
      <c r="A2797" s="263" t="s">
        <v>8017</v>
      </c>
      <c r="B2797" s="263" t="s">
        <v>8018</v>
      </c>
      <c r="C2797" s="263" t="s">
        <v>304</v>
      </c>
      <c r="D2797" s="263" t="s">
        <v>8018</v>
      </c>
      <c r="E2797" s="263" t="s">
        <v>8041</v>
      </c>
      <c r="F2797" s="263" t="s">
        <v>8065</v>
      </c>
      <c r="G2797" s="264" t="s">
        <v>8066</v>
      </c>
      <c r="H2797" s="263" t="s">
        <v>7928</v>
      </c>
      <c r="I2797" s="265" t="s">
        <v>9</v>
      </c>
      <c r="J2797" s="263"/>
      <c r="K2797" s="263"/>
      <c r="L2797" s="263" t="s">
        <v>645</v>
      </c>
      <c r="M2797" s="263" t="s">
        <v>645</v>
      </c>
      <c r="N2797" s="263" t="s">
        <v>645</v>
      </c>
      <c r="O2797" s="263" t="s">
        <v>645</v>
      </c>
      <c r="P2797" s="263" t="s">
        <v>645</v>
      </c>
      <c r="Q2797" s="263" t="s">
        <v>645</v>
      </c>
      <c r="R2797" s="263" t="s">
        <v>645</v>
      </c>
      <c r="S2797" s="263" t="s">
        <v>645</v>
      </c>
      <c r="T2797" s="263" t="s">
        <v>645</v>
      </c>
      <c r="U2797" s="263" t="s">
        <v>645</v>
      </c>
      <c r="V2797" s="263" t="s">
        <v>645</v>
      </c>
      <c r="W2797" s="263" t="s">
        <v>645</v>
      </c>
      <c r="X2797" s="263" t="s">
        <v>645</v>
      </c>
      <c r="Y2797" s="263" t="s">
        <v>645</v>
      </c>
      <c r="Z2797" s="263" t="s">
        <v>645</v>
      </c>
      <c r="AA2797" s="263" t="s">
        <v>645</v>
      </c>
      <c r="AB2797" s="263" t="s">
        <v>645</v>
      </c>
    </row>
    <row r="2798" spans="1:28" s="268" customFormat="1" ht="40.200000000000003" customHeight="1">
      <c r="A2798" s="263" t="s">
        <v>8017</v>
      </c>
      <c r="B2798" s="263" t="s">
        <v>8018</v>
      </c>
      <c r="C2798" s="263" t="s">
        <v>308</v>
      </c>
      <c r="D2798" s="263" t="s">
        <v>8018</v>
      </c>
      <c r="E2798" s="263" t="s">
        <v>8041</v>
      </c>
      <c r="F2798" s="263" t="s">
        <v>8067</v>
      </c>
      <c r="G2798" s="264" t="s">
        <v>8068</v>
      </c>
      <c r="H2798" s="263" t="s">
        <v>7910</v>
      </c>
      <c r="I2798" s="265" t="s">
        <v>9</v>
      </c>
      <c r="J2798" s="263"/>
      <c r="K2798" s="263"/>
      <c r="L2798" s="263" t="s">
        <v>645</v>
      </c>
      <c r="M2798" s="263" t="s">
        <v>645</v>
      </c>
      <c r="N2798" s="263" t="s">
        <v>645</v>
      </c>
      <c r="O2798" s="263" t="s">
        <v>645</v>
      </c>
      <c r="P2798" s="263" t="s">
        <v>645</v>
      </c>
      <c r="Q2798" s="263" t="s">
        <v>645</v>
      </c>
      <c r="R2798" s="263" t="s">
        <v>645</v>
      </c>
      <c r="S2798" s="263" t="s">
        <v>645</v>
      </c>
      <c r="T2798" s="263" t="s">
        <v>645</v>
      </c>
      <c r="U2798" s="263" t="s">
        <v>645</v>
      </c>
      <c r="V2798" s="263" t="s">
        <v>645</v>
      </c>
      <c r="W2798" s="263" t="s">
        <v>645</v>
      </c>
      <c r="X2798" s="263" t="s">
        <v>645</v>
      </c>
      <c r="Y2798" s="263" t="s">
        <v>645</v>
      </c>
      <c r="Z2798" s="263" t="s">
        <v>645</v>
      </c>
      <c r="AA2798" s="263" t="s">
        <v>645</v>
      </c>
      <c r="AB2798" s="263" t="s">
        <v>645</v>
      </c>
    </row>
    <row r="2799" spans="1:28" s="268" customFormat="1" ht="40.200000000000003" customHeight="1">
      <c r="A2799" s="263" t="s">
        <v>8017</v>
      </c>
      <c r="B2799" s="263" t="s">
        <v>8018</v>
      </c>
      <c r="C2799" s="263" t="s">
        <v>311</v>
      </c>
      <c r="D2799" s="263" t="s">
        <v>8018</v>
      </c>
      <c r="E2799" s="263" t="s">
        <v>8041</v>
      </c>
      <c r="F2799" s="263" t="s">
        <v>8069</v>
      </c>
      <c r="G2799" s="264" t="s">
        <v>8070</v>
      </c>
      <c r="H2799" s="263" t="s">
        <v>8056</v>
      </c>
      <c r="I2799" s="265" t="s">
        <v>9</v>
      </c>
      <c r="J2799" s="263"/>
      <c r="K2799" s="263"/>
      <c r="L2799" s="263" t="s">
        <v>645</v>
      </c>
      <c r="M2799" s="263" t="s">
        <v>645</v>
      </c>
      <c r="N2799" s="263" t="s">
        <v>645</v>
      </c>
      <c r="O2799" s="263" t="s">
        <v>645</v>
      </c>
      <c r="P2799" s="263" t="s">
        <v>645</v>
      </c>
      <c r="Q2799" s="263" t="s">
        <v>645</v>
      </c>
      <c r="R2799" s="263" t="s">
        <v>645</v>
      </c>
      <c r="S2799" s="263" t="s">
        <v>645</v>
      </c>
      <c r="T2799" s="263" t="s">
        <v>645</v>
      </c>
      <c r="U2799" s="263" t="s">
        <v>645</v>
      </c>
      <c r="V2799" s="263" t="s">
        <v>645</v>
      </c>
      <c r="W2799" s="263" t="s">
        <v>645</v>
      </c>
      <c r="X2799" s="263" t="s">
        <v>645</v>
      </c>
      <c r="Y2799" s="263" t="s">
        <v>645</v>
      </c>
      <c r="Z2799" s="263" t="s">
        <v>645</v>
      </c>
      <c r="AA2799" s="263" t="s">
        <v>645</v>
      </c>
      <c r="AB2799" s="263" t="s">
        <v>645</v>
      </c>
    </row>
    <row r="2800" spans="1:28" s="268" customFormat="1" ht="40.200000000000003" customHeight="1">
      <c r="A2800" s="263" t="s">
        <v>8017</v>
      </c>
      <c r="B2800" s="263" t="s">
        <v>8018</v>
      </c>
      <c r="C2800" s="263" t="s">
        <v>315</v>
      </c>
      <c r="D2800" s="263" t="s">
        <v>8018</v>
      </c>
      <c r="E2800" s="263" t="s">
        <v>8041</v>
      </c>
      <c r="F2800" s="263" t="s">
        <v>8071</v>
      </c>
      <c r="G2800" s="264" t="s">
        <v>8072</v>
      </c>
      <c r="H2800" s="263" t="s">
        <v>7934</v>
      </c>
      <c r="I2800" s="265" t="s">
        <v>9</v>
      </c>
      <c r="J2800" s="263"/>
      <c r="K2800" s="263"/>
      <c r="L2800" s="263" t="s">
        <v>645</v>
      </c>
      <c r="M2800" s="263" t="s">
        <v>645</v>
      </c>
      <c r="N2800" s="263" t="s">
        <v>645</v>
      </c>
      <c r="O2800" s="263" t="s">
        <v>645</v>
      </c>
      <c r="P2800" s="263" t="s">
        <v>645</v>
      </c>
      <c r="Q2800" s="263" t="s">
        <v>645</v>
      </c>
      <c r="R2800" s="263" t="s">
        <v>645</v>
      </c>
      <c r="S2800" s="263" t="s">
        <v>645</v>
      </c>
      <c r="T2800" s="263" t="s">
        <v>645</v>
      </c>
      <c r="U2800" s="263" t="s">
        <v>645</v>
      </c>
      <c r="V2800" s="263" t="s">
        <v>645</v>
      </c>
      <c r="W2800" s="263" t="s">
        <v>645</v>
      </c>
      <c r="X2800" s="263" t="s">
        <v>645</v>
      </c>
      <c r="Y2800" s="263" t="s">
        <v>645</v>
      </c>
      <c r="Z2800" s="263" t="s">
        <v>645</v>
      </c>
      <c r="AA2800" s="263" t="s">
        <v>645</v>
      </c>
      <c r="AB2800" s="263" t="s">
        <v>645</v>
      </c>
    </row>
    <row r="2801" spans="1:28" s="268" customFormat="1" ht="40.200000000000003" customHeight="1">
      <c r="A2801" s="263" t="s">
        <v>8017</v>
      </c>
      <c r="B2801" s="263" t="s">
        <v>8018</v>
      </c>
      <c r="C2801" s="263" t="s">
        <v>318</v>
      </c>
      <c r="D2801" s="263" t="s">
        <v>8018</v>
      </c>
      <c r="E2801" s="263" t="s">
        <v>8041</v>
      </c>
      <c r="F2801" s="263" t="s">
        <v>8073</v>
      </c>
      <c r="G2801" s="264" t="s">
        <v>8074</v>
      </c>
      <c r="H2801" s="263" t="s">
        <v>7937</v>
      </c>
      <c r="I2801" s="265" t="s">
        <v>9</v>
      </c>
      <c r="J2801" s="263"/>
      <c r="K2801" s="263"/>
      <c r="L2801" s="263" t="s">
        <v>645</v>
      </c>
      <c r="M2801" s="263" t="s">
        <v>645</v>
      </c>
      <c r="N2801" s="263" t="s">
        <v>645</v>
      </c>
      <c r="O2801" s="263" t="s">
        <v>645</v>
      </c>
      <c r="P2801" s="263" t="s">
        <v>645</v>
      </c>
      <c r="Q2801" s="263" t="s">
        <v>645</v>
      </c>
      <c r="R2801" s="263" t="s">
        <v>645</v>
      </c>
      <c r="S2801" s="263" t="s">
        <v>645</v>
      </c>
      <c r="T2801" s="263" t="s">
        <v>645</v>
      </c>
      <c r="U2801" s="263" t="s">
        <v>645</v>
      </c>
      <c r="V2801" s="263" t="s">
        <v>645</v>
      </c>
      <c r="W2801" s="263" t="s">
        <v>645</v>
      </c>
      <c r="X2801" s="263" t="s">
        <v>645</v>
      </c>
      <c r="Y2801" s="263" t="s">
        <v>645</v>
      </c>
      <c r="Z2801" s="263" t="s">
        <v>645</v>
      </c>
      <c r="AA2801" s="263" t="s">
        <v>645</v>
      </c>
      <c r="AB2801" s="263" t="s">
        <v>645</v>
      </c>
    </row>
    <row r="2802" spans="1:28" s="268" customFormat="1" ht="40.200000000000003" customHeight="1">
      <c r="A2802" s="263" t="s">
        <v>8017</v>
      </c>
      <c r="B2802" s="263" t="s">
        <v>8018</v>
      </c>
      <c r="C2802" s="263" t="s">
        <v>322</v>
      </c>
      <c r="D2802" s="263" t="s">
        <v>8018</v>
      </c>
      <c r="E2802" s="263" t="s">
        <v>8041</v>
      </c>
      <c r="F2802" s="263" t="s">
        <v>7938</v>
      </c>
      <c r="G2802" s="264" t="s">
        <v>8075</v>
      </c>
      <c r="H2802" s="263" t="s">
        <v>7937</v>
      </c>
      <c r="I2802" s="265" t="s">
        <v>9</v>
      </c>
      <c r="J2802" s="263"/>
      <c r="K2802" s="263"/>
      <c r="L2802" s="263" t="s">
        <v>645</v>
      </c>
      <c r="M2802" s="263" t="s">
        <v>645</v>
      </c>
      <c r="N2802" s="263" t="s">
        <v>645</v>
      </c>
      <c r="O2802" s="263" t="s">
        <v>645</v>
      </c>
      <c r="P2802" s="263" t="s">
        <v>645</v>
      </c>
      <c r="Q2802" s="263" t="s">
        <v>645</v>
      </c>
      <c r="R2802" s="263" t="s">
        <v>645</v>
      </c>
      <c r="S2802" s="263" t="s">
        <v>645</v>
      </c>
      <c r="T2802" s="263" t="s">
        <v>645</v>
      </c>
      <c r="U2802" s="263" t="s">
        <v>645</v>
      </c>
      <c r="V2802" s="263" t="s">
        <v>645</v>
      </c>
      <c r="W2802" s="263" t="s">
        <v>645</v>
      </c>
      <c r="X2802" s="263" t="s">
        <v>645</v>
      </c>
      <c r="Y2802" s="263" t="s">
        <v>645</v>
      </c>
      <c r="Z2802" s="263" t="s">
        <v>645</v>
      </c>
      <c r="AA2802" s="263" t="s">
        <v>645</v>
      </c>
      <c r="AB2802" s="263" t="s">
        <v>645</v>
      </c>
    </row>
    <row r="2803" spans="1:28" s="268" customFormat="1" ht="40.200000000000003" customHeight="1">
      <c r="A2803" s="263" t="s">
        <v>8017</v>
      </c>
      <c r="B2803" s="263" t="s">
        <v>8018</v>
      </c>
      <c r="C2803" s="263" t="s">
        <v>1080</v>
      </c>
      <c r="D2803" s="263" t="s">
        <v>8018</v>
      </c>
      <c r="E2803" s="263" t="s">
        <v>8041</v>
      </c>
      <c r="F2803" s="263" t="s">
        <v>8076</v>
      </c>
      <c r="G2803" s="264" t="s">
        <v>8077</v>
      </c>
      <c r="H2803" s="263" t="s">
        <v>7937</v>
      </c>
      <c r="I2803" s="265" t="s">
        <v>9</v>
      </c>
      <c r="J2803" s="263"/>
      <c r="K2803" s="263"/>
      <c r="L2803" s="263" t="s">
        <v>645</v>
      </c>
      <c r="M2803" s="263" t="s">
        <v>645</v>
      </c>
      <c r="N2803" s="263" t="s">
        <v>645</v>
      </c>
      <c r="O2803" s="263" t="s">
        <v>645</v>
      </c>
      <c r="P2803" s="263" t="s">
        <v>645</v>
      </c>
      <c r="Q2803" s="263" t="s">
        <v>645</v>
      </c>
      <c r="R2803" s="263" t="s">
        <v>645</v>
      </c>
      <c r="S2803" s="263" t="s">
        <v>645</v>
      </c>
      <c r="T2803" s="263" t="s">
        <v>645</v>
      </c>
      <c r="U2803" s="263" t="s">
        <v>645</v>
      </c>
      <c r="V2803" s="263" t="s">
        <v>645</v>
      </c>
      <c r="W2803" s="263" t="s">
        <v>645</v>
      </c>
      <c r="X2803" s="263" t="s">
        <v>645</v>
      </c>
      <c r="Y2803" s="263" t="s">
        <v>645</v>
      </c>
      <c r="Z2803" s="263" t="s">
        <v>645</v>
      </c>
      <c r="AA2803" s="263" t="s">
        <v>645</v>
      </c>
      <c r="AB2803" s="263" t="s">
        <v>645</v>
      </c>
    </row>
    <row r="2804" spans="1:28" s="268" customFormat="1" ht="40.200000000000003" customHeight="1">
      <c r="A2804" s="263" t="s">
        <v>8017</v>
      </c>
      <c r="B2804" s="263" t="s">
        <v>8018</v>
      </c>
      <c r="C2804" s="263" t="s">
        <v>1084</v>
      </c>
      <c r="D2804" s="263" t="s">
        <v>8018</v>
      </c>
      <c r="E2804" s="263" t="s">
        <v>8041</v>
      </c>
      <c r="F2804" s="263" t="s">
        <v>8071</v>
      </c>
      <c r="G2804" s="264" t="s">
        <v>8078</v>
      </c>
      <c r="H2804" s="263" t="s">
        <v>7937</v>
      </c>
      <c r="I2804" s="265" t="s">
        <v>9</v>
      </c>
      <c r="J2804" s="263"/>
      <c r="K2804" s="263"/>
      <c r="L2804" s="263" t="s">
        <v>645</v>
      </c>
      <c r="M2804" s="263" t="s">
        <v>645</v>
      </c>
      <c r="N2804" s="263" t="s">
        <v>645</v>
      </c>
      <c r="O2804" s="263" t="s">
        <v>645</v>
      </c>
      <c r="P2804" s="263" t="s">
        <v>645</v>
      </c>
      <c r="Q2804" s="263" t="s">
        <v>645</v>
      </c>
      <c r="R2804" s="263" t="s">
        <v>645</v>
      </c>
      <c r="S2804" s="263" t="s">
        <v>645</v>
      </c>
      <c r="T2804" s="263" t="s">
        <v>645</v>
      </c>
      <c r="U2804" s="263" t="s">
        <v>645</v>
      </c>
      <c r="V2804" s="263" t="s">
        <v>645</v>
      </c>
      <c r="W2804" s="263" t="s">
        <v>645</v>
      </c>
      <c r="X2804" s="263" t="s">
        <v>645</v>
      </c>
      <c r="Y2804" s="263" t="s">
        <v>645</v>
      </c>
      <c r="Z2804" s="263" t="s">
        <v>645</v>
      </c>
      <c r="AA2804" s="263" t="s">
        <v>645</v>
      </c>
      <c r="AB2804" s="263" t="s">
        <v>645</v>
      </c>
    </row>
    <row r="2805" spans="1:28" s="268" customFormat="1" ht="40.200000000000003" customHeight="1">
      <c r="A2805" s="263" t="s">
        <v>8017</v>
      </c>
      <c r="B2805" s="263" t="s">
        <v>8018</v>
      </c>
      <c r="C2805" s="263" t="s">
        <v>1088</v>
      </c>
      <c r="D2805" s="263" t="s">
        <v>8018</v>
      </c>
      <c r="E2805" s="263" t="s">
        <v>8041</v>
      </c>
      <c r="F2805" s="263" t="s">
        <v>8079</v>
      </c>
      <c r="G2805" s="264" t="s">
        <v>8080</v>
      </c>
      <c r="H2805" s="263" t="s">
        <v>7946</v>
      </c>
      <c r="I2805" s="265" t="s">
        <v>9</v>
      </c>
      <c r="J2805" s="263"/>
      <c r="K2805" s="263"/>
      <c r="L2805" s="263" t="s">
        <v>645</v>
      </c>
      <c r="M2805" s="263" t="s">
        <v>645</v>
      </c>
      <c r="N2805" s="263" t="s">
        <v>645</v>
      </c>
      <c r="O2805" s="263" t="s">
        <v>645</v>
      </c>
      <c r="P2805" s="263" t="s">
        <v>645</v>
      </c>
      <c r="Q2805" s="263" t="s">
        <v>645</v>
      </c>
      <c r="R2805" s="263" t="s">
        <v>645</v>
      </c>
      <c r="S2805" s="263" t="s">
        <v>645</v>
      </c>
      <c r="T2805" s="263" t="s">
        <v>645</v>
      </c>
      <c r="U2805" s="263" t="s">
        <v>645</v>
      </c>
      <c r="V2805" s="263" t="s">
        <v>645</v>
      </c>
      <c r="W2805" s="263" t="s">
        <v>645</v>
      </c>
      <c r="X2805" s="263" t="s">
        <v>645</v>
      </c>
      <c r="Y2805" s="263" t="s">
        <v>645</v>
      </c>
      <c r="Z2805" s="263" t="s">
        <v>645</v>
      </c>
      <c r="AA2805" s="263" t="s">
        <v>645</v>
      </c>
      <c r="AB2805" s="263" t="s">
        <v>645</v>
      </c>
    </row>
    <row r="2806" spans="1:28" s="268" customFormat="1" ht="40.200000000000003" customHeight="1">
      <c r="A2806" s="263" t="s">
        <v>8017</v>
      </c>
      <c r="B2806" s="263" t="s">
        <v>8018</v>
      </c>
      <c r="C2806" s="263" t="s">
        <v>1092</v>
      </c>
      <c r="D2806" s="263" t="s">
        <v>8018</v>
      </c>
      <c r="E2806" s="263" t="s">
        <v>8041</v>
      </c>
      <c r="F2806" s="263" t="s">
        <v>8081</v>
      </c>
      <c r="G2806" s="264" t="s">
        <v>8082</v>
      </c>
      <c r="H2806" s="263" t="s">
        <v>7949</v>
      </c>
      <c r="I2806" s="265" t="s">
        <v>9</v>
      </c>
      <c r="J2806" s="263"/>
      <c r="K2806" s="263"/>
      <c r="L2806" s="263" t="s">
        <v>645</v>
      </c>
      <c r="M2806" s="263" t="s">
        <v>645</v>
      </c>
      <c r="N2806" s="263" t="s">
        <v>645</v>
      </c>
      <c r="O2806" s="263" t="s">
        <v>645</v>
      </c>
      <c r="P2806" s="263" t="s">
        <v>645</v>
      </c>
      <c r="Q2806" s="263" t="s">
        <v>645</v>
      </c>
      <c r="R2806" s="263" t="s">
        <v>645</v>
      </c>
      <c r="S2806" s="263" t="s">
        <v>645</v>
      </c>
      <c r="T2806" s="263" t="s">
        <v>645</v>
      </c>
      <c r="U2806" s="263" t="s">
        <v>645</v>
      </c>
      <c r="V2806" s="263" t="s">
        <v>645</v>
      </c>
      <c r="W2806" s="263" t="s">
        <v>645</v>
      </c>
      <c r="X2806" s="263" t="s">
        <v>645</v>
      </c>
      <c r="Y2806" s="263" t="s">
        <v>645</v>
      </c>
      <c r="Z2806" s="263" t="s">
        <v>645</v>
      </c>
      <c r="AA2806" s="263" t="s">
        <v>645</v>
      </c>
      <c r="AB2806" s="263" t="s">
        <v>645</v>
      </c>
    </row>
    <row r="2807" spans="1:28" s="268" customFormat="1" ht="40.200000000000003" customHeight="1">
      <c r="A2807" s="263" t="s">
        <v>8017</v>
      </c>
      <c r="B2807" s="263" t="s">
        <v>8018</v>
      </c>
      <c r="C2807" s="263" t="s">
        <v>1096</v>
      </c>
      <c r="D2807" s="263" t="s">
        <v>8018</v>
      </c>
      <c r="E2807" s="263" t="s">
        <v>8041</v>
      </c>
      <c r="F2807" s="263" t="s">
        <v>8083</v>
      </c>
      <c r="G2807" s="264" t="s">
        <v>8084</v>
      </c>
      <c r="H2807" s="263" t="s">
        <v>8085</v>
      </c>
      <c r="I2807" s="265" t="s">
        <v>9</v>
      </c>
      <c r="J2807" s="263"/>
      <c r="K2807" s="263"/>
      <c r="L2807" s="263" t="s">
        <v>645</v>
      </c>
      <c r="M2807" s="263" t="s">
        <v>645</v>
      </c>
      <c r="N2807" s="263" t="s">
        <v>645</v>
      </c>
      <c r="O2807" s="263" t="s">
        <v>645</v>
      </c>
      <c r="P2807" s="263" t="s">
        <v>645</v>
      </c>
      <c r="Q2807" s="263" t="s">
        <v>645</v>
      </c>
      <c r="R2807" s="263" t="s">
        <v>645</v>
      </c>
      <c r="S2807" s="263" t="s">
        <v>645</v>
      </c>
      <c r="T2807" s="263" t="s">
        <v>645</v>
      </c>
      <c r="U2807" s="263" t="s">
        <v>645</v>
      </c>
      <c r="V2807" s="263" t="s">
        <v>645</v>
      </c>
      <c r="W2807" s="263" t="s">
        <v>645</v>
      </c>
      <c r="X2807" s="263" t="s">
        <v>645</v>
      </c>
      <c r="Y2807" s="263" t="s">
        <v>645</v>
      </c>
      <c r="Z2807" s="263" t="s">
        <v>645</v>
      </c>
      <c r="AA2807" s="263" t="s">
        <v>645</v>
      </c>
      <c r="AB2807" s="263" t="s">
        <v>645</v>
      </c>
    </row>
    <row r="2808" spans="1:28" s="268" customFormat="1" ht="40.200000000000003" customHeight="1">
      <c r="A2808" s="263" t="s">
        <v>8017</v>
      </c>
      <c r="B2808" s="263" t="s">
        <v>8018</v>
      </c>
      <c r="C2808" s="263" t="s">
        <v>1100</v>
      </c>
      <c r="D2808" s="263" t="s">
        <v>8018</v>
      </c>
      <c r="E2808" s="263" t="s">
        <v>8041</v>
      </c>
      <c r="F2808" s="263" t="s">
        <v>8086</v>
      </c>
      <c r="G2808" s="264" t="s">
        <v>8087</v>
      </c>
      <c r="H2808" s="263" t="s">
        <v>8088</v>
      </c>
      <c r="I2808" s="265" t="s">
        <v>9</v>
      </c>
      <c r="J2808" s="263"/>
      <c r="K2808" s="263"/>
      <c r="L2808" s="263" t="s">
        <v>645</v>
      </c>
      <c r="M2808" s="263" t="s">
        <v>645</v>
      </c>
      <c r="N2808" s="263" t="s">
        <v>645</v>
      </c>
      <c r="O2808" s="263" t="s">
        <v>645</v>
      </c>
      <c r="P2808" s="263" t="s">
        <v>645</v>
      </c>
      <c r="Q2808" s="263" t="s">
        <v>645</v>
      </c>
      <c r="R2808" s="263" t="s">
        <v>645</v>
      </c>
      <c r="S2808" s="263" t="s">
        <v>645</v>
      </c>
      <c r="T2808" s="263" t="s">
        <v>645</v>
      </c>
      <c r="U2808" s="263" t="s">
        <v>645</v>
      </c>
      <c r="V2808" s="263" t="s">
        <v>645</v>
      </c>
      <c r="W2808" s="263" t="s">
        <v>645</v>
      </c>
      <c r="X2808" s="263" t="s">
        <v>645</v>
      </c>
      <c r="Y2808" s="263" t="s">
        <v>645</v>
      </c>
      <c r="Z2808" s="263" t="s">
        <v>645</v>
      </c>
      <c r="AA2808" s="263" t="s">
        <v>645</v>
      </c>
      <c r="AB2808" s="263" t="s">
        <v>645</v>
      </c>
    </row>
    <row r="2809" spans="1:28" s="268" customFormat="1" ht="40.200000000000003" customHeight="1">
      <c r="A2809" s="263" t="s">
        <v>8017</v>
      </c>
      <c r="B2809" s="263" t="s">
        <v>8018</v>
      </c>
      <c r="C2809" s="263" t="s">
        <v>1104</v>
      </c>
      <c r="D2809" s="263" t="s">
        <v>8018</v>
      </c>
      <c r="E2809" s="263" t="s">
        <v>8041</v>
      </c>
      <c r="F2809" s="263" t="s">
        <v>8089</v>
      </c>
      <c r="G2809" s="264" t="s">
        <v>8090</v>
      </c>
      <c r="H2809" s="263" t="s">
        <v>8088</v>
      </c>
      <c r="I2809" s="265" t="s">
        <v>9</v>
      </c>
      <c r="J2809" s="263"/>
      <c r="K2809" s="263"/>
      <c r="L2809" s="263" t="s">
        <v>645</v>
      </c>
      <c r="M2809" s="263" t="s">
        <v>645</v>
      </c>
      <c r="N2809" s="263" t="s">
        <v>645</v>
      </c>
      <c r="O2809" s="263" t="s">
        <v>645</v>
      </c>
      <c r="P2809" s="263" t="s">
        <v>645</v>
      </c>
      <c r="Q2809" s="263" t="s">
        <v>645</v>
      </c>
      <c r="R2809" s="263" t="s">
        <v>645</v>
      </c>
      <c r="S2809" s="263" t="s">
        <v>645</v>
      </c>
      <c r="T2809" s="263" t="s">
        <v>645</v>
      </c>
      <c r="U2809" s="263" t="s">
        <v>645</v>
      </c>
      <c r="V2809" s="263" t="s">
        <v>645</v>
      </c>
      <c r="W2809" s="263" t="s">
        <v>645</v>
      </c>
      <c r="X2809" s="263" t="s">
        <v>645</v>
      </c>
      <c r="Y2809" s="263" t="s">
        <v>645</v>
      </c>
      <c r="Z2809" s="263" t="s">
        <v>645</v>
      </c>
      <c r="AA2809" s="263" t="s">
        <v>645</v>
      </c>
      <c r="AB2809" s="263" t="s">
        <v>645</v>
      </c>
    </row>
    <row r="2810" spans="1:28" s="268" customFormat="1" ht="40.200000000000003" customHeight="1">
      <c r="A2810" s="263" t="s">
        <v>8017</v>
      </c>
      <c r="B2810" s="263" t="s">
        <v>8018</v>
      </c>
      <c r="C2810" s="263" t="s">
        <v>1108</v>
      </c>
      <c r="D2810" s="263" t="s">
        <v>8018</v>
      </c>
      <c r="E2810" s="263" t="s">
        <v>8041</v>
      </c>
      <c r="F2810" s="263" t="s">
        <v>8091</v>
      </c>
      <c r="G2810" s="264" t="s">
        <v>8092</v>
      </c>
      <c r="H2810" s="263" t="s">
        <v>8088</v>
      </c>
      <c r="I2810" s="265" t="s">
        <v>9</v>
      </c>
      <c r="J2810" s="263"/>
      <c r="K2810" s="263"/>
      <c r="L2810" s="263" t="s">
        <v>645</v>
      </c>
      <c r="M2810" s="263" t="s">
        <v>645</v>
      </c>
      <c r="N2810" s="263" t="s">
        <v>645</v>
      </c>
      <c r="O2810" s="263" t="s">
        <v>645</v>
      </c>
      <c r="P2810" s="263" t="s">
        <v>645</v>
      </c>
      <c r="Q2810" s="263" t="s">
        <v>645</v>
      </c>
      <c r="R2810" s="263" t="s">
        <v>645</v>
      </c>
      <c r="S2810" s="263" t="s">
        <v>645</v>
      </c>
      <c r="T2810" s="263" t="s">
        <v>645</v>
      </c>
      <c r="U2810" s="263" t="s">
        <v>645</v>
      </c>
      <c r="V2810" s="263" t="s">
        <v>645</v>
      </c>
      <c r="W2810" s="263" t="s">
        <v>645</v>
      </c>
      <c r="X2810" s="263" t="s">
        <v>645</v>
      </c>
      <c r="Y2810" s="263" t="s">
        <v>645</v>
      </c>
      <c r="Z2810" s="263" t="s">
        <v>645</v>
      </c>
      <c r="AA2810" s="263" t="s">
        <v>645</v>
      </c>
      <c r="AB2810" s="263" t="s">
        <v>645</v>
      </c>
    </row>
    <row r="2811" spans="1:28" s="268" customFormat="1" ht="40.200000000000003" customHeight="1">
      <c r="A2811" s="263" t="s">
        <v>8017</v>
      </c>
      <c r="B2811" s="263" t="s">
        <v>8018</v>
      </c>
      <c r="C2811" s="263" t="s">
        <v>1111</v>
      </c>
      <c r="D2811" s="263" t="s">
        <v>8018</v>
      </c>
      <c r="E2811" s="263" t="s">
        <v>8041</v>
      </c>
      <c r="F2811" s="263" t="s">
        <v>8093</v>
      </c>
      <c r="G2811" s="264" t="s">
        <v>8094</v>
      </c>
      <c r="H2811" s="263" t="s">
        <v>8088</v>
      </c>
      <c r="I2811" s="265" t="s">
        <v>9</v>
      </c>
      <c r="J2811" s="263"/>
      <c r="K2811" s="263"/>
      <c r="L2811" s="263" t="s">
        <v>645</v>
      </c>
      <c r="M2811" s="263" t="s">
        <v>645</v>
      </c>
      <c r="N2811" s="263" t="s">
        <v>645</v>
      </c>
      <c r="O2811" s="263" t="s">
        <v>645</v>
      </c>
      <c r="P2811" s="263" t="s">
        <v>645</v>
      </c>
      <c r="Q2811" s="263" t="s">
        <v>645</v>
      </c>
      <c r="R2811" s="263" t="s">
        <v>645</v>
      </c>
      <c r="S2811" s="263" t="s">
        <v>645</v>
      </c>
      <c r="T2811" s="263" t="s">
        <v>645</v>
      </c>
      <c r="U2811" s="263" t="s">
        <v>645</v>
      </c>
      <c r="V2811" s="263" t="s">
        <v>645</v>
      </c>
      <c r="W2811" s="263" t="s">
        <v>645</v>
      </c>
      <c r="X2811" s="263" t="s">
        <v>645</v>
      </c>
      <c r="Y2811" s="263" t="s">
        <v>645</v>
      </c>
      <c r="Z2811" s="263" t="s">
        <v>645</v>
      </c>
      <c r="AA2811" s="263" t="s">
        <v>645</v>
      </c>
      <c r="AB2811" s="263" t="s">
        <v>645</v>
      </c>
    </row>
    <row r="2812" spans="1:28" s="268" customFormat="1" ht="40.200000000000003" customHeight="1">
      <c r="A2812" s="263" t="s">
        <v>8017</v>
      </c>
      <c r="B2812" s="263" t="s">
        <v>8018</v>
      </c>
      <c r="C2812" s="263" t="s">
        <v>1114</v>
      </c>
      <c r="D2812" s="263" t="s">
        <v>8018</v>
      </c>
      <c r="E2812" s="263" t="s">
        <v>8041</v>
      </c>
      <c r="F2812" s="263" t="s">
        <v>8086</v>
      </c>
      <c r="G2812" s="264" t="s">
        <v>8095</v>
      </c>
      <c r="H2812" s="263" t="s">
        <v>8088</v>
      </c>
      <c r="I2812" s="265" t="s">
        <v>9</v>
      </c>
      <c r="J2812" s="263"/>
      <c r="K2812" s="263"/>
      <c r="L2812" s="263" t="s">
        <v>645</v>
      </c>
      <c r="M2812" s="263" t="s">
        <v>645</v>
      </c>
      <c r="N2812" s="263" t="s">
        <v>645</v>
      </c>
      <c r="O2812" s="263" t="s">
        <v>645</v>
      </c>
      <c r="P2812" s="263" t="s">
        <v>645</v>
      </c>
      <c r="Q2812" s="263" t="s">
        <v>645</v>
      </c>
      <c r="R2812" s="263" t="s">
        <v>645</v>
      </c>
      <c r="S2812" s="263" t="s">
        <v>645</v>
      </c>
      <c r="T2812" s="263" t="s">
        <v>645</v>
      </c>
      <c r="U2812" s="263" t="s">
        <v>645</v>
      </c>
      <c r="V2812" s="263" t="s">
        <v>645</v>
      </c>
      <c r="W2812" s="263" t="s">
        <v>645</v>
      </c>
      <c r="X2812" s="263" t="s">
        <v>645</v>
      </c>
      <c r="Y2812" s="263" t="s">
        <v>645</v>
      </c>
      <c r="Z2812" s="263" t="s">
        <v>645</v>
      </c>
      <c r="AA2812" s="263" t="s">
        <v>645</v>
      </c>
      <c r="AB2812" s="263" t="s">
        <v>645</v>
      </c>
    </row>
    <row r="2813" spans="1:28" s="268" customFormat="1" ht="40.200000000000003" customHeight="1">
      <c r="A2813" s="263" t="s">
        <v>8017</v>
      </c>
      <c r="B2813" s="263" t="s">
        <v>8018</v>
      </c>
      <c r="C2813" s="263" t="s">
        <v>1117</v>
      </c>
      <c r="D2813" s="263" t="s">
        <v>8018</v>
      </c>
      <c r="E2813" s="263" t="s">
        <v>8041</v>
      </c>
      <c r="F2813" s="263" t="s">
        <v>8096</v>
      </c>
      <c r="G2813" s="264" t="s">
        <v>8097</v>
      </c>
      <c r="H2813" s="263" t="s">
        <v>7967</v>
      </c>
      <c r="I2813" s="265" t="s">
        <v>9</v>
      </c>
      <c r="J2813" s="263"/>
      <c r="K2813" s="263"/>
      <c r="L2813" s="263" t="s">
        <v>645</v>
      </c>
      <c r="M2813" s="263" t="s">
        <v>645</v>
      </c>
      <c r="N2813" s="263" t="s">
        <v>645</v>
      </c>
      <c r="O2813" s="263" t="s">
        <v>645</v>
      </c>
      <c r="P2813" s="263" t="s">
        <v>645</v>
      </c>
      <c r="Q2813" s="263" t="s">
        <v>645</v>
      </c>
      <c r="R2813" s="263" t="s">
        <v>645</v>
      </c>
      <c r="S2813" s="263" t="s">
        <v>645</v>
      </c>
      <c r="T2813" s="263" t="s">
        <v>645</v>
      </c>
      <c r="U2813" s="263" t="s">
        <v>645</v>
      </c>
      <c r="V2813" s="263" t="s">
        <v>645</v>
      </c>
      <c r="W2813" s="263" t="s">
        <v>645</v>
      </c>
      <c r="X2813" s="263" t="s">
        <v>645</v>
      </c>
      <c r="Y2813" s="263" t="s">
        <v>645</v>
      </c>
      <c r="Z2813" s="263" t="s">
        <v>645</v>
      </c>
      <c r="AA2813" s="263" t="s">
        <v>645</v>
      </c>
      <c r="AB2813" s="263" t="s">
        <v>645</v>
      </c>
    </row>
    <row r="2814" spans="1:28" s="268" customFormat="1" ht="40.200000000000003" customHeight="1">
      <c r="A2814" s="263" t="s">
        <v>8017</v>
      </c>
      <c r="B2814" s="263" t="s">
        <v>8018</v>
      </c>
      <c r="C2814" s="263" t="s">
        <v>1121</v>
      </c>
      <c r="D2814" s="263" t="s">
        <v>8018</v>
      </c>
      <c r="E2814" s="263" t="s">
        <v>8041</v>
      </c>
      <c r="F2814" s="263" t="s">
        <v>8098</v>
      </c>
      <c r="G2814" s="264" t="s">
        <v>8099</v>
      </c>
      <c r="H2814" s="263" t="s">
        <v>7970</v>
      </c>
      <c r="I2814" s="265" t="s">
        <v>9</v>
      </c>
      <c r="J2814" s="263"/>
      <c r="K2814" s="263"/>
      <c r="L2814" s="263" t="s">
        <v>645</v>
      </c>
      <c r="M2814" s="263" t="s">
        <v>645</v>
      </c>
      <c r="N2814" s="263" t="s">
        <v>645</v>
      </c>
      <c r="O2814" s="263" t="s">
        <v>645</v>
      </c>
      <c r="P2814" s="263" t="s">
        <v>645</v>
      </c>
      <c r="Q2814" s="263" t="s">
        <v>645</v>
      </c>
      <c r="R2814" s="263" t="s">
        <v>645</v>
      </c>
      <c r="S2814" s="263" t="s">
        <v>645</v>
      </c>
      <c r="T2814" s="263" t="s">
        <v>645</v>
      </c>
      <c r="U2814" s="263" t="s">
        <v>645</v>
      </c>
      <c r="V2814" s="263" t="s">
        <v>645</v>
      </c>
      <c r="W2814" s="263" t="s">
        <v>645</v>
      </c>
      <c r="X2814" s="263" t="s">
        <v>645</v>
      </c>
      <c r="Y2814" s="263" t="s">
        <v>645</v>
      </c>
      <c r="Z2814" s="263" t="s">
        <v>645</v>
      </c>
      <c r="AA2814" s="263" t="s">
        <v>645</v>
      </c>
      <c r="AB2814" s="263" t="s">
        <v>645</v>
      </c>
    </row>
    <row r="2815" spans="1:28" s="268" customFormat="1" ht="40.200000000000003" customHeight="1">
      <c r="A2815" s="263" t="s">
        <v>8017</v>
      </c>
      <c r="B2815" s="263" t="s">
        <v>8018</v>
      </c>
      <c r="C2815" s="263" t="s">
        <v>1781</v>
      </c>
      <c r="D2815" s="263" t="s">
        <v>8018</v>
      </c>
      <c r="E2815" s="263" t="s">
        <v>8041</v>
      </c>
      <c r="F2815" s="263" t="s">
        <v>8100</v>
      </c>
      <c r="G2815" s="264" t="s">
        <v>8099</v>
      </c>
      <c r="H2815" s="263" t="s">
        <v>7972</v>
      </c>
      <c r="I2815" s="265" t="s">
        <v>9</v>
      </c>
      <c r="J2815" s="263"/>
      <c r="K2815" s="263"/>
      <c r="L2815" s="263" t="s">
        <v>645</v>
      </c>
      <c r="M2815" s="263" t="s">
        <v>645</v>
      </c>
      <c r="N2815" s="263" t="s">
        <v>645</v>
      </c>
      <c r="O2815" s="263" t="s">
        <v>645</v>
      </c>
      <c r="P2815" s="263" t="s">
        <v>645</v>
      </c>
      <c r="Q2815" s="263" t="s">
        <v>645</v>
      </c>
      <c r="R2815" s="263" t="s">
        <v>645</v>
      </c>
      <c r="S2815" s="263" t="s">
        <v>645</v>
      </c>
      <c r="T2815" s="263" t="s">
        <v>645</v>
      </c>
      <c r="U2815" s="263" t="s">
        <v>645</v>
      </c>
      <c r="V2815" s="263" t="s">
        <v>645</v>
      </c>
      <c r="W2815" s="263" t="s">
        <v>645</v>
      </c>
      <c r="X2815" s="263" t="s">
        <v>645</v>
      </c>
      <c r="Y2815" s="263" t="s">
        <v>645</v>
      </c>
      <c r="Z2815" s="263" t="s">
        <v>645</v>
      </c>
      <c r="AA2815" s="263" t="s">
        <v>645</v>
      </c>
      <c r="AB2815" s="263" t="s">
        <v>645</v>
      </c>
    </row>
    <row r="2816" spans="1:28" s="268" customFormat="1" ht="40.200000000000003" customHeight="1">
      <c r="A2816" s="263" t="s">
        <v>8017</v>
      </c>
      <c r="B2816" s="263" t="s">
        <v>8018</v>
      </c>
      <c r="C2816" s="263" t="s">
        <v>1785</v>
      </c>
      <c r="D2816" s="263" t="s">
        <v>8018</v>
      </c>
      <c r="E2816" s="263" t="s">
        <v>8041</v>
      </c>
      <c r="F2816" s="263" t="s">
        <v>5025</v>
      </c>
      <c r="G2816" s="264" t="s">
        <v>5507</v>
      </c>
      <c r="H2816" s="263" t="s">
        <v>3365</v>
      </c>
      <c r="I2816" s="265" t="s">
        <v>9</v>
      </c>
      <c r="J2816" s="263"/>
      <c r="K2816" s="263"/>
      <c r="L2816" s="263" t="s">
        <v>645</v>
      </c>
      <c r="M2816" s="263" t="s">
        <v>645</v>
      </c>
      <c r="N2816" s="263" t="s">
        <v>645</v>
      </c>
      <c r="O2816" s="263" t="s">
        <v>645</v>
      </c>
      <c r="P2816" s="263" t="s">
        <v>645</v>
      </c>
      <c r="Q2816" s="263" t="s">
        <v>645</v>
      </c>
      <c r="R2816" s="263" t="s">
        <v>645</v>
      </c>
      <c r="S2816" s="263" t="s">
        <v>645</v>
      </c>
      <c r="T2816" s="263" t="s">
        <v>645</v>
      </c>
      <c r="U2816" s="263" t="s">
        <v>645</v>
      </c>
      <c r="V2816" s="263" t="s">
        <v>645</v>
      </c>
      <c r="W2816" s="263" t="s">
        <v>645</v>
      </c>
      <c r="X2816" s="263" t="s">
        <v>645</v>
      </c>
      <c r="Y2816" s="263" t="s">
        <v>645</v>
      </c>
      <c r="Z2816" s="263" t="s">
        <v>645</v>
      </c>
      <c r="AA2816" s="263" t="s">
        <v>645</v>
      </c>
      <c r="AB2816" s="263" t="s">
        <v>645</v>
      </c>
    </row>
    <row r="2817" spans="1:28" s="268" customFormat="1" ht="40.200000000000003" customHeight="1">
      <c r="A2817" s="263" t="s">
        <v>8017</v>
      </c>
      <c r="B2817" s="263" t="s">
        <v>8018</v>
      </c>
      <c r="C2817" s="263" t="s">
        <v>1789</v>
      </c>
      <c r="D2817" s="263" t="s">
        <v>8018</v>
      </c>
      <c r="E2817" s="263" t="s">
        <v>8041</v>
      </c>
      <c r="F2817" s="263" t="s">
        <v>7863</v>
      </c>
      <c r="G2817" s="264" t="s">
        <v>5831</v>
      </c>
      <c r="H2817" s="263" t="s">
        <v>3359</v>
      </c>
      <c r="I2817" s="265" t="s">
        <v>9</v>
      </c>
      <c r="J2817" s="263"/>
      <c r="K2817" s="263"/>
      <c r="L2817" s="263" t="s">
        <v>645</v>
      </c>
      <c r="M2817" s="263" t="s">
        <v>645</v>
      </c>
      <c r="N2817" s="263" t="s">
        <v>645</v>
      </c>
      <c r="O2817" s="263" t="s">
        <v>645</v>
      </c>
      <c r="P2817" s="263" t="s">
        <v>645</v>
      </c>
      <c r="Q2817" s="263" t="s">
        <v>645</v>
      </c>
      <c r="R2817" s="263" t="s">
        <v>645</v>
      </c>
      <c r="S2817" s="263" t="s">
        <v>645</v>
      </c>
      <c r="T2817" s="263" t="s">
        <v>645</v>
      </c>
      <c r="U2817" s="263" t="s">
        <v>645</v>
      </c>
      <c r="V2817" s="263" t="s">
        <v>645</v>
      </c>
      <c r="W2817" s="263" t="s">
        <v>645</v>
      </c>
      <c r="X2817" s="263" t="s">
        <v>645</v>
      </c>
      <c r="Y2817" s="263" t="s">
        <v>645</v>
      </c>
      <c r="Z2817" s="263" t="s">
        <v>645</v>
      </c>
      <c r="AA2817" s="263" t="s">
        <v>645</v>
      </c>
      <c r="AB2817" s="263" t="s">
        <v>645</v>
      </c>
    </row>
    <row r="2818" spans="1:28" s="268" customFormat="1" ht="40.200000000000003" customHeight="1">
      <c r="A2818" s="263" t="s">
        <v>8017</v>
      </c>
      <c r="B2818" s="263" t="s">
        <v>8018</v>
      </c>
      <c r="C2818" s="263" t="s">
        <v>1793</v>
      </c>
      <c r="D2818" s="263" t="s">
        <v>8018</v>
      </c>
      <c r="E2818" s="263" t="s">
        <v>8041</v>
      </c>
      <c r="F2818" s="263" t="s">
        <v>3031</v>
      </c>
      <c r="G2818" s="264" t="s">
        <v>5408</v>
      </c>
      <c r="H2818" s="263" t="s">
        <v>3362</v>
      </c>
      <c r="I2818" s="265" t="s">
        <v>9</v>
      </c>
      <c r="J2818" s="263"/>
      <c r="K2818" s="263"/>
      <c r="L2818" s="263" t="s">
        <v>645</v>
      </c>
      <c r="M2818" s="263" t="s">
        <v>645</v>
      </c>
      <c r="N2818" s="263" t="s">
        <v>645</v>
      </c>
      <c r="O2818" s="263" t="s">
        <v>645</v>
      </c>
      <c r="P2818" s="263" t="s">
        <v>645</v>
      </c>
      <c r="Q2818" s="263" t="s">
        <v>645</v>
      </c>
      <c r="R2818" s="263" t="s">
        <v>645</v>
      </c>
      <c r="S2818" s="263" t="s">
        <v>645</v>
      </c>
      <c r="T2818" s="263" t="s">
        <v>645</v>
      </c>
      <c r="U2818" s="263" t="s">
        <v>645</v>
      </c>
      <c r="V2818" s="263" t="s">
        <v>645</v>
      </c>
      <c r="W2818" s="263" t="s">
        <v>645</v>
      </c>
      <c r="X2818" s="263" t="s">
        <v>645</v>
      </c>
      <c r="Y2818" s="263" t="s">
        <v>645</v>
      </c>
      <c r="Z2818" s="263" t="s">
        <v>645</v>
      </c>
      <c r="AA2818" s="263" t="s">
        <v>645</v>
      </c>
      <c r="AB2818" s="263" t="s">
        <v>645</v>
      </c>
    </row>
    <row r="2819" spans="1:28" s="268" customFormat="1" ht="40.200000000000003" customHeight="1">
      <c r="A2819" s="263" t="s">
        <v>8017</v>
      </c>
      <c r="B2819" s="263" t="s">
        <v>8018</v>
      </c>
      <c r="C2819" s="263" t="s">
        <v>1796</v>
      </c>
      <c r="D2819" s="263" t="s">
        <v>8018</v>
      </c>
      <c r="E2819" s="263" t="s">
        <v>8041</v>
      </c>
      <c r="F2819" s="263" t="s">
        <v>7761</v>
      </c>
      <c r="G2819" s="264" t="s">
        <v>7864</v>
      </c>
      <c r="H2819" s="263" t="s">
        <v>7763</v>
      </c>
      <c r="I2819" s="265" t="s">
        <v>9</v>
      </c>
      <c r="J2819" s="263"/>
      <c r="K2819" s="263"/>
      <c r="L2819" s="263" t="s">
        <v>645</v>
      </c>
      <c r="M2819" s="263" t="s">
        <v>645</v>
      </c>
      <c r="N2819" s="263" t="s">
        <v>645</v>
      </c>
      <c r="O2819" s="263" t="s">
        <v>645</v>
      </c>
      <c r="P2819" s="263" t="s">
        <v>645</v>
      </c>
      <c r="Q2819" s="263" t="s">
        <v>645</v>
      </c>
      <c r="R2819" s="263" t="s">
        <v>645</v>
      </c>
      <c r="S2819" s="263" t="s">
        <v>645</v>
      </c>
      <c r="T2819" s="263" t="s">
        <v>645</v>
      </c>
      <c r="U2819" s="263" t="s">
        <v>645</v>
      </c>
      <c r="V2819" s="263" t="s">
        <v>645</v>
      </c>
      <c r="W2819" s="263" t="s">
        <v>645</v>
      </c>
      <c r="X2819" s="263" t="s">
        <v>645</v>
      </c>
      <c r="Y2819" s="263" t="s">
        <v>645</v>
      </c>
      <c r="Z2819" s="263" t="s">
        <v>645</v>
      </c>
      <c r="AA2819" s="263" t="s">
        <v>645</v>
      </c>
      <c r="AB2819" s="263" t="s">
        <v>645</v>
      </c>
    </row>
    <row r="2820" spans="1:28" s="268" customFormat="1" ht="40.200000000000003" customHeight="1">
      <c r="A2820" s="263" t="s">
        <v>8017</v>
      </c>
      <c r="B2820" s="263" t="s">
        <v>8018</v>
      </c>
      <c r="C2820" s="263" t="s">
        <v>1800</v>
      </c>
      <c r="D2820" s="263" t="s">
        <v>8018</v>
      </c>
      <c r="E2820" s="263" t="s">
        <v>8041</v>
      </c>
      <c r="F2820" s="263" t="s">
        <v>7831</v>
      </c>
      <c r="G2820" s="264" t="s">
        <v>7865</v>
      </c>
      <c r="H2820" s="263" t="s">
        <v>5503</v>
      </c>
      <c r="I2820" s="265" t="s">
        <v>9</v>
      </c>
      <c r="J2820" s="263"/>
      <c r="K2820" s="263"/>
      <c r="L2820" s="263" t="s">
        <v>645</v>
      </c>
      <c r="M2820" s="263" t="s">
        <v>645</v>
      </c>
      <c r="N2820" s="263" t="s">
        <v>645</v>
      </c>
      <c r="O2820" s="263" t="s">
        <v>645</v>
      </c>
      <c r="P2820" s="263" t="s">
        <v>645</v>
      </c>
      <c r="Q2820" s="263" t="s">
        <v>645</v>
      </c>
      <c r="R2820" s="263" t="s">
        <v>645</v>
      </c>
      <c r="S2820" s="263" t="s">
        <v>645</v>
      </c>
      <c r="T2820" s="263" t="s">
        <v>645</v>
      </c>
      <c r="U2820" s="263" t="s">
        <v>645</v>
      </c>
      <c r="V2820" s="263" t="s">
        <v>645</v>
      </c>
      <c r="W2820" s="263" t="s">
        <v>645</v>
      </c>
      <c r="X2820" s="263" t="s">
        <v>645</v>
      </c>
      <c r="Y2820" s="263" t="s">
        <v>645</v>
      </c>
      <c r="Z2820" s="263" t="s">
        <v>645</v>
      </c>
      <c r="AA2820" s="263" t="s">
        <v>645</v>
      </c>
      <c r="AB2820" s="263" t="s">
        <v>645</v>
      </c>
    </row>
    <row r="2821" spans="1:28" s="268" customFormat="1" ht="40.200000000000003" customHeight="1">
      <c r="A2821" s="263" t="s">
        <v>8017</v>
      </c>
      <c r="B2821" s="263" t="s">
        <v>8018</v>
      </c>
      <c r="C2821" s="263" t="s">
        <v>1803</v>
      </c>
      <c r="D2821" s="263" t="s">
        <v>8018</v>
      </c>
      <c r="E2821" s="263" t="s">
        <v>8041</v>
      </c>
      <c r="F2821" s="263" t="s">
        <v>7833</v>
      </c>
      <c r="G2821" s="264" t="s">
        <v>7866</v>
      </c>
      <c r="H2821" s="263" t="s">
        <v>5500</v>
      </c>
      <c r="I2821" s="265" t="s">
        <v>9</v>
      </c>
      <c r="J2821" s="263"/>
      <c r="K2821" s="263"/>
      <c r="L2821" s="263" t="s">
        <v>645</v>
      </c>
      <c r="M2821" s="263" t="s">
        <v>645</v>
      </c>
      <c r="N2821" s="263" t="s">
        <v>645</v>
      </c>
      <c r="O2821" s="263" t="s">
        <v>645</v>
      </c>
      <c r="P2821" s="263" t="s">
        <v>645</v>
      </c>
      <c r="Q2821" s="263" t="s">
        <v>645</v>
      </c>
      <c r="R2821" s="263" t="s">
        <v>645</v>
      </c>
      <c r="S2821" s="263" t="s">
        <v>645</v>
      </c>
      <c r="T2821" s="263" t="s">
        <v>645</v>
      </c>
      <c r="U2821" s="263" t="s">
        <v>645</v>
      </c>
      <c r="V2821" s="263" t="s">
        <v>645</v>
      </c>
      <c r="W2821" s="263" t="s">
        <v>645</v>
      </c>
      <c r="X2821" s="263" t="s">
        <v>645</v>
      </c>
      <c r="Y2821" s="263" t="s">
        <v>645</v>
      </c>
      <c r="Z2821" s="263" t="s">
        <v>645</v>
      </c>
      <c r="AA2821" s="263" t="s">
        <v>645</v>
      </c>
      <c r="AB2821" s="263" t="s">
        <v>645</v>
      </c>
    </row>
    <row r="2822" spans="1:28" s="268" customFormat="1" ht="40.200000000000003" customHeight="1">
      <c r="A2822" s="263" t="s">
        <v>8017</v>
      </c>
      <c r="B2822" s="263" t="s">
        <v>8018</v>
      </c>
      <c r="C2822" s="263" t="s">
        <v>1805</v>
      </c>
      <c r="D2822" s="263" t="s">
        <v>8018</v>
      </c>
      <c r="E2822" s="263" t="s">
        <v>8041</v>
      </c>
      <c r="F2822" s="263" t="s">
        <v>7835</v>
      </c>
      <c r="G2822" s="264" t="s">
        <v>8101</v>
      </c>
      <c r="H2822" s="263" t="s">
        <v>7759</v>
      </c>
      <c r="I2822" s="265" t="s">
        <v>9</v>
      </c>
      <c r="J2822" s="263"/>
      <c r="K2822" s="263"/>
      <c r="L2822" s="263" t="s">
        <v>645</v>
      </c>
      <c r="M2822" s="263" t="s">
        <v>645</v>
      </c>
      <c r="N2822" s="263" t="s">
        <v>645</v>
      </c>
      <c r="O2822" s="263" t="s">
        <v>645</v>
      </c>
      <c r="P2822" s="263" t="s">
        <v>645</v>
      </c>
      <c r="Q2822" s="263" t="s">
        <v>645</v>
      </c>
      <c r="R2822" s="263" t="s">
        <v>645</v>
      </c>
      <c r="S2822" s="263" t="s">
        <v>645</v>
      </c>
      <c r="T2822" s="263" t="s">
        <v>645</v>
      </c>
      <c r="U2822" s="263" t="s">
        <v>645</v>
      </c>
      <c r="V2822" s="263" t="s">
        <v>645</v>
      </c>
      <c r="W2822" s="263" t="s">
        <v>645</v>
      </c>
      <c r="X2822" s="263" t="s">
        <v>645</v>
      </c>
      <c r="Y2822" s="263" t="s">
        <v>645</v>
      </c>
      <c r="Z2822" s="263" t="s">
        <v>645</v>
      </c>
      <c r="AA2822" s="263" t="s">
        <v>645</v>
      </c>
      <c r="AB2822" s="263" t="s">
        <v>645</v>
      </c>
    </row>
    <row r="2823" spans="1:28" s="268" customFormat="1" ht="40.200000000000003" customHeight="1">
      <c r="A2823" s="263" t="s">
        <v>8017</v>
      </c>
      <c r="B2823" s="263" t="s">
        <v>8018</v>
      </c>
      <c r="C2823" s="263" t="s">
        <v>1809</v>
      </c>
      <c r="D2823" s="263" t="s">
        <v>8018</v>
      </c>
      <c r="E2823" s="263" t="s">
        <v>8041</v>
      </c>
      <c r="F2823" s="263" t="s">
        <v>8102</v>
      </c>
      <c r="G2823" s="264" t="s">
        <v>8103</v>
      </c>
      <c r="H2823" s="263" t="s">
        <v>7980</v>
      </c>
      <c r="I2823" s="265" t="s">
        <v>9</v>
      </c>
      <c r="J2823" s="263"/>
      <c r="K2823" s="263"/>
      <c r="L2823" s="263" t="s">
        <v>645</v>
      </c>
      <c r="M2823" s="263" t="s">
        <v>645</v>
      </c>
      <c r="N2823" s="263" t="s">
        <v>645</v>
      </c>
      <c r="O2823" s="263" t="s">
        <v>645</v>
      </c>
      <c r="P2823" s="263" t="s">
        <v>645</v>
      </c>
      <c r="Q2823" s="263" t="s">
        <v>645</v>
      </c>
      <c r="R2823" s="263" t="s">
        <v>645</v>
      </c>
      <c r="S2823" s="263" t="s">
        <v>645</v>
      </c>
      <c r="T2823" s="263" t="s">
        <v>645</v>
      </c>
      <c r="U2823" s="263" t="s">
        <v>645</v>
      </c>
      <c r="V2823" s="263" t="s">
        <v>645</v>
      </c>
      <c r="W2823" s="263" t="s">
        <v>645</v>
      </c>
      <c r="X2823" s="263" t="s">
        <v>645</v>
      </c>
      <c r="Y2823" s="263" t="s">
        <v>645</v>
      </c>
      <c r="Z2823" s="263" t="s">
        <v>645</v>
      </c>
      <c r="AA2823" s="263" t="s">
        <v>645</v>
      </c>
      <c r="AB2823" s="263" t="s">
        <v>645</v>
      </c>
    </row>
    <row r="2824" spans="1:28" s="268" customFormat="1" ht="40.200000000000003" customHeight="1">
      <c r="A2824" s="263" t="s">
        <v>8017</v>
      </c>
      <c r="B2824" s="263" t="s">
        <v>8018</v>
      </c>
      <c r="C2824" s="263" t="s">
        <v>1813</v>
      </c>
      <c r="D2824" s="263" t="s">
        <v>8018</v>
      </c>
      <c r="E2824" s="263" t="s">
        <v>8041</v>
      </c>
      <c r="F2824" s="263" t="s">
        <v>8104</v>
      </c>
      <c r="G2824" s="264" t="s">
        <v>8105</v>
      </c>
      <c r="H2824" s="263" t="s">
        <v>7982</v>
      </c>
      <c r="I2824" s="265" t="s">
        <v>9</v>
      </c>
      <c r="J2824" s="263"/>
      <c r="K2824" s="263"/>
      <c r="L2824" s="263" t="s">
        <v>645</v>
      </c>
      <c r="M2824" s="263" t="s">
        <v>645</v>
      </c>
      <c r="N2824" s="263" t="s">
        <v>645</v>
      </c>
      <c r="O2824" s="263" t="s">
        <v>645</v>
      </c>
      <c r="P2824" s="263" t="s">
        <v>645</v>
      </c>
      <c r="Q2824" s="263" t="s">
        <v>645</v>
      </c>
      <c r="R2824" s="263" t="s">
        <v>645</v>
      </c>
      <c r="S2824" s="263" t="s">
        <v>645</v>
      </c>
      <c r="T2824" s="263" t="s">
        <v>645</v>
      </c>
      <c r="U2824" s="263" t="s">
        <v>645</v>
      </c>
      <c r="V2824" s="263" t="s">
        <v>645</v>
      </c>
      <c r="W2824" s="263" t="s">
        <v>645</v>
      </c>
      <c r="X2824" s="263" t="s">
        <v>645</v>
      </c>
      <c r="Y2824" s="263" t="s">
        <v>645</v>
      </c>
      <c r="Z2824" s="263" t="s">
        <v>645</v>
      </c>
      <c r="AA2824" s="263" t="s">
        <v>645</v>
      </c>
      <c r="AB2824" s="263" t="s">
        <v>645</v>
      </c>
    </row>
    <row r="2825" spans="1:28" s="268" customFormat="1" ht="40.200000000000003" customHeight="1">
      <c r="A2825" s="263" t="s">
        <v>8017</v>
      </c>
      <c r="B2825" s="263" t="s">
        <v>8018</v>
      </c>
      <c r="C2825" s="263" t="s">
        <v>1817</v>
      </c>
      <c r="D2825" s="263" t="s">
        <v>8018</v>
      </c>
      <c r="E2825" s="263" t="s">
        <v>8041</v>
      </c>
      <c r="F2825" s="263" t="s">
        <v>7983</v>
      </c>
      <c r="G2825" s="264" t="s">
        <v>8106</v>
      </c>
      <c r="H2825" s="263" t="s">
        <v>7984</v>
      </c>
      <c r="I2825" s="265" t="s">
        <v>9</v>
      </c>
      <c r="J2825" s="263"/>
      <c r="K2825" s="263"/>
      <c r="L2825" s="263" t="s">
        <v>645</v>
      </c>
      <c r="M2825" s="263" t="s">
        <v>645</v>
      </c>
      <c r="N2825" s="263" t="s">
        <v>645</v>
      </c>
      <c r="O2825" s="263" t="s">
        <v>645</v>
      </c>
      <c r="P2825" s="263" t="s">
        <v>645</v>
      </c>
      <c r="Q2825" s="263" t="s">
        <v>645</v>
      </c>
      <c r="R2825" s="263" t="s">
        <v>645</v>
      </c>
      <c r="S2825" s="263" t="s">
        <v>645</v>
      </c>
      <c r="T2825" s="263" t="s">
        <v>645</v>
      </c>
      <c r="U2825" s="263" t="s">
        <v>645</v>
      </c>
      <c r="V2825" s="263" t="s">
        <v>645</v>
      </c>
      <c r="W2825" s="263" t="s">
        <v>645</v>
      </c>
      <c r="X2825" s="263" t="s">
        <v>645</v>
      </c>
      <c r="Y2825" s="263" t="s">
        <v>645</v>
      </c>
      <c r="Z2825" s="263" t="s">
        <v>645</v>
      </c>
      <c r="AA2825" s="263" t="s">
        <v>645</v>
      </c>
      <c r="AB2825" s="263" t="s">
        <v>645</v>
      </c>
    </row>
    <row r="2826" spans="1:28" s="268" customFormat="1" ht="40.200000000000003" customHeight="1">
      <c r="A2826" s="263" t="s">
        <v>8017</v>
      </c>
      <c r="B2826" s="263" t="s">
        <v>8018</v>
      </c>
      <c r="C2826" s="263" t="s">
        <v>1821</v>
      </c>
      <c r="D2826" s="263" t="s">
        <v>8018</v>
      </c>
      <c r="E2826" s="263" t="s">
        <v>8041</v>
      </c>
      <c r="F2826" s="263" t="s">
        <v>7985</v>
      </c>
      <c r="G2826" s="264" t="s">
        <v>8107</v>
      </c>
      <c r="H2826" s="263" t="s">
        <v>7987</v>
      </c>
      <c r="I2826" s="265" t="s">
        <v>9</v>
      </c>
      <c r="J2826" s="263"/>
      <c r="K2826" s="263"/>
      <c r="L2826" s="263" t="s">
        <v>645</v>
      </c>
      <c r="M2826" s="263" t="s">
        <v>645</v>
      </c>
      <c r="N2826" s="263" t="s">
        <v>645</v>
      </c>
      <c r="O2826" s="263" t="s">
        <v>645</v>
      </c>
      <c r="P2826" s="263" t="s">
        <v>645</v>
      </c>
      <c r="Q2826" s="263" t="s">
        <v>645</v>
      </c>
      <c r="R2826" s="263" t="s">
        <v>645</v>
      </c>
      <c r="S2826" s="263" t="s">
        <v>645</v>
      </c>
      <c r="T2826" s="263" t="s">
        <v>645</v>
      </c>
      <c r="U2826" s="263" t="s">
        <v>645</v>
      </c>
      <c r="V2826" s="263" t="s">
        <v>645</v>
      </c>
      <c r="W2826" s="263" t="s">
        <v>645</v>
      </c>
      <c r="X2826" s="263" t="s">
        <v>645</v>
      </c>
      <c r="Y2826" s="263" t="s">
        <v>645</v>
      </c>
      <c r="Z2826" s="263" t="s">
        <v>645</v>
      </c>
      <c r="AA2826" s="263" t="s">
        <v>645</v>
      </c>
      <c r="AB2826" s="263" t="s">
        <v>645</v>
      </c>
    </row>
    <row r="2827" spans="1:28" s="268" customFormat="1" ht="40.200000000000003" customHeight="1">
      <c r="A2827" s="263" t="s">
        <v>8017</v>
      </c>
      <c r="B2827" s="263" t="s">
        <v>8018</v>
      </c>
      <c r="C2827" s="263" t="s">
        <v>1825</v>
      </c>
      <c r="D2827" s="263" t="s">
        <v>8018</v>
      </c>
      <c r="E2827" s="263" t="s">
        <v>8041</v>
      </c>
      <c r="F2827" s="263" t="s">
        <v>7988</v>
      </c>
      <c r="G2827" s="264" t="s">
        <v>8107</v>
      </c>
      <c r="H2827" s="263" t="s">
        <v>7989</v>
      </c>
      <c r="I2827" s="265" t="s">
        <v>9</v>
      </c>
      <c r="J2827" s="263"/>
      <c r="K2827" s="263"/>
      <c r="L2827" s="263" t="s">
        <v>645</v>
      </c>
      <c r="M2827" s="263" t="s">
        <v>645</v>
      </c>
      <c r="N2827" s="263" t="s">
        <v>645</v>
      </c>
      <c r="O2827" s="263" t="s">
        <v>645</v>
      </c>
      <c r="P2827" s="263" t="s">
        <v>645</v>
      </c>
      <c r="Q2827" s="263" t="s">
        <v>645</v>
      </c>
      <c r="R2827" s="263" t="s">
        <v>645</v>
      </c>
      <c r="S2827" s="263" t="s">
        <v>645</v>
      </c>
      <c r="T2827" s="263" t="s">
        <v>645</v>
      </c>
      <c r="U2827" s="263" t="s">
        <v>645</v>
      </c>
      <c r="V2827" s="263" t="s">
        <v>645</v>
      </c>
      <c r="W2827" s="263" t="s">
        <v>645</v>
      </c>
      <c r="X2827" s="263" t="s">
        <v>645</v>
      </c>
      <c r="Y2827" s="263" t="s">
        <v>645</v>
      </c>
      <c r="Z2827" s="263" t="s">
        <v>645</v>
      </c>
      <c r="AA2827" s="263" t="s">
        <v>645</v>
      </c>
      <c r="AB2827" s="263" t="s">
        <v>645</v>
      </c>
    </row>
    <row r="2828" spans="1:28" s="268" customFormat="1" ht="40.200000000000003" customHeight="1">
      <c r="A2828" s="263" t="s">
        <v>8017</v>
      </c>
      <c r="B2828" s="263" t="s">
        <v>8018</v>
      </c>
      <c r="C2828" s="263" t="s">
        <v>1829</v>
      </c>
      <c r="D2828" s="263" t="s">
        <v>8018</v>
      </c>
      <c r="E2828" s="263" t="s">
        <v>8041</v>
      </c>
      <c r="F2828" s="263" t="s">
        <v>7990</v>
      </c>
      <c r="G2828" s="264" t="s">
        <v>8107</v>
      </c>
      <c r="H2828" s="263" t="s">
        <v>7991</v>
      </c>
      <c r="I2828" s="265" t="s">
        <v>9</v>
      </c>
      <c r="J2828" s="263"/>
      <c r="K2828" s="263"/>
      <c r="L2828" s="263" t="s">
        <v>645</v>
      </c>
      <c r="M2828" s="263" t="s">
        <v>645</v>
      </c>
      <c r="N2828" s="263" t="s">
        <v>645</v>
      </c>
      <c r="O2828" s="263" t="s">
        <v>645</v>
      </c>
      <c r="P2828" s="263" t="s">
        <v>645</v>
      </c>
      <c r="Q2828" s="263" t="s">
        <v>645</v>
      </c>
      <c r="R2828" s="263" t="s">
        <v>645</v>
      </c>
      <c r="S2828" s="263" t="s">
        <v>645</v>
      </c>
      <c r="T2828" s="263" t="s">
        <v>645</v>
      </c>
      <c r="U2828" s="263" t="s">
        <v>645</v>
      </c>
      <c r="V2828" s="263" t="s">
        <v>645</v>
      </c>
      <c r="W2828" s="263" t="s">
        <v>645</v>
      </c>
      <c r="X2828" s="263" t="s">
        <v>645</v>
      </c>
      <c r="Y2828" s="263" t="s">
        <v>645</v>
      </c>
      <c r="Z2828" s="263" t="s">
        <v>645</v>
      </c>
      <c r="AA2828" s="263" t="s">
        <v>645</v>
      </c>
      <c r="AB2828" s="263" t="s">
        <v>645</v>
      </c>
    </row>
    <row r="2829" spans="1:28" s="268" customFormat="1" ht="40.200000000000003" customHeight="1">
      <c r="A2829" s="263" t="s">
        <v>8017</v>
      </c>
      <c r="B2829" s="263" t="s">
        <v>8018</v>
      </c>
      <c r="C2829" s="263" t="s">
        <v>1833</v>
      </c>
      <c r="D2829" s="263" t="s">
        <v>8018</v>
      </c>
      <c r="E2829" s="263" t="s">
        <v>8041</v>
      </c>
      <c r="F2829" s="263" t="s">
        <v>7992</v>
      </c>
      <c r="G2829" s="264" t="s">
        <v>8107</v>
      </c>
      <c r="H2829" s="263" t="s">
        <v>7993</v>
      </c>
      <c r="I2829" s="265" t="s">
        <v>9</v>
      </c>
      <c r="J2829" s="263"/>
      <c r="K2829" s="263"/>
      <c r="L2829" s="263" t="s">
        <v>645</v>
      </c>
      <c r="M2829" s="263" t="s">
        <v>645</v>
      </c>
      <c r="N2829" s="263" t="s">
        <v>645</v>
      </c>
      <c r="O2829" s="263" t="s">
        <v>645</v>
      </c>
      <c r="P2829" s="263" t="s">
        <v>645</v>
      </c>
      <c r="Q2829" s="263" t="s">
        <v>645</v>
      </c>
      <c r="R2829" s="263" t="s">
        <v>645</v>
      </c>
      <c r="S2829" s="263" t="s">
        <v>645</v>
      </c>
      <c r="T2829" s="263" t="s">
        <v>645</v>
      </c>
      <c r="U2829" s="263" t="s">
        <v>645</v>
      </c>
      <c r="V2829" s="263" t="s">
        <v>645</v>
      </c>
      <c r="W2829" s="263" t="s">
        <v>645</v>
      </c>
      <c r="X2829" s="263" t="s">
        <v>645</v>
      </c>
      <c r="Y2829" s="263" t="s">
        <v>645</v>
      </c>
      <c r="Z2829" s="263" t="s">
        <v>645</v>
      </c>
      <c r="AA2829" s="263" t="s">
        <v>645</v>
      </c>
      <c r="AB2829" s="263" t="s">
        <v>645</v>
      </c>
    </row>
    <row r="2830" spans="1:28" s="268" customFormat="1" ht="40.200000000000003" customHeight="1">
      <c r="A2830" s="263" t="s">
        <v>8017</v>
      </c>
      <c r="B2830" s="263" t="s">
        <v>8018</v>
      </c>
      <c r="C2830" s="263" t="s">
        <v>1838</v>
      </c>
      <c r="D2830" s="263" t="s">
        <v>8018</v>
      </c>
      <c r="E2830" s="263" t="s">
        <v>8019</v>
      </c>
      <c r="F2830" s="263" t="s">
        <v>7994</v>
      </c>
      <c r="G2830" s="264" t="s">
        <v>8108</v>
      </c>
      <c r="H2830" s="263" t="s">
        <v>7996</v>
      </c>
      <c r="I2830" s="265" t="s">
        <v>9</v>
      </c>
      <c r="J2830" s="263"/>
      <c r="K2830" s="263"/>
      <c r="L2830" s="263" t="s">
        <v>645</v>
      </c>
      <c r="M2830" s="263" t="s">
        <v>645</v>
      </c>
      <c r="N2830" s="263" t="s">
        <v>645</v>
      </c>
      <c r="O2830" s="263" t="s">
        <v>645</v>
      </c>
      <c r="P2830" s="263" t="s">
        <v>645</v>
      </c>
      <c r="Q2830" s="263" t="s">
        <v>645</v>
      </c>
      <c r="R2830" s="263" t="s">
        <v>645</v>
      </c>
      <c r="S2830" s="263" t="s">
        <v>645</v>
      </c>
      <c r="T2830" s="263" t="s">
        <v>645</v>
      </c>
      <c r="U2830" s="263" t="s">
        <v>645</v>
      </c>
      <c r="V2830" s="263" t="s">
        <v>645</v>
      </c>
      <c r="W2830" s="263" t="s">
        <v>645</v>
      </c>
      <c r="X2830" s="263" t="s">
        <v>645</v>
      </c>
      <c r="Y2830" s="263" t="s">
        <v>645</v>
      </c>
      <c r="Z2830" s="263" t="s">
        <v>645</v>
      </c>
      <c r="AA2830" s="263" t="s">
        <v>645</v>
      </c>
      <c r="AB2830" s="263" t="s">
        <v>645</v>
      </c>
    </row>
    <row r="2831" spans="1:28" s="268" customFormat="1" ht="40.200000000000003" customHeight="1">
      <c r="A2831" s="263" t="s">
        <v>8017</v>
      </c>
      <c r="B2831" s="263" t="s">
        <v>8018</v>
      </c>
      <c r="C2831" s="263" t="s">
        <v>1842</v>
      </c>
      <c r="D2831" s="263" t="s">
        <v>8018</v>
      </c>
      <c r="E2831" s="263" t="s">
        <v>8019</v>
      </c>
      <c r="F2831" s="263" t="s">
        <v>7997</v>
      </c>
      <c r="G2831" s="264" t="s">
        <v>8109</v>
      </c>
      <c r="H2831" s="263" t="s">
        <v>7999</v>
      </c>
      <c r="I2831" s="265" t="s">
        <v>9</v>
      </c>
      <c r="J2831" s="263"/>
      <c r="K2831" s="263"/>
      <c r="L2831" s="263" t="s">
        <v>645</v>
      </c>
      <c r="M2831" s="263" t="s">
        <v>645</v>
      </c>
      <c r="N2831" s="263" t="s">
        <v>645</v>
      </c>
      <c r="O2831" s="263" t="s">
        <v>645</v>
      </c>
      <c r="P2831" s="263" t="s">
        <v>645</v>
      </c>
      <c r="Q2831" s="263" t="s">
        <v>645</v>
      </c>
      <c r="R2831" s="263" t="s">
        <v>645</v>
      </c>
      <c r="S2831" s="263" t="s">
        <v>645</v>
      </c>
      <c r="T2831" s="263" t="s">
        <v>645</v>
      </c>
      <c r="U2831" s="263" t="s">
        <v>645</v>
      </c>
      <c r="V2831" s="263" t="s">
        <v>645</v>
      </c>
      <c r="W2831" s="263" t="s">
        <v>645</v>
      </c>
      <c r="X2831" s="263" t="s">
        <v>645</v>
      </c>
      <c r="Y2831" s="263" t="s">
        <v>645</v>
      </c>
      <c r="Z2831" s="263" t="s">
        <v>645</v>
      </c>
      <c r="AA2831" s="263" t="s">
        <v>645</v>
      </c>
      <c r="AB2831" s="263" t="s">
        <v>645</v>
      </c>
    </row>
    <row r="2832" spans="1:28" s="268" customFormat="1" ht="40.200000000000003" customHeight="1">
      <c r="A2832" s="263" t="s">
        <v>8017</v>
      </c>
      <c r="B2832" s="263" t="s">
        <v>8018</v>
      </c>
      <c r="C2832" s="263" t="s">
        <v>2578</v>
      </c>
      <c r="D2832" s="263" t="s">
        <v>8018</v>
      </c>
      <c r="E2832" s="263" t="s">
        <v>8019</v>
      </c>
      <c r="F2832" s="263" t="s">
        <v>8000</v>
      </c>
      <c r="G2832" s="264" t="s">
        <v>8110</v>
      </c>
      <c r="H2832" s="263" t="s">
        <v>8002</v>
      </c>
      <c r="I2832" s="265" t="s">
        <v>9</v>
      </c>
      <c r="J2832" s="263"/>
      <c r="K2832" s="263"/>
      <c r="L2832" s="263" t="s">
        <v>645</v>
      </c>
      <c r="M2832" s="263" t="s">
        <v>645</v>
      </c>
      <c r="N2832" s="263" t="s">
        <v>645</v>
      </c>
      <c r="O2832" s="263" t="s">
        <v>645</v>
      </c>
      <c r="P2832" s="263" t="s">
        <v>645</v>
      </c>
      <c r="Q2832" s="263" t="s">
        <v>645</v>
      </c>
      <c r="R2832" s="263" t="s">
        <v>645</v>
      </c>
      <c r="S2832" s="263" t="s">
        <v>645</v>
      </c>
      <c r="T2832" s="263" t="s">
        <v>645</v>
      </c>
      <c r="U2832" s="263" t="s">
        <v>645</v>
      </c>
      <c r="V2832" s="263" t="s">
        <v>645</v>
      </c>
      <c r="W2832" s="263" t="s">
        <v>645</v>
      </c>
      <c r="X2832" s="263" t="s">
        <v>645</v>
      </c>
      <c r="Y2832" s="263" t="s">
        <v>645</v>
      </c>
      <c r="Z2832" s="263" t="s">
        <v>645</v>
      </c>
      <c r="AA2832" s="263" t="s">
        <v>645</v>
      </c>
      <c r="AB2832" s="263" t="s">
        <v>645</v>
      </c>
    </row>
    <row r="2833" spans="1:28" s="268" customFormat="1" ht="40.200000000000003" customHeight="1">
      <c r="A2833" s="263" t="s">
        <v>8017</v>
      </c>
      <c r="B2833" s="263" t="s">
        <v>8018</v>
      </c>
      <c r="C2833" s="263" t="s">
        <v>2579</v>
      </c>
      <c r="D2833" s="263" t="s">
        <v>8018</v>
      </c>
      <c r="E2833" s="263" t="s">
        <v>8019</v>
      </c>
      <c r="F2833" s="263" t="s">
        <v>8003</v>
      </c>
      <c r="G2833" s="264" t="s">
        <v>8111</v>
      </c>
      <c r="H2833" s="263" t="s">
        <v>7999</v>
      </c>
      <c r="I2833" s="265" t="s">
        <v>9</v>
      </c>
      <c r="J2833" s="263"/>
      <c r="K2833" s="263"/>
      <c r="L2833" s="263" t="s">
        <v>645</v>
      </c>
      <c r="M2833" s="263" t="s">
        <v>645</v>
      </c>
      <c r="N2833" s="263" t="s">
        <v>645</v>
      </c>
      <c r="O2833" s="263" t="s">
        <v>645</v>
      </c>
      <c r="P2833" s="263" t="s">
        <v>645</v>
      </c>
      <c r="Q2833" s="263" t="s">
        <v>645</v>
      </c>
      <c r="R2833" s="263" t="s">
        <v>645</v>
      </c>
      <c r="S2833" s="263" t="s">
        <v>645</v>
      </c>
      <c r="T2833" s="263" t="s">
        <v>645</v>
      </c>
      <c r="U2833" s="263" t="s">
        <v>645</v>
      </c>
      <c r="V2833" s="263" t="s">
        <v>645</v>
      </c>
      <c r="W2833" s="263" t="s">
        <v>645</v>
      </c>
      <c r="X2833" s="263" t="s">
        <v>645</v>
      </c>
      <c r="Y2833" s="263" t="s">
        <v>645</v>
      </c>
      <c r="Z2833" s="263" t="s">
        <v>645</v>
      </c>
      <c r="AA2833" s="263" t="s">
        <v>645</v>
      </c>
      <c r="AB2833" s="263" t="s">
        <v>645</v>
      </c>
    </row>
    <row r="2834" spans="1:28" s="268" customFormat="1" ht="40.200000000000003" customHeight="1">
      <c r="A2834" s="263" t="s">
        <v>8017</v>
      </c>
      <c r="B2834" s="263" t="s">
        <v>8018</v>
      </c>
      <c r="C2834" s="263" t="s">
        <v>2580</v>
      </c>
      <c r="D2834" s="263" t="s">
        <v>8018</v>
      </c>
      <c r="E2834" s="263" t="s">
        <v>8019</v>
      </c>
      <c r="F2834" s="263" t="s">
        <v>8005</v>
      </c>
      <c r="G2834" s="264" t="s">
        <v>8112</v>
      </c>
      <c r="H2834" s="263" t="s">
        <v>8006</v>
      </c>
      <c r="I2834" s="265" t="s">
        <v>9</v>
      </c>
      <c r="J2834" s="263"/>
      <c r="K2834" s="263"/>
      <c r="L2834" s="263" t="s">
        <v>645</v>
      </c>
      <c r="M2834" s="263" t="s">
        <v>645</v>
      </c>
      <c r="N2834" s="263" t="s">
        <v>645</v>
      </c>
      <c r="O2834" s="263" t="s">
        <v>645</v>
      </c>
      <c r="P2834" s="263" t="s">
        <v>645</v>
      </c>
      <c r="Q2834" s="263" t="s">
        <v>645</v>
      </c>
      <c r="R2834" s="263" t="s">
        <v>645</v>
      </c>
      <c r="S2834" s="263" t="s">
        <v>645</v>
      </c>
      <c r="T2834" s="263" t="s">
        <v>645</v>
      </c>
      <c r="U2834" s="263" t="s">
        <v>645</v>
      </c>
      <c r="V2834" s="263" t="s">
        <v>645</v>
      </c>
      <c r="W2834" s="263" t="s">
        <v>645</v>
      </c>
      <c r="X2834" s="263" t="s">
        <v>645</v>
      </c>
      <c r="Y2834" s="263" t="s">
        <v>645</v>
      </c>
      <c r="Z2834" s="263" t="s">
        <v>645</v>
      </c>
      <c r="AA2834" s="263" t="s">
        <v>645</v>
      </c>
      <c r="AB2834" s="263" t="s">
        <v>645</v>
      </c>
    </row>
    <row r="2835" spans="1:28" s="268" customFormat="1" ht="40.200000000000003" customHeight="1">
      <c r="A2835" s="263" t="s">
        <v>8017</v>
      </c>
      <c r="B2835" s="263" t="s">
        <v>8018</v>
      </c>
      <c r="C2835" s="263" t="s">
        <v>2581</v>
      </c>
      <c r="D2835" s="263" t="s">
        <v>8018</v>
      </c>
      <c r="E2835" s="263" t="s">
        <v>8019</v>
      </c>
      <c r="F2835" s="263" t="s">
        <v>8007</v>
      </c>
      <c r="G2835" s="264" t="s">
        <v>8113</v>
      </c>
      <c r="H2835" s="263" t="s">
        <v>8009</v>
      </c>
      <c r="I2835" s="265" t="s">
        <v>9</v>
      </c>
      <c r="J2835" s="263"/>
      <c r="K2835" s="263"/>
      <c r="L2835" s="263" t="s">
        <v>645</v>
      </c>
      <c r="M2835" s="263" t="s">
        <v>645</v>
      </c>
      <c r="N2835" s="263" t="s">
        <v>645</v>
      </c>
      <c r="O2835" s="263" t="s">
        <v>645</v>
      </c>
      <c r="P2835" s="263" t="s">
        <v>645</v>
      </c>
      <c r="Q2835" s="263" t="s">
        <v>645</v>
      </c>
      <c r="R2835" s="263" t="s">
        <v>645</v>
      </c>
      <c r="S2835" s="263" t="s">
        <v>645</v>
      </c>
      <c r="T2835" s="263" t="s">
        <v>645</v>
      </c>
      <c r="U2835" s="263" t="s">
        <v>645</v>
      </c>
      <c r="V2835" s="263" t="s">
        <v>645</v>
      </c>
      <c r="W2835" s="263" t="s">
        <v>645</v>
      </c>
      <c r="X2835" s="263" t="s">
        <v>645</v>
      </c>
      <c r="Y2835" s="263" t="s">
        <v>645</v>
      </c>
      <c r="Z2835" s="263" t="s">
        <v>645</v>
      </c>
      <c r="AA2835" s="263" t="s">
        <v>645</v>
      </c>
      <c r="AB2835" s="263" t="s">
        <v>645</v>
      </c>
    </row>
    <row r="2836" spans="1:28" s="268" customFormat="1" ht="40.200000000000003" customHeight="1">
      <c r="A2836" s="263" t="s">
        <v>8017</v>
      </c>
      <c r="B2836" s="263" t="s">
        <v>8018</v>
      </c>
      <c r="C2836" s="263" t="s">
        <v>2582</v>
      </c>
      <c r="D2836" s="263" t="s">
        <v>8018</v>
      </c>
      <c r="E2836" s="263" t="s">
        <v>8019</v>
      </c>
      <c r="F2836" s="263" t="s">
        <v>8010</v>
      </c>
      <c r="G2836" s="264" t="s">
        <v>8114</v>
      </c>
      <c r="H2836" s="263" t="s">
        <v>8012</v>
      </c>
      <c r="I2836" s="265" t="s">
        <v>9</v>
      </c>
      <c r="J2836" s="263"/>
      <c r="K2836" s="263"/>
      <c r="L2836" s="263" t="s">
        <v>645</v>
      </c>
      <c r="M2836" s="263" t="s">
        <v>645</v>
      </c>
      <c r="N2836" s="263" t="s">
        <v>645</v>
      </c>
      <c r="O2836" s="263" t="s">
        <v>645</v>
      </c>
      <c r="P2836" s="263" t="s">
        <v>645</v>
      </c>
      <c r="Q2836" s="263" t="s">
        <v>645</v>
      </c>
      <c r="R2836" s="263" t="s">
        <v>645</v>
      </c>
      <c r="S2836" s="263" t="s">
        <v>645</v>
      </c>
      <c r="T2836" s="263" t="s">
        <v>645</v>
      </c>
      <c r="U2836" s="263" t="s">
        <v>645</v>
      </c>
      <c r="V2836" s="263" t="s">
        <v>645</v>
      </c>
      <c r="W2836" s="263" t="s">
        <v>645</v>
      </c>
      <c r="X2836" s="263" t="s">
        <v>645</v>
      </c>
      <c r="Y2836" s="263" t="s">
        <v>645</v>
      </c>
      <c r="Z2836" s="263" t="s">
        <v>645</v>
      </c>
      <c r="AA2836" s="263" t="s">
        <v>645</v>
      </c>
      <c r="AB2836" s="263" t="s">
        <v>645</v>
      </c>
    </row>
    <row r="2837" spans="1:28" s="268" customFormat="1" ht="40.200000000000003" customHeight="1">
      <c r="A2837" s="263" t="s">
        <v>8017</v>
      </c>
      <c r="B2837" s="263" t="s">
        <v>8018</v>
      </c>
      <c r="C2837" s="263" t="s">
        <v>2583</v>
      </c>
      <c r="D2837" s="263" t="s">
        <v>8018</v>
      </c>
      <c r="E2837" s="263" t="s">
        <v>8019</v>
      </c>
      <c r="F2837" s="263" t="s">
        <v>8013</v>
      </c>
      <c r="G2837" s="264" t="s">
        <v>8115</v>
      </c>
      <c r="H2837" s="263" t="s">
        <v>8015</v>
      </c>
      <c r="I2837" s="265" t="s">
        <v>9</v>
      </c>
      <c r="J2837" s="263"/>
      <c r="K2837" s="263"/>
      <c r="L2837" s="263" t="s">
        <v>645</v>
      </c>
      <c r="M2837" s="263" t="s">
        <v>645</v>
      </c>
      <c r="N2837" s="263" t="s">
        <v>645</v>
      </c>
      <c r="O2837" s="263" t="s">
        <v>645</v>
      </c>
      <c r="P2837" s="263" t="s">
        <v>645</v>
      </c>
      <c r="Q2837" s="263" t="s">
        <v>645</v>
      </c>
      <c r="R2837" s="263" t="s">
        <v>645</v>
      </c>
      <c r="S2837" s="263" t="s">
        <v>645</v>
      </c>
      <c r="T2837" s="263" t="s">
        <v>645</v>
      </c>
      <c r="U2837" s="263" t="s">
        <v>645</v>
      </c>
      <c r="V2837" s="263" t="s">
        <v>645</v>
      </c>
      <c r="W2837" s="263" t="s">
        <v>645</v>
      </c>
      <c r="X2837" s="263" t="s">
        <v>645</v>
      </c>
      <c r="Y2837" s="263" t="s">
        <v>645</v>
      </c>
      <c r="Z2837" s="263" t="s">
        <v>645</v>
      </c>
      <c r="AA2837" s="263" t="s">
        <v>645</v>
      </c>
      <c r="AB2837" s="263" t="s">
        <v>645</v>
      </c>
    </row>
    <row r="2838" spans="1:28" s="268" customFormat="1" ht="40.200000000000003" customHeight="1">
      <c r="A2838" s="263" t="s">
        <v>8116</v>
      </c>
      <c r="B2838" s="535" t="s">
        <v>8117</v>
      </c>
      <c r="C2838" s="263" t="s">
        <v>8118</v>
      </c>
      <c r="D2838" s="263" t="s">
        <v>8119</v>
      </c>
      <c r="E2838" s="535" t="s">
        <v>8120</v>
      </c>
      <c r="F2838" s="263" t="s">
        <v>8121</v>
      </c>
      <c r="G2838" s="264" t="s">
        <v>8122</v>
      </c>
      <c r="H2838" s="263" t="s">
        <v>8123</v>
      </c>
      <c r="I2838" s="265" t="s">
        <v>9</v>
      </c>
      <c r="J2838" s="263"/>
      <c r="K2838" s="269"/>
      <c r="L2838" s="267"/>
      <c r="M2838" s="267"/>
      <c r="N2838" s="267"/>
      <c r="O2838" s="267"/>
      <c r="P2838" s="267"/>
      <c r="Q2838" s="267"/>
      <c r="R2838" s="267"/>
      <c r="S2838" s="267"/>
      <c r="T2838" s="267"/>
      <c r="U2838" s="267"/>
      <c r="V2838" s="267"/>
      <c r="W2838" s="267"/>
      <c r="X2838" s="267"/>
      <c r="Y2838" s="267"/>
      <c r="Z2838" s="267"/>
      <c r="AA2838" s="267"/>
      <c r="AB2838" s="267"/>
    </row>
    <row r="2839" spans="1:28" s="268" customFormat="1" ht="40.200000000000003" customHeight="1">
      <c r="A2839" s="263" t="s">
        <v>8116</v>
      </c>
      <c r="B2839" s="535"/>
      <c r="C2839" s="263" t="s">
        <v>8124</v>
      </c>
      <c r="D2839" s="263" t="s">
        <v>8119</v>
      </c>
      <c r="E2839" s="535"/>
      <c r="F2839" s="263" t="s">
        <v>8125</v>
      </c>
      <c r="G2839" s="264" t="s">
        <v>8126</v>
      </c>
      <c r="H2839" s="263" t="s">
        <v>8127</v>
      </c>
      <c r="I2839" s="265" t="s">
        <v>9</v>
      </c>
      <c r="J2839" s="263"/>
      <c r="K2839" s="269"/>
      <c r="L2839" s="267"/>
      <c r="M2839" s="267"/>
      <c r="N2839" s="267"/>
      <c r="O2839" s="267"/>
      <c r="P2839" s="267"/>
      <c r="Q2839" s="267"/>
      <c r="R2839" s="267"/>
      <c r="S2839" s="267"/>
      <c r="T2839" s="267"/>
      <c r="U2839" s="267"/>
      <c r="V2839" s="267"/>
      <c r="W2839" s="267"/>
      <c r="X2839" s="267"/>
      <c r="Y2839" s="267"/>
      <c r="Z2839" s="267"/>
      <c r="AA2839" s="267"/>
      <c r="AB2839" s="267"/>
    </row>
    <row r="2840" spans="1:28" s="268" customFormat="1" ht="40.200000000000003" customHeight="1">
      <c r="A2840" s="263" t="s">
        <v>8116</v>
      </c>
      <c r="B2840" s="535"/>
      <c r="C2840" s="263" t="s">
        <v>8128</v>
      </c>
      <c r="D2840" s="263" t="s">
        <v>8119</v>
      </c>
      <c r="E2840" s="535"/>
      <c r="F2840" s="263" t="s">
        <v>8129</v>
      </c>
      <c r="G2840" s="264" t="s">
        <v>8130</v>
      </c>
      <c r="H2840" s="263" t="s">
        <v>8131</v>
      </c>
      <c r="I2840" s="265" t="s">
        <v>9</v>
      </c>
      <c r="J2840" s="263"/>
      <c r="K2840" s="269"/>
      <c r="L2840" s="267"/>
      <c r="M2840" s="267"/>
      <c r="N2840" s="267"/>
      <c r="O2840" s="267"/>
      <c r="P2840" s="267"/>
      <c r="Q2840" s="267"/>
      <c r="R2840" s="267"/>
      <c r="S2840" s="267"/>
      <c r="T2840" s="267"/>
      <c r="U2840" s="267"/>
      <c r="V2840" s="267"/>
      <c r="W2840" s="267"/>
      <c r="X2840" s="267"/>
      <c r="Y2840" s="267"/>
      <c r="Z2840" s="267"/>
      <c r="AA2840" s="267"/>
      <c r="AB2840" s="267"/>
    </row>
    <row r="2841" spans="1:28" s="268" customFormat="1" ht="40.200000000000003" customHeight="1">
      <c r="A2841" s="263" t="s">
        <v>8116</v>
      </c>
      <c r="B2841" s="535"/>
      <c r="C2841" s="263" t="s">
        <v>8132</v>
      </c>
      <c r="D2841" s="263" t="s">
        <v>8119</v>
      </c>
      <c r="E2841" s="535"/>
      <c r="F2841" s="263" t="s">
        <v>8133</v>
      </c>
      <c r="G2841" s="264" t="s">
        <v>8130</v>
      </c>
      <c r="H2841" s="263" t="s">
        <v>8134</v>
      </c>
      <c r="I2841" s="265" t="s">
        <v>9</v>
      </c>
      <c r="J2841" s="263"/>
      <c r="K2841" s="269"/>
      <c r="L2841" s="267"/>
      <c r="M2841" s="267"/>
      <c r="N2841" s="267"/>
      <c r="O2841" s="267"/>
      <c r="P2841" s="267"/>
      <c r="Q2841" s="267"/>
      <c r="R2841" s="267"/>
      <c r="S2841" s="267"/>
      <c r="T2841" s="267"/>
      <c r="U2841" s="267"/>
      <c r="V2841" s="267"/>
      <c r="W2841" s="267"/>
      <c r="X2841" s="267"/>
      <c r="Y2841" s="267"/>
      <c r="Z2841" s="267"/>
      <c r="AA2841" s="267"/>
      <c r="AB2841" s="267"/>
    </row>
    <row r="2842" spans="1:28" s="268" customFormat="1" ht="40.200000000000003" customHeight="1">
      <c r="A2842" s="263" t="s">
        <v>8116</v>
      </c>
      <c r="B2842" s="535"/>
      <c r="C2842" s="263" t="s">
        <v>8135</v>
      </c>
      <c r="D2842" s="263" t="s">
        <v>8119</v>
      </c>
      <c r="E2842" s="535"/>
      <c r="F2842" s="263" t="s">
        <v>8136</v>
      </c>
      <c r="G2842" s="264" t="s">
        <v>8122</v>
      </c>
      <c r="H2842" s="263" t="s">
        <v>8137</v>
      </c>
      <c r="I2842" s="265" t="s">
        <v>9</v>
      </c>
      <c r="J2842" s="263"/>
      <c r="K2842" s="269"/>
      <c r="L2842" s="267"/>
      <c r="M2842" s="267"/>
      <c r="N2842" s="267"/>
      <c r="O2842" s="267"/>
      <c r="P2842" s="267"/>
      <c r="Q2842" s="267"/>
      <c r="R2842" s="267"/>
      <c r="S2842" s="267"/>
      <c r="T2842" s="267"/>
      <c r="U2842" s="267"/>
      <c r="V2842" s="267"/>
      <c r="W2842" s="267"/>
      <c r="X2842" s="267"/>
      <c r="Y2842" s="267"/>
      <c r="Z2842" s="267"/>
      <c r="AA2842" s="267"/>
      <c r="AB2842" s="267"/>
    </row>
    <row r="2843" spans="1:28" s="268" customFormat="1" ht="40.200000000000003" customHeight="1">
      <c r="A2843" s="263" t="s">
        <v>8116</v>
      </c>
      <c r="B2843" s="535"/>
      <c r="C2843" s="263" t="s">
        <v>8138</v>
      </c>
      <c r="D2843" s="263" t="s">
        <v>8119</v>
      </c>
      <c r="E2843" s="535"/>
      <c r="F2843" s="263" t="s">
        <v>1955</v>
      </c>
      <c r="G2843" s="264" t="s">
        <v>8122</v>
      </c>
      <c r="H2843" s="263" t="s">
        <v>4896</v>
      </c>
      <c r="I2843" s="265" t="s">
        <v>9</v>
      </c>
      <c r="J2843" s="263"/>
      <c r="K2843" s="269"/>
      <c r="L2843" s="267"/>
      <c r="M2843" s="267"/>
      <c r="N2843" s="267"/>
      <c r="O2843" s="267"/>
      <c r="P2843" s="267"/>
      <c r="Q2843" s="267"/>
      <c r="R2843" s="267"/>
      <c r="S2843" s="267"/>
      <c r="T2843" s="267"/>
      <c r="U2843" s="267"/>
      <c r="V2843" s="267"/>
      <c r="W2843" s="267"/>
      <c r="X2843" s="267"/>
      <c r="Y2843" s="267"/>
      <c r="Z2843" s="267"/>
      <c r="AA2843" s="267"/>
      <c r="AB2843" s="267"/>
    </row>
    <row r="2844" spans="1:28" s="268" customFormat="1" ht="40.200000000000003" customHeight="1">
      <c r="A2844" s="263" t="s">
        <v>8116</v>
      </c>
      <c r="B2844" s="535"/>
      <c r="C2844" s="263" t="s">
        <v>8139</v>
      </c>
      <c r="D2844" s="263" t="s">
        <v>8119</v>
      </c>
      <c r="E2844" s="535"/>
      <c r="F2844" s="263" t="s">
        <v>8140</v>
      </c>
      <c r="G2844" s="264" t="s">
        <v>8141</v>
      </c>
      <c r="H2844" s="263" t="s">
        <v>8142</v>
      </c>
      <c r="I2844" s="265" t="s">
        <v>9</v>
      </c>
      <c r="J2844" s="269"/>
      <c r="K2844" s="269"/>
      <c r="L2844" s="267"/>
      <c r="M2844" s="267"/>
      <c r="N2844" s="267"/>
      <c r="O2844" s="267"/>
      <c r="P2844" s="267"/>
      <c r="Q2844" s="267"/>
      <c r="R2844" s="267"/>
      <c r="S2844" s="267"/>
      <c r="T2844" s="267"/>
      <c r="U2844" s="267"/>
      <c r="V2844" s="267"/>
      <c r="W2844" s="267"/>
      <c r="X2844" s="267"/>
      <c r="Y2844" s="267"/>
      <c r="Z2844" s="267"/>
      <c r="AA2844" s="267"/>
      <c r="AB2844" s="267"/>
    </row>
    <row r="2845" spans="1:28" s="268" customFormat="1" ht="40.200000000000003" customHeight="1">
      <c r="A2845" s="263" t="s">
        <v>8116</v>
      </c>
      <c r="B2845" s="535"/>
      <c r="C2845" s="263" t="s">
        <v>8143</v>
      </c>
      <c r="D2845" s="263" t="s">
        <v>8119</v>
      </c>
      <c r="E2845" s="535"/>
      <c r="F2845" s="263" t="s">
        <v>8144</v>
      </c>
      <c r="G2845" s="264" t="s">
        <v>8141</v>
      </c>
      <c r="H2845" s="263" t="s">
        <v>8145</v>
      </c>
      <c r="I2845" s="265" t="s">
        <v>9</v>
      </c>
      <c r="J2845" s="263"/>
      <c r="K2845" s="269"/>
      <c r="L2845" s="267"/>
      <c r="M2845" s="267"/>
      <c r="N2845" s="267"/>
      <c r="O2845" s="267"/>
      <c r="P2845" s="267"/>
      <c r="Q2845" s="267"/>
      <c r="R2845" s="267"/>
      <c r="S2845" s="267"/>
      <c r="T2845" s="267"/>
      <c r="U2845" s="267"/>
      <c r="V2845" s="267"/>
      <c r="W2845" s="267"/>
      <c r="X2845" s="267"/>
      <c r="Y2845" s="267"/>
      <c r="Z2845" s="267"/>
      <c r="AA2845" s="267"/>
      <c r="AB2845" s="267"/>
    </row>
    <row r="2846" spans="1:28" s="268" customFormat="1" ht="40.200000000000003" customHeight="1">
      <c r="A2846" s="263" t="s">
        <v>8116</v>
      </c>
      <c r="B2846" s="535"/>
      <c r="C2846" s="263" t="s">
        <v>8146</v>
      </c>
      <c r="D2846" s="263" t="s">
        <v>8119</v>
      </c>
      <c r="E2846" s="535"/>
      <c r="F2846" s="263" t="s">
        <v>8147</v>
      </c>
      <c r="G2846" s="264" t="s">
        <v>8141</v>
      </c>
      <c r="H2846" s="263" t="s">
        <v>17398</v>
      </c>
      <c r="I2846" s="265" t="s">
        <v>9</v>
      </c>
      <c r="J2846" s="263"/>
      <c r="K2846" s="269"/>
      <c r="L2846" s="267"/>
      <c r="M2846" s="267"/>
      <c r="N2846" s="267"/>
      <c r="O2846" s="267"/>
      <c r="P2846" s="267"/>
      <c r="Q2846" s="267"/>
      <c r="R2846" s="267"/>
      <c r="S2846" s="267"/>
      <c r="T2846" s="267"/>
      <c r="U2846" s="267"/>
      <c r="V2846" s="267"/>
      <c r="W2846" s="267"/>
      <c r="X2846" s="267"/>
      <c r="Y2846" s="267"/>
      <c r="Z2846" s="267"/>
      <c r="AA2846" s="267"/>
      <c r="AB2846" s="267"/>
    </row>
    <row r="2847" spans="1:28" s="268" customFormat="1" ht="40.200000000000003" customHeight="1">
      <c r="A2847" s="263" t="s">
        <v>8116</v>
      </c>
      <c r="B2847" s="535"/>
      <c r="C2847" s="263" t="s">
        <v>8148</v>
      </c>
      <c r="D2847" s="263" t="s">
        <v>8119</v>
      </c>
      <c r="E2847" s="535"/>
      <c r="F2847" s="263" t="s">
        <v>1965</v>
      </c>
      <c r="G2847" s="264" t="s">
        <v>8141</v>
      </c>
      <c r="H2847" s="263" t="s">
        <v>1966</v>
      </c>
      <c r="I2847" s="265" t="s">
        <v>9</v>
      </c>
      <c r="J2847" s="263"/>
      <c r="K2847" s="269"/>
      <c r="L2847" s="267"/>
      <c r="M2847" s="267"/>
      <c r="N2847" s="267"/>
      <c r="O2847" s="267"/>
      <c r="P2847" s="267"/>
      <c r="Q2847" s="267"/>
      <c r="R2847" s="267"/>
      <c r="S2847" s="267"/>
      <c r="T2847" s="267"/>
      <c r="U2847" s="267"/>
      <c r="V2847" s="267"/>
      <c r="W2847" s="267"/>
      <c r="X2847" s="267"/>
      <c r="Y2847" s="267"/>
      <c r="Z2847" s="267"/>
      <c r="AA2847" s="267"/>
      <c r="AB2847" s="267"/>
    </row>
    <row r="2848" spans="1:28" s="268" customFormat="1" ht="40.200000000000003" customHeight="1">
      <c r="A2848" s="263" t="s">
        <v>8116</v>
      </c>
      <c r="B2848" s="535"/>
      <c r="C2848" s="263" t="s">
        <v>8149</v>
      </c>
      <c r="D2848" s="263" t="s">
        <v>8119</v>
      </c>
      <c r="E2848" s="535"/>
      <c r="F2848" s="263" t="s">
        <v>1967</v>
      </c>
      <c r="G2848" s="264" t="s">
        <v>8141</v>
      </c>
      <c r="H2848" s="263" t="s">
        <v>1969</v>
      </c>
      <c r="I2848" s="265" t="s">
        <v>9</v>
      </c>
      <c r="J2848" s="263"/>
      <c r="K2848" s="269"/>
      <c r="L2848" s="267"/>
      <c r="M2848" s="267"/>
      <c r="N2848" s="267"/>
      <c r="O2848" s="267"/>
      <c r="P2848" s="267"/>
      <c r="Q2848" s="267"/>
      <c r="R2848" s="267"/>
      <c r="S2848" s="267"/>
      <c r="T2848" s="267"/>
      <c r="U2848" s="267"/>
      <c r="V2848" s="267"/>
      <c r="W2848" s="267"/>
      <c r="X2848" s="267"/>
      <c r="Y2848" s="267"/>
      <c r="Z2848" s="267"/>
      <c r="AA2848" s="267"/>
      <c r="AB2848" s="267"/>
    </row>
    <row r="2849" spans="1:28" s="268" customFormat="1" ht="40.200000000000003" customHeight="1">
      <c r="A2849" s="263" t="s">
        <v>8116</v>
      </c>
      <c r="B2849" s="535"/>
      <c r="C2849" s="263" t="s">
        <v>8150</v>
      </c>
      <c r="D2849" s="263" t="s">
        <v>8119</v>
      </c>
      <c r="E2849" s="535"/>
      <c r="F2849" s="263" t="s">
        <v>1970</v>
      </c>
      <c r="G2849" s="264" t="s">
        <v>8141</v>
      </c>
      <c r="H2849" s="263" t="s">
        <v>8151</v>
      </c>
      <c r="I2849" s="265" t="s">
        <v>9</v>
      </c>
      <c r="J2849" s="263"/>
      <c r="K2849" s="269"/>
      <c r="L2849" s="267"/>
      <c r="M2849" s="267"/>
      <c r="N2849" s="267"/>
      <c r="O2849" s="267"/>
      <c r="P2849" s="267"/>
      <c r="Q2849" s="267"/>
      <c r="R2849" s="267"/>
      <c r="S2849" s="267"/>
      <c r="T2849" s="267"/>
      <c r="U2849" s="267"/>
      <c r="V2849" s="267"/>
      <c r="W2849" s="267"/>
      <c r="X2849" s="267"/>
      <c r="Y2849" s="267"/>
      <c r="Z2849" s="267"/>
      <c r="AA2849" s="267"/>
      <c r="AB2849" s="267"/>
    </row>
    <row r="2850" spans="1:28" s="268" customFormat="1" ht="40.200000000000003" customHeight="1">
      <c r="A2850" s="263" t="s">
        <v>8116</v>
      </c>
      <c r="B2850" s="535"/>
      <c r="C2850" s="263" t="s">
        <v>8152</v>
      </c>
      <c r="D2850" s="263" t="s">
        <v>8119</v>
      </c>
      <c r="E2850" s="535"/>
      <c r="F2850" s="263" t="s">
        <v>1972</v>
      </c>
      <c r="G2850" s="264" t="s">
        <v>8141</v>
      </c>
      <c r="H2850" s="263" t="s">
        <v>1974</v>
      </c>
      <c r="I2850" s="265" t="s">
        <v>9</v>
      </c>
      <c r="J2850" s="263"/>
      <c r="K2850" s="269"/>
      <c r="L2850" s="267"/>
      <c r="M2850" s="267"/>
      <c r="N2850" s="267"/>
      <c r="O2850" s="267"/>
      <c r="P2850" s="267"/>
      <c r="Q2850" s="267"/>
      <c r="R2850" s="267"/>
      <c r="S2850" s="267"/>
      <c r="T2850" s="267"/>
      <c r="U2850" s="267"/>
      <c r="V2850" s="267"/>
      <c r="W2850" s="267"/>
      <c r="X2850" s="267"/>
      <c r="Y2850" s="267"/>
      <c r="Z2850" s="267"/>
      <c r="AA2850" s="267"/>
      <c r="AB2850" s="267"/>
    </row>
    <row r="2851" spans="1:28" s="268" customFormat="1" ht="40.200000000000003" customHeight="1">
      <c r="A2851" s="263" t="s">
        <v>8116</v>
      </c>
      <c r="B2851" s="535"/>
      <c r="C2851" s="263" t="s">
        <v>8153</v>
      </c>
      <c r="D2851" s="263" t="s">
        <v>8119</v>
      </c>
      <c r="E2851" s="535"/>
      <c r="F2851" s="263" t="s">
        <v>1975</v>
      </c>
      <c r="G2851" s="264" t="s">
        <v>8141</v>
      </c>
      <c r="H2851" s="263" t="s">
        <v>8154</v>
      </c>
      <c r="I2851" s="265" t="s">
        <v>9</v>
      </c>
      <c r="J2851" s="263"/>
      <c r="K2851" s="269"/>
      <c r="L2851" s="267"/>
      <c r="M2851" s="267"/>
      <c r="N2851" s="267"/>
      <c r="O2851" s="267"/>
      <c r="P2851" s="267"/>
      <c r="Q2851" s="267"/>
      <c r="R2851" s="267"/>
      <c r="S2851" s="267"/>
      <c r="T2851" s="267"/>
      <c r="U2851" s="267"/>
      <c r="V2851" s="267"/>
      <c r="W2851" s="267"/>
      <c r="X2851" s="267"/>
      <c r="Y2851" s="267"/>
      <c r="Z2851" s="267"/>
      <c r="AA2851" s="267"/>
      <c r="AB2851" s="267"/>
    </row>
    <row r="2852" spans="1:28" s="268" customFormat="1" ht="40.200000000000003" customHeight="1">
      <c r="A2852" s="263" t="s">
        <v>8116</v>
      </c>
      <c r="B2852" s="535"/>
      <c r="C2852" s="263" t="s">
        <v>8155</v>
      </c>
      <c r="D2852" s="263" t="s">
        <v>8119</v>
      </c>
      <c r="E2852" s="535"/>
      <c r="F2852" s="263" t="s">
        <v>8156</v>
      </c>
      <c r="G2852" s="264" t="s">
        <v>8157</v>
      </c>
      <c r="H2852" s="263" t="s">
        <v>8158</v>
      </c>
      <c r="I2852" s="265" t="s">
        <v>9</v>
      </c>
      <c r="J2852" s="263"/>
      <c r="K2852" s="269"/>
      <c r="L2852" s="267"/>
      <c r="M2852" s="267"/>
      <c r="N2852" s="267"/>
      <c r="O2852" s="267"/>
      <c r="P2852" s="267"/>
      <c r="Q2852" s="267"/>
      <c r="R2852" s="267"/>
      <c r="S2852" s="267"/>
      <c r="T2852" s="267"/>
      <c r="U2852" s="267"/>
      <c r="V2852" s="267"/>
      <c r="W2852" s="267"/>
      <c r="X2852" s="267"/>
      <c r="Y2852" s="267"/>
      <c r="Z2852" s="267"/>
      <c r="AA2852" s="267"/>
      <c r="AB2852" s="267"/>
    </row>
    <row r="2853" spans="1:28" s="268" customFormat="1" ht="40.200000000000003" customHeight="1">
      <c r="A2853" s="263" t="s">
        <v>8116</v>
      </c>
      <c r="B2853" s="535"/>
      <c r="C2853" s="263" t="s">
        <v>8159</v>
      </c>
      <c r="D2853" s="263" t="s">
        <v>8119</v>
      </c>
      <c r="E2853" s="535"/>
      <c r="F2853" s="263" t="s">
        <v>4239</v>
      </c>
      <c r="G2853" s="264" t="s">
        <v>8157</v>
      </c>
      <c r="H2853" s="263" t="s">
        <v>4241</v>
      </c>
      <c r="I2853" s="265" t="s">
        <v>9</v>
      </c>
      <c r="J2853" s="263"/>
      <c r="K2853" s="269"/>
      <c r="L2853" s="267"/>
      <c r="M2853" s="267"/>
      <c r="N2853" s="267"/>
      <c r="O2853" s="267"/>
      <c r="P2853" s="267"/>
      <c r="Q2853" s="267"/>
      <c r="R2853" s="267"/>
      <c r="S2853" s="267"/>
      <c r="T2853" s="267"/>
      <c r="U2853" s="267"/>
      <c r="V2853" s="267"/>
      <c r="W2853" s="267"/>
      <c r="X2853" s="267"/>
      <c r="Y2853" s="267"/>
      <c r="Z2853" s="267"/>
      <c r="AA2853" s="267"/>
      <c r="AB2853" s="267"/>
    </row>
    <row r="2854" spans="1:28" s="268" customFormat="1" ht="40.200000000000003" customHeight="1">
      <c r="A2854" s="263" t="s">
        <v>8116</v>
      </c>
      <c r="B2854" s="535"/>
      <c r="C2854" s="263" t="s">
        <v>8160</v>
      </c>
      <c r="D2854" s="263" t="s">
        <v>8119</v>
      </c>
      <c r="E2854" s="535"/>
      <c r="F2854" s="263" t="s">
        <v>8161</v>
      </c>
      <c r="G2854" s="264" t="s">
        <v>8162</v>
      </c>
      <c r="H2854" s="263" t="s">
        <v>8163</v>
      </c>
      <c r="I2854" s="265" t="s">
        <v>9</v>
      </c>
      <c r="J2854" s="263"/>
      <c r="K2854" s="269"/>
      <c r="L2854" s="267"/>
      <c r="M2854" s="267"/>
      <c r="N2854" s="267"/>
      <c r="O2854" s="267"/>
      <c r="P2854" s="267"/>
      <c r="Q2854" s="267"/>
      <c r="R2854" s="267"/>
      <c r="S2854" s="267"/>
      <c r="T2854" s="267"/>
      <c r="U2854" s="267"/>
      <c r="V2854" s="267"/>
      <c r="W2854" s="267"/>
      <c r="X2854" s="267"/>
      <c r="Y2854" s="267"/>
      <c r="Z2854" s="267"/>
      <c r="AA2854" s="267"/>
      <c r="AB2854" s="267"/>
    </row>
    <row r="2855" spans="1:28" s="268" customFormat="1" ht="40.200000000000003" customHeight="1">
      <c r="A2855" s="263" t="s">
        <v>8116</v>
      </c>
      <c r="B2855" s="535"/>
      <c r="C2855" s="263" t="s">
        <v>8164</v>
      </c>
      <c r="D2855" s="263" t="s">
        <v>8119</v>
      </c>
      <c r="E2855" s="535"/>
      <c r="F2855" s="263" t="s">
        <v>8165</v>
      </c>
      <c r="G2855" s="264" t="s">
        <v>8166</v>
      </c>
      <c r="H2855" s="263" t="s">
        <v>8167</v>
      </c>
      <c r="I2855" s="265" t="s">
        <v>9</v>
      </c>
      <c r="J2855" s="316"/>
      <c r="K2855" s="269"/>
      <c r="L2855" s="267"/>
      <c r="M2855" s="267"/>
      <c r="N2855" s="267"/>
      <c r="O2855" s="267"/>
      <c r="P2855" s="267"/>
      <c r="Q2855" s="267"/>
      <c r="R2855" s="267"/>
      <c r="S2855" s="267"/>
      <c r="T2855" s="267"/>
      <c r="U2855" s="267"/>
      <c r="V2855" s="267"/>
      <c r="W2855" s="267"/>
      <c r="X2855" s="267"/>
      <c r="Y2855" s="267"/>
      <c r="Z2855" s="267"/>
      <c r="AA2855" s="267"/>
      <c r="AB2855" s="267"/>
    </row>
    <row r="2856" spans="1:28" s="268" customFormat="1" ht="40.200000000000003" customHeight="1">
      <c r="A2856" s="263" t="s">
        <v>8116</v>
      </c>
      <c r="B2856" s="535"/>
      <c r="C2856" s="263" t="s">
        <v>8168</v>
      </c>
      <c r="D2856" s="263" t="s">
        <v>8119</v>
      </c>
      <c r="E2856" s="535"/>
      <c r="F2856" s="263" t="s">
        <v>8169</v>
      </c>
      <c r="G2856" s="264" t="s">
        <v>8170</v>
      </c>
      <c r="H2856" s="263" t="s">
        <v>8171</v>
      </c>
      <c r="I2856" s="265" t="s">
        <v>9</v>
      </c>
      <c r="J2856" s="263"/>
      <c r="K2856" s="269"/>
      <c r="L2856" s="267"/>
      <c r="M2856" s="267"/>
      <c r="N2856" s="267"/>
      <c r="O2856" s="267"/>
      <c r="P2856" s="267"/>
      <c r="Q2856" s="267"/>
      <c r="R2856" s="267"/>
      <c r="S2856" s="267"/>
      <c r="T2856" s="267"/>
      <c r="U2856" s="267"/>
      <c r="V2856" s="267"/>
      <c r="W2856" s="267"/>
      <c r="X2856" s="267"/>
      <c r="Y2856" s="267"/>
      <c r="Z2856" s="267"/>
      <c r="AA2856" s="267"/>
      <c r="AB2856" s="267"/>
    </row>
    <row r="2857" spans="1:28" s="268" customFormat="1" ht="40.200000000000003" customHeight="1">
      <c r="A2857" s="263" t="s">
        <v>8116</v>
      </c>
      <c r="B2857" s="535"/>
      <c r="C2857" s="263" t="s">
        <v>8172</v>
      </c>
      <c r="D2857" s="263" t="s">
        <v>8119</v>
      </c>
      <c r="E2857" s="535"/>
      <c r="F2857" s="263" t="s">
        <v>8173</v>
      </c>
      <c r="G2857" s="264" t="s">
        <v>8174</v>
      </c>
      <c r="H2857" s="263" t="s">
        <v>8175</v>
      </c>
      <c r="I2857" s="265" t="s">
        <v>9</v>
      </c>
      <c r="J2857" s="263"/>
      <c r="K2857" s="269"/>
      <c r="L2857" s="267"/>
      <c r="M2857" s="267"/>
      <c r="N2857" s="267"/>
      <c r="O2857" s="267"/>
      <c r="P2857" s="267"/>
      <c r="Q2857" s="267"/>
      <c r="R2857" s="267"/>
      <c r="S2857" s="267"/>
      <c r="T2857" s="267"/>
      <c r="U2857" s="267"/>
      <c r="V2857" s="267"/>
      <c r="W2857" s="267"/>
      <c r="X2857" s="267"/>
      <c r="Y2857" s="267"/>
      <c r="Z2857" s="267"/>
      <c r="AA2857" s="267"/>
      <c r="AB2857" s="267"/>
    </row>
    <row r="2858" spans="1:28" s="268" customFormat="1" ht="40.200000000000003" customHeight="1">
      <c r="A2858" s="263" t="s">
        <v>8116</v>
      </c>
      <c r="B2858" s="535"/>
      <c r="C2858" s="263" t="s">
        <v>8176</v>
      </c>
      <c r="D2858" s="263" t="s">
        <v>8119</v>
      </c>
      <c r="E2858" s="535"/>
      <c r="F2858" s="263" t="s">
        <v>8177</v>
      </c>
      <c r="G2858" s="264" t="s">
        <v>8178</v>
      </c>
      <c r="H2858" s="263" t="s">
        <v>8179</v>
      </c>
      <c r="I2858" s="265" t="s">
        <v>9</v>
      </c>
      <c r="J2858" s="263"/>
      <c r="K2858" s="269"/>
      <c r="L2858" s="267"/>
      <c r="M2858" s="267"/>
      <c r="N2858" s="267"/>
      <c r="O2858" s="267"/>
      <c r="P2858" s="267"/>
      <c r="Q2858" s="267"/>
      <c r="R2858" s="267"/>
      <c r="S2858" s="267"/>
      <c r="T2858" s="267"/>
      <c r="U2858" s="267"/>
      <c r="V2858" s="267"/>
      <c r="W2858" s="267"/>
      <c r="X2858" s="267"/>
      <c r="Y2858" s="267"/>
      <c r="Z2858" s="267"/>
      <c r="AA2858" s="267"/>
      <c r="AB2858" s="267"/>
    </row>
    <row r="2859" spans="1:28" s="268" customFormat="1" ht="40.200000000000003" customHeight="1">
      <c r="A2859" s="263" t="s">
        <v>8116</v>
      </c>
      <c r="B2859" s="535"/>
      <c r="C2859" s="263" t="s">
        <v>8180</v>
      </c>
      <c r="D2859" s="263" t="s">
        <v>8119</v>
      </c>
      <c r="E2859" s="535"/>
      <c r="F2859" s="263" t="s">
        <v>8181</v>
      </c>
      <c r="G2859" s="264" t="s">
        <v>8182</v>
      </c>
      <c r="H2859" s="263" t="s">
        <v>8179</v>
      </c>
      <c r="I2859" s="265" t="s">
        <v>9</v>
      </c>
      <c r="J2859" s="263"/>
      <c r="K2859" s="269"/>
      <c r="L2859" s="267"/>
      <c r="M2859" s="267"/>
      <c r="N2859" s="267"/>
      <c r="O2859" s="267"/>
      <c r="P2859" s="267"/>
      <c r="Q2859" s="267"/>
      <c r="R2859" s="267"/>
      <c r="S2859" s="267"/>
      <c r="T2859" s="267"/>
      <c r="U2859" s="267"/>
      <c r="V2859" s="267"/>
      <c r="W2859" s="267"/>
      <c r="X2859" s="267"/>
      <c r="Y2859" s="267"/>
      <c r="Z2859" s="267"/>
      <c r="AA2859" s="267"/>
      <c r="AB2859" s="267"/>
    </row>
    <row r="2860" spans="1:28" s="268" customFormat="1" ht="40.200000000000003" customHeight="1">
      <c r="A2860" s="263" t="s">
        <v>8116</v>
      </c>
      <c r="B2860" s="535"/>
      <c r="C2860" s="263" t="s">
        <v>8183</v>
      </c>
      <c r="D2860" s="263" t="s">
        <v>8119</v>
      </c>
      <c r="E2860" s="535"/>
      <c r="F2860" s="263" t="s">
        <v>8184</v>
      </c>
      <c r="G2860" s="264" t="s">
        <v>8185</v>
      </c>
      <c r="H2860" s="263" t="s">
        <v>8179</v>
      </c>
      <c r="I2860" s="265" t="s">
        <v>9</v>
      </c>
      <c r="J2860" s="263"/>
      <c r="K2860" s="269"/>
      <c r="L2860" s="267"/>
      <c r="M2860" s="267"/>
      <c r="N2860" s="267"/>
      <c r="O2860" s="267"/>
      <c r="P2860" s="267"/>
      <c r="Q2860" s="267"/>
      <c r="R2860" s="267"/>
      <c r="S2860" s="267"/>
      <c r="T2860" s="267"/>
      <c r="U2860" s="267"/>
      <c r="V2860" s="267"/>
      <c r="W2860" s="267"/>
      <c r="X2860" s="267"/>
      <c r="Y2860" s="267"/>
      <c r="Z2860" s="267"/>
      <c r="AA2860" s="267"/>
      <c r="AB2860" s="267"/>
    </row>
    <row r="2861" spans="1:28" s="268" customFormat="1" ht="40.200000000000003" customHeight="1">
      <c r="A2861" s="263" t="s">
        <v>8116</v>
      </c>
      <c r="B2861" s="535"/>
      <c r="C2861" s="263" t="s">
        <v>8186</v>
      </c>
      <c r="D2861" s="263" t="s">
        <v>8119</v>
      </c>
      <c r="E2861" s="535"/>
      <c r="F2861" s="263" t="s">
        <v>8187</v>
      </c>
      <c r="G2861" s="264" t="s">
        <v>8188</v>
      </c>
      <c r="H2861" s="263" t="s">
        <v>8189</v>
      </c>
      <c r="I2861" s="265" t="s">
        <v>9</v>
      </c>
      <c r="J2861" s="263"/>
      <c r="K2861" s="269"/>
      <c r="L2861" s="267"/>
      <c r="M2861" s="267"/>
      <c r="N2861" s="267"/>
      <c r="O2861" s="267"/>
      <c r="P2861" s="267"/>
      <c r="Q2861" s="267"/>
      <c r="R2861" s="267"/>
      <c r="S2861" s="267"/>
      <c r="T2861" s="267"/>
      <c r="U2861" s="267"/>
      <c r="V2861" s="267"/>
      <c r="W2861" s="267"/>
      <c r="X2861" s="267"/>
      <c r="Y2861" s="267"/>
      <c r="Z2861" s="267"/>
      <c r="AA2861" s="267"/>
      <c r="AB2861" s="267"/>
    </row>
    <row r="2862" spans="1:28" s="268" customFormat="1" ht="40.200000000000003" customHeight="1">
      <c r="A2862" s="263" t="s">
        <v>8116</v>
      </c>
      <c r="B2862" s="535"/>
      <c r="C2862" s="263" t="s">
        <v>8190</v>
      </c>
      <c r="D2862" s="263" t="s">
        <v>8119</v>
      </c>
      <c r="E2862" s="535"/>
      <c r="F2862" s="263" t="s">
        <v>8191</v>
      </c>
      <c r="G2862" s="264" t="s">
        <v>8192</v>
      </c>
      <c r="H2862" s="263" t="s">
        <v>8193</v>
      </c>
      <c r="I2862" s="265" t="s">
        <v>9</v>
      </c>
      <c r="J2862" s="263"/>
      <c r="K2862" s="269"/>
      <c r="L2862" s="267"/>
      <c r="M2862" s="267"/>
      <c r="N2862" s="267"/>
      <c r="O2862" s="267"/>
      <c r="P2862" s="267"/>
      <c r="Q2862" s="267"/>
      <c r="R2862" s="267"/>
      <c r="S2862" s="267"/>
      <c r="T2862" s="267"/>
      <c r="U2862" s="267"/>
      <c r="V2862" s="267"/>
      <c r="W2862" s="267"/>
      <c r="X2862" s="267"/>
      <c r="Y2862" s="267"/>
      <c r="Z2862" s="267"/>
      <c r="AA2862" s="267"/>
      <c r="AB2862" s="267"/>
    </row>
    <row r="2863" spans="1:28" s="268" customFormat="1" ht="40.200000000000003" customHeight="1">
      <c r="A2863" s="263" t="s">
        <v>8116</v>
      </c>
      <c r="B2863" s="535"/>
      <c r="C2863" s="263" t="s">
        <v>8194</v>
      </c>
      <c r="D2863" s="263" t="s">
        <v>8119</v>
      </c>
      <c r="E2863" s="535"/>
      <c r="F2863" s="263" t="s">
        <v>8195</v>
      </c>
      <c r="G2863" s="264" t="s">
        <v>8196</v>
      </c>
      <c r="H2863" s="263" t="s">
        <v>8197</v>
      </c>
      <c r="I2863" s="265" t="s">
        <v>9</v>
      </c>
      <c r="J2863" s="263"/>
      <c r="K2863" s="269"/>
      <c r="L2863" s="267"/>
      <c r="M2863" s="267"/>
      <c r="N2863" s="267"/>
      <c r="O2863" s="267"/>
      <c r="P2863" s="267"/>
      <c r="Q2863" s="267"/>
      <c r="R2863" s="267"/>
      <c r="S2863" s="267"/>
      <c r="T2863" s="267"/>
      <c r="U2863" s="267"/>
      <c r="V2863" s="267"/>
      <c r="W2863" s="267"/>
      <c r="X2863" s="267"/>
      <c r="Y2863" s="267"/>
      <c r="Z2863" s="267"/>
      <c r="AA2863" s="267"/>
      <c r="AB2863" s="267"/>
    </row>
    <row r="2864" spans="1:28" s="268" customFormat="1" ht="40.200000000000003" customHeight="1">
      <c r="A2864" s="263" t="s">
        <v>8116</v>
      </c>
      <c r="B2864" s="535"/>
      <c r="C2864" s="263" t="s">
        <v>8198</v>
      </c>
      <c r="D2864" s="263" t="s">
        <v>8119</v>
      </c>
      <c r="E2864" s="535"/>
      <c r="F2864" s="263" t="s">
        <v>7521</v>
      </c>
      <c r="G2864" s="264" t="s">
        <v>8199</v>
      </c>
      <c r="H2864" s="263" t="s">
        <v>8200</v>
      </c>
      <c r="I2864" s="265" t="s">
        <v>9</v>
      </c>
      <c r="J2864" s="263"/>
      <c r="K2864" s="269"/>
      <c r="L2864" s="267"/>
      <c r="M2864" s="267"/>
      <c r="N2864" s="267"/>
      <c r="O2864" s="267"/>
      <c r="P2864" s="267"/>
      <c r="Q2864" s="267"/>
      <c r="R2864" s="267"/>
      <c r="S2864" s="267"/>
      <c r="T2864" s="267"/>
      <c r="U2864" s="267"/>
      <c r="V2864" s="267"/>
      <c r="W2864" s="267"/>
      <c r="X2864" s="267"/>
      <c r="Y2864" s="267"/>
      <c r="Z2864" s="267"/>
      <c r="AA2864" s="267"/>
      <c r="AB2864" s="267"/>
    </row>
    <row r="2865" spans="1:28" s="268" customFormat="1" ht="40.200000000000003" customHeight="1">
      <c r="A2865" s="263" t="s">
        <v>8116</v>
      </c>
      <c r="B2865" s="535"/>
      <c r="C2865" s="263" t="s">
        <v>8201</v>
      </c>
      <c r="D2865" s="263" t="s">
        <v>8119</v>
      </c>
      <c r="E2865" s="535"/>
      <c r="F2865" s="263" t="s">
        <v>8202</v>
      </c>
      <c r="G2865" s="264" t="s">
        <v>8199</v>
      </c>
      <c r="H2865" s="269" t="s">
        <v>8203</v>
      </c>
      <c r="I2865" s="265" t="s">
        <v>9</v>
      </c>
      <c r="J2865" s="263"/>
      <c r="K2865" s="269"/>
      <c r="L2865" s="267"/>
      <c r="M2865" s="267"/>
      <c r="N2865" s="267"/>
      <c r="O2865" s="267"/>
      <c r="P2865" s="267"/>
      <c r="Q2865" s="267"/>
      <c r="R2865" s="267"/>
      <c r="S2865" s="267"/>
      <c r="T2865" s="267"/>
      <c r="U2865" s="267"/>
      <c r="V2865" s="267"/>
      <c r="W2865" s="267"/>
      <c r="X2865" s="267"/>
      <c r="Y2865" s="267"/>
      <c r="Z2865" s="267"/>
      <c r="AA2865" s="267"/>
      <c r="AB2865" s="267"/>
    </row>
    <row r="2866" spans="1:28" s="268" customFormat="1" ht="40.200000000000003" customHeight="1">
      <c r="A2866" s="263" t="s">
        <v>8116</v>
      </c>
      <c r="B2866" s="535"/>
      <c r="C2866" s="263" t="s">
        <v>8204</v>
      </c>
      <c r="D2866" s="263" t="s">
        <v>8119</v>
      </c>
      <c r="E2866" s="535"/>
      <c r="F2866" s="263" t="s">
        <v>1995</v>
      </c>
      <c r="G2866" s="264" t="s">
        <v>8205</v>
      </c>
      <c r="H2866" s="263" t="s">
        <v>8206</v>
      </c>
      <c r="I2866" s="265" t="s">
        <v>9</v>
      </c>
      <c r="J2866" s="263"/>
      <c r="K2866" s="269"/>
      <c r="L2866" s="267"/>
      <c r="M2866" s="267"/>
      <c r="N2866" s="267"/>
      <c r="O2866" s="267"/>
      <c r="P2866" s="267"/>
      <c r="Q2866" s="267"/>
      <c r="R2866" s="267"/>
      <c r="S2866" s="267"/>
      <c r="T2866" s="267"/>
      <c r="U2866" s="267"/>
      <c r="V2866" s="267"/>
      <c r="W2866" s="267"/>
      <c r="X2866" s="267"/>
      <c r="Y2866" s="267"/>
      <c r="Z2866" s="267"/>
      <c r="AA2866" s="267"/>
      <c r="AB2866" s="267"/>
    </row>
    <row r="2867" spans="1:28" s="268" customFormat="1" ht="40.200000000000003" customHeight="1">
      <c r="A2867" s="263" t="s">
        <v>8116</v>
      </c>
      <c r="B2867" s="535"/>
      <c r="C2867" s="263" t="s">
        <v>8207</v>
      </c>
      <c r="D2867" s="263" t="s">
        <v>8119</v>
      </c>
      <c r="E2867" s="535"/>
      <c r="F2867" s="291" t="s">
        <v>8208</v>
      </c>
      <c r="G2867" s="264" t="s">
        <v>8209</v>
      </c>
      <c r="H2867" s="291" t="s">
        <v>1185</v>
      </c>
      <c r="I2867" s="265" t="s">
        <v>9</v>
      </c>
      <c r="J2867" s="263"/>
      <c r="K2867" s="269"/>
      <c r="L2867" s="267"/>
      <c r="M2867" s="267"/>
      <c r="N2867" s="267"/>
      <c r="O2867" s="267"/>
      <c r="P2867" s="267"/>
      <c r="Q2867" s="267"/>
      <c r="R2867" s="267"/>
      <c r="S2867" s="267"/>
      <c r="T2867" s="267"/>
      <c r="U2867" s="267"/>
      <c r="V2867" s="267"/>
      <c r="W2867" s="267"/>
      <c r="X2867" s="267"/>
      <c r="Y2867" s="267"/>
      <c r="Z2867" s="267"/>
      <c r="AA2867" s="267"/>
      <c r="AB2867" s="267"/>
    </row>
    <row r="2868" spans="1:28" s="268" customFormat="1" ht="40.200000000000003" customHeight="1">
      <c r="A2868" s="263" t="s">
        <v>8116</v>
      </c>
      <c r="B2868" s="535"/>
      <c r="C2868" s="263" t="s">
        <v>8210</v>
      </c>
      <c r="D2868" s="263" t="s">
        <v>8119</v>
      </c>
      <c r="E2868" s="535"/>
      <c r="F2868" s="263" t="s">
        <v>4262</v>
      </c>
      <c r="G2868" s="264" t="s">
        <v>8211</v>
      </c>
      <c r="H2868" s="263" t="s">
        <v>8212</v>
      </c>
      <c r="I2868" s="265" t="s">
        <v>9</v>
      </c>
      <c r="J2868" s="263"/>
      <c r="K2868" s="269"/>
      <c r="L2868" s="267"/>
      <c r="M2868" s="267"/>
      <c r="N2868" s="267"/>
      <c r="O2868" s="267"/>
      <c r="P2868" s="267"/>
      <c r="Q2868" s="267"/>
      <c r="R2868" s="267"/>
      <c r="S2868" s="267"/>
      <c r="T2868" s="267"/>
      <c r="U2868" s="267"/>
      <c r="V2868" s="267"/>
      <c r="W2868" s="267"/>
      <c r="X2868" s="267"/>
      <c r="Y2868" s="267"/>
      <c r="Z2868" s="267"/>
      <c r="AA2868" s="267"/>
      <c r="AB2868" s="267"/>
    </row>
    <row r="2869" spans="1:28" s="268" customFormat="1" ht="40.200000000000003" customHeight="1">
      <c r="A2869" s="263" t="s">
        <v>8116</v>
      </c>
      <c r="B2869" s="535"/>
      <c r="C2869" s="263" t="s">
        <v>8213</v>
      </c>
      <c r="D2869" s="263" t="s">
        <v>8119</v>
      </c>
      <c r="E2869" s="535"/>
      <c r="F2869" s="263" t="s">
        <v>2003</v>
      </c>
      <c r="G2869" s="264" t="s">
        <v>8211</v>
      </c>
      <c r="H2869" s="263" t="s">
        <v>7529</v>
      </c>
      <c r="I2869" s="265" t="s">
        <v>9</v>
      </c>
      <c r="J2869" s="263"/>
      <c r="K2869" s="269"/>
      <c r="L2869" s="267"/>
      <c r="M2869" s="267"/>
      <c r="N2869" s="267"/>
      <c r="O2869" s="267"/>
      <c r="P2869" s="267"/>
      <c r="Q2869" s="267"/>
      <c r="R2869" s="267"/>
      <c r="S2869" s="267"/>
      <c r="T2869" s="267"/>
      <c r="U2869" s="267"/>
      <c r="V2869" s="267"/>
      <c r="W2869" s="267"/>
      <c r="X2869" s="267"/>
      <c r="Y2869" s="267"/>
      <c r="Z2869" s="267"/>
      <c r="AA2869" s="267"/>
      <c r="AB2869" s="267"/>
    </row>
    <row r="2870" spans="1:28" s="268" customFormat="1" ht="40.200000000000003" customHeight="1">
      <c r="A2870" s="263" t="s">
        <v>8116</v>
      </c>
      <c r="B2870" s="535"/>
      <c r="C2870" s="263" t="s">
        <v>8214</v>
      </c>
      <c r="D2870" s="263" t="s">
        <v>8119</v>
      </c>
      <c r="E2870" s="535"/>
      <c r="F2870" s="263" t="s">
        <v>8215</v>
      </c>
      <c r="G2870" s="264" t="s">
        <v>8216</v>
      </c>
      <c r="H2870" s="263" t="s">
        <v>17399</v>
      </c>
      <c r="I2870" s="265" t="s">
        <v>9</v>
      </c>
      <c r="J2870" s="263"/>
      <c r="K2870" s="269"/>
      <c r="L2870" s="267"/>
      <c r="M2870" s="267"/>
      <c r="N2870" s="267"/>
      <c r="O2870" s="267"/>
      <c r="P2870" s="267"/>
      <c r="Q2870" s="267"/>
      <c r="R2870" s="267"/>
      <c r="S2870" s="267"/>
      <c r="T2870" s="267"/>
      <c r="U2870" s="267"/>
      <c r="V2870" s="267"/>
      <c r="W2870" s="267"/>
      <c r="X2870" s="267"/>
      <c r="Y2870" s="267"/>
      <c r="Z2870" s="267"/>
      <c r="AA2870" s="267"/>
      <c r="AB2870" s="267"/>
    </row>
    <row r="2871" spans="1:28" s="268" customFormat="1" ht="40.200000000000003" customHeight="1">
      <c r="A2871" s="263" t="s">
        <v>8116</v>
      </c>
      <c r="B2871" s="535"/>
      <c r="C2871" s="263" t="s">
        <v>8217</v>
      </c>
      <c r="D2871" s="263" t="s">
        <v>8119</v>
      </c>
      <c r="E2871" s="535"/>
      <c r="F2871" s="263" t="s">
        <v>8218</v>
      </c>
      <c r="G2871" s="264" t="s">
        <v>8219</v>
      </c>
      <c r="H2871" s="263" t="s">
        <v>8220</v>
      </c>
      <c r="I2871" s="265" t="s">
        <v>9</v>
      </c>
      <c r="J2871" s="263"/>
      <c r="K2871" s="269"/>
      <c r="L2871" s="267"/>
      <c r="M2871" s="267"/>
      <c r="N2871" s="267"/>
      <c r="O2871" s="267"/>
      <c r="P2871" s="267"/>
      <c r="Q2871" s="267"/>
      <c r="R2871" s="267"/>
      <c r="S2871" s="267"/>
      <c r="T2871" s="267"/>
      <c r="U2871" s="267"/>
      <c r="V2871" s="267"/>
      <c r="W2871" s="267"/>
      <c r="X2871" s="267"/>
      <c r="Y2871" s="267"/>
      <c r="Z2871" s="267"/>
      <c r="AA2871" s="267"/>
      <c r="AB2871" s="267"/>
    </row>
    <row r="2872" spans="1:28" s="268" customFormat="1" ht="40.200000000000003" customHeight="1">
      <c r="A2872" s="263" t="s">
        <v>8116</v>
      </c>
      <c r="B2872" s="535"/>
      <c r="C2872" s="263" t="s">
        <v>8221</v>
      </c>
      <c r="D2872" s="263" t="s">
        <v>8119</v>
      </c>
      <c r="E2872" s="535"/>
      <c r="F2872" s="263" t="s">
        <v>1804</v>
      </c>
      <c r="G2872" s="264" t="s">
        <v>8219</v>
      </c>
      <c r="H2872" s="263" t="s">
        <v>1625</v>
      </c>
      <c r="I2872" s="265" t="s">
        <v>9</v>
      </c>
      <c r="J2872" s="263"/>
      <c r="K2872" s="269"/>
      <c r="L2872" s="267"/>
      <c r="M2872" s="267"/>
      <c r="N2872" s="267"/>
      <c r="O2872" s="267"/>
      <c r="P2872" s="267"/>
      <c r="Q2872" s="267"/>
      <c r="R2872" s="267"/>
      <c r="S2872" s="267"/>
      <c r="T2872" s="267"/>
      <c r="U2872" s="267"/>
      <c r="V2872" s="267"/>
      <c r="W2872" s="267"/>
      <c r="X2872" s="267"/>
      <c r="Y2872" s="267"/>
      <c r="Z2872" s="267"/>
      <c r="AA2872" s="267"/>
      <c r="AB2872" s="267"/>
    </row>
    <row r="2873" spans="1:28" s="268" customFormat="1" ht="40.200000000000003" customHeight="1">
      <c r="A2873" s="263" t="s">
        <v>8116</v>
      </c>
      <c r="B2873" s="535"/>
      <c r="C2873" s="263" t="s">
        <v>8222</v>
      </c>
      <c r="D2873" s="263" t="s">
        <v>8119</v>
      </c>
      <c r="E2873" s="535"/>
      <c r="F2873" s="263" t="s">
        <v>2011</v>
      </c>
      <c r="G2873" s="264" t="s">
        <v>8219</v>
      </c>
      <c r="H2873" s="263" t="s">
        <v>2012</v>
      </c>
      <c r="I2873" s="265" t="s">
        <v>9</v>
      </c>
      <c r="J2873" s="263"/>
      <c r="K2873" s="269"/>
      <c r="L2873" s="267"/>
      <c r="M2873" s="267"/>
      <c r="N2873" s="267"/>
      <c r="O2873" s="267"/>
      <c r="P2873" s="267"/>
      <c r="Q2873" s="267"/>
      <c r="R2873" s="267"/>
      <c r="S2873" s="267"/>
      <c r="T2873" s="267"/>
      <c r="U2873" s="267"/>
      <c r="V2873" s="267"/>
      <c r="W2873" s="267"/>
      <c r="X2873" s="267"/>
      <c r="Y2873" s="267"/>
      <c r="Z2873" s="267"/>
      <c r="AA2873" s="267"/>
      <c r="AB2873" s="267"/>
    </row>
    <row r="2874" spans="1:28" s="268" customFormat="1" ht="40.200000000000003" customHeight="1">
      <c r="A2874" s="263" t="s">
        <v>8116</v>
      </c>
      <c r="B2874" s="535"/>
      <c r="C2874" s="263" t="s">
        <v>8223</v>
      </c>
      <c r="D2874" s="263" t="s">
        <v>8119</v>
      </c>
      <c r="E2874" s="535"/>
      <c r="F2874" s="263" t="s">
        <v>8224</v>
      </c>
      <c r="G2874" s="264" t="s">
        <v>8219</v>
      </c>
      <c r="H2874" s="263" t="s">
        <v>8225</v>
      </c>
      <c r="I2874" s="265" t="s">
        <v>9</v>
      </c>
      <c r="J2874" s="263"/>
      <c r="K2874" s="269"/>
      <c r="L2874" s="267"/>
      <c r="M2874" s="267"/>
      <c r="N2874" s="267"/>
      <c r="O2874" s="267"/>
      <c r="P2874" s="267"/>
      <c r="Q2874" s="267"/>
      <c r="R2874" s="267"/>
      <c r="S2874" s="267"/>
      <c r="T2874" s="267"/>
      <c r="U2874" s="267"/>
      <c r="V2874" s="267"/>
      <c r="W2874" s="267"/>
      <c r="X2874" s="267"/>
      <c r="Y2874" s="267"/>
      <c r="Z2874" s="267"/>
      <c r="AA2874" s="267"/>
      <c r="AB2874" s="267"/>
    </row>
    <row r="2875" spans="1:28" s="268" customFormat="1" ht="40.200000000000003" customHeight="1">
      <c r="A2875" s="263" t="s">
        <v>8116</v>
      </c>
      <c r="B2875" s="535"/>
      <c r="C2875" s="263" t="s">
        <v>8226</v>
      </c>
      <c r="D2875" s="263" t="s">
        <v>8119</v>
      </c>
      <c r="E2875" s="535"/>
      <c r="F2875" s="263" t="s">
        <v>8227</v>
      </c>
      <c r="G2875" s="264" t="s">
        <v>8219</v>
      </c>
      <c r="H2875" s="263" t="s">
        <v>8228</v>
      </c>
      <c r="I2875" s="265" t="s">
        <v>9</v>
      </c>
      <c r="J2875" s="263"/>
      <c r="K2875" s="269"/>
      <c r="L2875" s="267"/>
      <c r="M2875" s="267"/>
      <c r="N2875" s="267"/>
      <c r="O2875" s="267"/>
      <c r="P2875" s="267"/>
      <c r="Q2875" s="267"/>
      <c r="R2875" s="267"/>
      <c r="S2875" s="267"/>
      <c r="T2875" s="267"/>
      <c r="U2875" s="267"/>
      <c r="V2875" s="267"/>
      <c r="W2875" s="267"/>
      <c r="X2875" s="267"/>
      <c r="Y2875" s="267"/>
      <c r="Z2875" s="267"/>
      <c r="AA2875" s="267"/>
      <c r="AB2875" s="267"/>
    </row>
    <row r="2876" spans="1:28" s="268" customFormat="1" ht="40.200000000000003" customHeight="1">
      <c r="A2876" s="263" t="s">
        <v>8116</v>
      </c>
      <c r="B2876" s="535"/>
      <c r="C2876" s="263" t="s">
        <v>8229</v>
      </c>
      <c r="D2876" s="263" t="s">
        <v>8119</v>
      </c>
      <c r="E2876" s="535"/>
      <c r="F2876" s="263" t="s">
        <v>8230</v>
      </c>
      <c r="G2876" s="264" t="s">
        <v>8211</v>
      </c>
      <c r="H2876" s="263" t="s">
        <v>8231</v>
      </c>
      <c r="I2876" s="265" t="s">
        <v>9</v>
      </c>
      <c r="J2876" s="263"/>
      <c r="K2876" s="263"/>
      <c r="L2876" s="267"/>
      <c r="M2876" s="267"/>
      <c r="N2876" s="267"/>
      <c r="O2876" s="267"/>
      <c r="P2876" s="267"/>
      <c r="Q2876" s="267"/>
      <c r="R2876" s="267"/>
      <c r="S2876" s="267"/>
      <c r="T2876" s="267"/>
      <c r="U2876" s="267"/>
      <c r="V2876" s="267"/>
      <c r="W2876" s="267"/>
      <c r="X2876" s="267"/>
      <c r="Y2876" s="267"/>
      <c r="Z2876" s="267"/>
      <c r="AA2876" s="267"/>
      <c r="AB2876" s="267"/>
    </row>
    <row r="2877" spans="1:28" s="268" customFormat="1" ht="40.200000000000003" customHeight="1">
      <c r="A2877" s="263" t="s">
        <v>8232</v>
      </c>
      <c r="B2877" s="535" t="s">
        <v>8233</v>
      </c>
      <c r="C2877" s="263" t="s">
        <v>8234</v>
      </c>
      <c r="D2877" s="263" t="s">
        <v>8235</v>
      </c>
      <c r="E2877" s="535" t="s">
        <v>8236</v>
      </c>
      <c r="F2877" s="263" t="s">
        <v>8237</v>
      </c>
      <c r="G2877" s="264" t="s">
        <v>8238</v>
      </c>
      <c r="H2877" s="263" t="s">
        <v>8239</v>
      </c>
      <c r="I2877" s="265" t="s">
        <v>9</v>
      </c>
      <c r="J2877" s="263"/>
      <c r="K2877" s="269"/>
      <c r="L2877" s="269" t="s">
        <v>645</v>
      </c>
      <c r="M2877" s="267"/>
      <c r="N2877" s="267"/>
      <c r="O2877" s="267"/>
      <c r="P2877" s="267"/>
      <c r="Q2877" s="267"/>
      <c r="R2877" s="267"/>
      <c r="S2877" s="267"/>
      <c r="T2877" s="267"/>
      <c r="U2877" s="267"/>
      <c r="V2877" s="267"/>
      <c r="W2877" s="267"/>
      <c r="X2877" s="267"/>
      <c r="Y2877" s="267"/>
      <c r="Z2877" s="267"/>
      <c r="AA2877" s="267"/>
      <c r="AB2877" s="267"/>
    </row>
    <row r="2878" spans="1:28" s="268" customFormat="1" ht="40.200000000000003" customHeight="1">
      <c r="A2878" s="263" t="s">
        <v>8232</v>
      </c>
      <c r="B2878" s="535"/>
      <c r="C2878" s="263" t="s">
        <v>8240</v>
      </c>
      <c r="D2878" s="263" t="s">
        <v>8235</v>
      </c>
      <c r="E2878" s="535"/>
      <c r="F2878" s="263" t="s">
        <v>8241</v>
      </c>
      <c r="G2878" s="264" t="s">
        <v>8238</v>
      </c>
      <c r="H2878" s="263" t="s">
        <v>8242</v>
      </c>
      <c r="I2878" s="265" t="s">
        <v>9</v>
      </c>
      <c r="J2878" s="263"/>
      <c r="K2878" s="269"/>
      <c r="L2878" s="269" t="s">
        <v>645</v>
      </c>
      <c r="M2878" s="267"/>
      <c r="N2878" s="267"/>
      <c r="O2878" s="267"/>
      <c r="P2878" s="267"/>
      <c r="Q2878" s="267"/>
      <c r="R2878" s="267"/>
      <c r="S2878" s="267"/>
      <c r="T2878" s="267"/>
      <c r="U2878" s="267"/>
      <c r="V2878" s="267"/>
      <c r="W2878" s="267"/>
      <c r="X2878" s="267"/>
      <c r="Y2878" s="267"/>
      <c r="Z2878" s="267"/>
      <c r="AA2878" s="267"/>
      <c r="AB2878" s="267"/>
    </row>
    <row r="2879" spans="1:28" s="268" customFormat="1" ht="40.200000000000003" customHeight="1">
      <c r="A2879" s="263" t="s">
        <v>8232</v>
      </c>
      <c r="B2879" s="535"/>
      <c r="C2879" s="263" t="s">
        <v>8243</v>
      </c>
      <c r="D2879" s="263" t="s">
        <v>8235</v>
      </c>
      <c r="E2879" s="535"/>
      <c r="F2879" s="263" t="s">
        <v>8244</v>
      </c>
      <c r="G2879" s="264" t="s">
        <v>8245</v>
      </c>
      <c r="H2879" s="263" t="s">
        <v>8242</v>
      </c>
      <c r="I2879" s="265" t="s">
        <v>9</v>
      </c>
      <c r="J2879" s="263"/>
      <c r="K2879" s="269"/>
      <c r="L2879" s="269" t="s">
        <v>645</v>
      </c>
      <c r="M2879" s="267"/>
      <c r="N2879" s="267"/>
      <c r="O2879" s="267"/>
      <c r="P2879" s="267"/>
      <c r="Q2879" s="267"/>
      <c r="R2879" s="267"/>
      <c r="S2879" s="267"/>
      <c r="T2879" s="267"/>
      <c r="U2879" s="267"/>
      <c r="V2879" s="267"/>
      <c r="W2879" s="267"/>
      <c r="X2879" s="267"/>
      <c r="Y2879" s="267"/>
      <c r="Z2879" s="267"/>
      <c r="AA2879" s="267"/>
      <c r="AB2879" s="267"/>
    </row>
    <row r="2880" spans="1:28" s="268" customFormat="1" ht="40.200000000000003" customHeight="1">
      <c r="A2880" s="263" t="s">
        <v>8232</v>
      </c>
      <c r="B2880" s="535"/>
      <c r="C2880" s="263" t="s">
        <v>8246</v>
      </c>
      <c r="D2880" s="263" t="s">
        <v>8235</v>
      </c>
      <c r="E2880" s="535"/>
      <c r="F2880" s="263" t="s">
        <v>8247</v>
      </c>
      <c r="G2880" s="264" t="s">
        <v>8248</v>
      </c>
      <c r="H2880" s="263" t="s">
        <v>17400</v>
      </c>
      <c r="I2880" s="265" t="s">
        <v>9</v>
      </c>
      <c r="J2880" s="263"/>
      <c r="K2880" s="269"/>
      <c r="L2880" s="269" t="s">
        <v>645</v>
      </c>
      <c r="M2880" s="267"/>
      <c r="N2880" s="267"/>
      <c r="O2880" s="267"/>
      <c r="P2880" s="267"/>
      <c r="Q2880" s="267"/>
      <c r="R2880" s="267"/>
      <c r="S2880" s="267"/>
      <c r="T2880" s="267"/>
      <c r="U2880" s="267"/>
      <c r="V2880" s="267"/>
      <c r="W2880" s="267"/>
      <c r="X2880" s="267"/>
      <c r="Y2880" s="267"/>
      <c r="Z2880" s="267"/>
      <c r="AA2880" s="267"/>
      <c r="AB2880" s="267"/>
    </row>
    <row r="2881" spans="1:28" s="268" customFormat="1" ht="40.200000000000003" customHeight="1">
      <c r="A2881" s="263" t="s">
        <v>8232</v>
      </c>
      <c r="B2881" s="535"/>
      <c r="C2881" s="263" t="s">
        <v>8249</v>
      </c>
      <c r="D2881" s="263" t="s">
        <v>8235</v>
      </c>
      <c r="E2881" s="535"/>
      <c r="F2881" s="263" t="s">
        <v>8250</v>
      </c>
      <c r="G2881" s="264" t="s">
        <v>8248</v>
      </c>
      <c r="H2881" s="263" t="s">
        <v>8251</v>
      </c>
      <c r="I2881" s="265" t="s">
        <v>9</v>
      </c>
      <c r="J2881" s="263"/>
      <c r="K2881" s="269"/>
      <c r="L2881" s="269" t="s">
        <v>645</v>
      </c>
      <c r="M2881" s="267"/>
      <c r="N2881" s="267"/>
      <c r="O2881" s="267"/>
      <c r="P2881" s="267"/>
      <c r="Q2881" s="267"/>
      <c r="R2881" s="267"/>
      <c r="S2881" s="267"/>
      <c r="T2881" s="267"/>
      <c r="U2881" s="267"/>
      <c r="V2881" s="267"/>
      <c r="W2881" s="267"/>
      <c r="X2881" s="267"/>
      <c r="Y2881" s="267"/>
      <c r="Z2881" s="267"/>
      <c r="AA2881" s="267"/>
      <c r="AB2881" s="267"/>
    </row>
    <row r="2882" spans="1:28" s="268" customFormat="1" ht="40.200000000000003" customHeight="1">
      <c r="A2882" s="263" t="s">
        <v>8232</v>
      </c>
      <c r="B2882" s="535"/>
      <c r="C2882" s="263" t="s">
        <v>8252</v>
      </c>
      <c r="D2882" s="263" t="s">
        <v>8235</v>
      </c>
      <c r="E2882" s="535"/>
      <c r="F2882" s="263" t="s">
        <v>8253</v>
      </c>
      <c r="G2882" s="264" t="s">
        <v>8248</v>
      </c>
      <c r="H2882" s="263" t="s">
        <v>8254</v>
      </c>
      <c r="I2882" s="265" t="s">
        <v>9</v>
      </c>
      <c r="J2882" s="263"/>
      <c r="K2882" s="269"/>
      <c r="L2882" s="269" t="s">
        <v>645</v>
      </c>
      <c r="M2882" s="267"/>
      <c r="N2882" s="267"/>
      <c r="O2882" s="267"/>
      <c r="P2882" s="267"/>
      <c r="Q2882" s="267"/>
      <c r="R2882" s="267"/>
      <c r="S2882" s="267"/>
      <c r="T2882" s="267"/>
      <c r="U2882" s="267"/>
      <c r="V2882" s="267"/>
      <c r="W2882" s="267"/>
      <c r="X2882" s="267"/>
      <c r="Y2882" s="267"/>
      <c r="Z2882" s="267"/>
      <c r="AA2882" s="267"/>
      <c r="AB2882" s="267"/>
    </row>
    <row r="2883" spans="1:28" s="268" customFormat="1" ht="40.200000000000003" customHeight="1">
      <c r="A2883" s="263" t="s">
        <v>8232</v>
      </c>
      <c r="B2883" s="535"/>
      <c r="C2883" s="263" t="s">
        <v>8255</v>
      </c>
      <c r="D2883" s="263" t="s">
        <v>8235</v>
      </c>
      <c r="E2883" s="535"/>
      <c r="F2883" s="263" t="s">
        <v>8256</v>
      </c>
      <c r="G2883" s="264" t="s">
        <v>8248</v>
      </c>
      <c r="H2883" s="263" t="s">
        <v>8257</v>
      </c>
      <c r="I2883" s="265" t="s">
        <v>9</v>
      </c>
      <c r="J2883" s="263"/>
      <c r="K2883" s="269"/>
      <c r="L2883" s="269" t="s">
        <v>645</v>
      </c>
      <c r="M2883" s="267"/>
      <c r="N2883" s="267"/>
      <c r="O2883" s="267"/>
      <c r="P2883" s="267"/>
      <c r="Q2883" s="267"/>
      <c r="R2883" s="267"/>
      <c r="S2883" s="267"/>
      <c r="T2883" s="267"/>
      <c r="U2883" s="267"/>
      <c r="V2883" s="267"/>
      <c r="W2883" s="267"/>
      <c r="X2883" s="267"/>
      <c r="Y2883" s="267"/>
      <c r="Z2883" s="267"/>
      <c r="AA2883" s="267"/>
      <c r="AB2883" s="267"/>
    </row>
    <row r="2884" spans="1:28" s="268" customFormat="1" ht="40.200000000000003" customHeight="1">
      <c r="A2884" s="263" t="s">
        <v>8232</v>
      </c>
      <c r="B2884" s="535"/>
      <c r="C2884" s="263" t="s">
        <v>8258</v>
      </c>
      <c r="D2884" s="263" t="s">
        <v>8235</v>
      </c>
      <c r="E2884" s="535"/>
      <c r="F2884" s="263" t="s">
        <v>8259</v>
      </c>
      <c r="G2884" s="264" t="s">
        <v>8248</v>
      </c>
      <c r="H2884" s="263" t="s">
        <v>8260</v>
      </c>
      <c r="I2884" s="265" t="s">
        <v>9</v>
      </c>
      <c r="J2884" s="263"/>
      <c r="K2884" s="269"/>
      <c r="L2884" s="269" t="s">
        <v>645</v>
      </c>
      <c r="M2884" s="267"/>
      <c r="N2884" s="267"/>
      <c r="O2884" s="267"/>
      <c r="P2884" s="267"/>
      <c r="Q2884" s="267"/>
      <c r="R2884" s="267"/>
      <c r="S2884" s="267"/>
      <c r="T2884" s="267"/>
      <c r="U2884" s="267"/>
      <c r="V2884" s="267"/>
      <c r="W2884" s="267"/>
      <c r="X2884" s="267"/>
      <c r="Y2884" s="267"/>
      <c r="Z2884" s="267"/>
      <c r="AA2884" s="267"/>
      <c r="AB2884" s="267"/>
    </row>
    <row r="2885" spans="1:28" s="268" customFormat="1" ht="40.200000000000003" customHeight="1">
      <c r="A2885" s="263" t="s">
        <v>8232</v>
      </c>
      <c r="B2885" s="535"/>
      <c r="C2885" s="263" t="s">
        <v>8261</v>
      </c>
      <c r="D2885" s="263" t="s">
        <v>8235</v>
      </c>
      <c r="E2885" s="535"/>
      <c r="F2885" s="263" t="s">
        <v>8262</v>
      </c>
      <c r="G2885" s="264" t="s">
        <v>8248</v>
      </c>
      <c r="H2885" s="263" t="s">
        <v>17401</v>
      </c>
      <c r="I2885" s="265" t="s">
        <v>9</v>
      </c>
      <c r="J2885" s="263"/>
      <c r="K2885" s="269"/>
      <c r="L2885" s="269" t="s">
        <v>645</v>
      </c>
      <c r="M2885" s="267"/>
      <c r="N2885" s="267"/>
      <c r="O2885" s="267"/>
      <c r="P2885" s="267"/>
      <c r="Q2885" s="267"/>
      <c r="R2885" s="267"/>
      <c r="S2885" s="267"/>
      <c r="T2885" s="267"/>
      <c r="U2885" s="267"/>
      <c r="V2885" s="267"/>
      <c r="W2885" s="267"/>
      <c r="X2885" s="267"/>
      <c r="Y2885" s="267"/>
      <c r="Z2885" s="267"/>
      <c r="AA2885" s="267"/>
      <c r="AB2885" s="267"/>
    </row>
    <row r="2886" spans="1:28" s="268" customFormat="1" ht="40.200000000000003" customHeight="1">
      <c r="A2886" s="263" t="s">
        <v>8232</v>
      </c>
      <c r="B2886" s="535"/>
      <c r="C2886" s="263" t="s">
        <v>8263</v>
      </c>
      <c r="D2886" s="263" t="s">
        <v>8235</v>
      </c>
      <c r="E2886" s="535"/>
      <c r="F2886" s="263" t="s">
        <v>8264</v>
      </c>
      <c r="G2886" s="264" t="s">
        <v>8248</v>
      </c>
      <c r="H2886" s="263" t="s">
        <v>8265</v>
      </c>
      <c r="I2886" s="265" t="s">
        <v>9</v>
      </c>
      <c r="J2886" s="263"/>
      <c r="K2886" s="269"/>
      <c r="L2886" s="269" t="s">
        <v>645</v>
      </c>
      <c r="M2886" s="267"/>
      <c r="N2886" s="267"/>
      <c r="O2886" s="267"/>
      <c r="P2886" s="267"/>
      <c r="Q2886" s="267"/>
      <c r="R2886" s="267"/>
      <c r="S2886" s="267"/>
      <c r="T2886" s="267"/>
      <c r="U2886" s="267"/>
      <c r="V2886" s="267"/>
      <c r="W2886" s="267"/>
      <c r="X2886" s="267"/>
      <c r="Y2886" s="267"/>
      <c r="Z2886" s="267"/>
      <c r="AA2886" s="267"/>
      <c r="AB2886" s="267"/>
    </row>
    <row r="2887" spans="1:28" s="268" customFormat="1" ht="40.200000000000003" customHeight="1">
      <c r="A2887" s="263" t="s">
        <v>8232</v>
      </c>
      <c r="B2887" s="535"/>
      <c r="C2887" s="263" t="s">
        <v>8266</v>
      </c>
      <c r="D2887" s="263" t="s">
        <v>8235</v>
      </c>
      <c r="E2887" s="535"/>
      <c r="F2887" s="263" t="s">
        <v>8267</v>
      </c>
      <c r="G2887" s="264" t="s">
        <v>8248</v>
      </c>
      <c r="H2887" s="263" t="s">
        <v>17402</v>
      </c>
      <c r="I2887" s="265" t="s">
        <v>9</v>
      </c>
      <c r="J2887" s="263"/>
      <c r="K2887" s="269"/>
      <c r="L2887" s="269" t="s">
        <v>645</v>
      </c>
      <c r="M2887" s="267"/>
      <c r="N2887" s="267"/>
      <c r="O2887" s="267"/>
      <c r="P2887" s="267"/>
      <c r="Q2887" s="267"/>
      <c r="R2887" s="267"/>
      <c r="S2887" s="267"/>
      <c r="T2887" s="267"/>
      <c r="U2887" s="267"/>
      <c r="V2887" s="267"/>
      <c r="W2887" s="267"/>
      <c r="X2887" s="267"/>
      <c r="Y2887" s="267"/>
      <c r="Z2887" s="267"/>
      <c r="AA2887" s="267"/>
      <c r="AB2887" s="267"/>
    </row>
    <row r="2888" spans="1:28" s="268" customFormat="1" ht="40.200000000000003" customHeight="1">
      <c r="A2888" s="263" t="s">
        <v>8232</v>
      </c>
      <c r="B2888" s="535"/>
      <c r="C2888" s="263" t="s">
        <v>8268</v>
      </c>
      <c r="D2888" s="263" t="s">
        <v>8235</v>
      </c>
      <c r="E2888" s="535"/>
      <c r="F2888" s="263" t="s">
        <v>8269</v>
      </c>
      <c r="G2888" s="264" t="s">
        <v>8248</v>
      </c>
      <c r="H2888" s="263" t="s">
        <v>17403</v>
      </c>
      <c r="I2888" s="265" t="s">
        <v>9</v>
      </c>
      <c r="J2888" s="263"/>
      <c r="K2888" s="269"/>
      <c r="L2888" s="269" t="s">
        <v>645</v>
      </c>
      <c r="M2888" s="267"/>
      <c r="N2888" s="267"/>
      <c r="O2888" s="267"/>
      <c r="P2888" s="267"/>
      <c r="Q2888" s="267"/>
      <c r="R2888" s="267"/>
      <c r="S2888" s="267"/>
      <c r="T2888" s="267"/>
      <c r="U2888" s="267"/>
      <c r="V2888" s="267"/>
      <c r="W2888" s="267"/>
      <c r="X2888" s="267"/>
      <c r="Y2888" s="267"/>
      <c r="Z2888" s="267"/>
      <c r="AA2888" s="267"/>
      <c r="AB2888" s="267"/>
    </row>
    <row r="2889" spans="1:28" s="268" customFormat="1" ht="40.200000000000003" customHeight="1">
      <c r="A2889" s="263" t="s">
        <v>8232</v>
      </c>
      <c r="B2889" s="535"/>
      <c r="C2889" s="263" t="s">
        <v>8270</v>
      </c>
      <c r="D2889" s="263" t="s">
        <v>8235</v>
      </c>
      <c r="E2889" s="535"/>
      <c r="F2889" s="263" t="s">
        <v>8271</v>
      </c>
      <c r="G2889" s="264" t="s">
        <v>8248</v>
      </c>
      <c r="H2889" s="263" t="s">
        <v>8272</v>
      </c>
      <c r="I2889" s="265" t="s">
        <v>9</v>
      </c>
      <c r="J2889" s="263"/>
      <c r="K2889" s="269"/>
      <c r="L2889" s="269" t="s">
        <v>645</v>
      </c>
      <c r="M2889" s="267"/>
      <c r="N2889" s="267"/>
      <c r="O2889" s="267"/>
      <c r="P2889" s="267"/>
      <c r="Q2889" s="267"/>
      <c r="R2889" s="267"/>
      <c r="S2889" s="267"/>
      <c r="T2889" s="267"/>
      <c r="U2889" s="267"/>
      <c r="V2889" s="267"/>
      <c r="W2889" s="267"/>
      <c r="X2889" s="267"/>
      <c r="Y2889" s="267"/>
      <c r="Z2889" s="267"/>
      <c r="AA2889" s="267"/>
      <c r="AB2889" s="267"/>
    </row>
    <row r="2890" spans="1:28" s="268" customFormat="1" ht="40.200000000000003" customHeight="1">
      <c r="A2890" s="263" t="s">
        <v>8232</v>
      </c>
      <c r="B2890" s="535"/>
      <c r="C2890" s="263" t="s">
        <v>8273</v>
      </c>
      <c r="D2890" s="263" t="s">
        <v>8235</v>
      </c>
      <c r="E2890" s="535"/>
      <c r="F2890" s="263" t="s">
        <v>8274</v>
      </c>
      <c r="G2890" s="264" t="s">
        <v>8275</v>
      </c>
      <c r="H2890" s="263" t="s">
        <v>8276</v>
      </c>
      <c r="I2890" s="265" t="s">
        <v>9</v>
      </c>
      <c r="J2890" s="263"/>
      <c r="K2890" s="269"/>
      <c r="L2890" s="269" t="s">
        <v>645</v>
      </c>
      <c r="M2890" s="267"/>
      <c r="N2890" s="267"/>
      <c r="O2890" s="267"/>
      <c r="P2890" s="267"/>
      <c r="Q2890" s="267"/>
      <c r="R2890" s="267"/>
      <c r="S2890" s="267"/>
      <c r="T2890" s="267"/>
      <c r="U2890" s="267"/>
      <c r="V2890" s="267"/>
      <c r="W2890" s="267"/>
      <c r="X2890" s="267"/>
      <c r="Y2890" s="267"/>
      <c r="Z2890" s="267"/>
      <c r="AA2890" s="267"/>
      <c r="AB2890" s="267"/>
    </row>
    <row r="2891" spans="1:28" s="268" customFormat="1" ht="40.200000000000003" customHeight="1">
      <c r="A2891" s="263" t="s">
        <v>8232</v>
      </c>
      <c r="B2891" s="535"/>
      <c r="C2891" s="263" t="s">
        <v>8277</v>
      </c>
      <c r="D2891" s="263" t="s">
        <v>8235</v>
      </c>
      <c r="E2891" s="535"/>
      <c r="F2891" s="263" t="s">
        <v>17404</v>
      </c>
      <c r="G2891" s="264" t="s">
        <v>8275</v>
      </c>
      <c r="H2891" s="263" t="s">
        <v>8278</v>
      </c>
      <c r="I2891" s="265" t="s">
        <v>9</v>
      </c>
      <c r="J2891" s="263"/>
      <c r="K2891" s="269"/>
      <c r="L2891" s="269" t="s">
        <v>645</v>
      </c>
      <c r="M2891" s="267"/>
      <c r="N2891" s="267"/>
      <c r="O2891" s="267"/>
      <c r="P2891" s="267"/>
      <c r="Q2891" s="267"/>
      <c r="R2891" s="267"/>
      <c r="S2891" s="267"/>
      <c r="T2891" s="267"/>
      <c r="U2891" s="267"/>
      <c r="V2891" s="267"/>
      <c r="W2891" s="267"/>
      <c r="X2891" s="267"/>
      <c r="Y2891" s="267"/>
      <c r="Z2891" s="267"/>
      <c r="AA2891" s="267"/>
      <c r="AB2891" s="267"/>
    </row>
    <row r="2892" spans="1:28" s="268" customFormat="1" ht="40.200000000000003" customHeight="1">
      <c r="A2892" s="263" t="s">
        <v>8232</v>
      </c>
      <c r="B2892" s="535"/>
      <c r="C2892" s="263" t="s">
        <v>8279</v>
      </c>
      <c r="D2892" s="263" t="s">
        <v>8235</v>
      </c>
      <c r="E2892" s="535"/>
      <c r="F2892" s="263" t="s">
        <v>8280</v>
      </c>
      <c r="G2892" s="264" t="s">
        <v>8275</v>
      </c>
      <c r="H2892" s="263" t="s">
        <v>8281</v>
      </c>
      <c r="I2892" s="265" t="s">
        <v>9</v>
      </c>
      <c r="J2892" s="263"/>
      <c r="K2892" s="269"/>
      <c r="L2892" s="269" t="s">
        <v>645</v>
      </c>
      <c r="M2892" s="267"/>
      <c r="N2892" s="267"/>
      <c r="O2892" s="267"/>
      <c r="P2892" s="267"/>
      <c r="Q2892" s="267"/>
      <c r="R2892" s="267"/>
      <c r="S2892" s="267"/>
      <c r="T2892" s="267"/>
      <c r="U2892" s="267"/>
      <c r="V2892" s="267"/>
      <c r="W2892" s="267"/>
      <c r="X2892" s="267"/>
      <c r="Y2892" s="267"/>
      <c r="Z2892" s="267"/>
      <c r="AA2892" s="267"/>
      <c r="AB2892" s="267"/>
    </row>
    <row r="2893" spans="1:28" s="268" customFormat="1" ht="40.200000000000003" customHeight="1">
      <c r="A2893" s="263" t="s">
        <v>8232</v>
      </c>
      <c r="B2893" s="535"/>
      <c r="C2893" s="263" t="s">
        <v>8282</v>
      </c>
      <c r="D2893" s="263" t="s">
        <v>8235</v>
      </c>
      <c r="E2893" s="535"/>
      <c r="F2893" s="263" t="s">
        <v>8283</v>
      </c>
      <c r="G2893" s="264" t="s">
        <v>8284</v>
      </c>
      <c r="H2893" s="263" t="s">
        <v>8285</v>
      </c>
      <c r="I2893" s="265" t="s">
        <v>9</v>
      </c>
      <c r="J2893" s="263"/>
      <c r="K2893" s="269"/>
      <c r="L2893" s="269" t="s">
        <v>645</v>
      </c>
      <c r="M2893" s="267"/>
      <c r="N2893" s="267"/>
      <c r="O2893" s="267"/>
      <c r="P2893" s="267"/>
      <c r="Q2893" s="267"/>
      <c r="R2893" s="267"/>
      <c r="S2893" s="267"/>
      <c r="T2893" s="267"/>
      <c r="U2893" s="267"/>
      <c r="V2893" s="267"/>
      <c r="W2893" s="267"/>
      <c r="X2893" s="267"/>
      <c r="Y2893" s="267"/>
      <c r="Z2893" s="267"/>
      <c r="AA2893" s="267"/>
      <c r="AB2893" s="267"/>
    </row>
    <row r="2894" spans="1:28" s="268" customFormat="1" ht="40.200000000000003" customHeight="1">
      <c r="A2894" s="263" t="s">
        <v>8232</v>
      </c>
      <c r="B2894" s="535"/>
      <c r="C2894" s="263" t="s">
        <v>8286</v>
      </c>
      <c r="D2894" s="263" t="s">
        <v>8235</v>
      </c>
      <c r="E2894" s="535"/>
      <c r="F2894" s="263" t="s">
        <v>8287</v>
      </c>
      <c r="G2894" s="264" t="s">
        <v>8248</v>
      </c>
      <c r="H2894" s="263" t="s">
        <v>8288</v>
      </c>
      <c r="I2894" s="282" t="s">
        <v>10</v>
      </c>
      <c r="J2894" s="290" t="s">
        <v>8289</v>
      </c>
      <c r="K2894" s="269"/>
      <c r="L2894" s="269"/>
      <c r="M2894" s="267"/>
      <c r="N2894" s="267"/>
      <c r="O2894" s="267"/>
      <c r="P2894" s="267"/>
      <c r="Q2894" s="267"/>
      <c r="R2894" s="267"/>
      <c r="S2894" s="267"/>
      <c r="T2894" s="267"/>
      <c r="U2894" s="267"/>
      <c r="V2894" s="267"/>
      <c r="W2894" s="267"/>
      <c r="X2894" s="267"/>
      <c r="Y2894" s="267"/>
      <c r="Z2894" s="267"/>
      <c r="AA2894" s="267"/>
      <c r="AB2894" s="267"/>
    </row>
    <row r="2895" spans="1:28" s="268" customFormat="1" ht="40.200000000000003" customHeight="1">
      <c r="A2895" s="263" t="s">
        <v>8232</v>
      </c>
      <c r="B2895" s="535"/>
      <c r="C2895" s="263" t="s">
        <v>8290</v>
      </c>
      <c r="D2895" s="263" t="s">
        <v>8235</v>
      </c>
      <c r="E2895" s="535"/>
      <c r="F2895" s="263" t="s">
        <v>8291</v>
      </c>
      <c r="G2895" s="264" t="s">
        <v>8248</v>
      </c>
      <c r="H2895" s="263" t="s">
        <v>8292</v>
      </c>
      <c r="I2895" s="265" t="s">
        <v>9</v>
      </c>
      <c r="J2895" s="263"/>
      <c r="K2895" s="269"/>
      <c r="L2895" s="269" t="s">
        <v>645</v>
      </c>
      <c r="M2895" s="267"/>
      <c r="N2895" s="267"/>
      <c r="O2895" s="267"/>
      <c r="P2895" s="267"/>
      <c r="Q2895" s="267"/>
      <c r="R2895" s="267"/>
      <c r="S2895" s="267"/>
      <c r="T2895" s="267"/>
      <c r="U2895" s="267"/>
      <c r="V2895" s="267"/>
      <c r="W2895" s="267"/>
      <c r="X2895" s="267"/>
      <c r="Y2895" s="267"/>
      <c r="Z2895" s="267"/>
      <c r="AA2895" s="267"/>
      <c r="AB2895" s="267"/>
    </row>
    <row r="2896" spans="1:28" s="268" customFormat="1" ht="40.200000000000003" customHeight="1">
      <c r="A2896" s="263" t="s">
        <v>8232</v>
      </c>
      <c r="B2896" s="535"/>
      <c r="C2896" s="263" t="s">
        <v>8293</v>
      </c>
      <c r="D2896" s="263" t="s">
        <v>8235</v>
      </c>
      <c r="E2896" s="535"/>
      <c r="F2896" s="263" t="s">
        <v>8294</v>
      </c>
      <c r="G2896" s="264" t="s">
        <v>8248</v>
      </c>
      <c r="H2896" s="263" t="s">
        <v>1185</v>
      </c>
      <c r="I2896" s="265" t="s">
        <v>9</v>
      </c>
      <c r="J2896" s="263"/>
      <c r="K2896" s="269"/>
      <c r="L2896" s="269" t="s">
        <v>645</v>
      </c>
      <c r="M2896" s="267"/>
      <c r="N2896" s="267"/>
      <c r="O2896" s="267"/>
      <c r="P2896" s="267"/>
      <c r="Q2896" s="267"/>
      <c r="R2896" s="267"/>
      <c r="S2896" s="267"/>
      <c r="T2896" s="267"/>
      <c r="U2896" s="267"/>
      <c r="V2896" s="267"/>
      <c r="W2896" s="267"/>
      <c r="X2896" s="267"/>
      <c r="Y2896" s="267"/>
      <c r="Z2896" s="267"/>
      <c r="AA2896" s="267"/>
      <c r="AB2896" s="267"/>
    </row>
    <row r="2897" spans="1:28" s="268" customFormat="1" ht="40.200000000000003" customHeight="1">
      <c r="A2897" s="263" t="s">
        <v>8232</v>
      </c>
      <c r="B2897" s="535"/>
      <c r="C2897" s="263" t="s">
        <v>8295</v>
      </c>
      <c r="D2897" s="263" t="s">
        <v>8235</v>
      </c>
      <c r="E2897" s="535"/>
      <c r="F2897" s="263" t="s">
        <v>7521</v>
      </c>
      <c r="G2897" s="264" t="s">
        <v>8296</v>
      </c>
      <c r="H2897" s="263" t="s">
        <v>8297</v>
      </c>
      <c r="I2897" s="265" t="s">
        <v>9</v>
      </c>
      <c r="J2897" s="269"/>
      <c r="K2897" s="269"/>
      <c r="L2897" s="269" t="s">
        <v>645</v>
      </c>
      <c r="M2897" s="267"/>
      <c r="N2897" s="267"/>
      <c r="O2897" s="267"/>
      <c r="P2897" s="267"/>
      <c r="Q2897" s="267"/>
      <c r="R2897" s="267"/>
      <c r="S2897" s="267"/>
      <c r="T2897" s="267"/>
      <c r="U2897" s="267"/>
      <c r="V2897" s="267"/>
      <c r="W2897" s="267"/>
      <c r="X2897" s="267"/>
      <c r="Y2897" s="267"/>
      <c r="Z2897" s="267"/>
      <c r="AA2897" s="267"/>
      <c r="AB2897" s="267"/>
    </row>
    <row r="2898" spans="1:28" s="268" customFormat="1" ht="40.200000000000003" customHeight="1">
      <c r="A2898" s="263" t="s">
        <v>8232</v>
      </c>
      <c r="B2898" s="535"/>
      <c r="C2898" s="263" t="s">
        <v>8298</v>
      </c>
      <c r="D2898" s="263" t="s">
        <v>8235</v>
      </c>
      <c r="E2898" s="535"/>
      <c r="F2898" s="263" t="s">
        <v>8299</v>
      </c>
      <c r="G2898" s="264" t="s">
        <v>8248</v>
      </c>
      <c r="H2898" s="263" t="s">
        <v>8300</v>
      </c>
      <c r="I2898" s="265" t="s">
        <v>9</v>
      </c>
      <c r="J2898" s="263"/>
      <c r="K2898" s="269"/>
      <c r="L2898" s="269" t="s">
        <v>645</v>
      </c>
      <c r="M2898" s="267"/>
      <c r="N2898" s="267"/>
      <c r="O2898" s="267"/>
      <c r="P2898" s="267"/>
      <c r="Q2898" s="267"/>
      <c r="R2898" s="267"/>
      <c r="S2898" s="267"/>
      <c r="T2898" s="267"/>
      <c r="U2898" s="267"/>
      <c r="V2898" s="267"/>
      <c r="W2898" s="267"/>
      <c r="X2898" s="267"/>
      <c r="Y2898" s="267"/>
      <c r="Z2898" s="267"/>
      <c r="AA2898" s="267"/>
      <c r="AB2898" s="267"/>
    </row>
    <row r="2899" spans="1:28" s="268" customFormat="1" ht="40.200000000000003" customHeight="1">
      <c r="A2899" s="263" t="s">
        <v>8232</v>
      </c>
      <c r="B2899" s="535"/>
      <c r="C2899" s="263" t="s">
        <v>8301</v>
      </c>
      <c r="D2899" s="263" t="s">
        <v>8235</v>
      </c>
      <c r="E2899" s="535"/>
      <c r="F2899" s="263" t="s">
        <v>2003</v>
      </c>
      <c r="G2899" s="264" t="s">
        <v>8248</v>
      </c>
      <c r="H2899" s="263" t="s">
        <v>7529</v>
      </c>
      <c r="I2899" s="265" t="s">
        <v>9</v>
      </c>
      <c r="J2899" s="263"/>
      <c r="K2899" s="269"/>
      <c r="L2899" s="269" t="s">
        <v>645</v>
      </c>
      <c r="M2899" s="267"/>
      <c r="N2899" s="267"/>
      <c r="O2899" s="267"/>
      <c r="P2899" s="267"/>
      <c r="Q2899" s="267"/>
      <c r="R2899" s="267"/>
      <c r="S2899" s="267"/>
      <c r="T2899" s="267"/>
      <c r="U2899" s="267"/>
      <c r="V2899" s="267"/>
      <c r="W2899" s="267"/>
      <c r="X2899" s="267"/>
      <c r="Y2899" s="267"/>
      <c r="Z2899" s="267"/>
      <c r="AA2899" s="267"/>
      <c r="AB2899" s="267"/>
    </row>
    <row r="2900" spans="1:28" s="268" customFormat="1" ht="40.200000000000003" customHeight="1">
      <c r="A2900" s="263" t="s">
        <v>8232</v>
      </c>
      <c r="B2900" s="535"/>
      <c r="C2900" s="263" t="s">
        <v>8302</v>
      </c>
      <c r="D2900" s="263" t="s">
        <v>8235</v>
      </c>
      <c r="E2900" s="535"/>
      <c r="F2900" s="263" t="s">
        <v>8303</v>
      </c>
      <c r="G2900" s="264" t="s">
        <v>8304</v>
      </c>
      <c r="H2900" s="263" t="s">
        <v>17405</v>
      </c>
      <c r="I2900" s="265" t="s">
        <v>9</v>
      </c>
      <c r="J2900" s="263"/>
      <c r="K2900" s="269"/>
      <c r="L2900" s="269" t="s">
        <v>645</v>
      </c>
      <c r="M2900" s="267"/>
      <c r="N2900" s="267"/>
      <c r="O2900" s="267"/>
      <c r="P2900" s="267"/>
      <c r="Q2900" s="267"/>
      <c r="R2900" s="267"/>
      <c r="S2900" s="267"/>
      <c r="T2900" s="267"/>
      <c r="U2900" s="267"/>
      <c r="V2900" s="267"/>
      <c r="W2900" s="267"/>
      <c r="X2900" s="267"/>
      <c r="Y2900" s="267"/>
      <c r="Z2900" s="267"/>
      <c r="AA2900" s="267"/>
      <c r="AB2900" s="267"/>
    </row>
    <row r="2901" spans="1:28" s="268" customFormat="1" ht="40.200000000000003" customHeight="1">
      <c r="A2901" s="263" t="s">
        <v>8232</v>
      </c>
      <c r="B2901" s="535"/>
      <c r="C2901" s="263" t="s">
        <v>8305</v>
      </c>
      <c r="D2901" s="263" t="s">
        <v>8235</v>
      </c>
      <c r="E2901" s="535"/>
      <c r="F2901" s="263" t="s">
        <v>7534</v>
      </c>
      <c r="G2901" s="264" t="s">
        <v>8306</v>
      </c>
      <c r="H2901" s="263" t="s">
        <v>17397</v>
      </c>
      <c r="I2901" s="265" t="s">
        <v>9</v>
      </c>
      <c r="J2901" s="263"/>
      <c r="K2901" s="269"/>
      <c r="L2901" s="269" t="s">
        <v>645</v>
      </c>
      <c r="M2901" s="267"/>
      <c r="N2901" s="267"/>
      <c r="O2901" s="267"/>
      <c r="P2901" s="267"/>
      <c r="Q2901" s="267"/>
      <c r="R2901" s="267"/>
      <c r="S2901" s="267"/>
      <c r="T2901" s="267"/>
      <c r="U2901" s="267"/>
      <c r="V2901" s="267"/>
      <c r="W2901" s="267"/>
      <c r="X2901" s="267"/>
      <c r="Y2901" s="267"/>
      <c r="Z2901" s="267"/>
      <c r="AA2901" s="267"/>
      <c r="AB2901" s="267"/>
    </row>
    <row r="2902" spans="1:28" s="268" customFormat="1" ht="40.200000000000003" customHeight="1">
      <c r="A2902" s="263" t="s">
        <v>8232</v>
      </c>
      <c r="B2902" s="535"/>
      <c r="C2902" s="263" t="s">
        <v>8307</v>
      </c>
      <c r="D2902" s="263" t="s">
        <v>8235</v>
      </c>
      <c r="E2902" s="535"/>
      <c r="F2902" s="263" t="s">
        <v>1804</v>
      </c>
      <c r="G2902" s="264" t="s">
        <v>8248</v>
      </c>
      <c r="H2902" s="263" t="s">
        <v>1625</v>
      </c>
      <c r="I2902" s="265" t="s">
        <v>9</v>
      </c>
      <c r="J2902" s="263"/>
      <c r="K2902" s="269"/>
      <c r="L2902" s="269" t="s">
        <v>645</v>
      </c>
      <c r="M2902" s="267"/>
      <c r="N2902" s="267"/>
      <c r="O2902" s="267"/>
      <c r="P2902" s="267"/>
      <c r="Q2902" s="267"/>
      <c r="R2902" s="267"/>
      <c r="S2902" s="267"/>
      <c r="T2902" s="267"/>
      <c r="U2902" s="267"/>
      <c r="V2902" s="267"/>
      <c r="W2902" s="267"/>
      <c r="X2902" s="267"/>
      <c r="Y2902" s="267"/>
      <c r="Z2902" s="267"/>
      <c r="AA2902" s="267"/>
      <c r="AB2902" s="267"/>
    </row>
    <row r="2903" spans="1:28" s="268" customFormat="1" ht="40.200000000000003" customHeight="1">
      <c r="A2903" s="263" t="s">
        <v>8232</v>
      </c>
      <c r="B2903" s="535"/>
      <c r="C2903" s="263" t="s">
        <v>8308</v>
      </c>
      <c r="D2903" s="263" t="s">
        <v>8235</v>
      </c>
      <c r="E2903" s="535"/>
      <c r="F2903" s="263" t="s">
        <v>8309</v>
      </c>
      <c r="G2903" s="264" t="s">
        <v>8248</v>
      </c>
      <c r="H2903" s="263" t="s">
        <v>8310</v>
      </c>
      <c r="I2903" s="265" t="s">
        <v>9</v>
      </c>
      <c r="J2903" s="263"/>
      <c r="K2903" s="269"/>
      <c r="L2903" s="269" t="s">
        <v>645</v>
      </c>
      <c r="M2903" s="267"/>
      <c r="N2903" s="267"/>
      <c r="O2903" s="267"/>
      <c r="P2903" s="267"/>
      <c r="Q2903" s="267"/>
      <c r="R2903" s="267"/>
      <c r="S2903" s="267"/>
      <c r="T2903" s="267"/>
      <c r="U2903" s="267"/>
      <c r="V2903" s="267"/>
      <c r="W2903" s="267"/>
      <c r="X2903" s="267"/>
      <c r="Y2903" s="267"/>
      <c r="Z2903" s="267"/>
      <c r="AA2903" s="267"/>
      <c r="AB2903" s="267"/>
    </row>
    <row r="2904" spans="1:28" s="268" customFormat="1" ht="40.200000000000003" customHeight="1">
      <c r="A2904" s="263" t="s">
        <v>8232</v>
      </c>
      <c r="B2904" s="535"/>
      <c r="C2904" s="263" t="s">
        <v>8311</v>
      </c>
      <c r="D2904" s="263" t="s">
        <v>8235</v>
      </c>
      <c r="E2904" s="535"/>
      <c r="F2904" s="263" t="s">
        <v>8312</v>
      </c>
      <c r="G2904" s="264" t="s">
        <v>8248</v>
      </c>
      <c r="H2904" s="263" t="s">
        <v>8313</v>
      </c>
      <c r="I2904" s="265" t="s">
        <v>9</v>
      </c>
      <c r="J2904" s="263"/>
      <c r="K2904" s="269"/>
      <c r="L2904" s="269" t="s">
        <v>645</v>
      </c>
      <c r="M2904" s="267"/>
      <c r="N2904" s="267"/>
      <c r="O2904" s="267"/>
      <c r="P2904" s="267"/>
      <c r="Q2904" s="267"/>
      <c r="R2904" s="267"/>
      <c r="S2904" s="267"/>
      <c r="T2904" s="267"/>
      <c r="U2904" s="267"/>
      <c r="V2904" s="267"/>
      <c r="W2904" s="267"/>
      <c r="X2904" s="267"/>
      <c r="Y2904" s="267"/>
      <c r="Z2904" s="267"/>
      <c r="AA2904" s="267"/>
      <c r="AB2904" s="267"/>
    </row>
    <row r="2905" spans="1:28" s="268" customFormat="1" ht="40.200000000000003" customHeight="1">
      <c r="A2905" s="263" t="s">
        <v>8314</v>
      </c>
      <c r="B2905" s="535" t="s">
        <v>8315</v>
      </c>
      <c r="C2905" s="263" t="s">
        <v>8316</v>
      </c>
      <c r="D2905" s="263" t="s">
        <v>8317</v>
      </c>
      <c r="E2905" s="535" t="s">
        <v>8318</v>
      </c>
      <c r="F2905" s="263" t="s">
        <v>8319</v>
      </c>
      <c r="G2905" s="264" t="s">
        <v>8320</v>
      </c>
      <c r="H2905" s="263" t="s">
        <v>8321</v>
      </c>
      <c r="I2905" s="265" t="s">
        <v>9</v>
      </c>
      <c r="J2905" s="263"/>
      <c r="K2905" s="269"/>
      <c r="L2905" s="269" t="s">
        <v>645</v>
      </c>
      <c r="M2905" s="267"/>
      <c r="N2905" s="267"/>
      <c r="O2905" s="267"/>
      <c r="P2905" s="267"/>
      <c r="Q2905" s="267"/>
      <c r="R2905" s="267"/>
      <c r="S2905" s="267"/>
      <c r="T2905" s="267"/>
      <c r="U2905" s="267"/>
      <c r="V2905" s="267"/>
      <c r="W2905" s="267"/>
      <c r="X2905" s="267"/>
      <c r="Y2905" s="267"/>
      <c r="Z2905" s="267"/>
      <c r="AA2905" s="267"/>
      <c r="AB2905" s="267"/>
    </row>
    <row r="2906" spans="1:28" s="268" customFormat="1" ht="40.200000000000003" customHeight="1">
      <c r="A2906" s="263" t="s">
        <v>8314</v>
      </c>
      <c r="B2906" s="535"/>
      <c r="C2906" s="263" t="s">
        <v>8322</v>
      </c>
      <c r="D2906" s="263" t="s">
        <v>8317</v>
      </c>
      <c r="E2906" s="535"/>
      <c r="F2906" s="263" t="s">
        <v>8323</v>
      </c>
      <c r="G2906" s="264" t="s">
        <v>8320</v>
      </c>
      <c r="H2906" s="263" t="s">
        <v>8324</v>
      </c>
      <c r="I2906" s="265" t="s">
        <v>9</v>
      </c>
      <c r="J2906" s="263"/>
      <c r="K2906" s="269"/>
      <c r="L2906" s="269" t="s">
        <v>645</v>
      </c>
      <c r="M2906" s="267"/>
      <c r="N2906" s="267"/>
      <c r="O2906" s="267"/>
      <c r="P2906" s="267"/>
      <c r="Q2906" s="267"/>
      <c r="R2906" s="267"/>
      <c r="S2906" s="267"/>
      <c r="T2906" s="267"/>
      <c r="U2906" s="267"/>
      <c r="V2906" s="267"/>
      <c r="W2906" s="267"/>
      <c r="X2906" s="267"/>
      <c r="Y2906" s="267"/>
      <c r="Z2906" s="267"/>
      <c r="AA2906" s="267"/>
      <c r="AB2906" s="267"/>
    </row>
    <row r="2907" spans="1:28" s="268" customFormat="1" ht="40.200000000000003" customHeight="1">
      <c r="A2907" s="263" t="s">
        <v>8314</v>
      </c>
      <c r="B2907" s="535"/>
      <c r="C2907" s="263" t="s">
        <v>8325</v>
      </c>
      <c r="D2907" s="263" t="s">
        <v>8317</v>
      </c>
      <c r="E2907" s="535"/>
      <c r="F2907" s="263" t="s">
        <v>8326</v>
      </c>
      <c r="G2907" s="264" t="s">
        <v>8320</v>
      </c>
      <c r="H2907" s="263" t="s">
        <v>17406</v>
      </c>
      <c r="I2907" s="265" t="s">
        <v>9</v>
      </c>
      <c r="J2907" s="263"/>
      <c r="K2907" s="269"/>
      <c r="L2907" s="269" t="s">
        <v>645</v>
      </c>
      <c r="M2907" s="267"/>
      <c r="N2907" s="267"/>
      <c r="O2907" s="267"/>
      <c r="P2907" s="267"/>
      <c r="Q2907" s="267"/>
      <c r="R2907" s="267"/>
      <c r="S2907" s="267"/>
      <c r="T2907" s="267"/>
      <c r="U2907" s="267"/>
      <c r="V2907" s="267"/>
      <c r="W2907" s="267"/>
      <c r="X2907" s="267"/>
      <c r="Y2907" s="267"/>
      <c r="Z2907" s="267"/>
      <c r="AA2907" s="267"/>
      <c r="AB2907" s="267"/>
    </row>
    <row r="2908" spans="1:28" s="268" customFormat="1" ht="40.200000000000003" customHeight="1">
      <c r="A2908" s="263" t="s">
        <v>8314</v>
      </c>
      <c r="B2908" s="535"/>
      <c r="C2908" s="263" t="s">
        <v>8327</v>
      </c>
      <c r="D2908" s="263" t="s">
        <v>8317</v>
      </c>
      <c r="E2908" s="535"/>
      <c r="F2908" s="263" t="s">
        <v>8328</v>
      </c>
      <c r="G2908" s="264" t="s">
        <v>8320</v>
      </c>
      <c r="H2908" s="263" t="s">
        <v>8329</v>
      </c>
      <c r="I2908" s="265" t="s">
        <v>9</v>
      </c>
      <c r="J2908" s="263"/>
      <c r="K2908" s="269"/>
      <c r="L2908" s="269" t="s">
        <v>645</v>
      </c>
      <c r="M2908" s="267"/>
      <c r="N2908" s="267"/>
      <c r="O2908" s="267"/>
      <c r="P2908" s="267"/>
      <c r="Q2908" s="267"/>
      <c r="R2908" s="267"/>
      <c r="S2908" s="267"/>
      <c r="T2908" s="267"/>
      <c r="U2908" s="267"/>
      <c r="V2908" s="267"/>
      <c r="W2908" s="267"/>
      <c r="X2908" s="267"/>
      <c r="Y2908" s="267"/>
      <c r="Z2908" s="267"/>
      <c r="AA2908" s="267"/>
      <c r="AB2908" s="267"/>
    </row>
    <row r="2909" spans="1:28" s="268" customFormat="1" ht="40.200000000000003" customHeight="1">
      <c r="A2909" s="263" t="s">
        <v>8314</v>
      </c>
      <c r="B2909" s="535"/>
      <c r="C2909" s="263" t="s">
        <v>8330</v>
      </c>
      <c r="D2909" s="263" t="s">
        <v>8317</v>
      </c>
      <c r="E2909" s="535"/>
      <c r="F2909" s="263" t="s">
        <v>8331</v>
      </c>
      <c r="G2909" s="264" t="s">
        <v>8320</v>
      </c>
      <c r="H2909" s="263" t="s">
        <v>3744</v>
      </c>
      <c r="I2909" s="265" t="s">
        <v>9</v>
      </c>
      <c r="J2909" s="263"/>
      <c r="K2909" s="269"/>
      <c r="L2909" s="269" t="s">
        <v>645</v>
      </c>
      <c r="M2909" s="267"/>
      <c r="N2909" s="267"/>
      <c r="O2909" s="267"/>
      <c r="P2909" s="267"/>
      <c r="Q2909" s="267"/>
      <c r="R2909" s="267"/>
      <c r="S2909" s="267"/>
      <c r="T2909" s="267"/>
      <c r="U2909" s="267"/>
      <c r="V2909" s="267"/>
      <c r="W2909" s="267"/>
      <c r="X2909" s="267"/>
      <c r="Y2909" s="267"/>
      <c r="Z2909" s="267"/>
      <c r="AA2909" s="267"/>
      <c r="AB2909" s="267"/>
    </row>
    <row r="2910" spans="1:28" s="268" customFormat="1" ht="40.200000000000003" customHeight="1">
      <c r="A2910" s="263" t="s">
        <v>8314</v>
      </c>
      <c r="B2910" s="535"/>
      <c r="C2910" s="263" t="s">
        <v>8332</v>
      </c>
      <c r="D2910" s="263" t="s">
        <v>8317</v>
      </c>
      <c r="E2910" s="535"/>
      <c r="F2910" s="263" t="s">
        <v>8333</v>
      </c>
      <c r="G2910" s="264" t="s">
        <v>8320</v>
      </c>
      <c r="H2910" s="263" t="s">
        <v>8334</v>
      </c>
      <c r="I2910" s="265" t="s">
        <v>9</v>
      </c>
      <c r="J2910" s="263"/>
      <c r="K2910" s="269"/>
      <c r="L2910" s="269" t="s">
        <v>645</v>
      </c>
      <c r="M2910" s="267"/>
      <c r="N2910" s="267"/>
      <c r="O2910" s="267"/>
      <c r="P2910" s="267"/>
      <c r="Q2910" s="267"/>
      <c r="R2910" s="267"/>
      <c r="S2910" s="267"/>
      <c r="T2910" s="267"/>
      <c r="U2910" s="267"/>
      <c r="V2910" s="267"/>
      <c r="W2910" s="267"/>
      <c r="X2910" s="267"/>
      <c r="Y2910" s="267"/>
      <c r="Z2910" s="267"/>
      <c r="AA2910" s="267"/>
      <c r="AB2910" s="267"/>
    </row>
    <row r="2911" spans="1:28" s="268" customFormat="1" ht="40.200000000000003" customHeight="1">
      <c r="A2911" s="263" t="s">
        <v>8314</v>
      </c>
      <c r="B2911" s="535"/>
      <c r="C2911" s="263" t="s">
        <v>8335</v>
      </c>
      <c r="D2911" s="263" t="s">
        <v>8317</v>
      </c>
      <c r="E2911" s="535"/>
      <c r="F2911" s="263" t="s">
        <v>8336</v>
      </c>
      <c r="G2911" s="264" t="s">
        <v>8320</v>
      </c>
      <c r="H2911" s="263" t="s">
        <v>8337</v>
      </c>
      <c r="I2911" s="265" t="s">
        <v>9</v>
      </c>
      <c r="J2911" s="263"/>
      <c r="K2911" s="269"/>
      <c r="L2911" s="269" t="s">
        <v>645</v>
      </c>
      <c r="M2911" s="267"/>
      <c r="N2911" s="267"/>
      <c r="O2911" s="267"/>
      <c r="P2911" s="267"/>
      <c r="Q2911" s="267"/>
      <c r="R2911" s="267"/>
      <c r="S2911" s="267"/>
      <c r="T2911" s="267"/>
      <c r="U2911" s="267"/>
      <c r="V2911" s="267"/>
      <c r="W2911" s="267"/>
      <c r="X2911" s="267"/>
      <c r="Y2911" s="267"/>
      <c r="Z2911" s="267"/>
      <c r="AA2911" s="267"/>
      <c r="AB2911" s="267"/>
    </row>
    <row r="2912" spans="1:28" s="268" customFormat="1" ht="40.200000000000003" customHeight="1">
      <c r="A2912" s="263" t="s">
        <v>8314</v>
      </c>
      <c r="B2912" s="535"/>
      <c r="C2912" s="263" t="s">
        <v>8338</v>
      </c>
      <c r="D2912" s="263" t="s">
        <v>8317</v>
      </c>
      <c r="E2912" s="535"/>
      <c r="F2912" s="263" t="s">
        <v>1695</v>
      </c>
      <c r="G2912" s="264" t="s">
        <v>8339</v>
      </c>
      <c r="H2912" s="263" t="s">
        <v>4016</v>
      </c>
      <c r="I2912" s="265" t="s">
        <v>9</v>
      </c>
      <c r="J2912" s="263"/>
      <c r="K2912" s="269"/>
      <c r="L2912" s="269" t="s">
        <v>645</v>
      </c>
      <c r="M2912" s="267"/>
      <c r="N2912" s="267"/>
      <c r="O2912" s="267"/>
      <c r="P2912" s="267"/>
      <c r="Q2912" s="267"/>
      <c r="R2912" s="267"/>
      <c r="S2912" s="267"/>
      <c r="T2912" s="267"/>
      <c r="U2912" s="267"/>
      <c r="V2912" s="267"/>
      <c r="W2912" s="267"/>
      <c r="X2912" s="267"/>
      <c r="Y2912" s="267"/>
      <c r="Z2912" s="267"/>
      <c r="AA2912" s="267"/>
      <c r="AB2912" s="267"/>
    </row>
    <row r="2913" spans="1:28" s="268" customFormat="1" ht="40.200000000000003" customHeight="1">
      <c r="A2913" s="263" t="s">
        <v>8314</v>
      </c>
      <c r="B2913" s="535"/>
      <c r="C2913" s="263" t="s">
        <v>8340</v>
      </c>
      <c r="D2913" s="263" t="s">
        <v>8317</v>
      </c>
      <c r="E2913" s="535"/>
      <c r="F2913" s="263" t="s">
        <v>4018</v>
      </c>
      <c r="G2913" s="264" t="s">
        <v>8339</v>
      </c>
      <c r="H2913" s="263" t="s">
        <v>4019</v>
      </c>
      <c r="I2913" s="265" t="s">
        <v>9</v>
      </c>
      <c r="J2913" s="263"/>
      <c r="K2913" s="269"/>
      <c r="L2913" s="269" t="s">
        <v>645</v>
      </c>
      <c r="M2913" s="267"/>
      <c r="N2913" s="267"/>
      <c r="O2913" s="267"/>
      <c r="P2913" s="267"/>
      <c r="Q2913" s="267"/>
      <c r="R2913" s="267"/>
      <c r="S2913" s="267"/>
      <c r="T2913" s="267"/>
      <c r="U2913" s="267"/>
      <c r="V2913" s="267"/>
      <c r="W2913" s="267"/>
      <c r="X2913" s="267"/>
      <c r="Y2913" s="267"/>
      <c r="Z2913" s="267"/>
      <c r="AA2913" s="267"/>
      <c r="AB2913" s="267"/>
    </row>
    <row r="2914" spans="1:28" s="268" customFormat="1" ht="40.200000000000003" customHeight="1">
      <c r="A2914" s="263" t="s">
        <v>8314</v>
      </c>
      <c r="B2914" s="535"/>
      <c r="C2914" s="263" t="s">
        <v>8341</v>
      </c>
      <c r="D2914" s="263" t="s">
        <v>8317</v>
      </c>
      <c r="E2914" s="535"/>
      <c r="F2914" s="263" t="s">
        <v>1702</v>
      </c>
      <c r="G2914" s="264" t="s">
        <v>8339</v>
      </c>
      <c r="H2914" s="263" t="s">
        <v>8342</v>
      </c>
      <c r="I2914" s="265" t="s">
        <v>9</v>
      </c>
      <c r="J2914" s="263"/>
      <c r="K2914" s="269"/>
      <c r="L2914" s="269" t="s">
        <v>645</v>
      </c>
      <c r="M2914" s="267"/>
      <c r="N2914" s="267"/>
      <c r="O2914" s="267"/>
      <c r="P2914" s="267"/>
      <c r="Q2914" s="267"/>
      <c r="R2914" s="267"/>
      <c r="S2914" s="267"/>
      <c r="T2914" s="267"/>
      <c r="U2914" s="267"/>
      <c r="V2914" s="267"/>
      <c r="W2914" s="267"/>
      <c r="X2914" s="267"/>
      <c r="Y2914" s="267"/>
      <c r="Z2914" s="267"/>
      <c r="AA2914" s="267"/>
      <c r="AB2914" s="267"/>
    </row>
    <row r="2915" spans="1:28" s="268" customFormat="1" ht="40.200000000000003" customHeight="1">
      <c r="A2915" s="263" t="s">
        <v>8314</v>
      </c>
      <c r="B2915" s="535"/>
      <c r="C2915" s="263" t="s">
        <v>8343</v>
      </c>
      <c r="D2915" s="263" t="s">
        <v>8317</v>
      </c>
      <c r="E2915" s="535"/>
      <c r="F2915" s="263" t="s">
        <v>6604</v>
      </c>
      <c r="G2915" s="264" t="s">
        <v>8339</v>
      </c>
      <c r="H2915" s="263" t="s">
        <v>6605</v>
      </c>
      <c r="I2915" s="265" t="s">
        <v>9</v>
      </c>
      <c r="J2915" s="263"/>
      <c r="K2915" s="269"/>
      <c r="L2915" s="269" t="s">
        <v>645</v>
      </c>
      <c r="M2915" s="267"/>
      <c r="N2915" s="267"/>
      <c r="O2915" s="267"/>
      <c r="P2915" s="267"/>
      <c r="Q2915" s="267"/>
      <c r="R2915" s="267"/>
      <c r="S2915" s="267"/>
      <c r="T2915" s="267"/>
      <c r="U2915" s="267"/>
      <c r="V2915" s="267"/>
      <c r="W2915" s="267"/>
      <c r="X2915" s="267"/>
      <c r="Y2915" s="267"/>
      <c r="Z2915" s="267"/>
      <c r="AA2915" s="267"/>
      <c r="AB2915" s="267"/>
    </row>
    <row r="2916" spans="1:28" s="268" customFormat="1" ht="40.200000000000003" customHeight="1">
      <c r="A2916" s="263" t="s">
        <v>8314</v>
      </c>
      <c r="B2916" s="535"/>
      <c r="C2916" s="263" t="s">
        <v>8344</v>
      </c>
      <c r="D2916" s="263" t="s">
        <v>8317</v>
      </c>
      <c r="E2916" s="535"/>
      <c r="F2916" s="263" t="s">
        <v>6607</v>
      </c>
      <c r="G2916" s="264" t="s">
        <v>8345</v>
      </c>
      <c r="H2916" s="263" t="s">
        <v>8346</v>
      </c>
      <c r="I2916" s="265" t="s">
        <v>9</v>
      </c>
      <c r="J2916" s="263"/>
      <c r="K2916" s="269"/>
      <c r="L2916" s="269" t="s">
        <v>645</v>
      </c>
      <c r="M2916" s="267"/>
      <c r="N2916" s="267"/>
      <c r="O2916" s="267"/>
      <c r="P2916" s="267"/>
      <c r="Q2916" s="267"/>
      <c r="R2916" s="267"/>
      <c r="S2916" s="267"/>
      <c r="T2916" s="267"/>
      <c r="U2916" s="267"/>
      <c r="V2916" s="267"/>
      <c r="W2916" s="267"/>
      <c r="X2916" s="267"/>
      <c r="Y2916" s="267"/>
      <c r="Z2916" s="267"/>
      <c r="AA2916" s="267"/>
      <c r="AB2916" s="267"/>
    </row>
    <row r="2917" spans="1:28" s="268" customFormat="1" ht="40.200000000000003" customHeight="1">
      <c r="A2917" s="263" t="s">
        <v>8314</v>
      </c>
      <c r="B2917" s="535"/>
      <c r="C2917" s="263" t="s">
        <v>8347</v>
      </c>
      <c r="D2917" s="263" t="s">
        <v>8317</v>
      </c>
      <c r="E2917" s="535"/>
      <c r="F2917" s="263" t="s">
        <v>6611</v>
      </c>
      <c r="G2917" s="264" t="s">
        <v>8345</v>
      </c>
      <c r="H2917" s="263" t="s">
        <v>6612</v>
      </c>
      <c r="I2917" s="265" t="s">
        <v>9</v>
      </c>
      <c r="J2917" s="263"/>
      <c r="K2917" s="269"/>
      <c r="L2917" s="269" t="s">
        <v>645</v>
      </c>
      <c r="M2917" s="267"/>
      <c r="N2917" s="267"/>
      <c r="O2917" s="267"/>
      <c r="P2917" s="267"/>
      <c r="Q2917" s="267"/>
      <c r="R2917" s="267"/>
      <c r="S2917" s="267"/>
      <c r="T2917" s="267"/>
      <c r="U2917" s="267"/>
      <c r="V2917" s="267"/>
      <c r="W2917" s="267"/>
      <c r="X2917" s="267"/>
      <c r="Y2917" s="267"/>
      <c r="Z2917" s="267"/>
      <c r="AA2917" s="267"/>
      <c r="AB2917" s="267"/>
    </row>
    <row r="2918" spans="1:28" s="268" customFormat="1" ht="40.200000000000003" customHeight="1">
      <c r="A2918" s="263" t="s">
        <v>8314</v>
      </c>
      <c r="B2918" s="535"/>
      <c r="C2918" s="263" t="s">
        <v>8348</v>
      </c>
      <c r="D2918" s="263" t="s">
        <v>8317</v>
      </c>
      <c r="E2918" s="535"/>
      <c r="F2918" s="263" t="s">
        <v>6614</v>
      </c>
      <c r="G2918" s="264" t="s">
        <v>8345</v>
      </c>
      <c r="H2918" s="263" t="s">
        <v>6615</v>
      </c>
      <c r="I2918" s="265" t="s">
        <v>9</v>
      </c>
      <c r="J2918" s="263"/>
      <c r="K2918" s="269"/>
      <c r="L2918" s="269" t="s">
        <v>645</v>
      </c>
      <c r="M2918" s="267"/>
      <c r="N2918" s="267"/>
      <c r="O2918" s="267"/>
      <c r="P2918" s="267"/>
      <c r="Q2918" s="267"/>
      <c r="R2918" s="267"/>
      <c r="S2918" s="267"/>
      <c r="T2918" s="267"/>
      <c r="U2918" s="267"/>
      <c r="V2918" s="267"/>
      <c r="W2918" s="267"/>
      <c r="X2918" s="267"/>
      <c r="Y2918" s="267"/>
      <c r="Z2918" s="267"/>
      <c r="AA2918" s="267"/>
      <c r="AB2918" s="267"/>
    </row>
    <row r="2919" spans="1:28" s="268" customFormat="1" ht="40.200000000000003" customHeight="1">
      <c r="A2919" s="263" t="s">
        <v>8314</v>
      </c>
      <c r="B2919" s="535"/>
      <c r="C2919" s="263" t="s">
        <v>8349</v>
      </c>
      <c r="D2919" s="263" t="s">
        <v>8317</v>
      </c>
      <c r="E2919" s="535"/>
      <c r="F2919" s="263" t="s">
        <v>6617</v>
      </c>
      <c r="G2919" s="264" t="s">
        <v>8350</v>
      </c>
      <c r="H2919" s="263" t="s">
        <v>6619</v>
      </c>
      <c r="I2919" s="265" t="s">
        <v>9</v>
      </c>
      <c r="J2919" s="263"/>
      <c r="K2919" s="269"/>
      <c r="L2919" s="269" t="s">
        <v>645</v>
      </c>
      <c r="M2919" s="267"/>
      <c r="N2919" s="267"/>
      <c r="O2919" s="267"/>
      <c r="P2919" s="267"/>
      <c r="Q2919" s="267"/>
      <c r="R2919" s="267"/>
      <c r="S2919" s="267"/>
      <c r="T2919" s="267"/>
      <c r="U2919" s="267"/>
      <c r="V2919" s="267"/>
      <c r="W2919" s="267"/>
      <c r="X2919" s="267"/>
      <c r="Y2919" s="267"/>
      <c r="Z2919" s="267"/>
      <c r="AA2919" s="267"/>
      <c r="AB2919" s="267"/>
    </row>
    <row r="2920" spans="1:28" s="268" customFormat="1" ht="40.200000000000003" customHeight="1">
      <c r="A2920" s="263" t="s">
        <v>8314</v>
      </c>
      <c r="B2920" s="535"/>
      <c r="C2920" s="263" t="s">
        <v>8351</v>
      </c>
      <c r="D2920" s="263" t="s">
        <v>8317</v>
      </c>
      <c r="E2920" s="535"/>
      <c r="F2920" s="263" t="s">
        <v>6621</v>
      </c>
      <c r="G2920" s="264" t="s">
        <v>8350</v>
      </c>
      <c r="H2920" s="263" t="s">
        <v>6622</v>
      </c>
      <c r="I2920" s="265" t="s">
        <v>9</v>
      </c>
      <c r="J2920" s="263"/>
      <c r="K2920" s="269"/>
      <c r="L2920" s="269" t="s">
        <v>645</v>
      </c>
      <c r="M2920" s="267"/>
      <c r="N2920" s="267"/>
      <c r="O2920" s="267"/>
      <c r="P2920" s="267"/>
      <c r="Q2920" s="267"/>
      <c r="R2920" s="267"/>
      <c r="S2920" s="267"/>
      <c r="T2920" s="267"/>
      <c r="U2920" s="267"/>
      <c r="V2920" s="267"/>
      <c r="W2920" s="267"/>
      <c r="X2920" s="267"/>
      <c r="Y2920" s="267"/>
      <c r="Z2920" s="267"/>
      <c r="AA2920" s="267"/>
      <c r="AB2920" s="267"/>
    </row>
    <row r="2921" spans="1:28" s="268" customFormat="1" ht="40.200000000000003" customHeight="1">
      <c r="A2921" s="263" t="s">
        <v>8314</v>
      </c>
      <c r="B2921" s="535"/>
      <c r="C2921" s="263" t="s">
        <v>8352</v>
      </c>
      <c r="D2921" s="263" t="s">
        <v>8317</v>
      </c>
      <c r="E2921" s="535"/>
      <c r="F2921" s="263" t="s">
        <v>5807</v>
      </c>
      <c r="G2921" s="264" t="s">
        <v>8350</v>
      </c>
      <c r="H2921" s="263" t="s">
        <v>6624</v>
      </c>
      <c r="I2921" s="265" t="s">
        <v>9</v>
      </c>
      <c r="J2921" s="263"/>
      <c r="K2921" s="269"/>
      <c r="L2921" s="269" t="s">
        <v>645</v>
      </c>
      <c r="M2921" s="267"/>
      <c r="N2921" s="267"/>
      <c r="O2921" s="267"/>
      <c r="P2921" s="267"/>
      <c r="Q2921" s="267"/>
      <c r="R2921" s="267"/>
      <c r="S2921" s="267"/>
      <c r="T2921" s="267"/>
      <c r="U2921" s="267"/>
      <c r="V2921" s="267"/>
      <c r="W2921" s="267"/>
      <c r="X2921" s="267"/>
      <c r="Y2921" s="267"/>
      <c r="Z2921" s="267"/>
      <c r="AA2921" s="267"/>
      <c r="AB2921" s="267"/>
    </row>
    <row r="2922" spans="1:28" s="268" customFormat="1" ht="40.200000000000003" customHeight="1">
      <c r="A2922" s="263" t="s">
        <v>8314</v>
      </c>
      <c r="B2922" s="535"/>
      <c r="C2922" s="263" t="s">
        <v>8353</v>
      </c>
      <c r="D2922" s="263" t="s">
        <v>8317</v>
      </c>
      <c r="E2922" s="535"/>
      <c r="F2922" s="263" t="s">
        <v>6626</v>
      </c>
      <c r="G2922" s="264" t="s">
        <v>8350</v>
      </c>
      <c r="H2922" s="263" t="s">
        <v>6627</v>
      </c>
      <c r="I2922" s="265" t="s">
        <v>9</v>
      </c>
      <c r="J2922" s="263"/>
      <c r="K2922" s="269"/>
      <c r="L2922" s="269" t="s">
        <v>645</v>
      </c>
      <c r="M2922" s="267"/>
      <c r="N2922" s="267"/>
      <c r="O2922" s="267"/>
      <c r="P2922" s="267"/>
      <c r="Q2922" s="267"/>
      <c r="R2922" s="267"/>
      <c r="S2922" s="267"/>
      <c r="T2922" s="267"/>
      <c r="U2922" s="267"/>
      <c r="V2922" s="267"/>
      <c r="W2922" s="267"/>
      <c r="X2922" s="267"/>
      <c r="Y2922" s="267"/>
      <c r="Z2922" s="267"/>
      <c r="AA2922" s="267"/>
      <c r="AB2922" s="267"/>
    </row>
    <row r="2923" spans="1:28" s="268" customFormat="1" ht="40.200000000000003" customHeight="1">
      <c r="A2923" s="263" t="s">
        <v>8314</v>
      </c>
      <c r="B2923" s="535"/>
      <c r="C2923" s="263" t="s">
        <v>8354</v>
      </c>
      <c r="D2923" s="263" t="s">
        <v>8317</v>
      </c>
      <c r="E2923" s="535"/>
      <c r="F2923" s="263" t="s">
        <v>6629</v>
      </c>
      <c r="G2923" s="264" t="s">
        <v>8350</v>
      </c>
      <c r="H2923" s="263" t="s">
        <v>6631</v>
      </c>
      <c r="I2923" s="265" t="s">
        <v>9</v>
      </c>
      <c r="J2923" s="263"/>
      <c r="K2923" s="269"/>
      <c r="L2923" s="269" t="s">
        <v>645</v>
      </c>
      <c r="M2923" s="267"/>
      <c r="N2923" s="267"/>
      <c r="O2923" s="267"/>
      <c r="P2923" s="267"/>
      <c r="Q2923" s="267"/>
      <c r="R2923" s="267"/>
      <c r="S2923" s="267"/>
      <c r="T2923" s="267"/>
      <c r="U2923" s="267"/>
      <c r="V2923" s="267"/>
      <c r="W2923" s="267"/>
      <c r="X2923" s="267"/>
      <c r="Y2923" s="267"/>
      <c r="Z2923" s="267"/>
      <c r="AA2923" s="267"/>
      <c r="AB2923" s="267"/>
    </row>
    <row r="2924" spans="1:28" s="268" customFormat="1" ht="40.200000000000003" customHeight="1">
      <c r="A2924" s="263" t="s">
        <v>8314</v>
      </c>
      <c r="B2924" s="535"/>
      <c r="C2924" s="263" t="s">
        <v>8355</v>
      </c>
      <c r="D2924" s="263" t="s">
        <v>8317</v>
      </c>
      <c r="E2924" s="535"/>
      <c r="F2924" s="263" t="s">
        <v>6633</v>
      </c>
      <c r="G2924" s="264" t="s">
        <v>8350</v>
      </c>
      <c r="H2924" s="263" t="s">
        <v>6634</v>
      </c>
      <c r="I2924" s="265" t="s">
        <v>9</v>
      </c>
      <c r="J2924" s="263"/>
      <c r="K2924" s="269"/>
      <c r="L2924" s="269" t="s">
        <v>645</v>
      </c>
      <c r="M2924" s="267"/>
      <c r="N2924" s="267"/>
      <c r="O2924" s="267"/>
      <c r="P2924" s="267"/>
      <c r="Q2924" s="267"/>
      <c r="R2924" s="267"/>
      <c r="S2924" s="267"/>
      <c r="T2924" s="267"/>
      <c r="U2924" s="267"/>
      <c r="V2924" s="267"/>
      <c r="W2924" s="267"/>
      <c r="X2924" s="267"/>
      <c r="Y2924" s="267"/>
      <c r="Z2924" s="267"/>
      <c r="AA2924" s="267"/>
      <c r="AB2924" s="267"/>
    </row>
    <row r="2925" spans="1:28" s="268" customFormat="1" ht="40.200000000000003" customHeight="1">
      <c r="A2925" s="263" t="s">
        <v>8314</v>
      </c>
      <c r="B2925" s="535"/>
      <c r="C2925" s="263" t="s">
        <v>8356</v>
      </c>
      <c r="D2925" s="263" t="s">
        <v>8317</v>
      </c>
      <c r="E2925" s="535"/>
      <c r="F2925" s="263" t="s">
        <v>6636</v>
      </c>
      <c r="G2925" s="264" t="s">
        <v>8357</v>
      </c>
      <c r="H2925" s="263" t="s">
        <v>8358</v>
      </c>
      <c r="I2925" s="265" t="s">
        <v>9</v>
      </c>
      <c r="J2925" s="263"/>
      <c r="K2925" s="269"/>
      <c r="L2925" s="269" t="s">
        <v>645</v>
      </c>
      <c r="M2925" s="267"/>
      <c r="N2925" s="267"/>
      <c r="O2925" s="267"/>
      <c r="P2925" s="267"/>
      <c r="Q2925" s="267"/>
      <c r="R2925" s="267"/>
      <c r="S2925" s="267"/>
      <c r="T2925" s="267"/>
      <c r="U2925" s="267"/>
      <c r="V2925" s="267"/>
      <c r="W2925" s="267"/>
      <c r="X2925" s="267"/>
      <c r="Y2925" s="267"/>
      <c r="Z2925" s="267"/>
      <c r="AA2925" s="267"/>
      <c r="AB2925" s="267"/>
    </row>
    <row r="2926" spans="1:28" s="268" customFormat="1" ht="40.200000000000003" customHeight="1">
      <c r="A2926" s="263" t="s">
        <v>8314</v>
      </c>
      <c r="B2926" s="535"/>
      <c r="C2926" s="263" t="s">
        <v>8359</v>
      </c>
      <c r="D2926" s="263" t="s">
        <v>8317</v>
      </c>
      <c r="E2926" s="535"/>
      <c r="F2926" s="263" t="s">
        <v>6640</v>
      </c>
      <c r="G2926" s="264" t="s">
        <v>8360</v>
      </c>
      <c r="H2926" s="263" t="s">
        <v>8361</v>
      </c>
      <c r="I2926" s="265" t="s">
        <v>9</v>
      </c>
      <c r="J2926" s="263"/>
      <c r="K2926" s="269"/>
      <c r="L2926" s="269" t="s">
        <v>645</v>
      </c>
      <c r="M2926" s="267"/>
      <c r="N2926" s="267"/>
      <c r="O2926" s="267"/>
      <c r="P2926" s="267"/>
      <c r="Q2926" s="267"/>
      <c r="R2926" s="267"/>
      <c r="S2926" s="267"/>
      <c r="T2926" s="267"/>
      <c r="U2926" s="267"/>
      <c r="V2926" s="267"/>
      <c r="W2926" s="267"/>
      <c r="X2926" s="267"/>
      <c r="Y2926" s="267"/>
      <c r="Z2926" s="267"/>
      <c r="AA2926" s="267"/>
      <c r="AB2926" s="267"/>
    </row>
    <row r="2927" spans="1:28" s="268" customFormat="1" ht="40.200000000000003" customHeight="1">
      <c r="A2927" s="263" t="s">
        <v>8314</v>
      </c>
      <c r="B2927" s="535"/>
      <c r="C2927" s="263" t="s">
        <v>8362</v>
      </c>
      <c r="D2927" s="263" t="s">
        <v>8317</v>
      </c>
      <c r="E2927" s="535"/>
      <c r="F2927" s="263" t="s">
        <v>6297</v>
      </c>
      <c r="G2927" s="264" t="s">
        <v>8363</v>
      </c>
      <c r="H2927" s="263" t="s">
        <v>8364</v>
      </c>
      <c r="I2927" s="265" t="s">
        <v>9</v>
      </c>
      <c r="J2927" s="263"/>
      <c r="K2927" s="269"/>
      <c r="L2927" s="269" t="s">
        <v>645</v>
      </c>
      <c r="M2927" s="267"/>
      <c r="N2927" s="267"/>
      <c r="O2927" s="267"/>
      <c r="P2927" s="267"/>
      <c r="Q2927" s="267"/>
      <c r="R2927" s="267"/>
      <c r="S2927" s="267"/>
      <c r="T2927" s="267"/>
      <c r="U2927" s="267"/>
      <c r="V2927" s="267"/>
      <c r="W2927" s="267"/>
      <c r="X2927" s="267"/>
      <c r="Y2927" s="267"/>
      <c r="Z2927" s="267"/>
      <c r="AA2927" s="267"/>
      <c r="AB2927" s="267"/>
    </row>
    <row r="2928" spans="1:28" s="268" customFormat="1" ht="40.200000000000003" customHeight="1">
      <c r="A2928" s="263" t="s">
        <v>8314</v>
      </c>
      <c r="B2928" s="535"/>
      <c r="C2928" s="263" t="s">
        <v>8365</v>
      </c>
      <c r="D2928" s="263" t="s">
        <v>8317</v>
      </c>
      <c r="E2928" s="535"/>
      <c r="F2928" s="263" t="s">
        <v>1723</v>
      </c>
      <c r="G2928" s="264" t="s">
        <v>8339</v>
      </c>
      <c r="H2928" s="263" t="s">
        <v>1725</v>
      </c>
      <c r="I2928" s="265" t="s">
        <v>9</v>
      </c>
      <c r="J2928" s="263"/>
      <c r="K2928" s="269"/>
      <c r="L2928" s="269" t="s">
        <v>645</v>
      </c>
      <c r="M2928" s="267"/>
      <c r="N2928" s="267"/>
      <c r="O2928" s="267"/>
      <c r="P2928" s="267"/>
      <c r="Q2928" s="267"/>
      <c r="R2928" s="267"/>
      <c r="S2928" s="267"/>
      <c r="T2928" s="267"/>
      <c r="U2928" s="267"/>
      <c r="V2928" s="267"/>
      <c r="W2928" s="267"/>
      <c r="X2928" s="267"/>
      <c r="Y2928" s="267"/>
      <c r="Z2928" s="267"/>
      <c r="AA2928" s="267"/>
      <c r="AB2928" s="267"/>
    </row>
    <row r="2929" spans="1:28" s="268" customFormat="1" ht="40.200000000000003" customHeight="1">
      <c r="A2929" s="263" t="s">
        <v>8314</v>
      </c>
      <c r="B2929" s="535"/>
      <c r="C2929" s="263" t="s">
        <v>8366</v>
      </c>
      <c r="D2929" s="263" t="s">
        <v>8317</v>
      </c>
      <c r="E2929" s="535"/>
      <c r="F2929" s="263" t="s">
        <v>1726</v>
      </c>
      <c r="G2929" s="264" t="s">
        <v>8367</v>
      </c>
      <c r="H2929" s="263" t="s">
        <v>1728</v>
      </c>
      <c r="I2929" s="265" t="s">
        <v>9</v>
      </c>
      <c r="J2929" s="263"/>
      <c r="K2929" s="269"/>
      <c r="L2929" s="269" t="s">
        <v>645</v>
      </c>
      <c r="M2929" s="267"/>
      <c r="N2929" s="267"/>
      <c r="O2929" s="267"/>
      <c r="P2929" s="267"/>
      <c r="Q2929" s="267"/>
      <c r="R2929" s="267"/>
      <c r="S2929" s="267"/>
      <c r="T2929" s="267"/>
      <c r="U2929" s="267"/>
      <c r="V2929" s="267"/>
      <c r="W2929" s="267"/>
      <c r="X2929" s="267"/>
      <c r="Y2929" s="267"/>
      <c r="Z2929" s="267"/>
      <c r="AA2929" s="267"/>
      <c r="AB2929" s="267"/>
    </row>
    <row r="2930" spans="1:28" s="268" customFormat="1" ht="40.200000000000003" customHeight="1">
      <c r="A2930" s="263" t="s">
        <v>8314</v>
      </c>
      <c r="B2930" s="535"/>
      <c r="C2930" s="263" t="s">
        <v>8368</v>
      </c>
      <c r="D2930" s="263" t="s">
        <v>8317</v>
      </c>
      <c r="E2930" s="535"/>
      <c r="F2930" s="263" t="s">
        <v>1729</v>
      </c>
      <c r="G2930" s="264" t="s">
        <v>8369</v>
      </c>
      <c r="H2930" s="263" t="s">
        <v>8370</v>
      </c>
      <c r="I2930" s="265" t="s">
        <v>9</v>
      </c>
      <c r="J2930" s="263"/>
      <c r="K2930" s="269"/>
      <c r="L2930" s="269" t="s">
        <v>645</v>
      </c>
      <c r="M2930" s="267"/>
      <c r="N2930" s="267"/>
      <c r="O2930" s="267"/>
      <c r="P2930" s="267"/>
      <c r="Q2930" s="267"/>
      <c r="R2930" s="267"/>
      <c r="S2930" s="267"/>
      <c r="T2930" s="267"/>
      <c r="U2930" s="267"/>
      <c r="V2930" s="267"/>
      <c r="W2930" s="267"/>
      <c r="X2930" s="267"/>
      <c r="Y2930" s="267"/>
      <c r="Z2930" s="267"/>
      <c r="AA2930" s="267"/>
      <c r="AB2930" s="267"/>
    </row>
    <row r="2931" spans="1:28" s="268" customFormat="1" ht="40.200000000000003" customHeight="1">
      <c r="A2931" s="263" t="s">
        <v>8314</v>
      </c>
      <c r="B2931" s="535"/>
      <c r="C2931" s="263" t="s">
        <v>8371</v>
      </c>
      <c r="D2931" s="263" t="s">
        <v>8317</v>
      </c>
      <c r="E2931" s="535"/>
      <c r="F2931" s="263" t="s">
        <v>1732</v>
      </c>
      <c r="G2931" s="264" t="s">
        <v>8367</v>
      </c>
      <c r="H2931" s="263" t="s">
        <v>4053</v>
      </c>
      <c r="I2931" s="265" t="s">
        <v>9</v>
      </c>
      <c r="J2931" s="263"/>
      <c r="K2931" s="269"/>
      <c r="L2931" s="269" t="s">
        <v>645</v>
      </c>
      <c r="M2931" s="267"/>
      <c r="N2931" s="267"/>
      <c r="O2931" s="267"/>
      <c r="P2931" s="267"/>
      <c r="Q2931" s="267"/>
      <c r="R2931" s="267"/>
      <c r="S2931" s="267"/>
      <c r="T2931" s="267"/>
      <c r="U2931" s="267"/>
      <c r="V2931" s="267"/>
      <c r="W2931" s="267"/>
      <c r="X2931" s="267"/>
      <c r="Y2931" s="267"/>
      <c r="Z2931" s="267"/>
      <c r="AA2931" s="267"/>
      <c r="AB2931" s="267"/>
    </row>
    <row r="2932" spans="1:28" s="268" customFormat="1" ht="40.200000000000003" customHeight="1">
      <c r="A2932" s="263" t="s">
        <v>8314</v>
      </c>
      <c r="B2932" s="535"/>
      <c r="C2932" s="263" t="s">
        <v>8372</v>
      </c>
      <c r="D2932" s="263" t="s">
        <v>8317</v>
      </c>
      <c r="E2932" s="535"/>
      <c r="F2932" s="263" t="s">
        <v>8373</v>
      </c>
      <c r="G2932" s="264" t="s">
        <v>8320</v>
      </c>
      <c r="H2932" s="263" t="s">
        <v>8374</v>
      </c>
      <c r="I2932" s="265" t="s">
        <v>9</v>
      </c>
      <c r="J2932" s="263"/>
      <c r="K2932" s="269"/>
      <c r="L2932" s="269" t="s">
        <v>645</v>
      </c>
      <c r="M2932" s="267"/>
      <c r="N2932" s="267"/>
      <c r="O2932" s="267"/>
      <c r="P2932" s="267"/>
      <c r="Q2932" s="267"/>
      <c r="R2932" s="267"/>
      <c r="S2932" s="267"/>
      <c r="T2932" s="267"/>
      <c r="U2932" s="267"/>
      <c r="V2932" s="267"/>
      <c r="W2932" s="267"/>
      <c r="X2932" s="267"/>
      <c r="Y2932" s="267"/>
      <c r="Z2932" s="267"/>
      <c r="AA2932" s="267"/>
      <c r="AB2932" s="267"/>
    </row>
    <row r="2933" spans="1:28" s="268" customFormat="1" ht="40.200000000000003" customHeight="1">
      <c r="A2933" s="263" t="s">
        <v>8314</v>
      </c>
      <c r="B2933" s="535"/>
      <c r="C2933" s="263" t="s">
        <v>8375</v>
      </c>
      <c r="D2933" s="263" t="s">
        <v>8317</v>
      </c>
      <c r="E2933" s="535"/>
      <c r="F2933" s="263" t="s">
        <v>4068</v>
      </c>
      <c r="G2933" s="264" t="s">
        <v>8376</v>
      </c>
      <c r="H2933" s="263" t="s">
        <v>8377</v>
      </c>
      <c r="I2933" s="265" t="s">
        <v>9</v>
      </c>
      <c r="J2933" s="263"/>
      <c r="K2933" s="269"/>
      <c r="L2933" s="269" t="s">
        <v>645</v>
      </c>
      <c r="M2933" s="267"/>
      <c r="N2933" s="267"/>
      <c r="O2933" s="267"/>
      <c r="P2933" s="267"/>
      <c r="Q2933" s="267"/>
      <c r="R2933" s="267"/>
      <c r="S2933" s="267"/>
      <c r="T2933" s="267"/>
      <c r="U2933" s="267"/>
      <c r="V2933" s="267"/>
      <c r="W2933" s="267"/>
      <c r="X2933" s="267"/>
      <c r="Y2933" s="267"/>
      <c r="Z2933" s="267"/>
      <c r="AA2933" s="267"/>
      <c r="AB2933" s="267"/>
    </row>
    <row r="2934" spans="1:28" s="268" customFormat="1" ht="40.200000000000003" customHeight="1">
      <c r="A2934" s="263" t="s">
        <v>8314</v>
      </c>
      <c r="B2934" s="535"/>
      <c r="C2934" s="263" t="s">
        <v>8378</v>
      </c>
      <c r="D2934" s="263" t="s">
        <v>8317</v>
      </c>
      <c r="E2934" s="535"/>
      <c r="F2934" s="263" t="s">
        <v>8379</v>
      </c>
      <c r="G2934" s="264" t="s">
        <v>8380</v>
      </c>
      <c r="H2934" s="263" t="s">
        <v>8381</v>
      </c>
      <c r="I2934" s="265" t="s">
        <v>9</v>
      </c>
      <c r="J2934" s="263"/>
      <c r="K2934" s="269"/>
      <c r="L2934" s="269" t="s">
        <v>645</v>
      </c>
      <c r="M2934" s="267"/>
      <c r="N2934" s="267"/>
      <c r="O2934" s="267"/>
      <c r="P2934" s="267"/>
      <c r="Q2934" s="267"/>
      <c r="R2934" s="267"/>
      <c r="S2934" s="267"/>
      <c r="T2934" s="267"/>
      <c r="U2934" s="267"/>
      <c r="V2934" s="267"/>
      <c r="W2934" s="267"/>
      <c r="X2934" s="267"/>
      <c r="Y2934" s="267"/>
      <c r="Z2934" s="267"/>
      <c r="AA2934" s="267"/>
      <c r="AB2934" s="267"/>
    </row>
    <row r="2935" spans="1:28" s="268" customFormat="1" ht="40.200000000000003" customHeight="1">
      <c r="A2935" s="263" t="s">
        <v>8314</v>
      </c>
      <c r="B2935" s="535"/>
      <c r="C2935" s="263" t="s">
        <v>8382</v>
      </c>
      <c r="D2935" s="263" t="s">
        <v>8317</v>
      </c>
      <c r="E2935" s="535"/>
      <c r="F2935" s="263" t="s">
        <v>8383</v>
      </c>
      <c r="G2935" s="264" t="s">
        <v>8384</v>
      </c>
      <c r="H2935" s="263" t="s">
        <v>8385</v>
      </c>
      <c r="I2935" s="265" t="s">
        <v>9</v>
      </c>
      <c r="J2935" s="263"/>
      <c r="K2935" s="269"/>
      <c r="L2935" s="269" t="s">
        <v>645</v>
      </c>
      <c r="M2935" s="267"/>
      <c r="N2935" s="267"/>
      <c r="O2935" s="267"/>
      <c r="P2935" s="267"/>
      <c r="Q2935" s="267"/>
      <c r="R2935" s="267"/>
      <c r="S2935" s="267"/>
      <c r="T2935" s="267"/>
      <c r="U2935" s="267"/>
      <c r="V2935" s="267"/>
      <c r="W2935" s="267"/>
      <c r="X2935" s="267"/>
      <c r="Y2935" s="267"/>
      <c r="Z2935" s="267"/>
      <c r="AA2935" s="267"/>
      <c r="AB2935" s="267"/>
    </row>
    <row r="2936" spans="1:28" s="268" customFormat="1" ht="40.200000000000003" customHeight="1">
      <c r="A2936" s="263" t="s">
        <v>8314</v>
      </c>
      <c r="B2936" s="535"/>
      <c r="C2936" s="263" t="s">
        <v>8386</v>
      </c>
      <c r="D2936" s="263" t="s">
        <v>8317</v>
      </c>
      <c r="E2936" s="535"/>
      <c r="F2936" s="263" t="s">
        <v>8387</v>
      </c>
      <c r="G2936" s="264" t="s">
        <v>8388</v>
      </c>
      <c r="H2936" s="263" t="s">
        <v>8389</v>
      </c>
      <c r="I2936" s="265" t="s">
        <v>9</v>
      </c>
      <c r="J2936" s="263"/>
      <c r="K2936" s="269"/>
      <c r="L2936" s="269" t="s">
        <v>645</v>
      </c>
      <c r="M2936" s="267"/>
      <c r="N2936" s="267"/>
      <c r="O2936" s="267"/>
      <c r="P2936" s="267"/>
      <c r="Q2936" s="267"/>
      <c r="R2936" s="267"/>
      <c r="S2936" s="267"/>
      <c r="T2936" s="267"/>
      <c r="U2936" s="267"/>
      <c r="V2936" s="267"/>
      <c r="W2936" s="267"/>
      <c r="X2936" s="267"/>
      <c r="Y2936" s="267"/>
      <c r="Z2936" s="267"/>
      <c r="AA2936" s="267"/>
      <c r="AB2936" s="267"/>
    </row>
    <row r="2937" spans="1:28" s="268" customFormat="1" ht="40.200000000000003" customHeight="1">
      <c r="A2937" s="263" t="s">
        <v>8314</v>
      </c>
      <c r="B2937" s="535"/>
      <c r="C2937" s="263" t="s">
        <v>8390</v>
      </c>
      <c r="D2937" s="263" t="s">
        <v>8317</v>
      </c>
      <c r="E2937" s="535"/>
      <c r="F2937" s="263" t="s">
        <v>8391</v>
      </c>
      <c r="G2937" s="264" t="s">
        <v>8392</v>
      </c>
      <c r="H2937" s="263" t="s">
        <v>8385</v>
      </c>
      <c r="I2937" s="265" t="s">
        <v>9</v>
      </c>
      <c r="J2937" s="263"/>
      <c r="K2937" s="269"/>
      <c r="L2937" s="269" t="s">
        <v>645</v>
      </c>
      <c r="M2937" s="267"/>
      <c r="N2937" s="267"/>
      <c r="O2937" s="267"/>
      <c r="P2937" s="267"/>
      <c r="Q2937" s="267"/>
      <c r="R2937" s="267"/>
      <c r="S2937" s="267"/>
      <c r="T2937" s="267"/>
      <c r="U2937" s="267"/>
      <c r="V2937" s="267"/>
      <c r="W2937" s="267"/>
      <c r="X2937" s="267"/>
      <c r="Y2937" s="267"/>
      <c r="Z2937" s="267"/>
      <c r="AA2937" s="267"/>
      <c r="AB2937" s="267"/>
    </row>
    <row r="2938" spans="1:28" s="268" customFormat="1" ht="40.200000000000003" customHeight="1">
      <c r="A2938" s="263" t="s">
        <v>8314</v>
      </c>
      <c r="B2938" s="535"/>
      <c r="C2938" s="263" t="s">
        <v>8393</v>
      </c>
      <c r="D2938" s="263" t="s">
        <v>8317</v>
      </c>
      <c r="E2938" s="535"/>
      <c r="F2938" s="263" t="s">
        <v>1757</v>
      </c>
      <c r="G2938" s="264" t="s">
        <v>8394</v>
      </c>
      <c r="H2938" s="263" t="s">
        <v>1759</v>
      </c>
      <c r="I2938" s="265" t="s">
        <v>9</v>
      </c>
      <c r="J2938" s="263"/>
      <c r="K2938" s="269"/>
      <c r="L2938" s="269" t="s">
        <v>645</v>
      </c>
      <c r="M2938" s="267"/>
      <c r="N2938" s="267"/>
      <c r="O2938" s="267"/>
      <c r="P2938" s="267"/>
      <c r="Q2938" s="267"/>
      <c r="R2938" s="267"/>
      <c r="S2938" s="267"/>
      <c r="T2938" s="267"/>
      <c r="U2938" s="267"/>
      <c r="V2938" s="267"/>
      <c r="W2938" s="267"/>
      <c r="X2938" s="267"/>
      <c r="Y2938" s="267"/>
      <c r="Z2938" s="267"/>
      <c r="AA2938" s="267"/>
      <c r="AB2938" s="267"/>
    </row>
    <row r="2939" spans="1:28" s="268" customFormat="1" ht="40.200000000000003" customHeight="1">
      <c r="A2939" s="263" t="s">
        <v>8314</v>
      </c>
      <c r="B2939" s="535"/>
      <c r="C2939" s="263" t="s">
        <v>8395</v>
      </c>
      <c r="D2939" s="263" t="s">
        <v>8317</v>
      </c>
      <c r="E2939" s="535"/>
      <c r="F2939" s="263" t="s">
        <v>1760</v>
      </c>
      <c r="G2939" s="264" t="s">
        <v>8394</v>
      </c>
      <c r="H2939" s="263" t="s">
        <v>1761</v>
      </c>
      <c r="I2939" s="265" t="s">
        <v>9</v>
      </c>
      <c r="J2939" s="263"/>
      <c r="K2939" s="269"/>
      <c r="L2939" s="269" t="s">
        <v>645</v>
      </c>
      <c r="M2939" s="267"/>
      <c r="N2939" s="267"/>
      <c r="O2939" s="267"/>
      <c r="P2939" s="267"/>
      <c r="Q2939" s="267"/>
      <c r="R2939" s="267"/>
      <c r="S2939" s="267"/>
      <c r="T2939" s="267"/>
      <c r="U2939" s="267"/>
      <c r="V2939" s="267"/>
      <c r="W2939" s="267"/>
      <c r="X2939" s="267"/>
      <c r="Y2939" s="267"/>
      <c r="Z2939" s="267"/>
      <c r="AA2939" s="267"/>
      <c r="AB2939" s="267"/>
    </row>
    <row r="2940" spans="1:28" s="268" customFormat="1" ht="40.200000000000003" customHeight="1">
      <c r="A2940" s="263" t="s">
        <v>8314</v>
      </c>
      <c r="B2940" s="535"/>
      <c r="C2940" s="263" t="s">
        <v>8396</v>
      </c>
      <c r="D2940" s="263" t="s">
        <v>8317</v>
      </c>
      <c r="E2940" s="535"/>
      <c r="F2940" s="263" t="s">
        <v>1762</v>
      </c>
      <c r="G2940" s="264" t="s">
        <v>8394</v>
      </c>
      <c r="H2940" s="263" t="s">
        <v>1763</v>
      </c>
      <c r="I2940" s="265" t="s">
        <v>9</v>
      </c>
      <c r="J2940" s="263"/>
      <c r="K2940" s="269"/>
      <c r="L2940" s="269" t="s">
        <v>645</v>
      </c>
      <c r="M2940" s="267"/>
      <c r="N2940" s="267"/>
      <c r="O2940" s="267"/>
      <c r="P2940" s="267"/>
      <c r="Q2940" s="267"/>
      <c r="R2940" s="267"/>
      <c r="S2940" s="267"/>
      <c r="T2940" s="267"/>
      <c r="U2940" s="267"/>
      <c r="V2940" s="267"/>
      <c r="W2940" s="267"/>
      <c r="X2940" s="267"/>
      <c r="Y2940" s="267"/>
      <c r="Z2940" s="267"/>
      <c r="AA2940" s="267"/>
      <c r="AB2940" s="267"/>
    </row>
    <row r="2941" spans="1:28" s="268" customFormat="1" ht="40.200000000000003" customHeight="1">
      <c r="A2941" s="263" t="s">
        <v>8314</v>
      </c>
      <c r="B2941" s="535"/>
      <c r="C2941" s="263" t="s">
        <v>8397</v>
      </c>
      <c r="D2941" s="263" t="s">
        <v>8317</v>
      </c>
      <c r="E2941" s="535"/>
      <c r="F2941" s="263" t="s">
        <v>8398</v>
      </c>
      <c r="G2941" s="264" t="s">
        <v>8394</v>
      </c>
      <c r="H2941" s="263" t="s">
        <v>8399</v>
      </c>
      <c r="I2941" s="265" t="s">
        <v>9</v>
      </c>
      <c r="J2941" s="263"/>
      <c r="K2941" s="269"/>
      <c r="L2941" s="269" t="s">
        <v>645</v>
      </c>
      <c r="M2941" s="267"/>
      <c r="N2941" s="267"/>
      <c r="O2941" s="267"/>
      <c r="P2941" s="267"/>
      <c r="Q2941" s="267"/>
      <c r="R2941" s="267"/>
      <c r="S2941" s="267"/>
      <c r="T2941" s="267"/>
      <c r="U2941" s="267"/>
      <c r="V2941" s="267"/>
      <c r="W2941" s="267"/>
      <c r="X2941" s="267"/>
      <c r="Y2941" s="267"/>
      <c r="Z2941" s="267"/>
      <c r="AA2941" s="267"/>
      <c r="AB2941" s="267"/>
    </row>
    <row r="2942" spans="1:28" s="268" customFormat="1" ht="40.200000000000003" customHeight="1">
      <c r="A2942" s="263" t="s">
        <v>8314</v>
      </c>
      <c r="B2942" s="535"/>
      <c r="C2942" s="263" t="s">
        <v>8400</v>
      </c>
      <c r="D2942" s="263" t="s">
        <v>8317</v>
      </c>
      <c r="E2942" s="535"/>
      <c r="F2942" s="263" t="s">
        <v>1764</v>
      </c>
      <c r="G2942" s="264" t="s">
        <v>8320</v>
      </c>
      <c r="H2942" s="263" t="s">
        <v>1766</v>
      </c>
      <c r="I2942" s="265" t="s">
        <v>9</v>
      </c>
      <c r="J2942" s="263"/>
      <c r="K2942" s="269"/>
      <c r="L2942" s="269" t="s">
        <v>645</v>
      </c>
      <c r="M2942" s="267"/>
      <c r="N2942" s="267"/>
      <c r="O2942" s="267"/>
      <c r="P2942" s="267"/>
      <c r="Q2942" s="267"/>
      <c r="R2942" s="267"/>
      <c r="S2942" s="267"/>
      <c r="T2942" s="267"/>
      <c r="U2942" s="267"/>
      <c r="V2942" s="267"/>
      <c r="W2942" s="267"/>
      <c r="X2942" s="267"/>
      <c r="Y2942" s="267"/>
      <c r="Z2942" s="267"/>
      <c r="AA2942" s="267"/>
      <c r="AB2942" s="267"/>
    </row>
    <row r="2943" spans="1:28" s="268" customFormat="1" ht="40.200000000000003" customHeight="1">
      <c r="A2943" s="263" t="s">
        <v>8314</v>
      </c>
      <c r="B2943" s="535"/>
      <c r="C2943" s="263" t="s">
        <v>8401</v>
      </c>
      <c r="D2943" s="263" t="s">
        <v>8317</v>
      </c>
      <c r="E2943" s="535"/>
      <c r="F2943" s="263" t="s">
        <v>1767</v>
      </c>
      <c r="G2943" s="264" t="s">
        <v>8402</v>
      </c>
      <c r="H2943" s="263" t="s">
        <v>8403</v>
      </c>
      <c r="I2943" s="265" t="s">
        <v>9</v>
      </c>
      <c r="J2943" s="263"/>
      <c r="K2943" s="269"/>
      <c r="L2943" s="269" t="s">
        <v>645</v>
      </c>
      <c r="M2943" s="267"/>
      <c r="N2943" s="267"/>
      <c r="O2943" s="267"/>
      <c r="P2943" s="267"/>
      <c r="Q2943" s="267"/>
      <c r="R2943" s="267"/>
      <c r="S2943" s="267"/>
      <c r="T2943" s="267"/>
      <c r="U2943" s="267"/>
      <c r="V2943" s="267"/>
      <c r="W2943" s="267"/>
      <c r="X2943" s="267"/>
      <c r="Y2943" s="267"/>
      <c r="Z2943" s="267"/>
      <c r="AA2943" s="267"/>
      <c r="AB2943" s="267"/>
    </row>
    <row r="2944" spans="1:28" s="268" customFormat="1" ht="40.200000000000003" customHeight="1">
      <c r="A2944" s="263" t="s">
        <v>8314</v>
      </c>
      <c r="B2944" s="535"/>
      <c r="C2944" s="263" t="s">
        <v>8404</v>
      </c>
      <c r="D2944" s="263" t="s">
        <v>8317</v>
      </c>
      <c r="E2944" s="535"/>
      <c r="F2944" s="263" t="s">
        <v>1770</v>
      </c>
      <c r="G2944" s="264" t="s">
        <v>8402</v>
      </c>
      <c r="H2944" s="263" t="s">
        <v>1772</v>
      </c>
      <c r="I2944" s="265" t="s">
        <v>9</v>
      </c>
      <c r="J2944" s="263"/>
      <c r="K2944" s="269"/>
      <c r="L2944" s="269" t="s">
        <v>645</v>
      </c>
      <c r="M2944" s="267"/>
      <c r="N2944" s="267"/>
      <c r="O2944" s="267"/>
      <c r="P2944" s="267"/>
      <c r="Q2944" s="267"/>
      <c r="R2944" s="267"/>
      <c r="S2944" s="267"/>
      <c r="T2944" s="267"/>
      <c r="U2944" s="267"/>
      <c r="V2944" s="267"/>
      <c r="W2944" s="267"/>
      <c r="X2944" s="267"/>
      <c r="Y2944" s="267"/>
      <c r="Z2944" s="267"/>
      <c r="AA2944" s="267"/>
      <c r="AB2944" s="267"/>
    </row>
    <row r="2945" spans="1:28" s="268" customFormat="1" ht="40.200000000000003" customHeight="1">
      <c r="A2945" s="263" t="s">
        <v>8314</v>
      </c>
      <c r="B2945" s="535"/>
      <c r="C2945" s="263" t="s">
        <v>8405</v>
      </c>
      <c r="D2945" s="263" t="s">
        <v>8317</v>
      </c>
      <c r="E2945" s="535"/>
      <c r="F2945" s="263" t="s">
        <v>1773</v>
      </c>
      <c r="G2945" s="264" t="s">
        <v>8402</v>
      </c>
      <c r="H2945" s="263" t="s">
        <v>1775</v>
      </c>
      <c r="I2945" s="265" t="s">
        <v>9</v>
      </c>
      <c r="J2945" s="263"/>
      <c r="K2945" s="269"/>
      <c r="L2945" s="269" t="s">
        <v>645</v>
      </c>
      <c r="M2945" s="267"/>
      <c r="N2945" s="267"/>
      <c r="O2945" s="267"/>
      <c r="P2945" s="267"/>
      <c r="Q2945" s="267"/>
      <c r="R2945" s="267"/>
      <c r="S2945" s="267"/>
      <c r="T2945" s="267"/>
      <c r="U2945" s="267"/>
      <c r="V2945" s="267"/>
      <c r="W2945" s="267"/>
      <c r="X2945" s="267"/>
      <c r="Y2945" s="267"/>
      <c r="Z2945" s="267"/>
      <c r="AA2945" s="267"/>
      <c r="AB2945" s="267"/>
    </row>
    <row r="2946" spans="1:28" s="268" customFormat="1" ht="40.200000000000003" customHeight="1">
      <c r="A2946" s="263" t="s">
        <v>8314</v>
      </c>
      <c r="B2946" s="535"/>
      <c r="C2946" s="263" t="s">
        <v>8406</v>
      </c>
      <c r="D2946" s="263" t="s">
        <v>8317</v>
      </c>
      <c r="E2946" s="535"/>
      <c r="F2946" s="263" t="s">
        <v>1776</v>
      </c>
      <c r="G2946" s="264" t="s">
        <v>8402</v>
      </c>
      <c r="H2946" s="263" t="s">
        <v>1778</v>
      </c>
      <c r="I2946" s="265" t="s">
        <v>9</v>
      </c>
      <c r="J2946" s="263"/>
      <c r="K2946" s="269"/>
      <c r="L2946" s="269" t="s">
        <v>645</v>
      </c>
      <c r="M2946" s="267"/>
      <c r="N2946" s="267"/>
      <c r="O2946" s="267"/>
      <c r="P2946" s="267"/>
      <c r="Q2946" s="267"/>
      <c r="R2946" s="267"/>
      <c r="S2946" s="267"/>
      <c r="T2946" s="267"/>
      <c r="U2946" s="267"/>
      <c r="V2946" s="267"/>
      <c r="W2946" s="267"/>
      <c r="X2946" s="267"/>
      <c r="Y2946" s="267"/>
      <c r="Z2946" s="267"/>
      <c r="AA2946" s="267"/>
      <c r="AB2946" s="267"/>
    </row>
    <row r="2947" spans="1:28" s="268" customFormat="1" ht="40.200000000000003" customHeight="1">
      <c r="A2947" s="263" t="s">
        <v>8314</v>
      </c>
      <c r="B2947" s="535"/>
      <c r="C2947" s="263" t="s">
        <v>8407</v>
      </c>
      <c r="D2947" s="263" t="s">
        <v>8317</v>
      </c>
      <c r="E2947" s="535"/>
      <c r="F2947" s="263" t="s">
        <v>8408</v>
      </c>
      <c r="G2947" s="264" t="s">
        <v>8402</v>
      </c>
      <c r="H2947" s="263" t="s">
        <v>8409</v>
      </c>
      <c r="I2947" s="265" t="s">
        <v>9</v>
      </c>
      <c r="J2947" s="263"/>
      <c r="K2947" s="269"/>
      <c r="L2947" s="269" t="s">
        <v>645</v>
      </c>
      <c r="M2947" s="267"/>
      <c r="N2947" s="267"/>
      <c r="O2947" s="267"/>
      <c r="P2947" s="267"/>
      <c r="Q2947" s="267"/>
      <c r="R2947" s="267"/>
      <c r="S2947" s="267"/>
      <c r="T2947" s="267"/>
      <c r="U2947" s="267"/>
      <c r="V2947" s="267"/>
      <c r="W2947" s="267"/>
      <c r="X2947" s="267"/>
      <c r="Y2947" s="267"/>
      <c r="Z2947" s="267"/>
      <c r="AA2947" s="267"/>
      <c r="AB2947" s="267"/>
    </row>
    <row r="2948" spans="1:28" s="268" customFormat="1" ht="40.200000000000003" customHeight="1">
      <c r="A2948" s="263" t="s">
        <v>8314</v>
      </c>
      <c r="B2948" s="535"/>
      <c r="C2948" s="263" t="s">
        <v>8410</v>
      </c>
      <c r="D2948" s="263" t="s">
        <v>8317</v>
      </c>
      <c r="E2948" s="535"/>
      <c r="F2948" s="263" t="s">
        <v>8411</v>
      </c>
      <c r="G2948" s="264" t="s">
        <v>8412</v>
      </c>
      <c r="H2948" s="263" t="s">
        <v>1808</v>
      </c>
      <c r="I2948" s="265" t="s">
        <v>9</v>
      </c>
      <c r="J2948" s="263"/>
      <c r="K2948" s="269"/>
      <c r="L2948" s="269" t="s">
        <v>645</v>
      </c>
      <c r="M2948" s="267"/>
      <c r="N2948" s="267"/>
      <c r="O2948" s="267"/>
      <c r="P2948" s="267"/>
      <c r="Q2948" s="267"/>
      <c r="R2948" s="267"/>
      <c r="S2948" s="267"/>
      <c r="T2948" s="267"/>
      <c r="U2948" s="267"/>
      <c r="V2948" s="267"/>
      <c r="W2948" s="267"/>
      <c r="X2948" s="267"/>
      <c r="Y2948" s="267"/>
      <c r="Z2948" s="267"/>
      <c r="AA2948" s="267"/>
      <c r="AB2948" s="267"/>
    </row>
    <row r="2949" spans="1:28" s="268" customFormat="1" ht="40.200000000000003" customHeight="1">
      <c r="A2949" s="263" t="s">
        <v>8314</v>
      </c>
      <c r="B2949" s="535"/>
      <c r="C2949" s="263" t="s">
        <v>8413</v>
      </c>
      <c r="D2949" s="263" t="s">
        <v>8317</v>
      </c>
      <c r="E2949" s="535"/>
      <c r="F2949" s="263" t="s">
        <v>8414</v>
      </c>
      <c r="G2949" s="264" t="s">
        <v>8415</v>
      </c>
      <c r="H2949" s="263" t="s">
        <v>1812</v>
      </c>
      <c r="I2949" s="265" t="s">
        <v>9</v>
      </c>
      <c r="J2949" s="263"/>
      <c r="K2949" s="269"/>
      <c r="L2949" s="269" t="s">
        <v>645</v>
      </c>
      <c r="M2949" s="267"/>
      <c r="N2949" s="267"/>
      <c r="O2949" s="267"/>
      <c r="P2949" s="267"/>
      <c r="Q2949" s="267"/>
      <c r="R2949" s="267"/>
      <c r="S2949" s="267"/>
      <c r="T2949" s="267"/>
      <c r="U2949" s="267"/>
      <c r="V2949" s="267"/>
      <c r="W2949" s="267"/>
      <c r="X2949" s="267"/>
      <c r="Y2949" s="267"/>
      <c r="Z2949" s="267"/>
      <c r="AA2949" s="267"/>
      <c r="AB2949" s="267"/>
    </row>
    <row r="2950" spans="1:28" s="268" customFormat="1" ht="40.200000000000003" customHeight="1">
      <c r="A2950" s="263" t="s">
        <v>8314</v>
      </c>
      <c r="B2950" s="535"/>
      <c r="C2950" s="263" t="s">
        <v>8416</v>
      </c>
      <c r="D2950" s="263" t="s">
        <v>8317</v>
      </c>
      <c r="E2950" s="535"/>
      <c r="F2950" s="263" t="s">
        <v>8417</v>
      </c>
      <c r="G2950" s="264" t="s">
        <v>8320</v>
      </c>
      <c r="H2950" s="263" t="s">
        <v>8418</v>
      </c>
      <c r="I2950" s="282" t="s">
        <v>10</v>
      </c>
      <c r="J2950" s="290" t="s">
        <v>8419</v>
      </c>
      <c r="K2950" s="269"/>
      <c r="L2950" s="269"/>
      <c r="M2950" s="267"/>
      <c r="N2950" s="267"/>
      <c r="O2950" s="267"/>
      <c r="P2950" s="267"/>
      <c r="Q2950" s="267"/>
      <c r="R2950" s="267"/>
      <c r="S2950" s="267"/>
      <c r="T2950" s="267"/>
      <c r="U2950" s="267"/>
      <c r="V2950" s="267"/>
      <c r="W2950" s="267"/>
      <c r="X2950" s="267"/>
      <c r="Y2950" s="267"/>
      <c r="Z2950" s="267"/>
      <c r="AA2950" s="267"/>
      <c r="AB2950" s="267"/>
    </row>
    <row r="2951" spans="1:28" s="268" customFormat="1" ht="40.200000000000003" customHeight="1">
      <c r="A2951" s="263" t="s">
        <v>8314</v>
      </c>
      <c r="B2951" s="535"/>
      <c r="C2951" s="263" t="s">
        <v>8420</v>
      </c>
      <c r="D2951" s="263" t="s">
        <v>8317</v>
      </c>
      <c r="E2951" s="535"/>
      <c r="F2951" s="263" t="s">
        <v>8421</v>
      </c>
      <c r="G2951" s="264" t="s">
        <v>8320</v>
      </c>
      <c r="H2951" s="263" t="s">
        <v>6685</v>
      </c>
      <c r="I2951" s="265" t="s">
        <v>9</v>
      </c>
      <c r="J2951" s="263"/>
      <c r="K2951" s="269"/>
      <c r="L2951" s="269" t="s">
        <v>645</v>
      </c>
      <c r="M2951" s="267"/>
      <c r="N2951" s="267"/>
      <c r="O2951" s="267"/>
      <c r="P2951" s="267"/>
      <c r="Q2951" s="267"/>
      <c r="R2951" s="267"/>
      <c r="S2951" s="267"/>
      <c r="T2951" s="267"/>
      <c r="U2951" s="267"/>
      <c r="V2951" s="267"/>
      <c r="W2951" s="267"/>
      <c r="X2951" s="267"/>
      <c r="Y2951" s="267"/>
      <c r="Z2951" s="267"/>
      <c r="AA2951" s="267"/>
      <c r="AB2951" s="267"/>
    </row>
    <row r="2952" spans="1:28" s="268" customFormat="1" ht="40.200000000000003" customHeight="1">
      <c r="A2952" s="263" t="s">
        <v>8314</v>
      </c>
      <c r="B2952" s="535"/>
      <c r="C2952" s="263" t="s">
        <v>8422</v>
      </c>
      <c r="D2952" s="263" t="s">
        <v>8317</v>
      </c>
      <c r="E2952" s="535"/>
      <c r="F2952" s="263" t="s">
        <v>8423</v>
      </c>
      <c r="G2952" s="264" t="s">
        <v>8320</v>
      </c>
      <c r="H2952" s="263" t="s">
        <v>4149</v>
      </c>
      <c r="I2952" s="265" t="s">
        <v>9</v>
      </c>
      <c r="J2952" s="263"/>
      <c r="K2952" s="269"/>
      <c r="L2952" s="269" t="s">
        <v>645</v>
      </c>
      <c r="M2952" s="267"/>
      <c r="N2952" s="267"/>
      <c r="O2952" s="267"/>
      <c r="P2952" s="267"/>
      <c r="Q2952" s="267"/>
      <c r="R2952" s="267"/>
      <c r="S2952" s="267"/>
      <c r="T2952" s="267"/>
      <c r="U2952" s="267"/>
      <c r="V2952" s="267"/>
      <c r="W2952" s="267"/>
      <c r="X2952" s="267"/>
      <c r="Y2952" s="267"/>
      <c r="Z2952" s="267"/>
      <c r="AA2952" s="267"/>
      <c r="AB2952" s="267"/>
    </row>
    <row r="2953" spans="1:28" s="268" customFormat="1" ht="40.200000000000003" customHeight="1">
      <c r="A2953" s="263" t="s">
        <v>8314</v>
      </c>
      <c r="B2953" s="535"/>
      <c r="C2953" s="263" t="s">
        <v>8424</v>
      </c>
      <c r="D2953" s="263" t="s">
        <v>8317</v>
      </c>
      <c r="E2953" s="535"/>
      <c r="F2953" s="263" t="s">
        <v>8425</v>
      </c>
      <c r="G2953" s="264" t="s">
        <v>8320</v>
      </c>
      <c r="H2953" s="263" t="s">
        <v>8426</v>
      </c>
      <c r="I2953" s="265" t="s">
        <v>9</v>
      </c>
      <c r="J2953" s="263"/>
      <c r="K2953" s="269"/>
      <c r="L2953" s="269" t="s">
        <v>645</v>
      </c>
      <c r="M2953" s="267"/>
      <c r="N2953" s="267"/>
      <c r="O2953" s="267"/>
      <c r="P2953" s="267"/>
      <c r="Q2953" s="267"/>
      <c r="R2953" s="267"/>
      <c r="S2953" s="267"/>
      <c r="T2953" s="267"/>
      <c r="U2953" s="267"/>
      <c r="V2953" s="267"/>
      <c r="W2953" s="267"/>
      <c r="X2953" s="267"/>
      <c r="Y2953" s="267"/>
      <c r="Z2953" s="267"/>
      <c r="AA2953" s="267"/>
      <c r="AB2953" s="267"/>
    </row>
    <row r="2954" spans="1:28" s="268" customFormat="1" ht="40.200000000000003" customHeight="1">
      <c r="A2954" s="263" t="s">
        <v>8314</v>
      </c>
      <c r="B2954" s="535"/>
      <c r="C2954" s="263" t="s">
        <v>8427</v>
      </c>
      <c r="D2954" s="263" t="s">
        <v>8317</v>
      </c>
      <c r="E2954" s="535"/>
      <c r="F2954" s="263" t="s">
        <v>1804</v>
      </c>
      <c r="G2954" s="264" t="s">
        <v>8320</v>
      </c>
      <c r="H2954" s="263" t="s">
        <v>1625</v>
      </c>
      <c r="I2954" s="265" t="s">
        <v>9</v>
      </c>
      <c r="J2954" s="263"/>
      <c r="K2954" s="269"/>
      <c r="L2954" s="269" t="s">
        <v>645</v>
      </c>
      <c r="M2954" s="267"/>
      <c r="N2954" s="267"/>
      <c r="O2954" s="267"/>
      <c r="P2954" s="267"/>
      <c r="Q2954" s="267"/>
      <c r="R2954" s="267"/>
      <c r="S2954" s="267"/>
      <c r="T2954" s="267"/>
      <c r="U2954" s="267"/>
      <c r="V2954" s="267"/>
      <c r="W2954" s="267"/>
      <c r="X2954" s="267"/>
      <c r="Y2954" s="267"/>
      <c r="Z2954" s="267"/>
      <c r="AA2954" s="267"/>
      <c r="AB2954" s="267"/>
    </row>
    <row r="2955" spans="1:28" s="268" customFormat="1" ht="40.200000000000003" customHeight="1">
      <c r="A2955" s="263" t="s">
        <v>8314</v>
      </c>
      <c r="B2955" s="535"/>
      <c r="C2955" s="263" t="s">
        <v>8428</v>
      </c>
      <c r="D2955" s="263" t="s">
        <v>8317</v>
      </c>
      <c r="E2955" s="535"/>
      <c r="F2955" s="269" t="s">
        <v>8429</v>
      </c>
      <c r="G2955" s="264" t="s">
        <v>8320</v>
      </c>
      <c r="H2955" s="263" t="s">
        <v>8430</v>
      </c>
      <c r="I2955" s="265" t="s">
        <v>9</v>
      </c>
      <c r="J2955" s="263"/>
      <c r="K2955" s="269"/>
      <c r="L2955" s="269" t="s">
        <v>645</v>
      </c>
      <c r="M2955" s="267"/>
      <c r="N2955" s="267"/>
      <c r="O2955" s="267"/>
      <c r="P2955" s="267"/>
      <c r="Q2955" s="267"/>
      <c r="R2955" s="267"/>
      <c r="S2955" s="267"/>
      <c r="T2955" s="267"/>
      <c r="U2955" s="267"/>
      <c r="V2955" s="267"/>
      <c r="W2955" s="267"/>
      <c r="X2955" s="267"/>
      <c r="Y2955" s="267"/>
      <c r="Z2955" s="267"/>
      <c r="AA2955" s="267"/>
      <c r="AB2955" s="267"/>
    </row>
    <row r="2956" spans="1:28" s="268" customFormat="1" ht="40.200000000000003" customHeight="1">
      <c r="A2956" s="263" t="s">
        <v>8431</v>
      </c>
      <c r="B2956" s="535" t="s">
        <v>8432</v>
      </c>
      <c r="C2956" s="263" t="s">
        <v>8433</v>
      </c>
      <c r="D2956" s="263" t="s">
        <v>8434</v>
      </c>
      <c r="E2956" s="535" t="s">
        <v>8435</v>
      </c>
      <c r="F2956" s="263" t="s">
        <v>8436</v>
      </c>
      <c r="G2956" s="264" t="s">
        <v>8437</v>
      </c>
      <c r="H2956" s="263" t="s">
        <v>8438</v>
      </c>
      <c r="I2956" s="265" t="s">
        <v>9</v>
      </c>
      <c r="J2956" s="263"/>
      <c r="K2956" s="269"/>
      <c r="L2956" s="269" t="s">
        <v>645</v>
      </c>
      <c r="M2956" s="267"/>
      <c r="N2956" s="267"/>
      <c r="O2956" s="267"/>
      <c r="P2956" s="267"/>
      <c r="Q2956" s="267"/>
      <c r="R2956" s="267"/>
      <c r="S2956" s="267"/>
      <c r="T2956" s="267"/>
      <c r="U2956" s="267"/>
      <c r="V2956" s="267"/>
      <c r="W2956" s="267"/>
      <c r="X2956" s="267"/>
      <c r="Y2956" s="267"/>
      <c r="Z2956" s="267"/>
      <c r="AA2956" s="267"/>
      <c r="AB2956" s="267"/>
    </row>
    <row r="2957" spans="1:28" s="268" customFormat="1" ht="40.200000000000003" customHeight="1">
      <c r="A2957" s="263" t="s">
        <v>8431</v>
      </c>
      <c r="B2957" s="535"/>
      <c r="C2957" s="263" t="s">
        <v>8439</v>
      </c>
      <c r="D2957" s="263" t="s">
        <v>8434</v>
      </c>
      <c r="E2957" s="535"/>
      <c r="F2957" s="263" t="s">
        <v>8440</v>
      </c>
      <c r="G2957" s="264" t="s">
        <v>8437</v>
      </c>
      <c r="H2957" s="263" t="s">
        <v>8441</v>
      </c>
      <c r="I2957" s="265" t="s">
        <v>9</v>
      </c>
      <c r="J2957" s="263"/>
      <c r="K2957" s="269"/>
      <c r="L2957" s="269" t="s">
        <v>645</v>
      </c>
      <c r="M2957" s="267"/>
      <c r="N2957" s="267"/>
      <c r="O2957" s="267"/>
      <c r="P2957" s="267"/>
      <c r="Q2957" s="267"/>
      <c r="R2957" s="267"/>
      <c r="S2957" s="267"/>
      <c r="T2957" s="267"/>
      <c r="U2957" s="267"/>
      <c r="V2957" s="267"/>
      <c r="W2957" s="267"/>
      <c r="X2957" s="267"/>
      <c r="Y2957" s="267"/>
      <c r="Z2957" s="267"/>
      <c r="AA2957" s="267"/>
      <c r="AB2957" s="267"/>
    </row>
    <row r="2958" spans="1:28" s="268" customFormat="1" ht="40.200000000000003" customHeight="1">
      <c r="A2958" s="263" t="s">
        <v>8431</v>
      </c>
      <c r="B2958" s="535"/>
      <c r="C2958" s="263" t="s">
        <v>8442</v>
      </c>
      <c r="D2958" s="263" t="s">
        <v>8434</v>
      </c>
      <c r="E2958" s="535"/>
      <c r="F2958" s="263" t="s">
        <v>8443</v>
      </c>
      <c r="G2958" s="264" t="s">
        <v>8444</v>
      </c>
      <c r="H2958" s="263" t="s">
        <v>8445</v>
      </c>
      <c r="I2958" s="265" t="s">
        <v>9</v>
      </c>
      <c r="J2958" s="263"/>
      <c r="K2958" s="269"/>
      <c r="L2958" s="269" t="s">
        <v>645</v>
      </c>
      <c r="M2958" s="267"/>
      <c r="N2958" s="267"/>
      <c r="O2958" s="267"/>
      <c r="P2958" s="267"/>
      <c r="Q2958" s="267"/>
      <c r="R2958" s="267"/>
      <c r="S2958" s="267"/>
      <c r="T2958" s="267"/>
      <c r="U2958" s="267"/>
      <c r="V2958" s="267"/>
      <c r="W2958" s="267"/>
      <c r="X2958" s="267"/>
      <c r="Y2958" s="267"/>
      <c r="Z2958" s="267"/>
      <c r="AA2958" s="267"/>
      <c r="AB2958" s="267"/>
    </row>
    <row r="2959" spans="1:28" s="268" customFormat="1" ht="40.200000000000003" customHeight="1">
      <c r="A2959" s="263" t="s">
        <v>8431</v>
      </c>
      <c r="B2959" s="535"/>
      <c r="C2959" s="263" t="s">
        <v>8446</v>
      </c>
      <c r="D2959" s="263" t="s">
        <v>8434</v>
      </c>
      <c r="E2959" s="535"/>
      <c r="F2959" s="263" t="s">
        <v>8447</v>
      </c>
      <c r="G2959" s="264" t="s">
        <v>8444</v>
      </c>
      <c r="H2959" s="263" t="s">
        <v>8448</v>
      </c>
      <c r="I2959" s="265" t="s">
        <v>9</v>
      </c>
      <c r="J2959" s="263"/>
      <c r="K2959" s="269"/>
      <c r="L2959" s="269" t="s">
        <v>645</v>
      </c>
      <c r="M2959" s="267"/>
      <c r="N2959" s="267"/>
      <c r="O2959" s="267"/>
      <c r="P2959" s="267"/>
      <c r="Q2959" s="267"/>
      <c r="R2959" s="267"/>
      <c r="S2959" s="267"/>
      <c r="T2959" s="267"/>
      <c r="U2959" s="267"/>
      <c r="V2959" s="267"/>
      <c r="W2959" s="267"/>
      <c r="X2959" s="267"/>
      <c r="Y2959" s="267"/>
      <c r="Z2959" s="267"/>
      <c r="AA2959" s="267"/>
      <c r="AB2959" s="267"/>
    </row>
    <row r="2960" spans="1:28" s="268" customFormat="1" ht="40.200000000000003" customHeight="1">
      <c r="A2960" s="263" t="s">
        <v>8431</v>
      </c>
      <c r="B2960" s="535"/>
      <c r="C2960" s="263" t="s">
        <v>8449</v>
      </c>
      <c r="D2960" s="263" t="s">
        <v>8434</v>
      </c>
      <c r="E2960" s="535"/>
      <c r="F2960" s="263" t="s">
        <v>8450</v>
      </c>
      <c r="G2960" s="264" t="s">
        <v>8451</v>
      </c>
      <c r="H2960" s="263" t="s">
        <v>8452</v>
      </c>
      <c r="I2960" s="265" t="s">
        <v>9</v>
      </c>
      <c r="J2960" s="263"/>
      <c r="K2960" s="269"/>
      <c r="L2960" s="269" t="s">
        <v>645</v>
      </c>
      <c r="M2960" s="267"/>
      <c r="N2960" s="267"/>
      <c r="O2960" s="267"/>
      <c r="P2960" s="267"/>
      <c r="Q2960" s="267"/>
      <c r="R2960" s="267"/>
      <c r="S2960" s="267"/>
      <c r="T2960" s="267"/>
      <c r="U2960" s="267"/>
      <c r="V2960" s="267"/>
      <c r="W2960" s="267"/>
      <c r="X2960" s="267"/>
      <c r="Y2960" s="267"/>
      <c r="Z2960" s="267"/>
      <c r="AA2960" s="267"/>
      <c r="AB2960" s="267"/>
    </row>
    <row r="2961" spans="1:28" s="268" customFormat="1" ht="40.200000000000003" customHeight="1">
      <c r="A2961" s="263" t="s">
        <v>8431</v>
      </c>
      <c r="B2961" s="535"/>
      <c r="C2961" s="263" t="s">
        <v>8453</v>
      </c>
      <c r="D2961" s="263" t="s">
        <v>8434</v>
      </c>
      <c r="E2961" s="535"/>
      <c r="F2961" s="263" t="s">
        <v>8454</v>
      </c>
      <c r="G2961" s="264" t="s">
        <v>8451</v>
      </c>
      <c r="H2961" s="263" t="s">
        <v>8455</v>
      </c>
      <c r="I2961" s="265" t="s">
        <v>9</v>
      </c>
      <c r="J2961" s="263"/>
      <c r="K2961" s="269"/>
      <c r="L2961" s="269" t="s">
        <v>645</v>
      </c>
      <c r="M2961" s="267"/>
      <c r="N2961" s="267"/>
      <c r="O2961" s="267"/>
      <c r="P2961" s="267"/>
      <c r="Q2961" s="267"/>
      <c r="R2961" s="267"/>
      <c r="S2961" s="267"/>
      <c r="T2961" s="267"/>
      <c r="U2961" s="267"/>
      <c r="V2961" s="267"/>
      <c r="W2961" s="267"/>
      <c r="X2961" s="267"/>
      <c r="Y2961" s="267"/>
      <c r="Z2961" s="267"/>
      <c r="AA2961" s="267"/>
      <c r="AB2961" s="267"/>
    </row>
    <row r="2962" spans="1:28" s="268" customFormat="1" ht="40.200000000000003" customHeight="1">
      <c r="A2962" s="263" t="s">
        <v>8431</v>
      </c>
      <c r="B2962" s="535"/>
      <c r="C2962" s="263" t="s">
        <v>8456</v>
      </c>
      <c r="D2962" s="263" t="s">
        <v>8434</v>
      </c>
      <c r="E2962" s="535"/>
      <c r="F2962" s="263" t="s">
        <v>8457</v>
      </c>
      <c r="G2962" s="264" t="s">
        <v>8458</v>
      </c>
      <c r="H2962" s="263" t="s">
        <v>8459</v>
      </c>
      <c r="I2962" s="265" t="s">
        <v>9</v>
      </c>
      <c r="J2962" s="263"/>
      <c r="K2962" s="269"/>
      <c r="L2962" s="269" t="s">
        <v>645</v>
      </c>
      <c r="M2962" s="267"/>
      <c r="N2962" s="267"/>
      <c r="O2962" s="267"/>
      <c r="P2962" s="267"/>
      <c r="Q2962" s="267"/>
      <c r="R2962" s="267"/>
      <c r="S2962" s="267"/>
      <c r="T2962" s="267"/>
      <c r="U2962" s="267"/>
      <c r="V2962" s="267"/>
      <c r="W2962" s="267"/>
      <c r="X2962" s="267"/>
      <c r="Y2962" s="267"/>
      <c r="Z2962" s="267"/>
      <c r="AA2962" s="267"/>
      <c r="AB2962" s="267"/>
    </row>
    <row r="2963" spans="1:28" s="268" customFormat="1" ht="40.200000000000003" customHeight="1">
      <c r="A2963" s="263" t="s">
        <v>8431</v>
      </c>
      <c r="B2963" s="535"/>
      <c r="C2963" s="263" t="s">
        <v>8460</v>
      </c>
      <c r="D2963" s="263" t="s">
        <v>8434</v>
      </c>
      <c r="E2963" s="535"/>
      <c r="F2963" s="263" t="s">
        <v>8461</v>
      </c>
      <c r="G2963" s="264" t="s">
        <v>8462</v>
      </c>
      <c r="H2963" s="263" t="s">
        <v>8463</v>
      </c>
      <c r="I2963" s="265" t="s">
        <v>9</v>
      </c>
      <c r="J2963" s="263"/>
      <c r="K2963" s="269"/>
      <c r="L2963" s="269" t="s">
        <v>645</v>
      </c>
      <c r="M2963" s="267"/>
      <c r="N2963" s="267"/>
      <c r="O2963" s="267"/>
      <c r="P2963" s="267"/>
      <c r="Q2963" s="267"/>
      <c r="R2963" s="267"/>
      <c r="S2963" s="267"/>
      <c r="T2963" s="267"/>
      <c r="U2963" s="267"/>
      <c r="V2963" s="267"/>
      <c r="W2963" s="267"/>
      <c r="X2963" s="267"/>
      <c r="Y2963" s="267"/>
      <c r="Z2963" s="267"/>
      <c r="AA2963" s="267"/>
      <c r="AB2963" s="267"/>
    </row>
    <row r="2964" spans="1:28" s="268" customFormat="1" ht="40.200000000000003" customHeight="1">
      <c r="A2964" s="263" t="s">
        <v>8431</v>
      </c>
      <c r="B2964" s="535"/>
      <c r="C2964" s="263" t="s">
        <v>8464</v>
      </c>
      <c r="D2964" s="263" t="s">
        <v>8434</v>
      </c>
      <c r="E2964" s="535"/>
      <c r="F2964" s="263" t="s">
        <v>8465</v>
      </c>
      <c r="G2964" s="264" t="s">
        <v>8462</v>
      </c>
      <c r="H2964" s="263" t="s">
        <v>8466</v>
      </c>
      <c r="I2964" s="265" t="s">
        <v>9</v>
      </c>
      <c r="J2964" s="263"/>
      <c r="K2964" s="269"/>
      <c r="L2964" s="269" t="s">
        <v>645</v>
      </c>
      <c r="M2964" s="267"/>
      <c r="N2964" s="267"/>
      <c r="O2964" s="267"/>
      <c r="P2964" s="267"/>
      <c r="Q2964" s="267"/>
      <c r="R2964" s="267"/>
      <c r="S2964" s="267"/>
      <c r="T2964" s="267"/>
      <c r="U2964" s="267"/>
      <c r="V2964" s="267"/>
      <c r="W2964" s="267"/>
      <c r="X2964" s="267"/>
      <c r="Y2964" s="267"/>
      <c r="Z2964" s="267"/>
      <c r="AA2964" s="267"/>
      <c r="AB2964" s="267"/>
    </row>
    <row r="2965" spans="1:28" s="268" customFormat="1" ht="40.200000000000003" customHeight="1">
      <c r="A2965" s="263" t="s">
        <v>8431</v>
      </c>
      <c r="B2965" s="535"/>
      <c r="C2965" s="263" t="s">
        <v>8467</v>
      </c>
      <c r="D2965" s="263" t="s">
        <v>8434</v>
      </c>
      <c r="E2965" s="535"/>
      <c r="F2965" s="263" t="s">
        <v>8468</v>
      </c>
      <c r="G2965" s="264" t="s">
        <v>8462</v>
      </c>
      <c r="H2965" s="263" t="s">
        <v>8469</v>
      </c>
      <c r="I2965" s="265" t="s">
        <v>9</v>
      </c>
      <c r="J2965" s="263"/>
      <c r="K2965" s="269"/>
      <c r="L2965" s="269" t="s">
        <v>645</v>
      </c>
      <c r="M2965" s="267"/>
      <c r="N2965" s="267"/>
      <c r="O2965" s="267"/>
      <c r="P2965" s="267"/>
      <c r="Q2965" s="267"/>
      <c r="R2965" s="267"/>
      <c r="S2965" s="267"/>
      <c r="T2965" s="267"/>
      <c r="U2965" s="267"/>
      <c r="V2965" s="267"/>
      <c r="W2965" s="267"/>
      <c r="X2965" s="267"/>
      <c r="Y2965" s="267"/>
      <c r="Z2965" s="267"/>
      <c r="AA2965" s="267"/>
      <c r="AB2965" s="267"/>
    </row>
    <row r="2966" spans="1:28" s="268" customFormat="1" ht="40.200000000000003" customHeight="1">
      <c r="A2966" s="263" t="s">
        <v>8431</v>
      </c>
      <c r="B2966" s="535"/>
      <c r="C2966" s="263" t="s">
        <v>8470</v>
      </c>
      <c r="D2966" s="263" t="s">
        <v>8434</v>
      </c>
      <c r="E2966" s="535"/>
      <c r="F2966" s="263" t="s">
        <v>8471</v>
      </c>
      <c r="G2966" s="264" t="s">
        <v>8462</v>
      </c>
      <c r="H2966" s="263" t="s">
        <v>8472</v>
      </c>
      <c r="I2966" s="265" t="s">
        <v>9</v>
      </c>
      <c r="J2966" s="263"/>
      <c r="K2966" s="269"/>
      <c r="L2966" s="269" t="s">
        <v>645</v>
      </c>
      <c r="M2966" s="267"/>
      <c r="N2966" s="267"/>
      <c r="O2966" s="267"/>
      <c r="P2966" s="267"/>
      <c r="Q2966" s="267"/>
      <c r="R2966" s="267"/>
      <c r="S2966" s="267"/>
      <c r="T2966" s="267"/>
      <c r="U2966" s="267"/>
      <c r="V2966" s="267"/>
      <c r="W2966" s="267"/>
      <c r="X2966" s="267"/>
      <c r="Y2966" s="267"/>
      <c r="Z2966" s="267"/>
      <c r="AA2966" s="267"/>
      <c r="AB2966" s="267"/>
    </row>
    <row r="2967" spans="1:28" s="268" customFormat="1" ht="40.200000000000003" customHeight="1">
      <c r="A2967" s="263" t="s">
        <v>8431</v>
      </c>
      <c r="B2967" s="535"/>
      <c r="C2967" s="263" t="s">
        <v>8473</v>
      </c>
      <c r="D2967" s="263" t="s">
        <v>8434</v>
      </c>
      <c r="E2967" s="535"/>
      <c r="F2967" s="263" t="s">
        <v>6729</v>
      </c>
      <c r="G2967" s="264" t="s">
        <v>8462</v>
      </c>
      <c r="H2967" s="263" t="s">
        <v>6730</v>
      </c>
      <c r="I2967" s="265" t="s">
        <v>9</v>
      </c>
      <c r="J2967" s="263"/>
      <c r="K2967" s="269"/>
      <c r="L2967" s="269" t="s">
        <v>645</v>
      </c>
      <c r="M2967" s="267"/>
      <c r="N2967" s="267"/>
      <c r="O2967" s="267"/>
      <c r="P2967" s="267"/>
      <c r="Q2967" s="267"/>
      <c r="R2967" s="267"/>
      <c r="S2967" s="267"/>
      <c r="T2967" s="267"/>
      <c r="U2967" s="267"/>
      <c r="V2967" s="267"/>
      <c r="W2967" s="267"/>
      <c r="X2967" s="267"/>
      <c r="Y2967" s="267"/>
      <c r="Z2967" s="267"/>
      <c r="AA2967" s="267"/>
      <c r="AB2967" s="267"/>
    </row>
    <row r="2968" spans="1:28" s="268" customFormat="1" ht="40.200000000000003" customHeight="1">
      <c r="A2968" s="263" t="s">
        <v>8431</v>
      </c>
      <c r="B2968" s="535"/>
      <c r="C2968" s="263" t="s">
        <v>8474</v>
      </c>
      <c r="D2968" s="263" t="s">
        <v>8434</v>
      </c>
      <c r="E2968" s="535"/>
      <c r="F2968" s="263" t="s">
        <v>8475</v>
      </c>
      <c r="G2968" s="264" t="s">
        <v>8462</v>
      </c>
      <c r="H2968" s="263" t="s">
        <v>4738</v>
      </c>
      <c r="I2968" s="265" t="s">
        <v>9</v>
      </c>
      <c r="J2968" s="263"/>
      <c r="K2968" s="269"/>
      <c r="L2968" s="269" t="s">
        <v>645</v>
      </c>
      <c r="M2968" s="267"/>
      <c r="N2968" s="267"/>
      <c r="O2968" s="267"/>
      <c r="P2968" s="267"/>
      <c r="Q2968" s="267"/>
      <c r="R2968" s="267"/>
      <c r="S2968" s="267"/>
      <c r="T2968" s="267"/>
      <c r="U2968" s="267"/>
      <c r="V2968" s="267"/>
      <c r="W2968" s="267"/>
      <c r="X2968" s="267"/>
      <c r="Y2968" s="267"/>
      <c r="Z2968" s="267"/>
      <c r="AA2968" s="267"/>
      <c r="AB2968" s="267"/>
    </row>
    <row r="2969" spans="1:28" s="268" customFormat="1" ht="40.200000000000003" customHeight="1">
      <c r="A2969" s="263" t="s">
        <v>8431</v>
      </c>
      <c r="B2969" s="535"/>
      <c r="C2969" s="263" t="s">
        <v>8476</v>
      </c>
      <c r="D2969" s="263" t="s">
        <v>8434</v>
      </c>
      <c r="E2969" s="535"/>
      <c r="F2969" s="263" t="s">
        <v>8477</v>
      </c>
      <c r="G2969" s="264" t="s">
        <v>8462</v>
      </c>
      <c r="H2969" s="263" t="s">
        <v>8478</v>
      </c>
      <c r="I2969" s="265" t="s">
        <v>9</v>
      </c>
      <c r="J2969" s="263"/>
      <c r="K2969" s="269"/>
      <c r="L2969" s="269" t="s">
        <v>645</v>
      </c>
      <c r="M2969" s="267"/>
      <c r="N2969" s="267"/>
      <c r="O2969" s="267"/>
      <c r="P2969" s="267"/>
      <c r="Q2969" s="267"/>
      <c r="R2969" s="267"/>
      <c r="S2969" s="267"/>
      <c r="T2969" s="267"/>
      <c r="U2969" s="267"/>
      <c r="V2969" s="267"/>
      <c r="W2969" s="267"/>
      <c r="X2969" s="267"/>
      <c r="Y2969" s="267"/>
      <c r="Z2969" s="267"/>
      <c r="AA2969" s="267"/>
      <c r="AB2969" s="267"/>
    </row>
    <row r="2970" spans="1:28" s="268" customFormat="1" ht="40.200000000000003" customHeight="1">
      <c r="A2970" s="263" t="s">
        <v>8431</v>
      </c>
      <c r="B2970" s="535"/>
      <c r="C2970" s="263" t="s">
        <v>8479</v>
      </c>
      <c r="D2970" s="263" t="s">
        <v>8434</v>
      </c>
      <c r="E2970" s="535"/>
      <c r="F2970" s="263" t="s">
        <v>8480</v>
      </c>
      <c r="G2970" s="264" t="s">
        <v>8462</v>
      </c>
      <c r="H2970" s="263" t="s">
        <v>8481</v>
      </c>
      <c r="I2970" s="265" t="s">
        <v>9</v>
      </c>
      <c r="J2970" s="263"/>
      <c r="K2970" s="269"/>
      <c r="L2970" s="269" t="s">
        <v>645</v>
      </c>
      <c r="M2970" s="267"/>
      <c r="N2970" s="267"/>
      <c r="O2970" s="267"/>
      <c r="P2970" s="267"/>
      <c r="Q2970" s="267"/>
      <c r="R2970" s="267"/>
      <c r="S2970" s="267"/>
      <c r="T2970" s="267"/>
      <c r="U2970" s="267"/>
      <c r="V2970" s="267"/>
      <c r="W2970" s="267"/>
      <c r="X2970" s="267"/>
      <c r="Y2970" s="267"/>
      <c r="Z2970" s="267"/>
      <c r="AA2970" s="267"/>
      <c r="AB2970" s="267"/>
    </row>
    <row r="2971" spans="1:28" s="268" customFormat="1" ht="40.200000000000003" customHeight="1">
      <c r="A2971" s="263" t="s">
        <v>8431</v>
      </c>
      <c r="B2971" s="535"/>
      <c r="C2971" s="263" t="s">
        <v>8482</v>
      </c>
      <c r="D2971" s="263" t="s">
        <v>8434</v>
      </c>
      <c r="E2971" s="535"/>
      <c r="F2971" s="263" t="s">
        <v>8483</v>
      </c>
      <c r="G2971" s="264" t="s">
        <v>8462</v>
      </c>
      <c r="H2971" s="263" t="s">
        <v>8484</v>
      </c>
      <c r="I2971" s="265" t="s">
        <v>9</v>
      </c>
      <c r="J2971" s="263"/>
      <c r="K2971" s="269"/>
      <c r="L2971" s="269" t="s">
        <v>645</v>
      </c>
      <c r="M2971" s="267"/>
      <c r="N2971" s="267"/>
      <c r="O2971" s="267"/>
      <c r="P2971" s="267"/>
      <c r="Q2971" s="267"/>
      <c r="R2971" s="267"/>
      <c r="S2971" s="267"/>
      <c r="T2971" s="267"/>
      <c r="U2971" s="267"/>
      <c r="V2971" s="267"/>
      <c r="W2971" s="267"/>
      <c r="X2971" s="267"/>
      <c r="Y2971" s="267"/>
      <c r="Z2971" s="267"/>
      <c r="AA2971" s="267"/>
      <c r="AB2971" s="267"/>
    </row>
    <row r="2972" spans="1:28" s="268" customFormat="1" ht="40.200000000000003" customHeight="1">
      <c r="A2972" s="263" t="s">
        <v>8431</v>
      </c>
      <c r="B2972" s="535"/>
      <c r="C2972" s="263" t="s">
        <v>8485</v>
      </c>
      <c r="D2972" s="263" t="s">
        <v>8434</v>
      </c>
      <c r="E2972" s="535"/>
      <c r="F2972" s="263" t="s">
        <v>6732</v>
      </c>
      <c r="G2972" s="264" t="s">
        <v>8462</v>
      </c>
      <c r="H2972" s="263" t="s">
        <v>8486</v>
      </c>
      <c r="I2972" s="265" t="s">
        <v>9</v>
      </c>
      <c r="J2972" s="263"/>
      <c r="K2972" s="269"/>
      <c r="L2972" s="269" t="s">
        <v>645</v>
      </c>
      <c r="M2972" s="267"/>
      <c r="N2972" s="267"/>
      <c r="O2972" s="267"/>
      <c r="P2972" s="267"/>
      <c r="Q2972" s="267"/>
      <c r="R2972" s="267"/>
      <c r="S2972" s="267"/>
      <c r="T2972" s="267"/>
      <c r="U2972" s="267"/>
      <c r="V2972" s="267"/>
      <c r="W2972" s="267"/>
      <c r="X2972" s="267"/>
      <c r="Y2972" s="267"/>
      <c r="Z2972" s="267"/>
      <c r="AA2972" s="267"/>
      <c r="AB2972" s="267"/>
    </row>
    <row r="2973" spans="1:28" s="268" customFormat="1" ht="40.200000000000003" customHeight="1">
      <c r="A2973" s="263" t="s">
        <v>8431</v>
      </c>
      <c r="B2973" s="535"/>
      <c r="C2973" s="263" t="s">
        <v>8487</v>
      </c>
      <c r="D2973" s="263" t="s">
        <v>8434</v>
      </c>
      <c r="E2973" s="535"/>
      <c r="F2973" s="263" t="s">
        <v>8488</v>
      </c>
      <c r="G2973" s="264" t="s">
        <v>8489</v>
      </c>
      <c r="H2973" s="263" t="s">
        <v>8490</v>
      </c>
      <c r="I2973" s="265" t="s">
        <v>9</v>
      </c>
      <c r="J2973" s="263"/>
      <c r="K2973" s="269"/>
      <c r="L2973" s="269" t="s">
        <v>645</v>
      </c>
      <c r="M2973" s="267"/>
      <c r="N2973" s="267"/>
      <c r="O2973" s="267"/>
      <c r="P2973" s="267"/>
      <c r="Q2973" s="267"/>
      <c r="R2973" s="267"/>
      <c r="S2973" s="267"/>
      <c r="T2973" s="267"/>
      <c r="U2973" s="267"/>
      <c r="V2973" s="267"/>
      <c r="W2973" s="267"/>
      <c r="X2973" s="267"/>
      <c r="Y2973" s="267"/>
      <c r="Z2973" s="267"/>
      <c r="AA2973" s="267"/>
      <c r="AB2973" s="267"/>
    </row>
    <row r="2974" spans="1:28" s="268" customFormat="1" ht="40.200000000000003" customHeight="1">
      <c r="A2974" s="263" t="s">
        <v>8431</v>
      </c>
      <c r="B2974" s="535"/>
      <c r="C2974" s="263" t="s">
        <v>8491</v>
      </c>
      <c r="D2974" s="263" t="s">
        <v>8434</v>
      </c>
      <c r="E2974" s="535"/>
      <c r="F2974" s="263" t="s">
        <v>8492</v>
      </c>
      <c r="G2974" s="264" t="s">
        <v>8489</v>
      </c>
      <c r="H2974" s="263" t="s">
        <v>8493</v>
      </c>
      <c r="I2974" s="265" t="s">
        <v>9</v>
      </c>
      <c r="J2974" s="263"/>
      <c r="K2974" s="269"/>
      <c r="L2974" s="269" t="s">
        <v>645</v>
      </c>
      <c r="M2974" s="267"/>
      <c r="N2974" s="267"/>
      <c r="O2974" s="267"/>
      <c r="P2974" s="267"/>
      <c r="Q2974" s="267"/>
      <c r="R2974" s="267"/>
      <c r="S2974" s="267"/>
      <c r="T2974" s="267"/>
      <c r="U2974" s="267"/>
      <c r="V2974" s="267"/>
      <c r="W2974" s="267"/>
      <c r="X2974" s="267"/>
      <c r="Y2974" s="267"/>
      <c r="Z2974" s="267"/>
      <c r="AA2974" s="267"/>
      <c r="AB2974" s="267"/>
    </row>
    <row r="2975" spans="1:28" s="268" customFormat="1" ht="40.200000000000003" customHeight="1">
      <c r="A2975" s="263" t="s">
        <v>8431</v>
      </c>
      <c r="B2975" s="535"/>
      <c r="C2975" s="263" t="s">
        <v>8494</v>
      </c>
      <c r="D2975" s="263" t="s">
        <v>8434</v>
      </c>
      <c r="E2975" s="535"/>
      <c r="F2975" s="263" t="s">
        <v>8495</v>
      </c>
      <c r="G2975" s="264" t="s">
        <v>8489</v>
      </c>
      <c r="H2975" s="263" t="s">
        <v>8496</v>
      </c>
      <c r="I2975" s="265" t="s">
        <v>9</v>
      </c>
      <c r="J2975" s="263"/>
      <c r="K2975" s="269"/>
      <c r="L2975" s="269" t="s">
        <v>645</v>
      </c>
      <c r="M2975" s="267"/>
      <c r="N2975" s="267"/>
      <c r="O2975" s="267"/>
      <c r="P2975" s="267"/>
      <c r="Q2975" s="267"/>
      <c r="R2975" s="267"/>
      <c r="S2975" s="267"/>
      <c r="T2975" s="267"/>
      <c r="U2975" s="267"/>
      <c r="V2975" s="267"/>
      <c r="W2975" s="267"/>
      <c r="X2975" s="267"/>
      <c r="Y2975" s="267"/>
      <c r="Z2975" s="267"/>
      <c r="AA2975" s="267"/>
      <c r="AB2975" s="267"/>
    </row>
    <row r="2976" spans="1:28" s="268" customFormat="1" ht="40.200000000000003" customHeight="1">
      <c r="A2976" s="263" t="s">
        <v>8431</v>
      </c>
      <c r="B2976" s="535"/>
      <c r="C2976" s="263" t="s">
        <v>8497</v>
      </c>
      <c r="D2976" s="263" t="s">
        <v>8434</v>
      </c>
      <c r="E2976" s="535"/>
      <c r="F2976" s="263" t="s">
        <v>8498</v>
      </c>
      <c r="G2976" s="264" t="s">
        <v>8489</v>
      </c>
      <c r="H2976" s="263" t="s">
        <v>8499</v>
      </c>
      <c r="I2976" s="265" t="s">
        <v>9</v>
      </c>
      <c r="J2976" s="263"/>
      <c r="K2976" s="269"/>
      <c r="L2976" s="269" t="s">
        <v>645</v>
      </c>
      <c r="M2976" s="267"/>
      <c r="N2976" s="267"/>
      <c r="O2976" s="267"/>
      <c r="P2976" s="267"/>
      <c r="Q2976" s="267"/>
      <c r="R2976" s="267"/>
      <c r="S2976" s="267"/>
      <c r="T2976" s="267"/>
      <c r="U2976" s="267"/>
      <c r="V2976" s="267"/>
      <c r="W2976" s="267"/>
      <c r="X2976" s="267"/>
      <c r="Y2976" s="267"/>
      <c r="Z2976" s="267"/>
      <c r="AA2976" s="267"/>
      <c r="AB2976" s="267"/>
    </row>
    <row r="2977" spans="1:28" s="268" customFormat="1" ht="40.200000000000003" customHeight="1">
      <c r="A2977" s="263" t="s">
        <v>8431</v>
      </c>
      <c r="B2977" s="535"/>
      <c r="C2977" s="263" t="s">
        <v>8500</v>
      </c>
      <c r="D2977" s="263" t="s">
        <v>8434</v>
      </c>
      <c r="E2977" s="535"/>
      <c r="F2977" s="263" t="s">
        <v>8501</v>
      </c>
      <c r="G2977" s="264" t="s">
        <v>8489</v>
      </c>
      <c r="H2977" s="263" t="s">
        <v>8502</v>
      </c>
      <c r="I2977" s="265" t="s">
        <v>9</v>
      </c>
      <c r="J2977" s="263"/>
      <c r="K2977" s="269"/>
      <c r="L2977" s="269" t="s">
        <v>645</v>
      </c>
      <c r="M2977" s="267"/>
      <c r="N2977" s="267"/>
      <c r="O2977" s="267"/>
      <c r="P2977" s="267"/>
      <c r="Q2977" s="267"/>
      <c r="R2977" s="267"/>
      <c r="S2977" s="267"/>
      <c r="T2977" s="267"/>
      <c r="U2977" s="267"/>
      <c r="V2977" s="267"/>
      <c r="W2977" s="267"/>
      <c r="X2977" s="267"/>
      <c r="Y2977" s="267"/>
      <c r="Z2977" s="267"/>
      <c r="AA2977" s="267"/>
      <c r="AB2977" s="267"/>
    </row>
    <row r="2978" spans="1:28" s="268" customFormat="1" ht="40.200000000000003" customHeight="1">
      <c r="A2978" s="263" t="s">
        <v>8431</v>
      </c>
      <c r="B2978" s="535"/>
      <c r="C2978" s="263" t="s">
        <v>8503</v>
      </c>
      <c r="D2978" s="263" t="s">
        <v>8434</v>
      </c>
      <c r="E2978" s="535"/>
      <c r="F2978" s="263" t="s">
        <v>8504</v>
      </c>
      <c r="G2978" s="264" t="s">
        <v>8489</v>
      </c>
      <c r="H2978" s="263" t="s">
        <v>8505</v>
      </c>
      <c r="I2978" s="265" t="s">
        <v>9</v>
      </c>
      <c r="J2978" s="263"/>
      <c r="K2978" s="269"/>
      <c r="L2978" s="269" t="s">
        <v>645</v>
      </c>
      <c r="M2978" s="267"/>
      <c r="N2978" s="267"/>
      <c r="O2978" s="267"/>
      <c r="P2978" s="267"/>
      <c r="Q2978" s="267"/>
      <c r="R2978" s="267"/>
      <c r="S2978" s="267"/>
      <c r="T2978" s="267"/>
      <c r="U2978" s="267"/>
      <c r="V2978" s="267"/>
      <c r="W2978" s="267"/>
      <c r="X2978" s="267"/>
      <c r="Y2978" s="267"/>
      <c r="Z2978" s="267"/>
      <c r="AA2978" s="267"/>
      <c r="AB2978" s="267"/>
    </row>
    <row r="2979" spans="1:28" s="268" customFormat="1" ht="40.200000000000003" customHeight="1">
      <c r="A2979" s="263" t="s">
        <v>8431</v>
      </c>
      <c r="B2979" s="535"/>
      <c r="C2979" s="263" t="s">
        <v>8506</v>
      </c>
      <c r="D2979" s="263" t="s">
        <v>8434</v>
      </c>
      <c r="E2979" s="535"/>
      <c r="F2979" s="263" t="s">
        <v>8507</v>
      </c>
      <c r="G2979" s="264" t="s">
        <v>8489</v>
      </c>
      <c r="H2979" s="263" t="s">
        <v>8508</v>
      </c>
      <c r="I2979" s="265" t="s">
        <v>9</v>
      </c>
      <c r="J2979" s="269"/>
      <c r="K2979" s="269"/>
      <c r="L2979" s="269" t="s">
        <v>645</v>
      </c>
      <c r="M2979" s="267"/>
      <c r="N2979" s="267"/>
      <c r="O2979" s="267"/>
      <c r="P2979" s="267"/>
      <c r="Q2979" s="267"/>
      <c r="R2979" s="267"/>
      <c r="S2979" s="267"/>
      <c r="T2979" s="267"/>
      <c r="U2979" s="267"/>
      <c r="V2979" s="267"/>
      <c r="W2979" s="267"/>
      <c r="X2979" s="267"/>
      <c r="Y2979" s="267"/>
      <c r="Z2979" s="267"/>
      <c r="AA2979" s="267"/>
      <c r="AB2979" s="267"/>
    </row>
    <row r="2980" spans="1:28" s="268" customFormat="1" ht="40.200000000000003" customHeight="1">
      <c r="A2980" s="263" t="s">
        <v>8431</v>
      </c>
      <c r="B2980" s="535"/>
      <c r="C2980" s="263" t="s">
        <v>8509</v>
      </c>
      <c r="D2980" s="263" t="s">
        <v>8434</v>
      </c>
      <c r="E2980" s="535"/>
      <c r="F2980" s="263" t="s">
        <v>8510</v>
      </c>
      <c r="G2980" s="264" t="s">
        <v>8511</v>
      </c>
      <c r="H2980" s="263" t="s">
        <v>1820</v>
      </c>
      <c r="I2980" s="265" t="s">
        <v>9</v>
      </c>
      <c r="J2980" s="263"/>
      <c r="K2980" s="269"/>
      <c r="L2980" s="269" t="s">
        <v>645</v>
      </c>
      <c r="M2980" s="267"/>
      <c r="N2980" s="267"/>
      <c r="O2980" s="267"/>
      <c r="P2980" s="267"/>
      <c r="Q2980" s="267"/>
      <c r="R2980" s="267"/>
      <c r="S2980" s="267"/>
      <c r="T2980" s="267"/>
      <c r="U2980" s="267"/>
      <c r="V2980" s="267"/>
      <c r="W2980" s="267"/>
      <c r="X2980" s="267"/>
      <c r="Y2980" s="267"/>
      <c r="Z2980" s="267"/>
      <c r="AA2980" s="267"/>
      <c r="AB2980" s="267"/>
    </row>
    <row r="2981" spans="1:28" s="268" customFormat="1" ht="40.200000000000003" customHeight="1">
      <c r="A2981" s="263" t="s">
        <v>8431</v>
      </c>
      <c r="B2981" s="535"/>
      <c r="C2981" s="263" t="s">
        <v>8512</v>
      </c>
      <c r="D2981" s="263" t="s">
        <v>8434</v>
      </c>
      <c r="E2981" s="535"/>
      <c r="F2981" s="263" t="s">
        <v>8513</v>
      </c>
      <c r="G2981" s="264" t="s">
        <v>8514</v>
      </c>
      <c r="H2981" s="263" t="s">
        <v>4149</v>
      </c>
      <c r="I2981" s="265" t="s">
        <v>9</v>
      </c>
      <c r="J2981" s="263"/>
      <c r="K2981" s="269"/>
      <c r="L2981" s="269" t="s">
        <v>645</v>
      </c>
      <c r="M2981" s="267"/>
      <c r="N2981" s="267"/>
      <c r="O2981" s="267"/>
      <c r="P2981" s="267"/>
      <c r="Q2981" s="267"/>
      <c r="R2981" s="267"/>
      <c r="S2981" s="267"/>
      <c r="T2981" s="267"/>
      <c r="U2981" s="267"/>
      <c r="V2981" s="267"/>
      <c r="W2981" s="267"/>
      <c r="X2981" s="267"/>
      <c r="Y2981" s="267"/>
      <c r="Z2981" s="267"/>
      <c r="AA2981" s="267"/>
      <c r="AB2981" s="267"/>
    </row>
    <row r="2982" spans="1:28" s="268" customFormat="1" ht="40.200000000000003" customHeight="1">
      <c r="A2982" s="263" t="s">
        <v>8431</v>
      </c>
      <c r="B2982" s="535"/>
      <c r="C2982" s="263" t="s">
        <v>8515</v>
      </c>
      <c r="D2982" s="263" t="s">
        <v>8434</v>
      </c>
      <c r="E2982" s="535"/>
      <c r="F2982" s="263" t="s">
        <v>8516</v>
      </c>
      <c r="G2982" s="264" t="s">
        <v>8517</v>
      </c>
      <c r="H2982" s="263" t="s">
        <v>6768</v>
      </c>
      <c r="I2982" s="265" t="s">
        <v>9</v>
      </c>
      <c r="J2982" s="263"/>
      <c r="K2982" s="269"/>
      <c r="L2982" s="269" t="s">
        <v>645</v>
      </c>
      <c r="M2982" s="267"/>
      <c r="N2982" s="267"/>
      <c r="O2982" s="267"/>
      <c r="P2982" s="267"/>
      <c r="Q2982" s="267"/>
      <c r="R2982" s="267"/>
      <c r="S2982" s="267"/>
      <c r="T2982" s="267"/>
      <c r="U2982" s="267"/>
      <c r="V2982" s="267"/>
      <c r="W2982" s="267"/>
      <c r="X2982" s="267"/>
      <c r="Y2982" s="267"/>
      <c r="Z2982" s="267"/>
      <c r="AA2982" s="267"/>
      <c r="AB2982" s="267"/>
    </row>
    <row r="2983" spans="1:28" s="268" customFormat="1" ht="40.200000000000003" customHeight="1">
      <c r="A2983" s="263" t="s">
        <v>8431</v>
      </c>
      <c r="B2983" s="535"/>
      <c r="C2983" s="263" t="s">
        <v>8518</v>
      </c>
      <c r="D2983" s="263" t="s">
        <v>8434</v>
      </c>
      <c r="E2983" s="535"/>
      <c r="F2983" s="263" t="s">
        <v>8519</v>
      </c>
      <c r="G2983" s="264" t="s">
        <v>8520</v>
      </c>
      <c r="H2983" s="263" t="s">
        <v>1812</v>
      </c>
      <c r="I2983" s="265" t="s">
        <v>9</v>
      </c>
      <c r="J2983" s="263"/>
      <c r="K2983" s="269"/>
      <c r="L2983" s="269" t="s">
        <v>645</v>
      </c>
      <c r="M2983" s="267"/>
      <c r="N2983" s="267"/>
      <c r="O2983" s="267"/>
      <c r="P2983" s="267"/>
      <c r="Q2983" s="267"/>
      <c r="R2983" s="267"/>
      <c r="S2983" s="267"/>
      <c r="T2983" s="267"/>
      <c r="U2983" s="267"/>
      <c r="V2983" s="267"/>
      <c r="W2983" s="267"/>
      <c r="X2983" s="267"/>
      <c r="Y2983" s="267"/>
      <c r="Z2983" s="267"/>
      <c r="AA2983" s="267"/>
      <c r="AB2983" s="267"/>
    </row>
    <row r="2984" spans="1:28" s="268" customFormat="1" ht="40.200000000000003" customHeight="1">
      <c r="A2984" s="263" t="s">
        <v>8431</v>
      </c>
      <c r="B2984" s="535"/>
      <c r="C2984" s="263" t="s">
        <v>8521</v>
      </c>
      <c r="D2984" s="263" t="s">
        <v>8434</v>
      </c>
      <c r="E2984" s="535"/>
      <c r="F2984" s="263" t="s">
        <v>8522</v>
      </c>
      <c r="G2984" s="264" t="s">
        <v>8523</v>
      </c>
      <c r="H2984" s="263" t="s">
        <v>1808</v>
      </c>
      <c r="I2984" s="265" t="s">
        <v>9</v>
      </c>
      <c r="J2984" s="263"/>
      <c r="K2984" s="269"/>
      <c r="L2984" s="269" t="s">
        <v>645</v>
      </c>
      <c r="M2984" s="267"/>
      <c r="N2984" s="267"/>
      <c r="O2984" s="267"/>
      <c r="P2984" s="267"/>
      <c r="Q2984" s="267"/>
      <c r="R2984" s="267"/>
      <c r="S2984" s="267"/>
      <c r="T2984" s="267"/>
      <c r="U2984" s="267"/>
      <c r="V2984" s="267"/>
      <c r="W2984" s="267"/>
      <c r="X2984" s="267"/>
      <c r="Y2984" s="267"/>
      <c r="Z2984" s="267"/>
      <c r="AA2984" s="267"/>
      <c r="AB2984" s="267"/>
    </row>
    <row r="2985" spans="1:28" s="268" customFormat="1" ht="40.200000000000003" customHeight="1">
      <c r="A2985" s="263" t="s">
        <v>8431</v>
      </c>
      <c r="B2985" s="535"/>
      <c r="C2985" s="263" t="s">
        <v>8524</v>
      </c>
      <c r="D2985" s="263" t="s">
        <v>8434</v>
      </c>
      <c r="E2985" s="535"/>
      <c r="F2985" s="263" t="s">
        <v>1804</v>
      </c>
      <c r="G2985" s="264" t="s">
        <v>8517</v>
      </c>
      <c r="H2985" s="263" t="s">
        <v>1625</v>
      </c>
      <c r="I2985" s="265" t="s">
        <v>9</v>
      </c>
      <c r="J2985" s="263"/>
      <c r="K2985" s="269"/>
      <c r="L2985" s="269" t="s">
        <v>645</v>
      </c>
      <c r="M2985" s="267"/>
      <c r="N2985" s="267"/>
      <c r="O2985" s="267"/>
      <c r="P2985" s="267"/>
      <c r="Q2985" s="267"/>
      <c r="R2985" s="267"/>
      <c r="S2985" s="267"/>
      <c r="T2985" s="267"/>
      <c r="U2985" s="267"/>
      <c r="V2985" s="267"/>
      <c r="W2985" s="267"/>
      <c r="X2985" s="267"/>
      <c r="Y2985" s="267"/>
      <c r="Z2985" s="267"/>
      <c r="AA2985" s="267"/>
      <c r="AB2985" s="267"/>
    </row>
    <row r="2986" spans="1:28" s="268" customFormat="1" ht="40.200000000000003" customHeight="1">
      <c r="A2986" s="263" t="s">
        <v>8431</v>
      </c>
      <c r="B2986" s="535"/>
      <c r="C2986" s="263" t="s">
        <v>8525</v>
      </c>
      <c r="D2986" s="263" t="s">
        <v>8434</v>
      </c>
      <c r="E2986" s="535"/>
      <c r="F2986" s="263" t="s">
        <v>8526</v>
      </c>
      <c r="G2986" s="264" t="s">
        <v>8517</v>
      </c>
      <c r="H2986" s="263" t="s">
        <v>8527</v>
      </c>
      <c r="I2986" s="265" t="s">
        <v>9</v>
      </c>
      <c r="J2986" s="263"/>
      <c r="K2986" s="269"/>
      <c r="L2986" s="269" t="s">
        <v>645</v>
      </c>
      <c r="M2986" s="267"/>
      <c r="N2986" s="267"/>
      <c r="O2986" s="267"/>
      <c r="P2986" s="267"/>
      <c r="Q2986" s="267"/>
      <c r="R2986" s="267"/>
      <c r="S2986" s="267"/>
      <c r="T2986" s="267"/>
      <c r="U2986" s="267"/>
      <c r="V2986" s="267"/>
      <c r="W2986" s="267"/>
      <c r="X2986" s="267"/>
      <c r="Y2986" s="267"/>
      <c r="Z2986" s="267"/>
      <c r="AA2986" s="267"/>
      <c r="AB2986" s="267"/>
    </row>
    <row r="2987" spans="1:28" s="268" customFormat="1" ht="40.200000000000003" customHeight="1">
      <c r="A2987" s="263" t="s">
        <v>8431</v>
      </c>
      <c r="B2987" s="535"/>
      <c r="C2987" s="263" t="s">
        <v>8528</v>
      </c>
      <c r="D2987" s="263" t="s">
        <v>8434</v>
      </c>
      <c r="E2987" s="535"/>
      <c r="F2987" s="263" t="s">
        <v>8529</v>
      </c>
      <c r="G2987" s="264" t="s">
        <v>8517</v>
      </c>
      <c r="H2987" s="263" t="s">
        <v>8530</v>
      </c>
      <c r="I2987" s="265" t="s">
        <v>9</v>
      </c>
      <c r="J2987" s="263"/>
      <c r="K2987" s="269"/>
      <c r="L2987" s="269" t="s">
        <v>645</v>
      </c>
      <c r="M2987" s="267"/>
      <c r="N2987" s="267"/>
      <c r="O2987" s="267"/>
      <c r="P2987" s="267"/>
      <c r="Q2987" s="267"/>
      <c r="R2987" s="267"/>
      <c r="S2987" s="267"/>
      <c r="T2987" s="267"/>
      <c r="U2987" s="267"/>
      <c r="V2987" s="267"/>
      <c r="W2987" s="267"/>
      <c r="X2987" s="267"/>
      <c r="Y2987" s="267"/>
      <c r="Z2987" s="267"/>
      <c r="AA2987" s="267"/>
      <c r="AB2987" s="267"/>
    </row>
    <row r="2988" spans="1:28" s="268" customFormat="1" ht="40.200000000000003" customHeight="1">
      <c r="A2988" s="263" t="s">
        <v>8531</v>
      </c>
      <c r="B2988" s="535" t="s">
        <v>8532</v>
      </c>
      <c r="C2988" s="263" t="s">
        <v>8533</v>
      </c>
      <c r="D2988" s="263" t="s">
        <v>645</v>
      </c>
      <c r="E2988" s="535" t="s">
        <v>8532</v>
      </c>
      <c r="F2988" s="263" t="s">
        <v>8534</v>
      </c>
      <c r="G2988" s="264" t="s">
        <v>8535</v>
      </c>
      <c r="H2988" s="263" t="s">
        <v>8536</v>
      </c>
      <c r="I2988" s="265" t="s">
        <v>9</v>
      </c>
      <c r="J2988" s="263"/>
      <c r="K2988" s="263"/>
      <c r="L2988" s="263" t="s">
        <v>645</v>
      </c>
      <c r="M2988" s="267"/>
      <c r="N2988" s="267"/>
      <c r="O2988" s="267"/>
      <c r="P2988" s="267"/>
      <c r="Q2988" s="267"/>
      <c r="R2988" s="267"/>
      <c r="S2988" s="267"/>
      <c r="T2988" s="267"/>
      <c r="U2988" s="267"/>
      <c r="V2988" s="267"/>
      <c r="W2988" s="267"/>
      <c r="X2988" s="267"/>
      <c r="Y2988" s="267"/>
      <c r="Z2988" s="267"/>
      <c r="AA2988" s="267"/>
      <c r="AB2988" s="267"/>
    </row>
    <row r="2989" spans="1:28" s="268" customFormat="1" ht="40.200000000000003" customHeight="1">
      <c r="A2989" s="263" t="s">
        <v>8531</v>
      </c>
      <c r="B2989" s="535"/>
      <c r="C2989" s="263" t="s">
        <v>8537</v>
      </c>
      <c r="D2989" s="263" t="s">
        <v>645</v>
      </c>
      <c r="E2989" s="535"/>
      <c r="F2989" s="263" t="s">
        <v>8538</v>
      </c>
      <c r="G2989" s="264" t="s">
        <v>8539</v>
      </c>
      <c r="H2989" s="263" t="s">
        <v>8540</v>
      </c>
      <c r="I2989" s="265" t="s">
        <v>9</v>
      </c>
      <c r="J2989" s="263"/>
      <c r="K2989" s="263"/>
      <c r="L2989" s="263" t="s">
        <v>645</v>
      </c>
      <c r="M2989" s="267"/>
      <c r="N2989" s="267"/>
      <c r="O2989" s="267"/>
      <c r="P2989" s="267"/>
      <c r="Q2989" s="267"/>
      <c r="R2989" s="267"/>
      <c r="S2989" s="267"/>
      <c r="T2989" s="267"/>
      <c r="U2989" s="267"/>
      <c r="V2989" s="267"/>
      <c r="W2989" s="267"/>
      <c r="X2989" s="267"/>
      <c r="Y2989" s="267"/>
      <c r="Z2989" s="267"/>
      <c r="AA2989" s="267"/>
      <c r="AB2989" s="267"/>
    </row>
    <row r="2990" spans="1:28" s="268" customFormat="1" ht="40.200000000000003" customHeight="1">
      <c r="A2990" s="263" t="s">
        <v>8531</v>
      </c>
      <c r="B2990" s="535"/>
      <c r="C2990" s="263" t="s">
        <v>8541</v>
      </c>
      <c r="D2990" s="263" t="s">
        <v>645</v>
      </c>
      <c r="E2990" s="535"/>
      <c r="F2990" s="263" t="s">
        <v>8542</v>
      </c>
      <c r="G2990" s="264" t="s">
        <v>8543</v>
      </c>
      <c r="H2990" s="263" t="s">
        <v>8544</v>
      </c>
      <c r="I2990" s="265" t="s">
        <v>9</v>
      </c>
      <c r="J2990" s="263"/>
      <c r="K2990" s="263"/>
      <c r="L2990" s="263" t="s">
        <v>645</v>
      </c>
      <c r="M2990" s="267"/>
      <c r="N2990" s="267"/>
      <c r="O2990" s="267"/>
      <c r="P2990" s="267"/>
      <c r="Q2990" s="267"/>
      <c r="R2990" s="267"/>
      <c r="S2990" s="267"/>
      <c r="T2990" s="267"/>
      <c r="U2990" s="267"/>
      <c r="V2990" s="267"/>
      <c r="W2990" s="267"/>
      <c r="X2990" s="267"/>
      <c r="Y2990" s="267"/>
      <c r="Z2990" s="267"/>
      <c r="AA2990" s="267"/>
      <c r="AB2990" s="267"/>
    </row>
    <row r="2991" spans="1:28" s="268" customFormat="1" ht="40.200000000000003" customHeight="1">
      <c r="A2991" s="263" t="s">
        <v>8531</v>
      </c>
      <c r="B2991" s="535"/>
      <c r="C2991" s="263" t="s">
        <v>8545</v>
      </c>
      <c r="D2991" s="263" t="s">
        <v>645</v>
      </c>
      <c r="E2991" s="535"/>
      <c r="F2991" s="263" t="s">
        <v>8546</v>
      </c>
      <c r="G2991" s="264" t="s">
        <v>8547</v>
      </c>
      <c r="H2991" s="263" t="s">
        <v>8536</v>
      </c>
      <c r="I2991" s="265" t="s">
        <v>9</v>
      </c>
      <c r="J2991" s="263"/>
      <c r="K2991" s="263"/>
      <c r="L2991" s="263" t="s">
        <v>645</v>
      </c>
      <c r="M2991" s="267"/>
      <c r="N2991" s="267"/>
      <c r="O2991" s="267"/>
      <c r="P2991" s="267"/>
      <c r="Q2991" s="267"/>
      <c r="R2991" s="267"/>
      <c r="S2991" s="267"/>
      <c r="T2991" s="267"/>
      <c r="U2991" s="267"/>
      <c r="V2991" s="267"/>
      <c r="W2991" s="267"/>
      <c r="X2991" s="267"/>
      <c r="Y2991" s="267"/>
      <c r="Z2991" s="267"/>
      <c r="AA2991" s="267"/>
      <c r="AB2991" s="267"/>
    </row>
    <row r="2992" spans="1:28" s="268" customFormat="1" ht="40.200000000000003" customHeight="1">
      <c r="A2992" s="263" t="s">
        <v>8531</v>
      </c>
      <c r="B2992" s="535"/>
      <c r="C2992" s="263" t="s">
        <v>8548</v>
      </c>
      <c r="D2992" s="263" t="s">
        <v>645</v>
      </c>
      <c r="E2992" s="535"/>
      <c r="F2992" s="263" t="s">
        <v>8549</v>
      </c>
      <c r="G2992" s="264" t="s">
        <v>8550</v>
      </c>
      <c r="H2992" s="263" t="s">
        <v>8540</v>
      </c>
      <c r="I2992" s="265" t="s">
        <v>9</v>
      </c>
      <c r="J2992" s="263"/>
      <c r="K2992" s="263"/>
      <c r="L2992" s="263" t="s">
        <v>645</v>
      </c>
      <c r="M2992" s="267"/>
      <c r="N2992" s="267"/>
      <c r="O2992" s="267"/>
      <c r="P2992" s="267"/>
      <c r="Q2992" s="267"/>
      <c r="R2992" s="267"/>
      <c r="S2992" s="267"/>
      <c r="T2992" s="267"/>
      <c r="U2992" s="267"/>
      <c r="V2992" s="267"/>
      <c r="W2992" s="267"/>
      <c r="X2992" s="267"/>
      <c r="Y2992" s="267"/>
      <c r="Z2992" s="267"/>
      <c r="AA2992" s="267"/>
      <c r="AB2992" s="267"/>
    </row>
    <row r="2993" spans="1:28" s="268" customFormat="1" ht="40.200000000000003" customHeight="1">
      <c r="A2993" s="263" t="s">
        <v>8531</v>
      </c>
      <c r="B2993" s="535"/>
      <c r="C2993" s="263" t="s">
        <v>8551</v>
      </c>
      <c r="D2993" s="263" t="s">
        <v>645</v>
      </c>
      <c r="E2993" s="535"/>
      <c r="F2993" s="263" t="s">
        <v>8552</v>
      </c>
      <c r="G2993" s="264" t="s">
        <v>8553</v>
      </c>
      <c r="H2993" s="263" t="s">
        <v>8544</v>
      </c>
      <c r="I2993" s="265" t="s">
        <v>9</v>
      </c>
      <c r="J2993" s="263"/>
      <c r="K2993" s="263"/>
      <c r="L2993" s="263" t="s">
        <v>645</v>
      </c>
      <c r="M2993" s="267"/>
      <c r="N2993" s="267"/>
      <c r="O2993" s="267"/>
      <c r="P2993" s="267"/>
      <c r="Q2993" s="267"/>
      <c r="R2993" s="267"/>
      <c r="S2993" s="267"/>
      <c r="T2993" s="267"/>
      <c r="U2993" s="267"/>
      <c r="V2993" s="267"/>
      <c r="W2993" s="267"/>
      <c r="X2993" s="267"/>
      <c r="Y2993" s="267"/>
      <c r="Z2993" s="267"/>
      <c r="AA2993" s="267"/>
      <c r="AB2993" s="267"/>
    </row>
    <row r="2994" spans="1:28" s="268" customFormat="1" ht="40.200000000000003" customHeight="1">
      <c r="A2994" s="263" t="s">
        <v>8531</v>
      </c>
      <c r="B2994" s="535"/>
      <c r="C2994" s="263" t="s">
        <v>8554</v>
      </c>
      <c r="D2994" s="263" t="s">
        <v>645</v>
      </c>
      <c r="E2994" s="535"/>
      <c r="F2994" s="317" t="s">
        <v>8555</v>
      </c>
      <c r="G2994" s="264" t="s">
        <v>8556</v>
      </c>
      <c r="H2994" s="317" t="s">
        <v>8557</v>
      </c>
      <c r="I2994" s="265" t="s">
        <v>9</v>
      </c>
      <c r="J2994" s="263"/>
      <c r="K2994" s="263"/>
      <c r="L2994" s="263" t="s">
        <v>645</v>
      </c>
      <c r="M2994" s="267"/>
      <c r="N2994" s="267"/>
      <c r="O2994" s="267"/>
      <c r="P2994" s="267"/>
      <c r="Q2994" s="267"/>
      <c r="R2994" s="267"/>
      <c r="S2994" s="267"/>
      <c r="T2994" s="267"/>
      <c r="U2994" s="267"/>
      <c r="V2994" s="267"/>
      <c r="W2994" s="267"/>
      <c r="X2994" s="267"/>
      <c r="Y2994" s="267"/>
      <c r="Z2994" s="267"/>
      <c r="AA2994" s="267"/>
      <c r="AB2994" s="267"/>
    </row>
    <row r="2995" spans="1:28" s="268" customFormat="1" ht="40.200000000000003" customHeight="1">
      <c r="A2995" s="263" t="s">
        <v>8531</v>
      </c>
      <c r="B2995" s="535"/>
      <c r="C2995" s="263" t="s">
        <v>8558</v>
      </c>
      <c r="D2995" s="263" t="s">
        <v>645</v>
      </c>
      <c r="E2995" s="535"/>
      <c r="F2995" s="317" t="s">
        <v>8559</v>
      </c>
      <c r="G2995" s="264" t="s">
        <v>8560</v>
      </c>
      <c r="H2995" s="317" t="s">
        <v>8561</v>
      </c>
      <c r="I2995" s="265" t="s">
        <v>9</v>
      </c>
      <c r="J2995" s="263"/>
      <c r="K2995" s="263"/>
      <c r="L2995" s="263" t="s">
        <v>645</v>
      </c>
      <c r="M2995" s="267"/>
      <c r="N2995" s="267"/>
      <c r="O2995" s="267"/>
      <c r="P2995" s="267"/>
      <c r="Q2995" s="267"/>
      <c r="R2995" s="267"/>
      <c r="S2995" s="267"/>
      <c r="T2995" s="267"/>
      <c r="U2995" s="267"/>
      <c r="V2995" s="267"/>
      <c r="W2995" s="267"/>
      <c r="X2995" s="267"/>
      <c r="Y2995" s="267"/>
      <c r="Z2995" s="267"/>
      <c r="AA2995" s="267"/>
      <c r="AB2995" s="267"/>
    </row>
    <row r="2996" spans="1:28" s="268" customFormat="1" ht="40.200000000000003" customHeight="1">
      <c r="A2996" s="263" t="s">
        <v>8531</v>
      </c>
      <c r="B2996" s="535"/>
      <c r="C2996" s="263" t="s">
        <v>8562</v>
      </c>
      <c r="D2996" s="263" t="s">
        <v>645</v>
      </c>
      <c r="E2996" s="535"/>
      <c r="F2996" s="317" t="s">
        <v>8563</v>
      </c>
      <c r="G2996" s="264" t="s">
        <v>8564</v>
      </c>
      <c r="H2996" s="317" t="s">
        <v>8565</v>
      </c>
      <c r="I2996" s="265" t="s">
        <v>9</v>
      </c>
      <c r="J2996" s="263"/>
      <c r="K2996" s="263"/>
      <c r="L2996" s="263" t="s">
        <v>645</v>
      </c>
      <c r="M2996" s="267"/>
      <c r="N2996" s="267"/>
      <c r="O2996" s="267"/>
      <c r="P2996" s="267"/>
      <c r="Q2996" s="267"/>
      <c r="R2996" s="267"/>
      <c r="S2996" s="267"/>
      <c r="T2996" s="267"/>
      <c r="U2996" s="267"/>
      <c r="V2996" s="267"/>
      <c r="W2996" s="267"/>
      <c r="X2996" s="267"/>
      <c r="Y2996" s="267"/>
      <c r="Z2996" s="267"/>
      <c r="AA2996" s="267"/>
      <c r="AB2996" s="267"/>
    </row>
    <row r="2997" spans="1:28" s="268" customFormat="1" ht="40.200000000000003" customHeight="1">
      <c r="A2997" s="263" t="s">
        <v>8531</v>
      </c>
      <c r="B2997" s="535"/>
      <c r="C2997" s="263" t="s">
        <v>8566</v>
      </c>
      <c r="D2997" s="263" t="s">
        <v>645</v>
      </c>
      <c r="E2997" s="535"/>
      <c r="F2997" s="317" t="s">
        <v>8567</v>
      </c>
      <c r="G2997" s="264" t="s">
        <v>8568</v>
      </c>
      <c r="H2997" s="317" t="s">
        <v>8557</v>
      </c>
      <c r="I2997" s="265" t="s">
        <v>9</v>
      </c>
      <c r="J2997" s="263"/>
      <c r="K2997" s="263"/>
      <c r="L2997" s="263" t="s">
        <v>645</v>
      </c>
      <c r="M2997" s="267"/>
      <c r="N2997" s="267"/>
      <c r="O2997" s="267"/>
      <c r="P2997" s="267"/>
      <c r="Q2997" s="267"/>
      <c r="R2997" s="267"/>
      <c r="S2997" s="267"/>
      <c r="T2997" s="267"/>
      <c r="U2997" s="267"/>
      <c r="V2997" s="267"/>
      <c r="W2997" s="267"/>
      <c r="X2997" s="267"/>
      <c r="Y2997" s="267"/>
      <c r="Z2997" s="267"/>
      <c r="AA2997" s="267"/>
      <c r="AB2997" s="267"/>
    </row>
    <row r="2998" spans="1:28" s="268" customFormat="1" ht="40.200000000000003" customHeight="1">
      <c r="A2998" s="263" t="s">
        <v>8531</v>
      </c>
      <c r="B2998" s="535"/>
      <c r="C2998" s="263" t="s">
        <v>8569</v>
      </c>
      <c r="D2998" s="263" t="s">
        <v>645</v>
      </c>
      <c r="E2998" s="535"/>
      <c r="F2998" s="317" t="s">
        <v>8570</v>
      </c>
      <c r="G2998" s="264" t="s">
        <v>8560</v>
      </c>
      <c r="H2998" s="317" t="s">
        <v>8561</v>
      </c>
      <c r="I2998" s="265" t="s">
        <v>9</v>
      </c>
      <c r="J2998" s="263"/>
      <c r="K2998" s="263"/>
      <c r="L2998" s="263" t="s">
        <v>645</v>
      </c>
      <c r="M2998" s="267"/>
      <c r="N2998" s="267"/>
      <c r="O2998" s="267"/>
      <c r="P2998" s="267"/>
      <c r="Q2998" s="267"/>
      <c r="R2998" s="267"/>
      <c r="S2998" s="267"/>
      <c r="T2998" s="267"/>
      <c r="U2998" s="267"/>
      <c r="V2998" s="267"/>
      <c r="W2998" s="267"/>
      <c r="X2998" s="267"/>
      <c r="Y2998" s="267"/>
      <c r="Z2998" s="267"/>
      <c r="AA2998" s="267"/>
      <c r="AB2998" s="267"/>
    </row>
    <row r="2999" spans="1:28" s="268" customFormat="1" ht="40.200000000000003" customHeight="1">
      <c r="A2999" s="263" t="s">
        <v>8531</v>
      </c>
      <c r="B2999" s="535"/>
      <c r="C2999" s="263" t="s">
        <v>8571</v>
      </c>
      <c r="D2999" s="263" t="s">
        <v>645</v>
      </c>
      <c r="E2999" s="535"/>
      <c r="F2999" s="317" t="s">
        <v>8572</v>
      </c>
      <c r="G2999" s="264" t="s">
        <v>8573</v>
      </c>
      <c r="H2999" s="317" t="s">
        <v>8565</v>
      </c>
      <c r="I2999" s="265" t="s">
        <v>9</v>
      </c>
      <c r="J2999" s="263"/>
      <c r="K2999" s="263"/>
      <c r="L2999" s="263" t="s">
        <v>645</v>
      </c>
      <c r="M2999" s="267"/>
      <c r="N2999" s="267"/>
      <c r="O2999" s="267"/>
      <c r="P2999" s="267"/>
      <c r="Q2999" s="267"/>
      <c r="R2999" s="267"/>
      <c r="S2999" s="267"/>
      <c r="T2999" s="267"/>
      <c r="U2999" s="267"/>
      <c r="V2999" s="267"/>
      <c r="W2999" s="267"/>
      <c r="X2999" s="267"/>
      <c r="Y2999" s="267"/>
      <c r="Z2999" s="267"/>
      <c r="AA2999" s="267"/>
      <c r="AB2999" s="267"/>
    </row>
    <row r="3000" spans="1:28" s="268" customFormat="1" ht="40.200000000000003" customHeight="1">
      <c r="A3000" s="263" t="s">
        <v>8531</v>
      </c>
      <c r="B3000" s="535"/>
      <c r="C3000" s="263" t="s">
        <v>8574</v>
      </c>
      <c r="D3000" s="263" t="s">
        <v>645</v>
      </c>
      <c r="E3000" s="535"/>
      <c r="F3000" s="263" t="s">
        <v>8575</v>
      </c>
      <c r="G3000" s="264" t="s">
        <v>8576</v>
      </c>
      <c r="H3000" s="263" t="s">
        <v>8577</v>
      </c>
      <c r="I3000" s="265" t="s">
        <v>9</v>
      </c>
      <c r="J3000" s="263"/>
      <c r="K3000" s="263"/>
      <c r="L3000" s="263" t="s">
        <v>645</v>
      </c>
      <c r="M3000" s="267"/>
      <c r="N3000" s="267"/>
      <c r="O3000" s="267"/>
      <c r="P3000" s="267"/>
      <c r="Q3000" s="267"/>
      <c r="R3000" s="267"/>
      <c r="S3000" s="267"/>
      <c r="T3000" s="267"/>
      <c r="U3000" s="267"/>
      <c r="V3000" s="267"/>
      <c r="W3000" s="267"/>
      <c r="X3000" s="267"/>
      <c r="Y3000" s="267"/>
      <c r="Z3000" s="267"/>
      <c r="AA3000" s="267"/>
      <c r="AB3000" s="267"/>
    </row>
    <row r="3001" spans="1:28" s="268" customFormat="1" ht="40.200000000000003" customHeight="1">
      <c r="A3001" s="263" t="s">
        <v>8531</v>
      </c>
      <c r="B3001" s="535"/>
      <c r="C3001" s="263" t="s">
        <v>8578</v>
      </c>
      <c r="D3001" s="263" t="s">
        <v>645</v>
      </c>
      <c r="E3001" s="535"/>
      <c r="F3001" s="263" t="s">
        <v>8579</v>
      </c>
      <c r="G3001" s="264" t="s">
        <v>8580</v>
      </c>
      <c r="H3001" s="263" t="s">
        <v>8581</v>
      </c>
      <c r="I3001" s="265" t="s">
        <v>9</v>
      </c>
      <c r="J3001" s="263"/>
      <c r="K3001" s="263"/>
      <c r="L3001" s="263" t="s">
        <v>645</v>
      </c>
      <c r="M3001" s="267"/>
      <c r="N3001" s="267"/>
      <c r="O3001" s="267"/>
      <c r="P3001" s="267"/>
      <c r="Q3001" s="267"/>
      <c r="R3001" s="267"/>
      <c r="S3001" s="267"/>
      <c r="T3001" s="267"/>
      <c r="U3001" s="267"/>
      <c r="V3001" s="267"/>
      <c r="W3001" s="267"/>
      <c r="X3001" s="267"/>
      <c r="Y3001" s="267"/>
      <c r="Z3001" s="267"/>
      <c r="AA3001" s="267"/>
      <c r="AB3001" s="267"/>
    </row>
    <row r="3002" spans="1:28" s="268" customFormat="1" ht="40.200000000000003" customHeight="1">
      <c r="A3002" s="263" t="s">
        <v>8531</v>
      </c>
      <c r="B3002" s="535"/>
      <c r="C3002" s="263" t="s">
        <v>8582</v>
      </c>
      <c r="D3002" s="263" t="s">
        <v>645</v>
      </c>
      <c r="E3002" s="535"/>
      <c r="F3002" s="263" t="s">
        <v>8583</v>
      </c>
      <c r="G3002" s="264" t="s">
        <v>8584</v>
      </c>
      <c r="H3002" s="263" t="s">
        <v>8585</v>
      </c>
      <c r="I3002" s="265" t="s">
        <v>9</v>
      </c>
      <c r="J3002" s="263"/>
      <c r="K3002" s="263"/>
      <c r="L3002" s="263" t="s">
        <v>645</v>
      </c>
      <c r="M3002" s="267"/>
      <c r="N3002" s="267"/>
      <c r="O3002" s="267"/>
      <c r="P3002" s="267"/>
      <c r="Q3002" s="267"/>
      <c r="R3002" s="267"/>
      <c r="S3002" s="267"/>
      <c r="T3002" s="267"/>
      <c r="U3002" s="267"/>
      <c r="V3002" s="267"/>
      <c r="W3002" s="267"/>
      <c r="X3002" s="267"/>
      <c r="Y3002" s="267"/>
      <c r="Z3002" s="267"/>
      <c r="AA3002" s="267"/>
      <c r="AB3002" s="267"/>
    </row>
    <row r="3003" spans="1:28" s="268" customFormat="1" ht="40.200000000000003" customHeight="1">
      <c r="A3003" s="263" t="s">
        <v>8531</v>
      </c>
      <c r="B3003" s="535"/>
      <c r="C3003" s="263" t="s">
        <v>8586</v>
      </c>
      <c r="D3003" s="263" t="s">
        <v>645</v>
      </c>
      <c r="E3003" s="535"/>
      <c r="F3003" s="263" t="s">
        <v>8587</v>
      </c>
      <c r="G3003" s="264" t="s">
        <v>8588</v>
      </c>
      <c r="H3003" s="263" t="s">
        <v>8577</v>
      </c>
      <c r="I3003" s="265" t="s">
        <v>9</v>
      </c>
      <c r="J3003" s="263"/>
      <c r="K3003" s="263"/>
      <c r="L3003" s="263" t="s">
        <v>645</v>
      </c>
      <c r="M3003" s="267"/>
      <c r="N3003" s="267"/>
      <c r="O3003" s="267"/>
      <c r="P3003" s="267"/>
      <c r="Q3003" s="267"/>
      <c r="R3003" s="267"/>
      <c r="S3003" s="267"/>
      <c r="T3003" s="267"/>
      <c r="U3003" s="267"/>
      <c r="V3003" s="267"/>
      <c r="W3003" s="267"/>
      <c r="X3003" s="267"/>
      <c r="Y3003" s="267"/>
      <c r="Z3003" s="267"/>
      <c r="AA3003" s="267"/>
      <c r="AB3003" s="267"/>
    </row>
    <row r="3004" spans="1:28" s="268" customFormat="1" ht="40.200000000000003" customHeight="1">
      <c r="A3004" s="263" t="s">
        <v>8531</v>
      </c>
      <c r="B3004" s="535"/>
      <c r="C3004" s="263" t="s">
        <v>8589</v>
      </c>
      <c r="D3004" s="263" t="s">
        <v>645</v>
      </c>
      <c r="E3004" s="535"/>
      <c r="F3004" s="263" t="s">
        <v>8590</v>
      </c>
      <c r="G3004" s="264" t="s">
        <v>8591</v>
      </c>
      <c r="H3004" s="263" t="s">
        <v>8581</v>
      </c>
      <c r="I3004" s="265" t="s">
        <v>9</v>
      </c>
      <c r="J3004" s="263"/>
      <c r="K3004" s="263"/>
      <c r="L3004" s="263" t="s">
        <v>645</v>
      </c>
      <c r="M3004" s="267"/>
      <c r="N3004" s="267"/>
      <c r="O3004" s="267"/>
      <c r="P3004" s="267"/>
      <c r="Q3004" s="267"/>
      <c r="R3004" s="267"/>
      <c r="S3004" s="267"/>
      <c r="T3004" s="267"/>
      <c r="U3004" s="267"/>
      <c r="V3004" s="267"/>
      <c r="W3004" s="267"/>
      <c r="X3004" s="267"/>
      <c r="Y3004" s="267"/>
      <c r="Z3004" s="267"/>
      <c r="AA3004" s="267"/>
      <c r="AB3004" s="267"/>
    </row>
    <row r="3005" spans="1:28" s="268" customFormat="1" ht="40.200000000000003" customHeight="1">
      <c r="A3005" s="263" t="s">
        <v>8531</v>
      </c>
      <c r="B3005" s="535"/>
      <c r="C3005" s="263" t="s">
        <v>8592</v>
      </c>
      <c r="D3005" s="263" t="s">
        <v>645</v>
      </c>
      <c r="E3005" s="535"/>
      <c r="F3005" s="263" t="s">
        <v>8593</v>
      </c>
      <c r="G3005" s="264" t="s">
        <v>8594</v>
      </c>
      <c r="H3005" s="263" t="s">
        <v>8585</v>
      </c>
      <c r="I3005" s="265" t="s">
        <v>9</v>
      </c>
      <c r="J3005" s="263"/>
      <c r="K3005" s="263"/>
      <c r="L3005" s="263" t="s">
        <v>645</v>
      </c>
      <c r="M3005" s="267"/>
      <c r="N3005" s="267"/>
      <c r="O3005" s="267"/>
      <c r="P3005" s="267"/>
      <c r="Q3005" s="267"/>
      <c r="R3005" s="267"/>
      <c r="S3005" s="267"/>
      <c r="T3005" s="267"/>
      <c r="U3005" s="267"/>
      <c r="V3005" s="267"/>
      <c r="W3005" s="267"/>
      <c r="X3005" s="267"/>
      <c r="Y3005" s="267"/>
      <c r="Z3005" s="267"/>
      <c r="AA3005" s="267"/>
      <c r="AB3005" s="267"/>
    </row>
    <row r="3006" spans="1:28" s="268" customFormat="1" ht="40.200000000000003" customHeight="1">
      <c r="A3006" s="263" t="s">
        <v>7257</v>
      </c>
      <c r="B3006" s="263" t="s">
        <v>7258</v>
      </c>
      <c r="C3006" s="263" t="s">
        <v>209</v>
      </c>
      <c r="D3006" s="263" t="s">
        <v>7259</v>
      </c>
      <c r="E3006" s="263" t="s">
        <v>7260</v>
      </c>
      <c r="F3006" s="263" t="s">
        <v>7261</v>
      </c>
      <c r="G3006" s="264" t="s">
        <v>7262</v>
      </c>
      <c r="H3006" s="263" t="s">
        <v>7263</v>
      </c>
      <c r="I3006" s="265" t="s">
        <v>9</v>
      </c>
      <c r="J3006" s="263"/>
      <c r="K3006" s="263"/>
      <c r="L3006" s="266"/>
      <c r="M3006" s="267"/>
      <c r="N3006" s="267"/>
      <c r="O3006" s="267"/>
      <c r="P3006" s="267"/>
      <c r="Q3006" s="267"/>
      <c r="R3006" s="267"/>
      <c r="S3006" s="267"/>
      <c r="T3006" s="267"/>
      <c r="U3006" s="267"/>
      <c r="V3006" s="267"/>
      <c r="W3006" s="267"/>
      <c r="X3006" s="267"/>
      <c r="Y3006" s="267"/>
      <c r="Z3006" s="267"/>
      <c r="AA3006" s="267"/>
      <c r="AB3006" s="267"/>
    </row>
    <row r="3007" spans="1:28" s="268" customFormat="1" ht="40.200000000000003" customHeight="1">
      <c r="A3007" s="263" t="s">
        <v>7257</v>
      </c>
      <c r="B3007" s="263" t="s">
        <v>7258</v>
      </c>
      <c r="C3007" s="263" t="s">
        <v>215</v>
      </c>
      <c r="D3007" s="263" t="s">
        <v>7259</v>
      </c>
      <c r="E3007" s="263" t="s">
        <v>7260</v>
      </c>
      <c r="F3007" s="263" t="s">
        <v>7264</v>
      </c>
      <c r="G3007" s="264" t="s">
        <v>7265</v>
      </c>
      <c r="H3007" s="263" t="s">
        <v>7266</v>
      </c>
      <c r="I3007" s="265" t="s">
        <v>9</v>
      </c>
      <c r="J3007" s="263"/>
      <c r="K3007" s="263"/>
      <c r="L3007" s="266"/>
      <c r="M3007" s="267"/>
      <c r="N3007" s="267"/>
      <c r="O3007" s="267"/>
      <c r="P3007" s="267"/>
      <c r="Q3007" s="267"/>
      <c r="R3007" s="267"/>
      <c r="S3007" s="267"/>
      <c r="T3007" s="267"/>
      <c r="U3007" s="267"/>
      <c r="V3007" s="267"/>
      <c r="W3007" s="267"/>
      <c r="X3007" s="267"/>
      <c r="Y3007" s="267"/>
      <c r="Z3007" s="267"/>
      <c r="AA3007" s="267"/>
      <c r="AB3007" s="267"/>
    </row>
    <row r="3008" spans="1:28" s="268" customFormat="1" ht="40.200000000000003" customHeight="1">
      <c r="A3008" s="263" t="s">
        <v>7257</v>
      </c>
      <c r="B3008" s="263" t="s">
        <v>7258</v>
      </c>
      <c r="C3008" s="263" t="s">
        <v>220</v>
      </c>
      <c r="D3008" s="263" t="s">
        <v>7259</v>
      </c>
      <c r="E3008" s="263" t="s">
        <v>7260</v>
      </c>
      <c r="F3008" s="263" t="s">
        <v>7267</v>
      </c>
      <c r="G3008" s="264" t="s">
        <v>7268</v>
      </c>
      <c r="H3008" s="263" t="s">
        <v>7269</v>
      </c>
      <c r="I3008" s="265" t="s">
        <v>9</v>
      </c>
      <c r="J3008" s="263"/>
      <c r="K3008" s="263"/>
      <c r="L3008" s="266"/>
      <c r="M3008" s="267"/>
      <c r="N3008" s="267"/>
      <c r="O3008" s="267"/>
      <c r="P3008" s="267"/>
      <c r="Q3008" s="267"/>
      <c r="R3008" s="267"/>
      <c r="S3008" s="267"/>
      <c r="T3008" s="267"/>
      <c r="U3008" s="267"/>
      <c r="V3008" s="267"/>
      <c r="W3008" s="267"/>
      <c r="X3008" s="267"/>
      <c r="Y3008" s="267"/>
      <c r="Z3008" s="267"/>
      <c r="AA3008" s="267"/>
      <c r="AB3008" s="267"/>
    </row>
    <row r="3009" spans="1:28" s="268" customFormat="1" ht="40.200000000000003" customHeight="1">
      <c r="A3009" s="263" t="s">
        <v>7257</v>
      </c>
      <c r="B3009" s="263" t="s">
        <v>7258</v>
      </c>
      <c r="C3009" s="263" t="s">
        <v>226</v>
      </c>
      <c r="D3009" s="263" t="s">
        <v>7259</v>
      </c>
      <c r="E3009" s="263" t="s">
        <v>7260</v>
      </c>
      <c r="F3009" s="263" t="s">
        <v>7270</v>
      </c>
      <c r="G3009" s="264" t="s">
        <v>7271</v>
      </c>
      <c r="H3009" s="263" t="s">
        <v>7263</v>
      </c>
      <c r="I3009" s="265" t="s">
        <v>9</v>
      </c>
      <c r="J3009" s="263"/>
      <c r="K3009" s="263"/>
      <c r="L3009" s="266"/>
      <c r="M3009" s="267"/>
      <c r="N3009" s="267"/>
      <c r="O3009" s="267"/>
      <c r="P3009" s="267"/>
      <c r="Q3009" s="267"/>
      <c r="R3009" s="267"/>
      <c r="S3009" s="267"/>
      <c r="T3009" s="267"/>
      <c r="U3009" s="267"/>
      <c r="V3009" s="267"/>
      <c r="W3009" s="267"/>
      <c r="X3009" s="267"/>
      <c r="Y3009" s="267"/>
      <c r="Z3009" s="267"/>
      <c r="AA3009" s="267"/>
      <c r="AB3009" s="267"/>
    </row>
    <row r="3010" spans="1:28" s="268" customFormat="1" ht="40.200000000000003" customHeight="1">
      <c r="A3010" s="263" t="s">
        <v>7257</v>
      </c>
      <c r="B3010" s="263" t="s">
        <v>7258</v>
      </c>
      <c r="C3010" s="263" t="s">
        <v>230</v>
      </c>
      <c r="D3010" s="263" t="s">
        <v>7259</v>
      </c>
      <c r="E3010" s="263" t="s">
        <v>7260</v>
      </c>
      <c r="F3010" s="263" t="s">
        <v>7272</v>
      </c>
      <c r="G3010" s="264" t="s">
        <v>7273</v>
      </c>
      <c r="H3010" s="263" t="s">
        <v>7263</v>
      </c>
      <c r="I3010" s="265" t="s">
        <v>9</v>
      </c>
      <c r="J3010" s="263"/>
      <c r="K3010" s="263"/>
      <c r="L3010" s="266"/>
      <c r="M3010" s="263"/>
      <c r="N3010" s="267"/>
      <c r="O3010" s="267"/>
      <c r="P3010" s="267"/>
      <c r="Q3010" s="267"/>
      <c r="R3010" s="267"/>
      <c r="S3010" s="267"/>
      <c r="T3010" s="267"/>
      <c r="U3010" s="267"/>
      <c r="V3010" s="267"/>
      <c r="W3010" s="267"/>
      <c r="X3010" s="267"/>
      <c r="Y3010" s="267"/>
      <c r="Z3010" s="267"/>
      <c r="AA3010" s="267"/>
      <c r="AB3010" s="267"/>
    </row>
    <row r="3011" spans="1:28" s="268" customFormat="1" ht="40.200000000000003" customHeight="1">
      <c r="A3011" s="263" t="s">
        <v>7257</v>
      </c>
      <c r="B3011" s="263" t="s">
        <v>7258</v>
      </c>
      <c r="C3011" s="263" t="s">
        <v>234</v>
      </c>
      <c r="D3011" s="263" t="s">
        <v>7259</v>
      </c>
      <c r="E3011" s="263" t="s">
        <v>7260</v>
      </c>
      <c r="F3011" s="263" t="s">
        <v>7274</v>
      </c>
      <c r="G3011" s="264" t="s">
        <v>7275</v>
      </c>
      <c r="H3011" s="263" t="s">
        <v>7263</v>
      </c>
      <c r="I3011" s="265" t="s">
        <v>9</v>
      </c>
      <c r="J3011" s="263"/>
      <c r="K3011" s="263"/>
      <c r="L3011" s="267"/>
      <c r="M3011" s="267"/>
      <c r="N3011" s="267"/>
      <c r="O3011" s="267"/>
      <c r="P3011" s="267"/>
      <c r="Q3011" s="267"/>
      <c r="R3011" s="267"/>
      <c r="S3011" s="267"/>
      <c r="T3011" s="267"/>
      <c r="U3011" s="267"/>
      <c r="V3011" s="267"/>
      <c r="W3011" s="267"/>
      <c r="X3011" s="267"/>
      <c r="Y3011" s="267"/>
      <c r="Z3011" s="267"/>
      <c r="AA3011" s="267"/>
      <c r="AB3011" s="267"/>
    </row>
    <row r="3012" spans="1:28" s="284" customFormat="1" ht="40.200000000000003" customHeight="1">
      <c r="A3012" s="287" t="s">
        <v>7257</v>
      </c>
      <c r="B3012" s="287" t="s">
        <v>7258</v>
      </c>
      <c r="C3012" s="287" t="s">
        <v>238</v>
      </c>
      <c r="D3012" s="287" t="s">
        <v>7259</v>
      </c>
      <c r="E3012" s="287" t="s">
        <v>7260</v>
      </c>
      <c r="F3012" s="287" t="s">
        <v>7276</v>
      </c>
      <c r="G3012" s="309" t="s">
        <v>7277</v>
      </c>
      <c r="H3012" s="287" t="s">
        <v>7278</v>
      </c>
      <c r="I3012" s="310" t="s">
        <v>9</v>
      </c>
      <c r="J3012" s="287"/>
      <c r="K3012" s="287"/>
      <c r="L3012" s="287"/>
    </row>
    <row r="3013" spans="1:28" s="262" customFormat="1" ht="40.200000000000003" customHeight="1">
      <c r="A3013" s="256" t="s">
        <v>7257</v>
      </c>
      <c r="B3013" s="256" t="s">
        <v>7258</v>
      </c>
      <c r="C3013" s="256" t="s">
        <v>243</v>
      </c>
      <c r="D3013" s="256" t="s">
        <v>7259</v>
      </c>
      <c r="E3013" s="256" t="s">
        <v>7260</v>
      </c>
      <c r="F3013" s="256" t="s">
        <v>7279</v>
      </c>
      <c r="G3013" s="258" t="s">
        <v>7280</v>
      </c>
      <c r="H3013" s="256" t="s">
        <v>7281</v>
      </c>
      <c r="I3013" s="259" t="s">
        <v>9</v>
      </c>
      <c r="J3013" s="256"/>
      <c r="K3013" s="256"/>
      <c r="L3013" s="261"/>
      <c r="M3013" s="261"/>
      <c r="N3013" s="261"/>
      <c r="O3013" s="261"/>
      <c r="P3013" s="261"/>
      <c r="Q3013" s="261"/>
      <c r="R3013" s="261"/>
      <c r="S3013" s="261"/>
      <c r="T3013" s="261"/>
      <c r="U3013" s="261"/>
      <c r="V3013" s="261"/>
      <c r="W3013" s="261"/>
      <c r="X3013" s="261"/>
      <c r="Y3013" s="261"/>
      <c r="Z3013" s="261"/>
      <c r="AA3013" s="261"/>
      <c r="AB3013" s="261"/>
    </row>
    <row r="3014" spans="1:28" s="268" customFormat="1" ht="40.200000000000003" customHeight="1">
      <c r="A3014" s="263" t="s">
        <v>7257</v>
      </c>
      <c r="B3014" s="263" t="s">
        <v>7258</v>
      </c>
      <c r="C3014" s="263" t="s">
        <v>248</v>
      </c>
      <c r="D3014" s="263" t="s">
        <v>7259</v>
      </c>
      <c r="E3014" s="263" t="s">
        <v>7260</v>
      </c>
      <c r="F3014" s="263" t="s">
        <v>7282</v>
      </c>
      <c r="G3014" s="264" t="s">
        <v>7283</v>
      </c>
      <c r="H3014" s="263" t="s">
        <v>7284</v>
      </c>
      <c r="I3014" s="265" t="s">
        <v>9</v>
      </c>
      <c r="J3014" s="263"/>
      <c r="K3014" s="263"/>
      <c r="L3014" s="267"/>
      <c r="M3014" s="267"/>
      <c r="N3014" s="267"/>
      <c r="O3014" s="267"/>
      <c r="P3014" s="267"/>
      <c r="Q3014" s="267"/>
      <c r="R3014" s="267"/>
      <c r="S3014" s="267"/>
      <c r="T3014" s="267"/>
      <c r="U3014" s="267"/>
      <c r="V3014" s="267"/>
      <c r="W3014" s="267"/>
      <c r="X3014" s="267"/>
      <c r="Y3014" s="267"/>
      <c r="Z3014" s="267"/>
      <c r="AA3014" s="267"/>
      <c r="AB3014" s="267"/>
    </row>
    <row r="3015" spans="1:28" s="268" customFormat="1" ht="40.200000000000003" customHeight="1">
      <c r="A3015" s="263" t="s">
        <v>7257</v>
      </c>
      <c r="B3015" s="263" t="s">
        <v>7258</v>
      </c>
      <c r="C3015" s="263" t="s">
        <v>252</v>
      </c>
      <c r="D3015" s="263" t="s">
        <v>7259</v>
      </c>
      <c r="E3015" s="263" t="s">
        <v>7260</v>
      </c>
      <c r="F3015" s="263" t="s">
        <v>7285</v>
      </c>
      <c r="G3015" s="264" t="s">
        <v>7286</v>
      </c>
      <c r="H3015" s="263" t="s">
        <v>7287</v>
      </c>
      <c r="I3015" s="265" t="s">
        <v>9</v>
      </c>
      <c r="J3015" s="263"/>
      <c r="K3015" s="263"/>
      <c r="L3015" s="267"/>
      <c r="M3015" s="267"/>
      <c r="N3015" s="267"/>
      <c r="O3015" s="267"/>
      <c r="P3015" s="267"/>
      <c r="Q3015" s="267"/>
      <c r="R3015" s="267"/>
      <c r="S3015" s="267"/>
      <c r="T3015" s="267"/>
      <c r="U3015" s="267"/>
      <c r="V3015" s="267"/>
      <c r="W3015" s="267"/>
      <c r="X3015" s="267"/>
      <c r="Y3015" s="267"/>
      <c r="Z3015" s="267"/>
      <c r="AA3015" s="267"/>
      <c r="AB3015" s="267"/>
    </row>
    <row r="3016" spans="1:28" s="268" customFormat="1" ht="40.200000000000003" customHeight="1">
      <c r="A3016" s="263" t="s">
        <v>7257</v>
      </c>
      <c r="B3016" s="263" t="s">
        <v>7258</v>
      </c>
      <c r="C3016" s="263" t="s">
        <v>257</v>
      </c>
      <c r="D3016" s="263" t="s">
        <v>7259</v>
      </c>
      <c r="E3016" s="263" t="s">
        <v>7260</v>
      </c>
      <c r="F3016" s="263" t="s">
        <v>5025</v>
      </c>
      <c r="G3016" s="264" t="s">
        <v>5507</v>
      </c>
      <c r="H3016" s="263" t="s">
        <v>3365</v>
      </c>
      <c r="I3016" s="265" t="s">
        <v>9</v>
      </c>
      <c r="J3016" s="263"/>
      <c r="K3016" s="263"/>
      <c r="L3016" s="267"/>
      <c r="M3016" s="267"/>
      <c r="N3016" s="267"/>
      <c r="O3016" s="267"/>
      <c r="P3016" s="267"/>
      <c r="Q3016" s="267"/>
      <c r="R3016" s="267"/>
      <c r="S3016" s="267"/>
      <c r="T3016" s="267"/>
      <c r="U3016" s="267"/>
      <c r="V3016" s="267"/>
      <c r="W3016" s="267"/>
      <c r="X3016" s="267"/>
      <c r="Y3016" s="267"/>
      <c r="Z3016" s="267"/>
      <c r="AA3016" s="267"/>
      <c r="AB3016" s="267"/>
    </row>
    <row r="3017" spans="1:28" s="268" customFormat="1" ht="40.200000000000003" customHeight="1">
      <c r="A3017" s="263" t="s">
        <v>7257</v>
      </c>
      <c r="B3017" s="263" t="s">
        <v>7258</v>
      </c>
      <c r="C3017" s="263" t="s">
        <v>260</v>
      </c>
      <c r="D3017" s="263" t="s">
        <v>7259</v>
      </c>
      <c r="E3017" s="263" t="s">
        <v>7260</v>
      </c>
      <c r="F3017" s="263" t="s">
        <v>3036</v>
      </c>
      <c r="G3017" s="264" t="s">
        <v>5831</v>
      </c>
      <c r="H3017" s="263" t="s">
        <v>3359</v>
      </c>
      <c r="I3017" s="265" t="s">
        <v>9</v>
      </c>
      <c r="J3017" s="263"/>
      <c r="K3017" s="263"/>
      <c r="L3017" s="267"/>
      <c r="M3017" s="267"/>
      <c r="N3017" s="267"/>
      <c r="O3017" s="267"/>
      <c r="P3017" s="267"/>
      <c r="Q3017" s="267"/>
      <c r="R3017" s="267"/>
      <c r="S3017" s="267"/>
      <c r="T3017" s="267"/>
      <c r="U3017" s="267"/>
      <c r="V3017" s="267"/>
      <c r="W3017" s="267"/>
      <c r="X3017" s="267"/>
      <c r="Y3017" s="267"/>
      <c r="Z3017" s="267"/>
      <c r="AA3017" s="267"/>
      <c r="AB3017" s="267"/>
    </row>
    <row r="3018" spans="1:28" s="268" customFormat="1" ht="40.200000000000003" customHeight="1">
      <c r="A3018" s="263" t="s">
        <v>7257</v>
      </c>
      <c r="B3018" s="263" t="s">
        <v>7258</v>
      </c>
      <c r="C3018" s="263" t="s">
        <v>264</v>
      </c>
      <c r="D3018" s="263" t="s">
        <v>7259</v>
      </c>
      <c r="E3018" s="263" t="s">
        <v>7260</v>
      </c>
      <c r="F3018" s="263" t="s">
        <v>3031</v>
      </c>
      <c r="G3018" s="264" t="s">
        <v>5408</v>
      </c>
      <c r="H3018" s="263" t="s">
        <v>3362</v>
      </c>
      <c r="I3018" s="265" t="s">
        <v>9</v>
      </c>
      <c r="J3018" s="263"/>
      <c r="K3018" s="263"/>
      <c r="L3018" s="267"/>
      <c r="M3018" s="267"/>
      <c r="N3018" s="267"/>
      <c r="O3018" s="267"/>
      <c r="P3018" s="267"/>
      <c r="Q3018" s="267"/>
      <c r="R3018" s="267"/>
      <c r="S3018" s="267"/>
      <c r="T3018" s="267"/>
      <c r="U3018" s="267"/>
      <c r="V3018" s="267"/>
      <c r="W3018" s="267"/>
      <c r="X3018" s="267"/>
      <c r="Y3018" s="267"/>
      <c r="Z3018" s="267"/>
      <c r="AA3018" s="267"/>
      <c r="AB3018" s="267"/>
    </row>
    <row r="3019" spans="1:28" s="268" customFormat="1" ht="40.200000000000003" customHeight="1">
      <c r="A3019" s="263" t="s">
        <v>7257</v>
      </c>
      <c r="B3019" s="263" t="s">
        <v>7258</v>
      </c>
      <c r="C3019" s="263" t="s">
        <v>268</v>
      </c>
      <c r="D3019" s="263" t="s">
        <v>7259</v>
      </c>
      <c r="E3019" s="263" t="s">
        <v>7260</v>
      </c>
      <c r="F3019" s="263" t="s">
        <v>6995</v>
      </c>
      <c r="G3019" s="264" t="s">
        <v>7288</v>
      </c>
      <c r="H3019" s="263" t="s">
        <v>5503</v>
      </c>
      <c r="I3019" s="265" t="s">
        <v>9</v>
      </c>
      <c r="J3019" s="263"/>
      <c r="K3019" s="263"/>
      <c r="L3019" s="267"/>
      <c r="M3019" s="267"/>
      <c r="N3019" s="267"/>
      <c r="O3019" s="267"/>
      <c r="P3019" s="267"/>
      <c r="Q3019" s="267"/>
      <c r="R3019" s="267"/>
      <c r="S3019" s="267"/>
      <c r="T3019" s="267"/>
      <c r="U3019" s="267"/>
      <c r="V3019" s="267"/>
      <c r="W3019" s="267"/>
      <c r="X3019" s="267"/>
      <c r="Y3019" s="267"/>
      <c r="Z3019" s="267"/>
      <c r="AA3019" s="267"/>
      <c r="AB3019" s="267"/>
    </row>
    <row r="3020" spans="1:28" s="268" customFormat="1" ht="40.200000000000003" customHeight="1">
      <c r="A3020" s="263" t="s">
        <v>7257</v>
      </c>
      <c r="B3020" s="263" t="s">
        <v>7258</v>
      </c>
      <c r="C3020" s="263" t="s">
        <v>272</v>
      </c>
      <c r="D3020" s="263" t="s">
        <v>7259</v>
      </c>
      <c r="E3020" s="263" t="s">
        <v>7260</v>
      </c>
      <c r="F3020" s="263" t="s">
        <v>7289</v>
      </c>
      <c r="G3020" s="264" t="s">
        <v>7290</v>
      </c>
      <c r="H3020" s="263" t="s">
        <v>5500</v>
      </c>
      <c r="I3020" s="265" t="s">
        <v>9</v>
      </c>
      <c r="J3020" s="263"/>
      <c r="K3020" s="263"/>
      <c r="L3020" s="267"/>
      <c r="M3020" s="267"/>
      <c r="N3020" s="267"/>
      <c r="O3020" s="267"/>
      <c r="P3020" s="267"/>
      <c r="Q3020" s="267"/>
      <c r="R3020" s="267"/>
      <c r="S3020" s="267"/>
      <c r="T3020" s="267"/>
      <c r="U3020" s="267"/>
      <c r="V3020" s="267"/>
      <c r="W3020" s="267"/>
      <c r="X3020" s="267"/>
      <c r="Y3020" s="267"/>
      <c r="Z3020" s="267"/>
      <c r="AA3020" s="267"/>
      <c r="AB3020" s="267"/>
    </row>
    <row r="3021" spans="1:28" s="268" customFormat="1" ht="40.200000000000003" customHeight="1">
      <c r="A3021" s="267" t="s">
        <v>7257</v>
      </c>
      <c r="B3021" s="267" t="s">
        <v>7258</v>
      </c>
      <c r="C3021" s="263" t="s">
        <v>275</v>
      </c>
      <c r="D3021" s="263" t="s">
        <v>7259</v>
      </c>
      <c r="E3021" s="263" t="s">
        <v>7260</v>
      </c>
      <c r="F3021" s="267" t="s">
        <v>7291</v>
      </c>
      <c r="G3021" s="277" t="s">
        <v>7292</v>
      </c>
      <c r="H3021" s="267" t="s">
        <v>7245</v>
      </c>
      <c r="I3021" s="265" t="s">
        <v>9</v>
      </c>
      <c r="J3021" s="267"/>
      <c r="K3021" s="263"/>
      <c r="L3021" s="267"/>
      <c r="M3021" s="267"/>
      <c r="N3021" s="267"/>
      <c r="O3021" s="267"/>
      <c r="P3021" s="267"/>
      <c r="Q3021" s="267"/>
      <c r="R3021" s="267"/>
      <c r="S3021" s="267"/>
      <c r="T3021" s="267"/>
      <c r="U3021" s="267"/>
      <c r="V3021" s="267"/>
      <c r="W3021" s="267"/>
      <c r="X3021" s="267"/>
      <c r="Y3021" s="267"/>
      <c r="Z3021" s="267"/>
      <c r="AA3021" s="267"/>
      <c r="AB3021" s="267"/>
    </row>
    <row r="3022" spans="1:28" s="268" customFormat="1" ht="40.200000000000003" customHeight="1">
      <c r="A3022" s="267" t="s">
        <v>7257</v>
      </c>
      <c r="B3022" s="267" t="s">
        <v>7258</v>
      </c>
      <c r="C3022" s="263" t="s">
        <v>279</v>
      </c>
      <c r="D3022" s="263" t="s">
        <v>7259</v>
      </c>
      <c r="E3022" s="263" t="s">
        <v>7260</v>
      </c>
      <c r="F3022" s="267" t="s">
        <v>7293</v>
      </c>
      <c r="G3022" s="277" t="s">
        <v>7292</v>
      </c>
      <c r="H3022" s="267" t="s">
        <v>7294</v>
      </c>
      <c r="I3022" s="265" t="s">
        <v>9</v>
      </c>
      <c r="J3022" s="267"/>
      <c r="K3022" s="263"/>
      <c r="L3022" s="267"/>
      <c r="M3022" s="267"/>
      <c r="N3022" s="267"/>
      <c r="O3022" s="267"/>
      <c r="P3022" s="267"/>
      <c r="Q3022" s="267"/>
      <c r="R3022" s="267"/>
      <c r="S3022" s="267"/>
      <c r="T3022" s="267"/>
      <c r="U3022" s="267"/>
      <c r="V3022" s="267"/>
      <c r="W3022" s="267"/>
      <c r="X3022" s="267"/>
      <c r="Y3022" s="267"/>
      <c r="Z3022" s="267"/>
      <c r="AA3022" s="267"/>
      <c r="AB3022" s="267"/>
    </row>
    <row r="3023" spans="1:28" s="268" customFormat="1" ht="40.200000000000003" customHeight="1">
      <c r="A3023" s="263" t="s">
        <v>8232</v>
      </c>
      <c r="B3023" s="535" t="s">
        <v>8233</v>
      </c>
      <c r="C3023" s="263" t="s">
        <v>8234</v>
      </c>
      <c r="D3023" s="263" t="s">
        <v>8235</v>
      </c>
      <c r="E3023" s="535" t="s">
        <v>8236</v>
      </c>
      <c r="F3023" s="263" t="s">
        <v>8237</v>
      </c>
      <c r="G3023" s="278" t="s">
        <v>8238</v>
      </c>
      <c r="H3023" s="263" t="s">
        <v>8239</v>
      </c>
      <c r="I3023" s="265" t="s">
        <v>9</v>
      </c>
      <c r="J3023" s="263"/>
      <c r="K3023" s="263"/>
      <c r="L3023" s="269" t="s">
        <v>645</v>
      </c>
      <c r="M3023" s="267"/>
      <c r="N3023" s="267"/>
      <c r="O3023" s="267"/>
      <c r="P3023" s="267"/>
      <c r="Q3023" s="267"/>
      <c r="R3023" s="267"/>
      <c r="S3023" s="267"/>
      <c r="T3023" s="267"/>
      <c r="U3023" s="267"/>
      <c r="V3023" s="267"/>
      <c r="W3023" s="267"/>
      <c r="X3023" s="267"/>
      <c r="Y3023" s="267"/>
      <c r="Z3023" s="267"/>
      <c r="AA3023" s="267"/>
      <c r="AB3023" s="267"/>
    </row>
    <row r="3024" spans="1:28" s="268" customFormat="1" ht="40.200000000000003" customHeight="1">
      <c r="A3024" s="263" t="s">
        <v>8232</v>
      </c>
      <c r="B3024" s="535"/>
      <c r="C3024" s="263" t="s">
        <v>8240</v>
      </c>
      <c r="D3024" s="263" t="s">
        <v>8235</v>
      </c>
      <c r="E3024" s="535"/>
      <c r="F3024" s="263" t="s">
        <v>8241</v>
      </c>
      <c r="G3024" s="278" t="s">
        <v>8238</v>
      </c>
      <c r="H3024" s="263" t="s">
        <v>8242</v>
      </c>
      <c r="I3024" s="265" t="s">
        <v>9</v>
      </c>
      <c r="J3024" s="263"/>
      <c r="K3024" s="263"/>
      <c r="L3024" s="269" t="s">
        <v>645</v>
      </c>
      <c r="M3024" s="267"/>
      <c r="N3024" s="267"/>
      <c r="O3024" s="267"/>
      <c r="P3024" s="267"/>
      <c r="Q3024" s="267"/>
      <c r="R3024" s="267"/>
      <c r="S3024" s="267"/>
      <c r="T3024" s="267"/>
      <c r="U3024" s="267"/>
      <c r="V3024" s="267"/>
      <c r="W3024" s="267"/>
      <c r="X3024" s="267"/>
      <c r="Y3024" s="267"/>
      <c r="Z3024" s="267"/>
      <c r="AA3024" s="267"/>
      <c r="AB3024" s="267"/>
    </row>
    <row r="3025" spans="1:28" s="268" customFormat="1" ht="40.200000000000003" customHeight="1">
      <c r="A3025" s="263" t="s">
        <v>8232</v>
      </c>
      <c r="B3025" s="535"/>
      <c r="C3025" s="263" t="s">
        <v>8243</v>
      </c>
      <c r="D3025" s="263" t="s">
        <v>8235</v>
      </c>
      <c r="E3025" s="535"/>
      <c r="F3025" s="263" t="s">
        <v>8244</v>
      </c>
      <c r="G3025" s="264" t="s">
        <v>8245</v>
      </c>
      <c r="H3025" s="263" t="s">
        <v>8242</v>
      </c>
      <c r="I3025" s="265" t="s">
        <v>9</v>
      </c>
      <c r="J3025" s="263"/>
      <c r="K3025" s="263"/>
      <c r="L3025" s="269" t="s">
        <v>645</v>
      </c>
      <c r="M3025" s="267"/>
      <c r="N3025" s="267"/>
      <c r="O3025" s="267"/>
      <c r="P3025" s="267"/>
      <c r="Q3025" s="267"/>
      <c r="R3025" s="267"/>
      <c r="S3025" s="267"/>
      <c r="T3025" s="267"/>
      <c r="U3025" s="267"/>
      <c r="V3025" s="267"/>
      <c r="W3025" s="267"/>
      <c r="X3025" s="267"/>
      <c r="Y3025" s="267"/>
      <c r="Z3025" s="267"/>
      <c r="AA3025" s="267"/>
      <c r="AB3025" s="267"/>
    </row>
    <row r="3026" spans="1:28" s="268" customFormat="1" ht="40.200000000000003" customHeight="1">
      <c r="A3026" s="263" t="s">
        <v>8232</v>
      </c>
      <c r="B3026" s="535"/>
      <c r="C3026" s="263" t="s">
        <v>8246</v>
      </c>
      <c r="D3026" s="263" t="s">
        <v>8235</v>
      </c>
      <c r="E3026" s="535"/>
      <c r="F3026" s="263" t="s">
        <v>8247</v>
      </c>
      <c r="G3026" s="264" t="s">
        <v>8248</v>
      </c>
      <c r="H3026" s="263" t="s">
        <v>17400</v>
      </c>
      <c r="I3026" s="265" t="s">
        <v>9</v>
      </c>
      <c r="J3026" s="263"/>
      <c r="K3026" s="263"/>
      <c r="L3026" s="269" t="s">
        <v>645</v>
      </c>
      <c r="M3026" s="267"/>
      <c r="N3026" s="267"/>
      <c r="O3026" s="267"/>
      <c r="P3026" s="267"/>
      <c r="Q3026" s="267"/>
      <c r="R3026" s="267"/>
      <c r="S3026" s="267"/>
      <c r="T3026" s="267"/>
      <c r="U3026" s="267"/>
      <c r="V3026" s="267"/>
      <c r="W3026" s="267"/>
      <c r="X3026" s="267"/>
      <c r="Y3026" s="267"/>
      <c r="Z3026" s="267"/>
      <c r="AA3026" s="267"/>
      <c r="AB3026" s="267"/>
    </row>
    <row r="3027" spans="1:28" s="268" customFormat="1" ht="40.200000000000003" customHeight="1">
      <c r="A3027" s="263" t="s">
        <v>8232</v>
      </c>
      <c r="B3027" s="535"/>
      <c r="C3027" s="263" t="s">
        <v>8249</v>
      </c>
      <c r="D3027" s="263" t="s">
        <v>8235</v>
      </c>
      <c r="E3027" s="535"/>
      <c r="F3027" s="263" t="s">
        <v>8250</v>
      </c>
      <c r="G3027" s="264" t="s">
        <v>8248</v>
      </c>
      <c r="H3027" s="263" t="s">
        <v>8251</v>
      </c>
      <c r="I3027" s="265" t="s">
        <v>9</v>
      </c>
      <c r="J3027" s="263"/>
      <c r="K3027" s="263"/>
      <c r="L3027" s="269" t="s">
        <v>645</v>
      </c>
      <c r="M3027" s="267"/>
      <c r="N3027" s="267"/>
      <c r="O3027" s="267"/>
      <c r="P3027" s="267"/>
      <c r="Q3027" s="267"/>
      <c r="R3027" s="267"/>
      <c r="S3027" s="267"/>
      <c r="T3027" s="267"/>
      <c r="U3027" s="267"/>
      <c r="V3027" s="267"/>
      <c r="W3027" s="267"/>
      <c r="X3027" s="267"/>
      <c r="Y3027" s="267"/>
      <c r="Z3027" s="267"/>
      <c r="AA3027" s="267"/>
      <c r="AB3027" s="267"/>
    </row>
    <row r="3028" spans="1:28" s="268" customFormat="1" ht="40.200000000000003" customHeight="1">
      <c r="A3028" s="263" t="s">
        <v>8232</v>
      </c>
      <c r="B3028" s="535"/>
      <c r="C3028" s="263" t="s">
        <v>8252</v>
      </c>
      <c r="D3028" s="263" t="s">
        <v>8235</v>
      </c>
      <c r="E3028" s="535"/>
      <c r="F3028" s="263" t="s">
        <v>8253</v>
      </c>
      <c r="G3028" s="264" t="s">
        <v>8248</v>
      </c>
      <c r="H3028" s="263" t="s">
        <v>8254</v>
      </c>
      <c r="I3028" s="265" t="s">
        <v>9</v>
      </c>
      <c r="J3028" s="263"/>
      <c r="K3028" s="263"/>
      <c r="L3028" s="269" t="s">
        <v>645</v>
      </c>
      <c r="M3028" s="267"/>
      <c r="N3028" s="267"/>
      <c r="O3028" s="267"/>
      <c r="P3028" s="267"/>
      <c r="Q3028" s="267"/>
      <c r="R3028" s="267"/>
      <c r="S3028" s="267"/>
      <c r="T3028" s="267"/>
      <c r="U3028" s="267"/>
      <c r="V3028" s="267"/>
      <c r="W3028" s="267"/>
      <c r="X3028" s="267"/>
      <c r="Y3028" s="267"/>
      <c r="Z3028" s="267"/>
      <c r="AA3028" s="267"/>
      <c r="AB3028" s="267"/>
    </row>
    <row r="3029" spans="1:28" s="268" customFormat="1" ht="40.200000000000003" customHeight="1">
      <c r="A3029" s="263" t="s">
        <v>8232</v>
      </c>
      <c r="B3029" s="535"/>
      <c r="C3029" s="263" t="s">
        <v>8255</v>
      </c>
      <c r="D3029" s="263" t="s">
        <v>8235</v>
      </c>
      <c r="E3029" s="535"/>
      <c r="F3029" s="263" t="s">
        <v>8256</v>
      </c>
      <c r="G3029" s="264" t="s">
        <v>8248</v>
      </c>
      <c r="H3029" s="263" t="s">
        <v>8257</v>
      </c>
      <c r="I3029" s="265" t="s">
        <v>9</v>
      </c>
      <c r="J3029" s="263"/>
      <c r="K3029" s="263"/>
      <c r="L3029" s="269" t="s">
        <v>645</v>
      </c>
      <c r="M3029" s="267"/>
      <c r="N3029" s="267"/>
      <c r="O3029" s="267"/>
      <c r="P3029" s="267"/>
      <c r="Q3029" s="267"/>
      <c r="R3029" s="267"/>
      <c r="S3029" s="267"/>
      <c r="T3029" s="267"/>
      <c r="U3029" s="267"/>
      <c r="V3029" s="267"/>
      <c r="W3029" s="267"/>
      <c r="X3029" s="267"/>
      <c r="Y3029" s="267"/>
      <c r="Z3029" s="267"/>
      <c r="AA3029" s="267"/>
      <c r="AB3029" s="267"/>
    </row>
    <row r="3030" spans="1:28" s="268" customFormat="1" ht="40.200000000000003" customHeight="1">
      <c r="A3030" s="263" t="s">
        <v>8232</v>
      </c>
      <c r="B3030" s="535"/>
      <c r="C3030" s="263" t="s">
        <v>8258</v>
      </c>
      <c r="D3030" s="263" t="s">
        <v>8235</v>
      </c>
      <c r="E3030" s="535"/>
      <c r="F3030" s="263" t="s">
        <v>8259</v>
      </c>
      <c r="G3030" s="264" t="s">
        <v>8248</v>
      </c>
      <c r="H3030" s="263" t="s">
        <v>8260</v>
      </c>
      <c r="I3030" s="265" t="s">
        <v>9</v>
      </c>
      <c r="J3030" s="263"/>
      <c r="K3030" s="263"/>
      <c r="L3030" s="269" t="s">
        <v>645</v>
      </c>
      <c r="M3030" s="267"/>
      <c r="N3030" s="267"/>
      <c r="O3030" s="267"/>
      <c r="P3030" s="267"/>
      <c r="Q3030" s="267"/>
      <c r="R3030" s="267"/>
      <c r="S3030" s="267"/>
      <c r="T3030" s="267"/>
      <c r="U3030" s="267"/>
      <c r="V3030" s="267"/>
      <c r="W3030" s="267"/>
      <c r="X3030" s="267"/>
      <c r="Y3030" s="267"/>
      <c r="Z3030" s="267"/>
      <c r="AA3030" s="267"/>
      <c r="AB3030" s="267"/>
    </row>
    <row r="3031" spans="1:28" s="268" customFormat="1" ht="40.200000000000003" customHeight="1">
      <c r="A3031" s="263" t="s">
        <v>8232</v>
      </c>
      <c r="B3031" s="535"/>
      <c r="C3031" s="263" t="s">
        <v>8261</v>
      </c>
      <c r="D3031" s="263" t="s">
        <v>8235</v>
      </c>
      <c r="E3031" s="535"/>
      <c r="F3031" s="263" t="s">
        <v>8262</v>
      </c>
      <c r="G3031" s="264" t="s">
        <v>8248</v>
      </c>
      <c r="H3031" s="263" t="s">
        <v>17401</v>
      </c>
      <c r="I3031" s="265" t="s">
        <v>9</v>
      </c>
      <c r="J3031" s="263"/>
      <c r="K3031" s="263"/>
      <c r="L3031" s="269" t="s">
        <v>645</v>
      </c>
      <c r="M3031" s="267"/>
      <c r="N3031" s="267"/>
      <c r="O3031" s="267"/>
      <c r="P3031" s="267"/>
      <c r="Q3031" s="267"/>
      <c r="R3031" s="267"/>
      <c r="S3031" s="267"/>
      <c r="T3031" s="267"/>
      <c r="U3031" s="267"/>
      <c r="V3031" s="267"/>
      <c r="W3031" s="267"/>
      <c r="X3031" s="267"/>
      <c r="Y3031" s="267"/>
      <c r="Z3031" s="267"/>
      <c r="AA3031" s="267"/>
      <c r="AB3031" s="267"/>
    </row>
    <row r="3032" spans="1:28" s="268" customFormat="1" ht="40.200000000000003" customHeight="1">
      <c r="A3032" s="263" t="s">
        <v>8232</v>
      </c>
      <c r="B3032" s="535"/>
      <c r="C3032" s="263" t="s">
        <v>8263</v>
      </c>
      <c r="D3032" s="263" t="s">
        <v>8235</v>
      </c>
      <c r="E3032" s="535"/>
      <c r="F3032" s="263" t="s">
        <v>8264</v>
      </c>
      <c r="G3032" s="264" t="s">
        <v>8248</v>
      </c>
      <c r="H3032" s="263" t="s">
        <v>8265</v>
      </c>
      <c r="I3032" s="265" t="s">
        <v>9</v>
      </c>
      <c r="J3032" s="263"/>
      <c r="K3032" s="263"/>
      <c r="L3032" s="269" t="s">
        <v>645</v>
      </c>
      <c r="M3032" s="267"/>
      <c r="N3032" s="267"/>
      <c r="O3032" s="267"/>
      <c r="P3032" s="267"/>
      <c r="Q3032" s="267"/>
      <c r="R3032" s="267"/>
      <c r="S3032" s="267"/>
      <c r="T3032" s="267"/>
      <c r="U3032" s="267"/>
      <c r="V3032" s="267"/>
      <c r="W3032" s="267"/>
      <c r="X3032" s="267"/>
      <c r="Y3032" s="267"/>
      <c r="Z3032" s="267"/>
      <c r="AA3032" s="267"/>
      <c r="AB3032" s="267"/>
    </row>
    <row r="3033" spans="1:28" s="268" customFormat="1" ht="40.200000000000003" customHeight="1">
      <c r="A3033" s="263" t="s">
        <v>8232</v>
      </c>
      <c r="B3033" s="535"/>
      <c r="C3033" s="263" t="s">
        <v>8266</v>
      </c>
      <c r="D3033" s="263" t="s">
        <v>8235</v>
      </c>
      <c r="E3033" s="535"/>
      <c r="F3033" s="263" t="s">
        <v>8267</v>
      </c>
      <c r="G3033" s="264" t="s">
        <v>8248</v>
      </c>
      <c r="H3033" s="263" t="s">
        <v>17402</v>
      </c>
      <c r="I3033" s="265" t="s">
        <v>9</v>
      </c>
      <c r="J3033" s="263"/>
      <c r="K3033" s="263"/>
      <c r="L3033" s="269" t="s">
        <v>645</v>
      </c>
      <c r="M3033" s="267"/>
      <c r="N3033" s="267"/>
      <c r="O3033" s="267"/>
      <c r="P3033" s="267"/>
      <c r="Q3033" s="267"/>
      <c r="R3033" s="267"/>
      <c r="S3033" s="267"/>
      <c r="T3033" s="267"/>
      <c r="U3033" s="267"/>
      <c r="V3033" s="267"/>
      <c r="W3033" s="267"/>
      <c r="X3033" s="267"/>
      <c r="Y3033" s="267"/>
      <c r="Z3033" s="267"/>
      <c r="AA3033" s="267"/>
      <c r="AB3033" s="267"/>
    </row>
    <row r="3034" spans="1:28" s="268" customFormat="1" ht="40.200000000000003" customHeight="1">
      <c r="A3034" s="263" t="s">
        <v>8232</v>
      </c>
      <c r="B3034" s="535"/>
      <c r="C3034" s="263" t="s">
        <v>8268</v>
      </c>
      <c r="D3034" s="263" t="s">
        <v>8235</v>
      </c>
      <c r="E3034" s="535"/>
      <c r="F3034" s="263" t="s">
        <v>8269</v>
      </c>
      <c r="G3034" s="264" t="s">
        <v>8248</v>
      </c>
      <c r="H3034" s="263" t="s">
        <v>17403</v>
      </c>
      <c r="I3034" s="265" t="s">
        <v>9</v>
      </c>
      <c r="J3034" s="263"/>
      <c r="K3034" s="263"/>
      <c r="L3034" s="269" t="s">
        <v>645</v>
      </c>
      <c r="M3034" s="267"/>
      <c r="N3034" s="267"/>
      <c r="O3034" s="267"/>
      <c r="P3034" s="267"/>
      <c r="Q3034" s="267"/>
      <c r="R3034" s="267"/>
      <c r="S3034" s="267"/>
      <c r="T3034" s="267"/>
      <c r="U3034" s="267"/>
      <c r="V3034" s="267"/>
      <c r="W3034" s="267"/>
      <c r="X3034" s="267"/>
      <c r="Y3034" s="267"/>
      <c r="Z3034" s="267"/>
      <c r="AA3034" s="267"/>
      <c r="AB3034" s="267"/>
    </row>
    <row r="3035" spans="1:28" s="268" customFormat="1" ht="40.200000000000003" customHeight="1">
      <c r="A3035" s="263" t="s">
        <v>8232</v>
      </c>
      <c r="B3035" s="535"/>
      <c r="C3035" s="263" t="s">
        <v>8270</v>
      </c>
      <c r="D3035" s="263" t="s">
        <v>8235</v>
      </c>
      <c r="E3035" s="535"/>
      <c r="F3035" s="263" t="s">
        <v>8271</v>
      </c>
      <c r="G3035" s="264" t="s">
        <v>8248</v>
      </c>
      <c r="H3035" s="263" t="s">
        <v>8272</v>
      </c>
      <c r="I3035" s="265" t="s">
        <v>9</v>
      </c>
      <c r="J3035" s="263"/>
      <c r="K3035" s="263"/>
      <c r="L3035" s="269" t="s">
        <v>645</v>
      </c>
      <c r="M3035" s="267"/>
      <c r="N3035" s="267"/>
      <c r="O3035" s="267"/>
      <c r="P3035" s="267"/>
      <c r="Q3035" s="267"/>
      <c r="R3035" s="267"/>
      <c r="S3035" s="267"/>
      <c r="T3035" s="267"/>
      <c r="U3035" s="267"/>
      <c r="V3035" s="267"/>
      <c r="W3035" s="267"/>
      <c r="X3035" s="267"/>
      <c r="Y3035" s="267"/>
      <c r="Z3035" s="267"/>
      <c r="AA3035" s="267"/>
      <c r="AB3035" s="267"/>
    </row>
    <row r="3036" spans="1:28" s="268" customFormat="1" ht="40.200000000000003" customHeight="1">
      <c r="A3036" s="263" t="s">
        <v>8232</v>
      </c>
      <c r="B3036" s="535"/>
      <c r="C3036" s="263" t="s">
        <v>8273</v>
      </c>
      <c r="D3036" s="263" t="s">
        <v>8235</v>
      </c>
      <c r="E3036" s="535"/>
      <c r="F3036" s="263" t="s">
        <v>8274</v>
      </c>
      <c r="G3036" s="264" t="s">
        <v>8275</v>
      </c>
      <c r="H3036" s="263" t="s">
        <v>8276</v>
      </c>
      <c r="I3036" s="265" t="s">
        <v>9</v>
      </c>
      <c r="J3036" s="263"/>
      <c r="K3036" s="263"/>
      <c r="L3036" s="269" t="s">
        <v>645</v>
      </c>
      <c r="M3036" s="267"/>
      <c r="N3036" s="267"/>
      <c r="O3036" s="267"/>
      <c r="P3036" s="267"/>
      <c r="Q3036" s="267"/>
      <c r="R3036" s="267"/>
      <c r="S3036" s="267"/>
      <c r="T3036" s="267"/>
      <c r="U3036" s="267"/>
      <c r="V3036" s="267"/>
      <c r="W3036" s="267"/>
      <c r="X3036" s="267"/>
      <c r="Y3036" s="267"/>
      <c r="Z3036" s="267"/>
      <c r="AA3036" s="267"/>
      <c r="AB3036" s="267"/>
    </row>
    <row r="3037" spans="1:28" s="268" customFormat="1" ht="40.200000000000003" customHeight="1">
      <c r="A3037" s="263" t="s">
        <v>8232</v>
      </c>
      <c r="B3037" s="535"/>
      <c r="C3037" s="263" t="s">
        <v>8277</v>
      </c>
      <c r="D3037" s="263" t="s">
        <v>8235</v>
      </c>
      <c r="E3037" s="535"/>
      <c r="F3037" s="263" t="s">
        <v>17404</v>
      </c>
      <c r="G3037" s="264" t="s">
        <v>8275</v>
      </c>
      <c r="H3037" s="263" t="s">
        <v>8278</v>
      </c>
      <c r="I3037" s="265" t="s">
        <v>9</v>
      </c>
      <c r="J3037" s="263"/>
      <c r="K3037" s="263"/>
      <c r="L3037" s="269" t="s">
        <v>645</v>
      </c>
      <c r="M3037" s="267"/>
      <c r="N3037" s="267"/>
      <c r="O3037" s="267"/>
      <c r="P3037" s="267"/>
      <c r="Q3037" s="267"/>
      <c r="R3037" s="267"/>
      <c r="S3037" s="267"/>
      <c r="T3037" s="267"/>
      <c r="U3037" s="267"/>
      <c r="V3037" s="267"/>
      <c r="W3037" s="267"/>
      <c r="X3037" s="267"/>
      <c r="Y3037" s="267"/>
      <c r="Z3037" s="267"/>
      <c r="AA3037" s="267"/>
      <c r="AB3037" s="267"/>
    </row>
    <row r="3038" spans="1:28" s="268" customFormat="1" ht="40.200000000000003" customHeight="1">
      <c r="A3038" s="263" t="s">
        <v>8232</v>
      </c>
      <c r="B3038" s="535"/>
      <c r="C3038" s="263" t="s">
        <v>8279</v>
      </c>
      <c r="D3038" s="263" t="s">
        <v>8235</v>
      </c>
      <c r="E3038" s="535"/>
      <c r="F3038" s="263" t="s">
        <v>8280</v>
      </c>
      <c r="G3038" s="264" t="s">
        <v>8275</v>
      </c>
      <c r="H3038" s="263" t="s">
        <v>8281</v>
      </c>
      <c r="I3038" s="265" t="s">
        <v>9</v>
      </c>
      <c r="J3038" s="263"/>
      <c r="K3038" s="263"/>
      <c r="L3038" s="269" t="s">
        <v>645</v>
      </c>
      <c r="M3038" s="267"/>
      <c r="N3038" s="267"/>
      <c r="O3038" s="267"/>
      <c r="P3038" s="267"/>
      <c r="Q3038" s="267"/>
      <c r="R3038" s="267"/>
      <c r="S3038" s="267"/>
      <c r="T3038" s="267"/>
      <c r="U3038" s="267"/>
      <c r="V3038" s="267"/>
      <c r="W3038" s="267"/>
      <c r="X3038" s="267"/>
      <c r="Y3038" s="267"/>
      <c r="Z3038" s="267"/>
      <c r="AA3038" s="267"/>
      <c r="AB3038" s="267"/>
    </row>
    <row r="3039" spans="1:28" s="268" customFormat="1" ht="40.200000000000003" customHeight="1">
      <c r="A3039" s="263" t="s">
        <v>8232</v>
      </c>
      <c r="B3039" s="535"/>
      <c r="C3039" s="263" t="s">
        <v>8282</v>
      </c>
      <c r="D3039" s="263" t="s">
        <v>8235</v>
      </c>
      <c r="E3039" s="535"/>
      <c r="F3039" s="263" t="s">
        <v>8283</v>
      </c>
      <c r="G3039" s="264" t="s">
        <v>8284</v>
      </c>
      <c r="H3039" s="263" t="s">
        <v>8285</v>
      </c>
      <c r="I3039" s="265" t="s">
        <v>9</v>
      </c>
      <c r="J3039" s="269"/>
      <c r="K3039" s="263"/>
      <c r="L3039" s="269" t="s">
        <v>645</v>
      </c>
      <c r="M3039" s="267"/>
      <c r="N3039" s="267"/>
      <c r="O3039" s="267"/>
      <c r="P3039" s="267"/>
      <c r="Q3039" s="267"/>
      <c r="R3039" s="267"/>
      <c r="S3039" s="267"/>
      <c r="T3039" s="267"/>
      <c r="U3039" s="267"/>
      <c r="V3039" s="267"/>
      <c r="W3039" s="267"/>
      <c r="X3039" s="267"/>
      <c r="Y3039" s="267"/>
      <c r="Z3039" s="267"/>
      <c r="AA3039" s="267"/>
      <c r="AB3039" s="267"/>
    </row>
    <row r="3040" spans="1:28" s="268" customFormat="1" ht="40.200000000000003" customHeight="1">
      <c r="A3040" s="263" t="s">
        <v>8232</v>
      </c>
      <c r="B3040" s="535"/>
      <c r="C3040" s="263" t="s">
        <v>8286</v>
      </c>
      <c r="D3040" s="263" t="s">
        <v>8235</v>
      </c>
      <c r="E3040" s="535"/>
      <c r="F3040" s="263" t="s">
        <v>8287</v>
      </c>
      <c r="G3040" s="264" t="s">
        <v>8248</v>
      </c>
      <c r="H3040" s="263" t="s">
        <v>8595</v>
      </c>
      <c r="I3040" s="282" t="s">
        <v>10</v>
      </c>
      <c r="J3040" s="290" t="s">
        <v>8289</v>
      </c>
      <c r="K3040" s="263"/>
      <c r="L3040" s="269"/>
      <c r="M3040" s="267"/>
      <c r="N3040" s="267"/>
      <c r="O3040" s="267"/>
      <c r="P3040" s="267"/>
      <c r="Q3040" s="267"/>
      <c r="R3040" s="267"/>
      <c r="S3040" s="267"/>
      <c r="T3040" s="267"/>
      <c r="U3040" s="267"/>
      <c r="V3040" s="267"/>
      <c r="W3040" s="267"/>
      <c r="X3040" s="267"/>
      <c r="Y3040" s="267"/>
      <c r="Z3040" s="267"/>
      <c r="AA3040" s="267"/>
      <c r="AB3040" s="267"/>
    </row>
    <row r="3041" spans="1:28" s="268" customFormat="1" ht="40.200000000000003" customHeight="1">
      <c r="A3041" s="263" t="s">
        <v>8232</v>
      </c>
      <c r="B3041" s="535"/>
      <c r="C3041" s="263" t="s">
        <v>8290</v>
      </c>
      <c r="D3041" s="263" t="s">
        <v>8235</v>
      </c>
      <c r="E3041" s="535"/>
      <c r="F3041" s="263" t="s">
        <v>8291</v>
      </c>
      <c r="G3041" s="264" t="s">
        <v>8248</v>
      </c>
      <c r="H3041" s="263" t="s">
        <v>8292</v>
      </c>
      <c r="I3041" s="265" t="s">
        <v>9</v>
      </c>
      <c r="J3041" s="263"/>
      <c r="K3041" s="263"/>
      <c r="L3041" s="269" t="s">
        <v>645</v>
      </c>
      <c r="M3041" s="267"/>
      <c r="N3041" s="267"/>
      <c r="O3041" s="267"/>
      <c r="P3041" s="267"/>
      <c r="Q3041" s="267"/>
      <c r="R3041" s="267"/>
      <c r="S3041" s="267"/>
      <c r="T3041" s="267"/>
      <c r="U3041" s="267"/>
      <c r="V3041" s="267"/>
      <c r="W3041" s="267"/>
      <c r="X3041" s="267"/>
      <c r="Y3041" s="267"/>
      <c r="Z3041" s="267"/>
      <c r="AA3041" s="267"/>
      <c r="AB3041" s="267"/>
    </row>
    <row r="3042" spans="1:28" s="268" customFormat="1" ht="40.200000000000003" customHeight="1">
      <c r="A3042" s="263" t="s">
        <v>8232</v>
      </c>
      <c r="B3042" s="535"/>
      <c r="C3042" s="263" t="s">
        <v>8293</v>
      </c>
      <c r="D3042" s="263" t="s">
        <v>8235</v>
      </c>
      <c r="E3042" s="535"/>
      <c r="F3042" s="263" t="s">
        <v>8294</v>
      </c>
      <c r="G3042" s="264" t="s">
        <v>8248</v>
      </c>
      <c r="H3042" s="263" t="s">
        <v>1185</v>
      </c>
      <c r="I3042" s="265" t="s">
        <v>9</v>
      </c>
      <c r="J3042" s="263"/>
      <c r="K3042" s="263"/>
      <c r="L3042" s="269" t="s">
        <v>645</v>
      </c>
      <c r="M3042" s="267"/>
      <c r="N3042" s="267"/>
      <c r="O3042" s="267"/>
      <c r="P3042" s="267"/>
      <c r="Q3042" s="267"/>
      <c r="R3042" s="267"/>
      <c r="S3042" s="267"/>
      <c r="T3042" s="267"/>
      <c r="U3042" s="267"/>
      <c r="V3042" s="267"/>
      <c r="W3042" s="267"/>
      <c r="X3042" s="267"/>
      <c r="Y3042" s="267"/>
      <c r="Z3042" s="267"/>
      <c r="AA3042" s="267"/>
      <c r="AB3042" s="267"/>
    </row>
    <row r="3043" spans="1:28" s="268" customFormat="1" ht="40.200000000000003" customHeight="1">
      <c r="A3043" s="263" t="s">
        <v>8232</v>
      </c>
      <c r="B3043" s="535"/>
      <c r="C3043" s="263" t="s">
        <v>8295</v>
      </c>
      <c r="D3043" s="263" t="s">
        <v>8235</v>
      </c>
      <c r="E3043" s="535"/>
      <c r="F3043" s="263" t="s">
        <v>7521</v>
      </c>
      <c r="G3043" s="264" t="s">
        <v>8296</v>
      </c>
      <c r="H3043" s="263" t="s">
        <v>8297</v>
      </c>
      <c r="I3043" s="265" t="s">
        <v>9</v>
      </c>
      <c r="J3043" s="269"/>
      <c r="K3043" s="263"/>
      <c r="L3043" s="269" t="s">
        <v>645</v>
      </c>
      <c r="M3043" s="267"/>
      <c r="N3043" s="267"/>
      <c r="O3043" s="267"/>
      <c r="P3043" s="267"/>
      <c r="Q3043" s="267"/>
      <c r="R3043" s="267"/>
      <c r="S3043" s="267"/>
      <c r="T3043" s="267"/>
      <c r="U3043" s="267"/>
      <c r="V3043" s="267"/>
      <c r="W3043" s="267"/>
      <c r="X3043" s="267"/>
      <c r="Y3043" s="267"/>
      <c r="Z3043" s="267"/>
      <c r="AA3043" s="267"/>
      <c r="AB3043" s="267"/>
    </row>
    <row r="3044" spans="1:28" s="268" customFormat="1" ht="40.200000000000003" customHeight="1">
      <c r="A3044" s="263" t="s">
        <v>8232</v>
      </c>
      <c r="B3044" s="535"/>
      <c r="C3044" s="263" t="s">
        <v>8298</v>
      </c>
      <c r="D3044" s="263" t="s">
        <v>8235</v>
      </c>
      <c r="E3044" s="535"/>
      <c r="F3044" s="263" t="s">
        <v>8299</v>
      </c>
      <c r="G3044" s="264" t="s">
        <v>8248</v>
      </c>
      <c r="H3044" s="263" t="s">
        <v>8300</v>
      </c>
      <c r="I3044" s="265" t="s">
        <v>9</v>
      </c>
      <c r="J3044" s="263"/>
      <c r="K3044" s="263"/>
      <c r="L3044" s="269" t="s">
        <v>645</v>
      </c>
      <c r="M3044" s="267"/>
      <c r="N3044" s="267"/>
      <c r="O3044" s="267"/>
      <c r="P3044" s="267"/>
      <c r="Q3044" s="267"/>
      <c r="R3044" s="267"/>
      <c r="S3044" s="267"/>
      <c r="T3044" s="267"/>
      <c r="U3044" s="267"/>
      <c r="V3044" s="267"/>
      <c r="W3044" s="267"/>
      <c r="X3044" s="267"/>
      <c r="Y3044" s="267"/>
      <c r="Z3044" s="267"/>
      <c r="AA3044" s="267"/>
      <c r="AB3044" s="267"/>
    </row>
    <row r="3045" spans="1:28" s="268" customFormat="1" ht="40.200000000000003" customHeight="1">
      <c r="A3045" s="263" t="s">
        <v>8232</v>
      </c>
      <c r="B3045" s="535"/>
      <c r="C3045" s="263" t="s">
        <v>8301</v>
      </c>
      <c r="D3045" s="263" t="s">
        <v>8235</v>
      </c>
      <c r="E3045" s="535"/>
      <c r="F3045" s="263" t="s">
        <v>2003</v>
      </c>
      <c r="G3045" s="264" t="s">
        <v>8248</v>
      </c>
      <c r="H3045" s="263" t="s">
        <v>7529</v>
      </c>
      <c r="I3045" s="265" t="s">
        <v>9</v>
      </c>
      <c r="J3045" s="263"/>
      <c r="K3045" s="263"/>
      <c r="L3045" s="269" t="s">
        <v>645</v>
      </c>
      <c r="M3045" s="267"/>
      <c r="N3045" s="267"/>
      <c r="O3045" s="267"/>
      <c r="P3045" s="267"/>
      <c r="Q3045" s="267"/>
      <c r="R3045" s="267"/>
      <c r="S3045" s="267"/>
      <c r="T3045" s="267"/>
      <c r="U3045" s="267"/>
      <c r="V3045" s="267"/>
      <c r="W3045" s="267"/>
      <c r="X3045" s="267"/>
      <c r="Y3045" s="267"/>
      <c r="Z3045" s="267"/>
      <c r="AA3045" s="267"/>
      <c r="AB3045" s="267"/>
    </row>
    <row r="3046" spans="1:28" s="268" customFormat="1" ht="40.200000000000003" customHeight="1">
      <c r="A3046" s="263" t="s">
        <v>8232</v>
      </c>
      <c r="B3046" s="535"/>
      <c r="C3046" s="263" t="s">
        <v>8302</v>
      </c>
      <c r="D3046" s="263" t="s">
        <v>8235</v>
      </c>
      <c r="E3046" s="535"/>
      <c r="F3046" s="263" t="s">
        <v>8303</v>
      </c>
      <c r="G3046" s="264" t="s">
        <v>8304</v>
      </c>
      <c r="H3046" s="263" t="s">
        <v>17405</v>
      </c>
      <c r="I3046" s="265" t="s">
        <v>9</v>
      </c>
      <c r="J3046" s="263"/>
      <c r="K3046" s="263"/>
      <c r="L3046" s="269" t="s">
        <v>645</v>
      </c>
      <c r="M3046" s="267"/>
      <c r="N3046" s="267"/>
      <c r="O3046" s="267"/>
      <c r="P3046" s="267"/>
      <c r="Q3046" s="267"/>
      <c r="R3046" s="267"/>
      <c r="S3046" s="267"/>
      <c r="T3046" s="267"/>
      <c r="U3046" s="267"/>
      <c r="V3046" s="267"/>
      <c r="W3046" s="267"/>
      <c r="X3046" s="267"/>
      <c r="Y3046" s="267"/>
      <c r="Z3046" s="267"/>
      <c r="AA3046" s="267"/>
      <c r="AB3046" s="267"/>
    </row>
    <row r="3047" spans="1:28" s="268" customFormat="1" ht="40.200000000000003" customHeight="1">
      <c r="A3047" s="263" t="s">
        <v>8232</v>
      </c>
      <c r="B3047" s="535"/>
      <c r="C3047" s="263" t="s">
        <v>8305</v>
      </c>
      <c r="D3047" s="263" t="s">
        <v>8235</v>
      </c>
      <c r="E3047" s="535"/>
      <c r="F3047" s="263" t="s">
        <v>7534</v>
      </c>
      <c r="G3047" s="264" t="s">
        <v>8306</v>
      </c>
      <c r="H3047" s="263" t="s">
        <v>17397</v>
      </c>
      <c r="I3047" s="265" t="s">
        <v>9</v>
      </c>
      <c r="J3047" s="263"/>
      <c r="K3047" s="263"/>
      <c r="L3047" s="269" t="s">
        <v>645</v>
      </c>
      <c r="M3047" s="267"/>
      <c r="N3047" s="267"/>
      <c r="O3047" s="267"/>
      <c r="P3047" s="267"/>
      <c r="Q3047" s="267"/>
      <c r="R3047" s="267"/>
      <c r="S3047" s="267"/>
      <c r="T3047" s="267"/>
      <c r="U3047" s="267"/>
      <c r="V3047" s="267"/>
      <c r="W3047" s="267"/>
      <c r="X3047" s="267"/>
      <c r="Y3047" s="267"/>
      <c r="Z3047" s="267"/>
      <c r="AA3047" s="267"/>
      <c r="AB3047" s="267"/>
    </row>
    <row r="3048" spans="1:28" s="268" customFormat="1" ht="40.200000000000003" customHeight="1">
      <c r="A3048" s="263" t="s">
        <v>8232</v>
      </c>
      <c r="B3048" s="535"/>
      <c r="C3048" s="263" t="s">
        <v>8307</v>
      </c>
      <c r="D3048" s="263" t="s">
        <v>8235</v>
      </c>
      <c r="E3048" s="535"/>
      <c r="F3048" s="263" t="s">
        <v>1804</v>
      </c>
      <c r="G3048" s="264" t="s">
        <v>8248</v>
      </c>
      <c r="H3048" s="263" t="s">
        <v>1625</v>
      </c>
      <c r="I3048" s="265" t="s">
        <v>9</v>
      </c>
      <c r="J3048" s="263"/>
      <c r="K3048" s="263"/>
      <c r="L3048" s="269" t="s">
        <v>645</v>
      </c>
      <c r="M3048" s="267"/>
      <c r="N3048" s="267"/>
      <c r="O3048" s="267"/>
      <c r="P3048" s="267"/>
      <c r="Q3048" s="267"/>
      <c r="R3048" s="267"/>
      <c r="S3048" s="267"/>
      <c r="T3048" s="267"/>
      <c r="U3048" s="267"/>
      <c r="V3048" s="267"/>
      <c r="W3048" s="267"/>
      <c r="X3048" s="267"/>
      <c r="Y3048" s="267"/>
      <c r="Z3048" s="267"/>
      <c r="AA3048" s="267"/>
      <c r="AB3048" s="267"/>
    </row>
    <row r="3049" spans="1:28" s="268" customFormat="1" ht="40.200000000000003" customHeight="1">
      <c r="A3049" s="263" t="s">
        <v>8232</v>
      </c>
      <c r="B3049" s="535"/>
      <c r="C3049" s="263" t="s">
        <v>8308</v>
      </c>
      <c r="D3049" s="263" t="s">
        <v>8235</v>
      </c>
      <c r="E3049" s="535"/>
      <c r="F3049" s="263" t="s">
        <v>8309</v>
      </c>
      <c r="G3049" s="264" t="s">
        <v>8248</v>
      </c>
      <c r="H3049" s="263" t="s">
        <v>8310</v>
      </c>
      <c r="I3049" s="265" t="s">
        <v>9</v>
      </c>
      <c r="J3049" s="263"/>
      <c r="K3049" s="263"/>
      <c r="L3049" s="269" t="s">
        <v>645</v>
      </c>
      <c r="M3049" s="267"/>
      <c r="N3049" s="267"/>
      <c r="O3049" s="267"/>
      <c r="P3049" s="267"/>
      <c r="Q3049" s="267"/>
      <c r="R3049" s="267"/>
      <c r="S3049" s="267"/>
      <c r="T3049" s="267"/>
      <c r="U3049" s="267"/>
      <c r="V3049" s="267"/>
      <c r="W3049" s="267"/>
      <c r="X3049" s="267"/>
      <c r="Y3049" s="267"/>
      <c r="Z3049" s="267"/>
      <c r="AA3049" s="267"/>
      <c r="AB3049" s="267"/>
    </row>
    <row r="3050" spans="1:28" s="268" customFormat="1" ht="40.200000000000003" customHeight="1">
      <c r="A3050" s="263" t="s">
        <v>8232</v>
      </c>
      <c r="B3050" s="535"/>
      <c r="C3050" s="263" t="s">
        <v>8311</v>
      </c>
      <c r="D3050" s="263" t="s">
        <v>8235</v>
      </c>
      <c r="E3050" s="535"/>
      <c r="F3050" s="263" t="s">
        <v>8312</v>
      </c>
      <c r="G3050" s="264" t="s">
        <v>8248</v>
      </c>
      <c r="H3050" s="263" t="s">
        <v>8313</v>
      </c>
      <c r="I3050" s="265" t="s">
        <v>9</v>
      </c>
      <c r="J3050" s="263"/>
      <c r="K3050" s="263"/>
      <c r="L3050" s="269" t="s">
        <v>645</v>
      </c>
      <c r="M3050" s="267"/>
      <c r="N3050" s="267"/>
      <c r="O3050" s="267"/>
      <c r="P3050" s="267"/>
      <c r="Q3050" s="267"/>
      <c r="R3050" s="267"/>
      <c r="S3050" s="267"/>
      <c r="T3050" s="267"/>
      <c r="U3050" s="267"/>
      <c r="V3050" s="267"/>
      <c r="W3050" s="267"/>
      <c r="X3050" s="267"/>
      <c r="Y3050" s="267"/>
      <c r="Z3050" s="267"/>
      <c r="AA3050" s="267"/>
      <c r="AB3050" s="267"/>
    </row>
    <row r="3051" spans="1:28" s="268" customFormat="1" ht="40.200000000000003" customHeight="1">
      <c r="A3051" s="263" t="s">
        <v>8431</v>
      </c>
      <c r="B3051" s="535" t="s">
        <v>8432</v>
      </c>
      <c r="C3051" s="263" t="s">
        <v>8433</v>
      </c>
      <c r="D3051" s="263" t="s">
        <v>8434</v>
      </c>
      <c r="E3051" s="535" t="s">
        <v>8435</v>
      </c>
      <c r="F3051" s="263" t="s">
        <v>8436</v>
      </c>
      <c r="G3051" s="264" t="s">
        <v>8437</v>
      </c>
      <c r="H3051" s="263" t="s">
        <v>8438</v>
      </c>
      <c r="I3051" s="265" t="s">
        <v>9</v>
      </c>
      <c r="J3051" s="263"/>
      <c r="K3051" s="263"/>
      <c r="L3051" s="266"/>
      <c r="M3051" s="267"/>
      <c r="N3051" s="267"/>
      <c r="O3051" s="267"/>
      <c r="P3051" s="267"/>
      <c r="Q3051" s="267"/>
      <c r="R3051" s="267"/>
      <c r="S3051" s="267"/>
      <c r="T3051" s="267"/>
      <c r="U3051" s="267"/>
      <c r="V3051" s="267"/>
      <c r="W3051" s="267"/>
      <c r="X3051" s="267"/>
      <c r="Y3051" s="267"/>
      <c r="Z3051" s="267"/>
      <c r="AA3051" s="267"/>
      <c r="AB3051" s="267"/>
    </row>
    <row r="3052" spans="1:28" s="268" customFormat="1" ht="40.200000000000003" customHeight="1">
      <c r="A3052" s="263" t="s">
        <v>8431</v>
      </c>
      <c r="B3052" s="535"/>
      <c r="C3052" s="263" t="s">
        <v>8439</v>
      </c>
      <c r="D3052" s="263" t="s">
        <v>8434</v>
      </c>
      <c r="E3052" s="535"/>
      <c r="F3052" s="263" t="s">
        <v>8440</v>
      </c>
      <c r="G3052" s="264" t="s">
        <v>8437</v>
      </c>
      <c r="H3052" s="263" t="s">
        <v>8441</v>
      </c>
      <c r="I3052" s="265" t="s">
        <v>9</v>
      </c>
      <c r="J3052" s="263"/>
      <c r="K3052" s="263"/>
      <c r="L3052" s="266"/>
      <c r="M3052" s="267"/>
      <c r="N3052" s="267"/>
      <c r="O3052" s="267"/>
      <c r="P3052" s="267"/>
      <c r="Q3052" s="267"/>
      <c r="R3052" s="267"/>
      <c r="S3052" s="267"/>
      <c r="T3052" s="267"/>
      <c r="U3052" s="267"/>
      <c r="V3052" s="267"/>
      <c r="W3052" s="267"/>
      <c r="X3052" s="267"/>
      <c r="Y3052" s="267"/>
      <c r="Z3052" s="267"/>
      <c r="AA3052" s="267"/>
      <c r="AB3052" s="267"/>
    </row>
    <row r="3053" spans="1:28" s="268" customFormat="1" ht="40.200000000000003" customHeight="1">
      <c r="A3053" s="263" t="s">
        <v>8431</v>
      </c>
      <c r="B3053" s="535"/>
      <c r="C3053" s="263" t="s">
        <v>8442</v>
      </c>
      <c r="D3053" s="263" t="s">
        <v>8434</v>
      </c>
      <c r="E3053" s="535"/>
      <c r="F3053" s="263" t="s">
        <v>8443</v>
      </c>
      <c r="G3053" s="264" t="s">
        <v>8444</v>
      </c>
      <c r="H3053" s="263" t="s">
        <v>8445</v>
      </c>
      <c r="I3053" s="265" t="s">
        <v>9</v>
      </c>
      <c r="J3053" s="263"/>
      <c r="K3053" s="263"/>
      <c r="L3053" s="266"/>
      <c r="M3053" s="267"/>
      <c r="N3053" s="267"/>
      <c r="O3053" s="267"/>
      <c r="P3053" s="267"/>
      <c r="Q3053" s="267"/>
      <c r="R3053" s="267"/>
      <c r="S3053" s="267"/>
      <c r="T3053" s="267"/>
      <c r="U3053" s="267"/>
      <c r="V3053" s="267"/>
      <c r="W3053" s="267"/>
      <c r="X3053" s="267"/>
      <c r="Y3053" s="267"/>
      <c r="Z3053" s="267"/>
      <c r="AA3053" s="267"/>
      <c r="AB3053" s="267"/>
    </row>
    <row r="3054" spans="1:28" s="268" customFormat="1" ht="40.200000000000003" customHeight="1">
      <c r="A3054" s="263" t="s">
        <v>8431</v>
      </c>
      <c r="B3054" s="535"/>
      <c r="C3054" s="263" t="s">
        <v>8446</v>
      </c>
      <c r="D3054" s="263" t="s">
        <v>8434</v>
      </c>
      <c r="E3054" s="535"/>
      <c r="F3054" s="263" t="s">
        <v>8447</v>
      </c>
      <c r="G3054" s="264" t="s">
        <v>8444</v>
      </c>
      <c r="H3054" s="263" t="s">
        <v>8448</v>
      </c>
      <c r="I3054" s="265" t="s">
        <v>9</v>
      </c>
      <c r="J3054" s="263"/>
      <c r="K3054" s="263"/>
      <c r="L3054" s="266"/>
      <c r="M3054" s="267"/>
      <c r="N3054" s="267"/>
      <c r="O3054" s="267"/>
      <c r="P3054" s="267"/>
      <c r="Q3054" s="267"/>
      <c r="R3054" s="267"/>
      <c r="S3054" s="267"/>
      <c r="T3054" s="267"/>
      <c r="U3054" s="267"/>
      <c r="V3054" s="267"/>
      <c r="W3054" s="267"/>
      <c r="X3054" s="267"/>
      <c r="Y3054" s="267"/>
      <c r="Z3054" s="267"/>
      <c r="AA3054" s="267"/>
      <c r="AB3054" s="267"/>
    </row>
    <row r="3055" spans="1:28" s="268" customFormat="1" ht="40.200000000000003" customHeight="1">
      <c r="A3055" s="263" t="s">
        <v>8431</v>
      </c>
      <c r="B3055" s="535"/>
      <c r="C3055" s="263" t="s">
        <v>8449</v>
      </c>
      <c r="D3055" s="263" t="s">
        <v>8434</v>
      </c>
      <c r="E3055" s="535"/>
      <c r="F3055" s="263" t="s">
        <v>8450</v>
      </c>
      <c r="G3055" s="264" t="s">
        <v>8451</v>
      </c>
      <c r="H3055" s="263" t="s">
        <v>8452</v>
      </c>
      <c r="I3055" s="265" t="s">
        <v>9</v>
      </c>
      <c r="J3055" s="263"/>
      <c r="K3055" s="263"/>
      <c r="L3055" s="269" t="s">
        <v>645</v>
      </c>
      <c r="M3055" s="267"/>
      <c r="N3055" s="267"/>
      <c r="O3055" s="267"/>
      <c r="P3055" s="267"/>
      <c r="Q3055" s="267"/>
      <c r="R3055" s="267"/>
      <c r="S3055" s="267"/>
      <c r="T3055" s="267"/>
      <c r="U3055" s="267"/>
      <c r="V3055" s="267"/>
      <c r="W3055" s="267"/>
      <c r="X3055" s="267"/>
      <c r="Y3055" s="267"/>
      <c r="Z3055" s="267"/>
      <c r="AA3055" s="267"/>
      <c r="AB3055" s="267"/>
    </row>
    <row r="3056" spans="1:28" s="268" customFormat="1" ht="40.200000000000003" customHeight="1">
      <c r="A3056" s="263" t="s">
        <v>8431</v>
      </c>
      <c r="B3056" s="535"/>
      <c r="C3056" s="263" t="s">
        <v>8453</v>
      </c>
      <c r="D3056" s="263" t="s">
        <v>8434</v>
      </c>
      <c r="E3056" s="535"/>
      <c r="F3056" s="263" t="s">
        <v>8454</v>
      </c>
      <c r="G3056" s="264" t="s">
        <v>8451</v>
      </c>
      <c r="H3056" s="263" t="s">
        <v>8455</v>
      </c>
      <c r="I3056" s="265" t="s">
        <v>9</v>
      </c>
      <c r="J3056" s="263"/>
      <c r="K3056" s="263"/>
      <c r="L3056" s="269" t="s">
        <v>645</v>
      </c>
      <c r="M3056" s="267"/>
      <c r="N3056" s="267"/>
      <c r="O3056" s="267"/>
      <c r="P3056" s="267"/>
      <c r="Q3056" s="267"/>
      <c r="R3056" s="267"/>
      <c r="S3056" s="267"/>
      <c r="T3056" s="267"/>
      <c r="U3056" s="267"/>
      <c r="V3056" s="267"/>
      <c r="W3056" s="267"/>
      <c r="X3056" s="267"/>
      <c r="Y3056" s="267"/>
      <c r="Z3056" s="267"/>
      <c r="AA3056" s="267"/>
      <c r="AB3056" s="267"/>
    </row>
    <row r="3057" spans="1:28" s="268" customFormat="1" ht="40.200000000000003" customHeight="1">
      <c r="A3057" s="263" t="s">
        <v>8431</v>
      </c>
      <c r="B3057" s="535"/>
      <c r="C3057" s="263" t="s">
        <v>8456</v>
      </c>
      <c r="D3057" s="263" t="s">
        <v>8434</v>
      </c>
      <c r="E3057" s="535"/>
      <c r="F3057" s="263" t="s">
        <v>8457</v>
      </c>
      <c r="G3057" s="264" t="s">
        <v>8458</v>
      </c>
      <c r="H3057" s="263" t="s">
        <v>8459</v>
      </c>
      <c r="I3057" s="265" t="s">
        <v>9</v>
      </c>
      <c r="J3057" s="263"/>
      <c r="K3057" s="263"/>
      <c r="L3057" s="269" t="s">
        <v>645</v>
      </c>
      <c r="M3057" s="267"/>
      <c r="N3057" s="267"/>
      <c r="O3057" s="267"/>
      <c r="P3057" s="267"/>
      <c r="Q3057" s="267"/>
      <c r="R3057" s="267"/>
      <c r="S3057" s="267"/>
      <c r="T3057" s="267"/>
      <c r="U3057" s="267"/>
      <c r="V3057" s="267"/>
      <c r="W3057" s="267"/>
      <c r="X3057" s="267"/>
      <c r="Y3057" s="267"/>
      <c r="Z3057" s="267"/>
      <c r="AA3057" s="267"/>
      <c r="AB3057" s="267"/>
    </row>
    <row r="3058" spans="1:28" s="268" customFormat="1" ht="40.200000000000003" customHeight="1">
      <c r="A3058" s="263" t="s">
        <v>8431</v>
      </c>
      <c r="B3058" s="535"/>
      <c r="C3058" s="263" t="s">
        <v>8460</v>
      </c>
      <c r="D3058" s="263" t="s">
        <v>8434</v>
      </c>
      <c r="E3058" s="535"/>
      <c r="F3058" s="263" t="s">
        <v>8461</v>
      </c>
      <c r="G3058" s="264" t="s">
        <v>8462</v>
      </c>
      <c r="H3058" s="263" t="s">
        <v>8463</v>
      </c>
      <c r="I3058" s="265" t="s">
        <v>9</v>
      </c>
      <c r="J3058" s="263"/>
      <c r="K3058" s="263"/>
      <c r="L3058" s="269" t="s">
        <v>645</v>
      </c>
      <c r="M3058" s="267"/>
      <c r="N3058" s="267"/>
      <c r="O3058" s="267"/>
      <c r="P3058" s="267"/>
      <c r="Q3058" s="267"/>
      <c r="R3058" s="267"/>
      <c r="S3058" s="267"/>
      <c r="T3058" s="267"/>
      <c r="U3058" s="267"/>
      <c r="V3058" s="267"/>
      <c r="W3058" s="267"/>
      <c r="X3058" s="267"/>
      <c r="Y3058" s="267"/>
      <c r="Z3058" s="267"/>
      <c r="AA3058" s="267"/>
      <c r="AB3058" s="267"/>
    </row>
    <row r="3059" spans="1:28" s="268" customFormat="1" ht="40.200000000000003" customHeight="1">
      <c r="A3059" s="263" t="s">
        <v>8431</v>
      </c>
      <c r="B3059" s="535"/>
      <c r="C3059" s="263" t="s">
        <v>8464</v>
      </c>
      <c r="D3059" s="263" t="s">
        <v>8434</v>
      </c>
      <c r="E3059" s="535"/>
      <c r="F3059" s="263" t="s">
        <v>8465</v>
      </c>
      <c r="G3059" s="264" t="s">
        <v>8462</v>
      </c>
      <c r="H3059" s="263" t="s">
        <v>8466</v>
      </c>
      <c r="I3059" s="265" t="s">
        <v>9</v>
      </c>
      <c r="J3059" s="263"/>
      <c r="K3059" s="263"/>
      <c r="L3059" s="269" t="s">
        <v>645</v>
      </c>
      <c r="M3059" s="267"/>
      <c r="N3059" s="267"/>
      <c r="O3059" s="267"/>
      <c r="P3059" s="267"/>
      <c r="Q3059" s="267"/>
      <c r="R3059" s="267"/>
      <c r="S3059" s="267"/>
      <c r="T3059" s="267"/>
      <c r="U3059" s="267"/>
      <c r="V3059" s="267"/>
      <c r="W3059" s="267"/>
      <c r="X3059" s="267"/>
      <c r="Y3059" s="267"/>
      <c r="Z3059" s="267"/>
      <c r="AA3059" s="267"/>
      <c r="AB3059" s="267"/>
    </row>
    <row r="3060" spans="1:28" s="268" customFormat="1" ht="40.200000000000003" customHeight="1">
      <c r="A3060" s="263" t="s">
        <v>8431</v>
      </c>
      <c r="B3060" s="535"/>
      <c r="C3060" s="263" t="s">
        <v>8467</v>
      </c>
      <c r="D3060" s="263" t="s">
        <v>8434</v>
      </c>
      <c r="E3060" s="535"/>
      <c r="F3060" s="263" t="s">
        <v>8468</v>
      </c>
      <c r="G3060" s="264" t="s">
        <v>8462</v>
      </c>
      <c r="H3060" s="263" t="s">
        <v>8469</v>
      </c>
      <c r="I3060" s="265" t="s">
        <v>9</v>
      </c>
      <c r="J3060" s="263"/>
      <c r="K3060" s="263"/>
      <c r="L3060" s="269" t="s">
        <v>645</v>
      </c>
      <c r="M3060" s="267"/>
      <c r="N3060" s="267"/>
      <c r="O3060" s="267"/>
      <c r="P3060" s="267"/>
      <c r="Q3060" s="267"/>
      <c r="R3060" s="267"/>
      <c r="S3060" s="267"/>
      <c r="T3060" s="267"/>
      <c r="U3060" s="267"/>
      <c r="V3060" s="267"/>
      <c r="W3060" s="267"/>
      <c r="X3060" s="267"/>
      <c r="Y3060" s="267"/>
      <c r="Z3060" s="267"/>
      <c r="AA3060" s="267"/>
      <c r="AB3060" s="267"/>
    </row>
    <row r="3061" spans="1:28" s="268" customFormat="1" ht="40.200000000000003" customHeight="1">
      <c r="A3061" s="263" t="s">
        <v>8431</v>
      </c>
      <c r="B3061" s="535"/>
      <c r="C3061" s="263" t="s">
        <v>8470</v>
      </c>
      <c r="D3061" s="263" t="s">
        <v>8434</v>
      </c>
      <c r="E3061" s="535"/>
      <c r="F3061" s="263" t="s">
        <v>8471</v>
      </c>
      <c r="G3061" s="264" t="s">
        <v>8462</v>
      </c>
      <c r="H3061" s="263" t="s">
        <v>8472</v>
      </c>
      <c r="I3061" s="265" t="s">
        <v>9</v>
      </c>
      <c r="J3061" s="263"/>
      <c r="K3061" s="263"/>
      <c r="L3061" s="269" t="s">
        <v>645</v>
      </c>
      <c r="M3061" s="267"/>
      <c r="N3061" s="267"/>
      <c r="O3061" s="267"/>
      <c r="P3061" s="267"/>
      <c r="Q3061" s="267"/>
      <c r="R3061" s="267"/>
      <c r="S3061" s="267"/>
      <c r="T3061" s="267"/>
      <c r="U3061" s="267"/>
      <c r="V3061" s="267"/>
      <c r="W3061" s="267"/>
      <c r="X3061" s="267"/>
      <c r="Y3061" s="267"/>
      <c r="Z3061" s="267"/>
      <c r="AA3061" s="267"/>
      <c r="AB3061" s="267"/>
    </row>
    <row r="3062" spans="1:28" s="268" customFormat="1" ht="40.200000000000003" customHeight="1">
      <c r="A3062" s="263" t="s">
        <v>8431</v>
      </c>
      <c r="B3062" s="535"/>
      <c r="C3062" s="263" t="s">
        <v>8473</v>
      </c>
      <c r="D3062" s="263" t="s">
        <v>8434</v>
      </c>
      <c r="E3062" s="535"/>
      <c r="F3062" s="263" t="s">
        <v>6729</v>
      </c>
      <c r="G3062" s="264" t="s">
        <v>8462</v>
      </c>
      <c r="H3062" s="263" t="s">
        <v>6730</v>
      </c>
      <c r="I3062" s="265" t="s">
        <v>9</v>
      </c>
      <c r="J3062" s="263"/>
      <c r="K3062" s="263"/>
      <c r="L3062" s="269" t="s">
        <v>645</v>
      </c>
      <c r="M3062" s="267"/>
      <c r="N3062" s="267"/>
      <c r="O3062" s="267"/>
      <c r="P3062" s="267"/>
      <c r="Q3062" s="267"/>
      <c r="R3062" s="267"/>
      <c r="S3062" s="267"/>
      <c r="T3062" s="267"/>
      <c r="U3062" s="267"/>
      <c r="V3062" s="267"/>
      <c r="W3062" s="267"/>
      <c r="X3062" s="267"/>
      <c r="Y3062" s="267"/>
      <c r="Z3062" s="267"/>
      <c r="AA3062" s="267"/>
      <c r="AB3062" s="267"/>
    </row>
    <row r="3063" spans="1:28" s="268" customFormat="1" ht="40.200000000000003" customHeight="1">
      <c r="A3063" s="263" t="s">
        <v>8431</v>
      </c>
      <c r="B3063" s="535"/>
      <c r="C3063" s="263" t="s">
        <v>8474</v>
      </c>
      <c r="D3063" s="263" t="s">
        <v>8434</v>
      </c>
      <c r="E3063" s="535"/>
      <c r="F3063" s="263" t="s">
        <v>8475</v>
      </c>
      <c r="G3063" s="264" t="s">
        <v>8462</v>
      </c>
      <c r="H3063" s="263" t="s">
        <v>4738</v>
      </c>
      <c r="I3063" s="265" t="s">
        <v>9</v>
      </c>
      <c r="J3063" s="263"/>
      <c r="K3063" s="263"/>
      <c r="L3063" s="269" t="s">
        <v>645</v>
      </c>
      <c r="M3063" s="267"/>
      <c r="N3063" s="267"/>
      <c r="O3063" s="267"/>
      <c r="P3063" s="267"/>
      <c r="Q3063" s="267"/>
      <c r="R3063" s="267"/>
      <c r="S3063" s="267"/>
      <c r="T3063" s="267"/>
      <c r="U3063" s="267"/>
      <c r="V3063" s="267"/>
      <c r="W3063" s="267"/>
      <c r="X3063" s="267"/>
      <c r="Y3063" s="267"/>
      <c r="Z3063" s="267"/>
      <c r="AA3063" s="267"/>
      <c r="AB3063" s="267"/>
    </row>
    <row r="3064" spans="1:28" s="268" customFormat="1" ht="40.200000000000003" customHeight="1">
      <c r="A3064" s="263" t="s">
        <v>8431</v>
      </c>
      <c r="B3064" s="535"/>
      <c r="C3064" s="263" t="s">
        <v>8476</v>
      </c>
      <c r="D3064" s="263" t="s">
        <v>8434</v>
      </c>
      <c r="E3064" s="535"/>
      <c r="F3064" s="263" t="s">
        <v>8477</v>
      </c>
      <c r="G3064" s="264" t="s">
        <v>8462</v>
      </c>
      <c r="H3064" s="263" t="s">
        <v>8478</v>
      </c>
      <c r="I3064" s="265" t="s">
        <v>9</v>
      </c>
      <c r="J3064" s="263"/>
      <c r="K3064" s="263"/>
      <c r="L3064" s="269" t="s">
        <v>645</v>
      </c>
      <c r="M3064" s="267"/>
      <c r="N3064" s="267"/>
      <c r="O3064" s="267"/>
      <c r="P3064" s="267"/>
      <c r="Q3064" s="267"/>
      <c r="R3064" s="267"/>
      <c r="S3064" s="267"/>
      <c r="T3064" s="267"/>
      <c r="U3064" s="267"/>
      <c r="V3064" s="267"/>
      <c r="W3064" s="267"/>
      <c r="X3064" s="267"/>
      <c r="Y3064" s="267"/>
      <c r="Z3064" s="267"/>
      <c r="AA3064" s="267"/>
      <c r="AB3064" s="267"/>
    </row>
    <row r="3065" spans="1:28" s="268" customFormat="1" ht="40.200000000000003" customHeight="1">
      <c r="A3065" s="263" t="s">
        <v>8431</v>
      </c>
      <c r="B3065" s="535"/>
      <c r="C3065" s="263" t="s">
        <v>8479</v>
      </c>
      <c r="D3065" s="263" t="s">
        <v>8434</v>
      </c>
      <c r="E3065" s="535"/>
      <c r="F3065" s="263" t="s">
        <v>8480</v>
      </c>
      <c r="G3065" s="264" t="s">
        <v>8462</v>
      </c>
      <c r="H3065" s="263" t="s">
        <v>8481</v>
      </c>
      <c r="I3065" s="265" t="s">
        <v>9</v>
      </c>
      <c r="J3065" s="263"/>
      <c r="K3065" s="263"/>
      <c r="L3065" s="269" t="s">
        <v>645</v>
      </c>
      <c r="M3065" s="267"/>
      <c r="N3065" s="267"/>
      <c r="O3065" s="267"/>
      <c r="P3065" s="267"/>
      <c r="Q3065" s="267"/>
      <c r="R3065" s="267"/>
      <c r="S3065" s="267"/>
      <c r="T3065" s="267"/>
      <c r="U3065" s="267"/>
      <c r="V3065" s="267"/>
      <c r="W3065" s="267"/>
      <c r="X3065" s="267"/>
      <c r="Y3065" s="267"/>
      <c r="Z3065" s="267"/>
      <c r="AA3065" s="267"/>
      <c r="AB3065" s="267"/>
    </row>
    <row r="3066" spans="1:28" s="268" customFormat="1" ht="40.200000000000003" customHeight="1">
      <c r="A3066" s="263" t="s">
        <v>8431</v>
      </c>
      <c r="B3066" s="535"/>
      <c r="C3066" s="263" t="s">
        <v>8482</v>
      </c>
      <c r="D3066" s="263" t="s">
        <v>8434</v>
      </c>
      <c r="E3066" s="535"/>
      <c r="F3066" s="263" t="s">
        <v>8483</v>
      </c>
      <c r="G3066" s="264" t="s">
        <v>8462</v>
      </c>
      <c r="H3066" s="263" t="s">
        <v>8484</v>
      </c>
      <c r="I3066" s="265" t="s">
        <v>9</v>
      </c>
      <c r="J3066" s="263"/>
      <c r="K3066" s="263"/>
      <c r="L3066" s="269" t="s">
        <v>645</v>
      </c>
      <c r="M3066" s="267"/>
      <c r="N3066" s="267"/>
      <c r="O3066" s="267"/>
      <c r="P3066" s="267"/>
      <c r="Q3066" s="267"/>
      <c r="R3066" s="267"/>
      <c r="S3066" s="267"/>
      <c r="T3066" s="267"/>
      <c r="U3066" s="267"/>
      <c r="V3066" s="267"/>
      <c r="W3066" s="267"/>
      <c r="X3066" s="267"/>
      <c r="Y3066" s="267"/>
      <c r="Z3066" s="267"/>
      <c r="AA3066" s="267"/>
      <c r="AB3066" s="267"/>
    </row>
    <row r="3067" spans="1:28" s="268" customFormat="1" ht="40.200000000000003" customHeight="1">
      <c r="A3067" s="263" t="s">
        <v>8431</v>
      </c>
      <c r="B3067" s="535"/>
      <c r="C3067" s="263" t="s">
        <v>8485</v>
      </c>
      <c r="D3067" s="263" t="s">
        <v>8434</v>
      </c>
      <c r="E3067" s="535"/>
      <c r="F3067" s="263" t="s">
        <v>6732</v>
      </c>
      <c r="G3067" s="264" t="s">
        <v>8462</v>
      </c>
      <c r="H3067" s="263" t="s">
        <v>8486</v>
      </c>
      <c r="I3067" s="265" t="s">
        <v>9</v>
      </c>
      <c r="J3067" s="263"/>
      <c r="K3067" s="263"/>
      <c r="L3067" s="269" t="s">
        <v>645</v>
      </c>
      <c r="M3067" s="267"/>
      <c r="N3067" s="267"/>
      <c r="O3067" s="267"/>
      <c r="P3067" s="267"/>
      <c r="Q3067" s="267"/>
      <c r="R3067" s="267"/>
      <c r="S3067" s="267"/>
      <c r="T3067" s="267"/>
      <c r="U3067" s="267"/>
      <c r="V3067" s="267"/>
      <c r="W3067" s="267"/>
      <c r="X3067" s="267"/>
      <c r="Y3067" s="267"/>
      <c r="Z3067" s="267"/>
      <c r="AA3067" s="267"/>
      <c r="AB3067" s="267"/>
    </row>
    <row r="3068" spans="1:28" s="268" customFormat="1" ht="40.200000000000003" customHeight="1">
      <c r="A3068" s="263" t="s">
        <v>8431</v>
      </c>
      <c r="B3068" s="535"/>
      <c r="C3068" s="263" t="s">
        <v>8487</v>
      </c>
      <c r="D3068" s="263" t="s">
        <v>8434</v>
      </c>
      <c r="E3068" s="535"/>
      <c r="F3068" s="263" t="s">
        <v>8488</v>
      </c>
      <c r="G3068" s="264" t="s">
        <v>8489</v>
      </c>
      <c r="H3068" s="263" t="s">
        <v>8490</v>
      </c>
      <c r="I3068" s="265" t="s">
        <v>9</v>
      </c>
      <c r="J3068" s="263"/>
      <c r="K3068" s="263"/>
      <c r="L3068" s="269" t="s">
        <v>645</v>
      </c>
      <c r="M3068" s="267"/>
      <c r="N3068" s="267"/>
      <c r="O3068" s="267"/>
      <c r="P3068" s="267"/>
      <c r="Q3068" s="267"/>
      <c r="R3068" s="267"/>
      <c r="S3068" s="267"/>
      <c r="T3068" s="267"/>
      <c r="U3068" s="267"/>
      <c r="V3068" s="267"/>
      <c r="W3068" s="267"/>
      <c r="X3068" s="267"/>
      <c r="Y3068" s="267"/>
      <c r="Z3068" s="267"/>
      <c r="AA3068" s="267"/>
      <c r="AB3068" s="267"/>
    </row>
    <row r="3069" spans="1:28" s="284" customFormat="1" ht="40.200000000000003" customHeight="1">
      <c r="A3069" s="287" t="s">
        <v>8431</v>
      </c>
      <c r="B3069" s="535"/>
      <c r="C3069" s="287" t="s">
        <v>8491</v>
      </c>
      <c r="D3069" s="287" t="s">
        <v>8434</v>
      </c>
      <c r="E3069" s="535"/>
      <c r="F3069" s="287" t="s">
        <v>8596</v>
      </c>
      <c r="G3069" s="309" t="s">
        <v>8489</v>
      </c>
      <c r="H3069" s="287" t="s">
        <v>8597</v>
      </c>
      <c r="I3069" s="286" t="s">
        <v>116</v>
      </c>
      <c r="J3069" s="313"/>
      <c r="K3069" s="287"/>
      <c r="L3069" s="287" t="s">
        <v>14826</v>
      </c>
    </row>
    <row r="3070" spans="1:28" s="262" customFormat="1" ht="40.200000000000003" customHeight="1">
      <c r="A3070" s="256" t="s">
        <v>8431</v>
      </c>
      <c r="B3070" s="535"/>
      <c r="C3070" s="256" t="s">
        <v>8494</v>
      </c>
      <c r="D3070" s="256" t="s">
        <v>8434</v>
      </c>
      <c r="E3070" s="535"/>
      <c r="F3070" s="256" t="s">
        <v>8492</v>
      </c>
      <c r="G3070" s="258" t="s">
        <v>8489</v>
      </c>
      <c r="H3070" s="256" t="s">
        <v>8493</v>
      </c>
      <c r="I3070" s="259" t="s">
        <v>9</v>
      </c>
      <c r="J3070" s="263"/>
      <c r="K3070" s="256"/>
      <c r="L3070" s="314" t="s">
        <v>645</v>
      </c>
      <c r="M3070" s="261"/>
      <c r="N3070" s="261"/>
      <c r="O3070" s="261"/>
      <c r="P3070" s="261"/>
      <c r="Q3070" s="261"/>
      <c r="R3070" s="261"/>
      <c r="S3070" s="261"/>
      <c r="T3070" s="261"/>
      <c r="U3070" s="261"/>
      <c r="V3070" s="261"/>
      <c r="W3070" s="261"/>
      <c r="X3070" s="261"/>
      <c r="Y3070" s="261"/>
      <c r="Z3070" s="261"/>
      <c r="AA3070" s="261"/>
      <c r="AB3070" s="261"/>
    </row>
    <row r="3071" spans="1:28" s="268" customFormat="1" ht="40.200000000000003" customHeight="1">
      <c r="A3071" s="263" t="s">
        <v>8431</v>
      </c>
      <c r="B3071" s="535"/>
      <c r="C3071" s="263" t="s">
        <v>8497</v>
      </c>
      <c r="D3071" s="263" t="s">
        <v>8434</v>
      </c>
      <c r="E3071" s="535"/>
      <c r="F3071" s="263" t="s">
        <v>8495</v>
      </c>
      <c r="G3071" s="264" t="s">
        <v>8489</v>
      </c>
      <c r="H3071" s="263" t="s">
        <v>8496</v>
      </c>
      <c r="I3071" s="265" t="s">
        <v>9</v>
      </c>
      <c r="J3071" s="263"/>
      <c r="K3071" s="263"/>
      <c r="L3071" s="269" t="s">
        <v>645</v>
      </c>
      <c r="M3071" s="267"/>
      <c r="N3071" s="267"/>
      <c r="O3071" s="267"/>
      <c r="P3071" s="267"/>
      <c r="Q3071" s="267"/>
      <c r="R3071" s="267"/>
      <c r="S3071" s="267"/>
      <c r="T3071" s="267"/>
      <c r="U3071" s="267"/>
      <c r="V3071" s="267"/>
      <c r="W3071" s="267"/>
      <c r="X3071" s="267"/>
      <c r="Y3071" s="267"/>
      <c r="Z3071" s="267"/>
      <c r="AA3071" s="267"/>
      <c r="AB3071" s="267"/>
    </row>
    <row r="3072" spans="1:28" s="268" customFormat="1" ht="40.200000000000003" customHeight="1">
      <c r="A3072" s="263" t="s">
        <v>8431</v>
      </c>
      <c r="B3072" s="535"/>
      <c r="C3072" s="263" t="s">
        <v>8500</v>
      </c>
      <c r="D3072" s="263" t="s">
        <v>8434</v>
      </c>
      <c r="E3072" s="535"/>
      <c r="F3072" s="263" t="s">
        <v>8498</v>
      </c>
      <c r="G3072" s="264" t="s">
        <v>8489</v>
      </c>
      <c r="H3072" s="263" t="s">
        <v>8499</v>
      </c>
      <c r="I3072" s="265" t="s">
        <v>9</v>
      </c>
      <c r="J3072" s="263"/>
      <c r="K3072" s="263"/>
      <c r="L3072" s="269" t="s">
        <v>645</v>
      </c>
      <c r="M3072" s="267"/>
      <c r="N3072" s="267"/>
      <c r="O3072" s="267"/>
      <c r="P3072" s="267"/>
      <c r="Q3072" s="267"/>
      <c r="R3072" s="267"/>
      <c r="S3072" s="267"/>
      <c r="T3072" s="267"/>
      <c r="U3072" s="267"/>
      <c r="V3072" s="267"/>
      <c r="W3072" s="267"/>
      <c r="X3072" s="267"/>
      <c r="Y3072" s="267"/>
      <c r="Z3072" s="267"/>
      <c r="AA3072" s="267"/>
      <c r="AB3072" s="267"/>
    </row>
    <row r="3073" spans="1:28" s="268" customFormat="1" ht="40.200000000000003" customHeight="1">
      <c r="A3073" s="263" t="s">
        <v>8431</v>
      </c>
      <c r="B3073" s="535"/>
      <c r="C3073" s="263" t="s">
        <v>8503</v>
      </c>
      <c r="D3073" s="263" t="s">
        <v>8434</v>
      </c>
      <c r="E3073" s="535"/>
      <c r="F3073" s="263" t="s">
        <v>8501</v>
      </c>
      <c r="G3073" s="264" t="s">
        <v>8489</v>
      </c>
      <c r="H3073" s="263" t="s">
        <v>8502</v>
      </c>
      <c r="I3073" s="265" t="s">
        <v>9</v>
      </c>
      <c r="J3073" s="263"/>
      <c r="K3073" s="263"/>
      <c r="L3073" s="269" t="s">
        <v>645</v>
      </c>
      <c r="M3073" s="267"/>
      <c r="N3073" s="267"/>
      <c r="O3073" s="267"/>
      <c r="P3073" s="267"/>
      <c r="Q3073" s="267"/>
      <c r="R3073" s="267"/>
      <c r="S3073" s="267"/>
      <c r="T3073" s="267"/>
      <c r="U3073" s="267"/>
      <c r="V3073" s="267"/>
      <c r="W3073" s="267"/>
      <c r="X3073" s="267"/>
      <c r="Y3073" s="267"/>
      <c r="Z3073" s="267"/>
      <c r="AA3073" s="267"/>
      <c r="AB3073" s="267"/>
    </row>
    <row r="3074" spans="1:28" s="268" customFormat="1" ht="40.200000000000003" customHeight="1">
      <c r="A3074" s="263" t="s">
        <v>8431</v>
      </c>
      <c r="B3074" s="535"/>
      <c r="C3074" s="263" t="s">
        <v>8506</v>
      </c>
      <c r="D3074" s="263" t="s">
        <v>8434</v>
      </c>
      <c r="E3074" s="535"/>
      <c r="F3074" s="263" t="s">
        <v>8504</v>
      </c>
      <c r="G3074" s="264" t="s">
        <v>8489</v>
      </c>
      <c r="H3074" s="263" t="s">
        <v>8505</v>
      </c>
      <c r="I3074" s="265" t="s">
        <v>9</v>
      </c>
      <c r="J3074" s="263"/>
      <c r="K3074" s="263"/>
      <c r="L3074" s="269" t="s">
        <v>645</v>
      </c>
      <c r="M3074" s="267"/>
      <c r="N3074" s="267"/>
      <c r="O3074" s="267"/>
      <c r="P3074" s="267"/>
      <c r="Q3074" s="267"/>
      <c r="R3074" s="267"/>
      <c r="S3074" s="267"/>
      <c r="T3074" s="267"/>
      <c r="U3074" s="267"/>
      <c r="V3074" s="267"/>
      <c r="W3074" s="267"/>
      <c r="X3074" s="267"/>
      <c r="Y3074" s="267"/>
      <c r="Z3074" s="267"/>
      <c r="AA3074" s="267"/>
      <c r="AB3074" s="267"/>
    </row>
    <row r="3075" spans="1:28" s="268" customFormat="1" ht="40.200000000000003" customHeight="1">
      <c r="A3075" s="263" t="s">
        <v>8431</v>
      </c>
      <c r="B3075" s="535"/>
      <c r="C3075" s="263" t="s">
        <v>8509</v>
      </c>
      <c r="D3075" s="263" t="s">
        <v>8434</v>
      </c>
      <c r="E3075" s="535"/>
      <c r="F3075" s="263" t="s">
        <v>8507</v>
      </c>
      <c r="G3075" s="264" t="s">
        <v>8489</v>
      </c>
      <c r="H3075" s="263" t="s">
        <v>8508</v>
      </c>
      <c r="I3075" s="265" t="s">
        <v>9</v>
      </c>
      <c r="J3075" s="269"/>
      <c r="K3075" s="263"/>
      <c r="L3075" s="269" t="s">
        <v>645</v>
      </c>
      <c r="M3075" s="267"/>
      <c r="N3075" s="267"/>
      <c r="O3075" s="267"/>
      <c r="P3075" s="267"/>
      <c r="Q3075" s="267"/>
      <c r="R3075" s="267"/>
      <c r="S3075" s="267"/>
      <c r="T3075" s="267"/>
      <c r="U3075" s="267"/>
      <c r="V3075" s="267"/>
      <c r="W3075" s="267"/>
      <c r="X3075" s="267"/>
      <c r="Y3075" s="267"/>
      <c r="Z3075" s="267"/>
      <c r="AA3075" s="267"/>
      <c r="AB3075" s="267"/>
    </row>
    <row r="3076" spans="1:28" s="268" customFormat="1" ht="40.200000000000003" customHeight="1">
      <c r="A3076" s="263" t="s">
        <v>8431</v>
      </c>
      <c r="B3076" s="535"/>
      <c r="C3076" s="263" t="s">
        <v>8512</v>
      </c>
      <c r="D3076" s="263" t="s">
        <v>8434</v>
      </c>
      <c r="E3076" s="535"/>
      <c r="F3076" s="263" t="s">
        <v>8510</v>
      </c>
      <c r="G3076" s="264" t="s">
        <v>8511</v>
      </c>
      <c r="H3076" s="263" t="s">
        <v>1820</v>
      </c>
      <c r="I3076" s="265" t="s">
        <v>9</v>
      </c>
      <c r="J3076" s="263"/>
      <c r="K3076" s="263"/>
      <c r="L3076" s="269" t="s">
        <v>645</v>
      </c>
      <c r="M3076" s="267"/>
      <c r="N3076" s="267"/>
      <c r="O3076" s="267"/>
      <c r="P3076" s="267"/>
      <c r="Q3076" s="267"/>
      <c r="R3076" s="267"/>
      <c r="S3076" s="267"/>
      <c r="T3076" s="267"/>
      <c r="U3076" s="267"/>
      <c r="V3076" s="267"/>
      <c r="W3076" s="267"/>
      <c r="X3076" s="267"/>
      <c r="Y3076" s="267"/>
      <c r="Z3076" s="267"/>
      <c r="AA3076" s="267"/>
      <c r="AB3076" s="267"/>
    </row>
    <row r="3077" spans="1:28" s="268" customFormat="1" ht="40.200000000000003" customHeight="1">
      <c r="A3077" s="263" t="s">
        <v>8431</v>
      </c>
      <c r="B3077" s="535"/>
      <c r="C3077" s="263" t="s">
        <v>8515</v>
      </c>
      <c r="D3077" s="263" t="s">
        <v>8434</v>
      </c>
      <c r="E3077" s="535"/>
      <c r="F3077" s="263" t="s">
        <v>8513</v>
      </c>
      <c r="G3077" s="264" t="s">
        <v>8514</v>
      </c>
      <c r="H3077" s="263" t="s">
        <v>4149</v>
      </c>
      <c r="I3077" s="265" t="s">
        <v>9</v>
      </c>
      <c r="J3077" s="263"/>
      <c r="K3077" s="263"/>
      <c r="L3077" s="269" t="s">
        <v>645</v>
      </c>
      <c r="M3077" s="267"/>
      <c r="N3077" s="267"/>
      <c r="O3077" s="267"/>
      <c r="P3077" s="267"/>
      <c r="Q3077" s="267"/>
      <c r="R3077" s="267"/>
      <c r="S3077" s="267"/>
      <c r="T3077" s="267"/>
      <c r="U3077" s="267"/>
      <c r="V3077" s="267"/>
      <c r="W3077" s="267"/>
      <c r="X3077" s="267"/>
      <c r="Y3077" s="267"/>
      <c r="Z3077" s="267"/>
      <c r="AA3077" s="267"/>
      <c r="AB3077" s="267"/>
    </row>
    <row r="3078" spans="1:28" s="268" customFormat="1" ht="40.200000000000003" customHeight="1">
      <c r="A3078" s="263" t="s">
        <v>8431</v>
      </c>
      <c r="B3078" s="535"/>
      <c r="C3078" s="263" t="s">
        <v>8518</v>
      </c>
      <c r="D3078" s="263" t="s">
        <v>8434</v>
      </c>
      <c r="E3078" s="535"/>
      <c r="F3078" s="263" t="s">
        <v>8516</v>
      </c>
      <c r="G3078" s="264" t="s">
        <v>8517</v>
      </c>
      <c r="H3078" s="263" t="s">
        <v>6768</v>
      </c>
      <c r="I3078" s="265" t="s">
        <v>9</v>
      </c>
      <c r="J3078" s="263"/>
      <c r="K3078" s="263"/>
      <c r="L3078" s="269" t="s">
        <v>645</v>
      </c>
      <c r="M3078" s="267"/>
      <c r="N3078" s="267"/>
      <c r="O3078" s="267"/>
      <c r="P3078" s="267"/>
      <c r="Q3078" s="267"/>
      <c r="R3078" s="267"/>
      <c r="S3078" s="267"/>
      <c r="T3078" s="267"/>
      <c r="U3078" s="267"/>
      <c r="V3078" s="267"/>
      <c r="W3078" s="267"/>
      <c r="X3078" s="267"/>
      <c r="Y3078" s="267"/>
      <c r="Z3078" s="267"/>
      <c r="AA3078" s="267"/>
      <c r="AB3078" s="267"/>
    </row>
    <row r="3079" spans="1:28" s="268" customFormat="1" ht="40.200000000000003" customHeight="1">
      <c r="A3079" s="263" t="s">
        <v>8431</v>
      </c>
      <c r="B3079" s="535"/>
      <c r="C3079" s="263" t="s">
        <v>8521</v>
      </c>
      <c r="D3079" s="263" t="s">
        <v>8434</v>
      </c>
      <c r="E3079" s="535"/>
      <c r="F3079" s="263" t="s">
        <v>8519</v>
      </c>
      <c r="G3079" s="264" t="s">
        <v>8520</v>
      </c>
      <c r="H3079" s="263" t="s">
        <v>1812</v>
      </c>
      <c r="I3079" s="265" t="s">
        <v>9</v>
      </c>
      <c r="J3079" s="263"/>
      <c r="K3079" s="263"/>
      <c r="L3079" s="269" t="s">
        <v>645</v>
      </c>
      <c r="M3079" s="267"/>
      <c r="N3079" s="267"/>
      <c r="O3079" s="267"/>
      <c r="P3079" s="267"/>
      <c r="Q3079" s="267"/>
      <c r="R3079" s="267"/>
      <c r="S3079" s="267"/>
      <c r="T3079" s="267"/>
      <c r="U3079" s="267"/>
      <c r="V3079" s="267"/>
      <c r="W3079" s="267"/>
      <c r="X3079" s="267"/>
      <c r="Y3079" s="267"/>
      <c r="Z3079" s="267"/>
      <c r="AA3079" s="267"/>
      <c r="AB3079" s="267"/>
    </row>
    <row r="3080" spans="1:28" s="268" customFormat="1" ht="40.200000000000003" customHeight="1">
      <c r="A3080" s="263" t="s">
        <v>8431</v>
      </c>
      <c r="B3080" s="535"/>
      <c r="C3080" s="263" t="s">
        <v>8524</v>
      </c>
      <c r="D3080" s="263" t="s">
        <v>8434</v>
      </c>
      <c r="E3080" s="535"/>
      <c r="F3080" s="263" t="s">
        <v>8522</v>
      </c>
      <c r="G3080" s="264" t="s">
        <v>8523</v>
      </c>
      <c r="H3080" s="263" t="s">
        <v>1808</v>
      </c>
      <c r="I3080" s="265" t="s">
        <v>9</v>
      </c>
      <c r="J3080" s="263"/>
      <c r="K3080" s="263"/>
      <c r="L3080" s="269" t="s">
        <v>645</v>
      </c>
      <c r="M3080" s="267"/>
      <c r="N3080" s="267"/>
      <c r="O3080" s="267"/>
      <c r="P3080" s="267"/>
      <c r="Q3080" s="267"/>
      <c r="R3080" s="267"/>
      <c r="S3080" s="267"/>
      <c r="T3080" s="267"/>
      <c r="U3080" s="267"/>
      <c r="V3080" s="267"/>
      <c r="W3080" s="267"/>
      <c r="X3080" s="267"/>
      <c r="Y3080" s="267"/>
      <c r="Z3080" s="267"/>
      <c r="AA3080" s="267"/>
      <c r="AB3080" s="267"/>
    </row>
    <row r="3081" spans="1:28" s="268" customFormat="1" ht="40.200000000000003" customHeight="1">
      <c r="A3081" s="263" t="s">
        <v>8431</v>
      </c>
      <c r="B3081" s="535"/>
      <c r="C3081" s="263" t="s">
        <v>8525</v>
      </c>
      <c r="D3081" s="263" t="s">
        <v>8434</v>
      </c>
      <c r="E3081" s="535"/>
      <c r="F3081" s="263" t="s">
        <v>1804</v>
      </c>
      <c r="G3081" s="264" t="s">
        <v>8517</v>
      </c>
      <c r="H3081" s="263" t="s">
        <v>1625</v>
      </c>
      <c r="I3081" s="265" t="s">
        <v>9</v>
      </c>
      <c r="J3081" s="263"/>
      <c r="K3081" s="263"/>
      <c r="L3081" s="269" t="s">
        <v>645</v>
      </c>
      <c r="M3081" s="267"/>
      <c r="N3081" s="267"/>
      <c r="O3081" s="267"/>
      <c r="P3081" s="267"/>
      <c r="Q3081" s="267"/>
      <c r="R3081" s="267"/>
      <c r="S3081" s="267"/>
      <c r="T3081" s="267"/>
      <c r="U3081" s="267"/>
      <c r="V3081" s="267"/>
      <c r="W3081" s="267"/>
      <c r="X3081" s="267"/>
      <c r="Y3081" s="267"/>
      <c r="Z3081" s="267"/>
      <c r="AA3081" s="267"/>
      <c r="AB3081" s="267"/>
    </row>
    <row r="3082" spans="1:28" s="268" customFormat="1" ht="40.200000000000003" customHeight="1">
      <c r="A3082" s="263" t="s">
        <v>8431</v>
      </c>
      <c r="B3082" s="535"/>
      <c r="C3082" s="263" t="s">
        <v>8528</v>
      </c>
      <c r="D3082" s="263" t="s">
        <v>8434</v>
      </c>
      <c r="E3082" s="535"/>
      <c r="F3082" s="263" t="s">
        <v>8526</v>
      </c>
      <c r="G3082" s="264" t="s">
        <v>8517</v>
      </c>
      <c r="H3082" s="263" t="s">
        <v>8527</v>
      </c>
      <c r="I3082" s="265" t="s">
        <v>9</v>
      </c>
      <c r="J3082" s="263"/>
      <c r="K3082" s="263"/>
      <c r="L3082" s="269" t="s">
        <v>645</v>
      </c>
      <c r="M3082" s="267"/>
      <c r="N3082" s="267"/>
      <c r="O3082" s="267"/>
      <c r="P3082" s="267"/>
      <c r="Q3082" s="267"/>
      <c r="R3082" s="267"/>
      <c r="S3082" s="267"/>
      <c r="T3082" s="267"/>
      <c r="U3082" s="267"/>
      <c r="V3082" s="267"/>
      <c r="W3082" s="267"/>
      <c r="X3082" s="267"/>
      <c r="Y3082" s="267"/>
      <c r="Z3082" s="267"/>
      <c r="AA3082" s="267"/>
      <c r="AB3082" s="267"/>
    </row>
    <row r="3083" spans="1:28" s="268" customFormat="1" ht="40.200000000000003" customHeight="1">
      <c r="A3083" s="263" t="s">
        <v>8431</v>
      </c>
      <c r="B3083" s="535"/>
      <c r="C3083" s="263" t="s">
        <v>8598</v>
      </c>
      <c r="D3083" s="263" t="s">
        <v>8434</v>
      </c>
      <c r="E3083" s="535"/>
      <c r="F3083" s="263" t="s">
        <v>8529</v>
      </c>
      <c r="G3083" s="264" t="s">
        <v>8517</v>
      </c>
      <c r="H3083" s="263" t="s">
        <v>8530</v>
      </c>
      <c r="I3083" s="265" t="s">
        <v>9</v>
      </c>
      <c r="J3083" s="263"/>
      <c r="K3083" s="263"/>
      <c r="L3083" s="269" t="s">
        <v>645</v>
      </c>
      <c r="M3083" s="267"/>
      <c r="N3083" s="267"/>
      <c r="O3083" s="267"/>
      <c r="P3083" s="267"/>
      <c r="Q3083" s="267"/>
      <c r="R3083" s="267"/>
      <c r="S3083" s="267"/>
      <c r="T3083" s="267"/>
      <c r="U3083" s="267"/>
      <c r="V3083" s="267"/>
      <c r="W3083" s="267"/>
      <c r="X3083" s="267"/>
      <c r="Y3083" s="267"/>
      <c r="Z3083" s="267"/>
      <c r="AA3083" s="267"/>
      <c r="AB3083" s="267"/>
    </row>
    <row r="3084" spans="1:28" s="268" customFormat="1" ht="40.200000000000003" customHeight="1">
      <c r="A3084" s="263" t="s">
        <v>6800</v>
      </c>
      <c r="B3084" s="263" t="s">
        <v>6801</v>
      </c>
      <c r="C3084" s="263" t="s">
        <v>209</v>
      </c>
      <c r="D3084" s="263" t="s">
        <v>6802</v>
      </c>
      <c r="E3084" s="263" t="s">
        <v>6803</v>
      </c>
      <c r="F3084" s="263" t="s">
        <v>6804</v>
      </c>
      <c r="G3084" s="264" t="s">
        <v>6805</v>
      </c>
      <c r="H3084" s="263" t="s">
        <v>6806</v>
      </c>
      <c r="I3084" s="265" t="s">
        <v>9</v>
      </c>
      <c r="J3084" s="263"/>
      <c r="K3084" s="263"/>
      <c r="L3084" s="266"/>
      <c r="M3084" s="267"/>
      <c r="N3084" s="267"/>
      <c r="O3084" s="267"/>
      <c r="P3084" s="267"/>
      <c r="Q3084" s="267"/>
      <c r="R3084" s="267"/>
      <c r="S3084" s="267"/>
      <c r="T3084" s="267"/>
      <c r="U3084" s="267"/>
      <c r="V3084" s="267"/>
      <c r="W3084" s="267"/>
      <c r="X3084" s="267"/>
      <c r="Y3084" s="267"/>
      <c r="Z3084" s="267"/>
      <c r="AA3084" s="267"/>
      <c r="AB3084" s="267"/>
    </row>
    <row r="3085" spans="1:28" s="268" customFormat="1" ht="40.200000000000003" customHeight="1">
      <c r="A3085" s="263" t="s">
        <v>6800</v>
      </c>
      <c r="B3085" s="263" t="s">
        <v>6801</v>
      </c>
      <c r="C3085" s="263" t="s">
        <v>215</v>
      </c>
      <c r="D3085" s="263" t="s">
        <v>6802</v>
      </c>
      <c r="E3085" s="263" t="s">
        <v>6803</v>
      </c>
      <c r="F3085" s="263" t="s">
        <v>6807</v>
      </c>
      <c r="G3085" s="264" t="s">
        <v>6805</v>
      </c>
      <c r="H3085" s="263" t="s">
        <v>6808</v>
      </c>
      <c r="I3085" s="265" t="s">
        <v>9</v>
      </c>
      <c r="J3085" s="263"/>
      <c r="K3085" s="263"/>
      <c r="L3085" s="266"/>
      <c r="M3085" s="267"/>
      <c r="N3085" s="267"/>
      <c r="O3085" s="267"/>
      <c r="P3085" s="267"/>
      <c r="Q3085" s="267"/>
      <c r="R3085" s="267"/>
      <c r="S3085" s="267"/>
      <c r="T3085" s="267"/>
      <c r="U3085" s="267"/>
      <c r="V3085" s="267"/>
      <c r="W3085" s="267"/>
      <c r="X3085" s="267"/>
      <c r="Y3085" s="267"/>
      <c r="Z3085" s="267"/>
      <c r="AA3085" s="267"/>
      <c r="AB3085" s="267"/>
    </row>
    <row r="3086" spans="1:28" s="284" customFormat="1" ht="40.200000000000003" customHeight="1">
      <c r="A3086" s="287" t="s">
        <v>6800</v>
      </c>
      <c r="B3086" s="287" t="s">
        <v>6801</v>
      </c>
      <c r="C3086" s="287" t="s">
        <v>220</v>
      </c>
      <c r="D3086" s="287" t="s">
        <v>6802</v>
      </c>
      <c r="E3086" s="287" t="s">
        <v>6803</v>
      </c>
      <c r="F3086" s="287" t="s">
        <v>6809</v>
      </c>
      <c r="G3086" s="309" t="s">
        <v>6805</v>
      </c>
      <c r="H3086" s="287" t="s">
        <v>6810</v>
      </c>
      <c r="I3086" s="286" t="s">
        <v>116</v>
      </c>
      <c r="J3086" s="287"/>
      <c r="K3086" s="287"/>
      <c r="L3086" s="287" t="s">
        <v>5325</v>
      </c>
    </row>
    <row r="3087" spans="1:28" s="262" customFormat="1" ht="40.200000000000003" customHeight="1">
      <c r="A3087" s="256" t="s">
        <v>6800</v>
      </c>
      <c r="B3087" s="256" t="s">
        <v>6801</v>
      </c>
      <c r="C3087" s="256" t="s">
        <v>226</v>
      </c>
      <c r="D3087" s="256" t="s">
        <v>6802</v>
      </c>
      <c r="E3087" s="256" t="s">
        <v>6803</v>
      </c>
      <c r="F3087" s="256" t="s">
        <v>6811</v>
      </c>
      <c r="G3087" s="258" t="s">
        <v>6805</v>
      </c>
      <c r="H3087" s="256" t="s">
        <v>6812</v>
      </c>
      <c r="I3087" s="259" t="s">
        <v>9</v>
      </c>
      <c r="J3087" s="256"/>
      <c r="K3087" s="256"/>
      <c r="L3087" s="260"/>
      <c r="M3087" s="261"/>
      <c r="N3087" s="261"/>
      <c r="O3087" s="261"/>
      <c r="P3087" s="261"/>
      <c r="Q3087" s="261"/>
      <c r="R3087" s="261"/>
      <c r="S3087" s="261"/>
      <c r="T3087" s="261"/>
      <c r="U3087" s="261"/>
      <c r="V3087" s="261"/>
      <c r="W3087" s="261"/>
      <c r="X3087" s="261"/>
      <c r="Y3087" s="261"/>
      <c r="Z3087" s="261"/>
      <c r="AA3087" s="261"/>
      <c r="AB3087" s="261"/>
    </row>
    <row r="3088" spans="1:28" s="268" customFormat="1" ht="40.200000000000003" customHeight="1">
      <c r="A3088" s="263" t="s">
        <v>6800</v>
      </c>
      <c r="B3088" s="263" t="s">
        <v>6801</v>
      </c>
      <c r="C3088" s="263" t="s">
        <v>230</v>
      </c>
      <c r="D3088" s="263" t="s">
        <v>6802</v>
      </c>
      <c r="E3088" s="263" t="s">
        <v>6803</v>
      </c>
      <c r="F3088" s="263" t="s">
        <v>6813</v>
      </c>
      <c r="G3088" s="264" t="s">
        <v>6805</v>
      </c>
      <c r="H3088" s="263" t="s">
        <v>6814</v>
      </c>
      <c r="I3088" s="265" t="s">
        <v>9</v>
      </c>
      <c r="J3088" s="263"/>
      <c r="K3088" s="263"/>
      <c r="L3088" s="266"/>
      <c r="M3088" s="267"/>
      <c r="N3088" s="267"/>
      <c r="O3088" s="267"/>
      <c r="P3088" s="267"/>
      <c r="Q3088" s="267"/>
      <c r="R3088" s="267"/>
      <c r="S3088" s="267"/>
      <c r="T3088" s="267"/>
      <c r="U3088" s="267"/>
      <c r="V3088" s="267"/>
      <c r="W3088" s="267"/>
      <c r="X3088" s="267"/>
      <c r="Y3088" s="267"/>
      <c r="Z3088" s="267"/>
      <c r="AA3088" s="267"/>
      <c r="AB3088" s="267"/>
    </row>
    <row r="3089" spans="1:28" s="268" customFormat="1" ht="40.200000000000003" customHeight="1">
      <c r="A3089" s="263" t="s">
        <v>6800</v>
      </c>
      <c r="B3089" s="263" t="s">
        <v>6801</v>
      </c>
      <c r="C3089" s="263" t="s">
        <v>234</v>
      </c>
      <c r="D3089" s="263" t="s">
        <v>6802</v>
      </c>
      <c r="E3089" s="263" t="s">
        <v>6803</v>
      </c>
      <c r="F3089" s="263" t="s">
        <v>6815</v>
      </c>
      <c r="G3089" s="264" t="s">
        <v>6805</v>
      </c>
      <c r="H3089" s="263" t="s">
        <v>6816</v>
      </c>
      <c r="I3089" s="265" t="s">
        <v>9</v>
      </c>
      <c r="J3089" s="263"/>
      <c r="K3089" s="263"/>
      <c r="L3089" s="267"/>
      <c r="M3089" s="267"/>
      <c r="N3089" s="267"/>
      <c r="O3089" s="267"/>
      <c r="P3089" s="267"/>
      <c r="Q3089" s="267"/>
      <c r="R3089" s="267"/>
      <c r="S3089" s="267"/>
      <c r="T3089" s="267"/>
      <c r="U3089" s="267"/>
      <c r="V3089" s="267"/>
      <c r="W3089" s="267"/>
      <c r="X3089" s="267"/>
      <c r="Y3089" s="267"/>
      <c r="Z3089" s="267"/>
      <c r="AA3089" s="267"/>
      <c r="AB3089" s="267"/>
    </row>
    <row r="3090" spans="1:28" s="268" customFormat="1" ht="40.200000000000003" customHeight="1">
      <c r="A3090" s="263" t="s">
        <v>6800</v>
      </c>
      <c r="B3090" s="263" t="s">
        <v>6801</v>
      </c>
      <c r="C3090" s="263" t="s">
        <v>238</v>
      </c>
      <c r="D3090" s="263" t="s">
        <v>6802</v>
      </c>
      <c r="E3090" s="263" t="s">
        <v>6803</v>
      </c>
      <c r="F3090" s="263" t="s">
        <v>6817</v>
      </c>
      <c r="G3090" s="264" t="s">
        <v>6805</v>
      </c>
      <c r="H3090" s="263" t="s">
        <v>6818</v>
      </c>
      <c r="I3090" s="265" t="s">
        <v>9</v>
      </c>
      <c r="J3090" s="263"/>
      <c r="K3090" s="263"/>
      <c r="L3090" s="266"/>
      <c r="M3090" s="267"/>
      <c r="N3090" s="267"/>
      <c r="O3090" s="267"/>
      <c r="P3090" s="267"/>
      <c r="Q3090" s="267"/>
      <c r="R3090" s="267"/>
      <c r="S3090" s="267"/>
      <c r="T3090" s="267"/>
      <c r="U3090" s="267"/>
      <c r="V3090" s="267"/>
      <c r="W3090" s="267"/>
      <c r="X3090" s="267"/>
      <c r="Y3090" s="267"/>
      <c r="Z3090" s="267"/>
      <c r="AA3090" s="267"/>
      <c r="AB3090" s="267"/>
    </row>
    <row r="3091" spans="1:28" s="268" customFormat="1" ht="40.200000000000003" customHeight="1">
      <c r="A3091" s="263" t="s">
        <v>6800</v>
      </c>
      <c r="B3091" s="263" t="s">
        <v>6801</v>
      </c>
      <c r="C3091" s="263" t="s">
        <v>243</v>
      </c>
      <c r="D3091" s="263" t="s">
        <v>6802</v>
      </c>
      <c r="E3091" s="263" t="s">
        <v>6803</v>
      </c>
      <c r="F3091" s="263" t="s">
        <v>5683</v>
      </c>
      <c r="G3091" s="264" t="s">
        <v>6805</v>
      </c>
      <c r="H3091" s="263" t="s">
        <v>5684</v>
      </c>
      <c r="I3091" s="265" t="s">
        <v>9</v>
      </c>
      <c r="J3091" s="263"/>
      <c r="K3091" s="263"/>
      <c r="L3091" s="267"/>
      <c r="M3091" s="267"/>
      <c r="N3091" s="267"/>
      <c r="O3091" s="267"/>
      <c r="P3091" s="267"/>
      <c r="Q3091" s="267"/>
      <c r="R3091" s="267"/>
      <c r="S3091" s="267"/>
      <c r="T3091" s="267"/>
      <c r="U3091" s="267"/>
      <c r="V3091" s="267"/>
      <c r="W3091" s="267"/>
      <c r="X3091" s="267"/>
      <c r="Y3091" s="267"/>
      <c r="Z3091" s="267"/>
      <c r="AA3091" s="267"/>
      <c r="AB3091" s="267"/>
    </row>
    <row r="3092" spans="1:28" s="268" customFormat="1" ht="40.200000000000003" customHeight="1">
      <c r="A3092" s="263" t="s">
        <v>6800</v>
      </c>
      <c r="B3092" s="263" t="s">
        <v>6801</v>
      </c>
      <c r="C3092" s="263" t="s">
        <v>248</v>
      </c>
      <c r="D3092" s="263" t="s">
        <v>6802</v>
      </c>
      <c r="E3092" s="263" t="s">
        <v>6803</v>
      </c>
      <c r="F3092" s="263" t="s">
        <v>6819</v>
      </c>
      <c r="G3092" s="264" t="s">
        <v>6820</v>
      </c>
      <c r="H3092" s="263" t="s">
        <v>6821</v>
      </c>
      <c r="I3092" s="265" t="s">
        <v>9</v>
      </c>
      <c r="J3092" s="263"/>
      <c r="K3092" s="263"/>
      <c r="L3092" s="266"/>
      <c r="M3092" s="267"/>
      <c r="N3092" s="267"/>
      <c r="O3092" s="267"/>
      <c r="P3092" s="267"/>
      <c r="Q3092" s="267"/>
      <c r="R3092" s="267"/>
      <c r="S3092" s="267"/>
      <c r="T3092" s="267"/>
      <c r="U3092" s="267"/>
      <c r="V3092" s="267"/>
      <c r="W3092" s="267"/>
      <c r="X3092" s="267"/>
      <c r="Y3092" s="267"/>
      <c r="Z3092" s="267"/>
      <c r="AA3092" s="267"/>
      <c r="AB3092" s="267"/>
    </row>
    <row r="3093" spans="1:28" s="268" customFormat="1" ht="40.200000000000003" customHeight="1">
      <c r="A3093" s="263" t="s">
        <v>6800</v>
      </c>
      <c r="B3093" s="263" t="s">
        <v>6801</v>
      </c>
      <c r="C3093" s="263" t="s">
        <v>252</v>
      </c>
      <c r="D3093" s="263" t="s">
        <v>6802</v>
      </c>
      <c r="E3093" s="263" t="s">
        <v>6803</v>
      </c>
      <c r="F3093" s="263" t="s">
        <v>6822</v>
      </c>
      <c r="G3093" s="264" t="s">
        <v>6820</v>
      </c>
      <c r="H3093" s="263" t="s">
        <v>6823</v>
      </c>
      <c r="I3093" s="265" t="s">
        <v>9</v>
      </c>
      <c r="J3093" s="263"/>
      <c r="K3093" s="263"/>
      <c r="L3093" s="266"/>
      <c r="M3093" s="267"/>
      <c r="N3093" s="267"/>
      <c r="O3093" s="267"/>
      <c r="P3093" s="267"/>
      <c r="Q3093" s="267"/>
      <c r="R3093" s="267"/>
      <c r="S3093" s="267"/>
      <c r="T3093" s="267"/>
      <c r="U3093" s="267"/>
      <c r="V3093" s="267"/>
      <c r="W3093" s="267"/>
      <c r="X3093" s="267"/>
      <c r="Y3093" s="267"/>
      <c r="Z3093" s="267"/>
      <c r="AA3093" s="267"/>
      <c r="AB3093" s="267"/>
    </row>
    <row r="3094" spans="1:28" s="268" customFormat="1" ht="40.200000000000003" customHeight="1">
      <c r="A3094" s="263" t="s">
        <v>6800</v>
      </c>
      <c r="B3094" s="263" t="s">
        <v>6801</v>
      </c>
      <c r="C3094" s="263" t="s">
        <v>257</v>
      </c>
      <c r="D3094" s="263" t="s">
        <v>6802</v>
      </c>
      <c r="E3094" s="263" t="s">
        <v>6803</v>
      </c>
      <c r="F3094" s="263" t="s">
        <v>6824</v>
      </c>
      <c r="G3094" s="264" t="s">
        <v>6820</v>
      </c>
      <c r="H3094" s="263" t="s">
        <v>6825</v>
      </c>
      <c r="I3094" s="265" t="s">
        <v>9</v>
      </c>
      <c r="J3094" s="263"/>
      <c r="K3094" s="263"/>
      <c r="L3094" s="266"/>
      <c r="M3094" s="267"/>
      <c r="N3094" s="267"/>
      <c r="O3094" s="267"/>
      <c r="P3094" s="267"/>
      <c r="Q3094" s="267"/>
      <c r="R3094" s="267"/>
      <c r="S3094" s="267"/>
      <c r="T3094" s="267"/>
      <c r="U3094" s="267"/>
      <c r="V3094" s="267"/>
      <c r="W3094" s="267"/>
      <c r="X3094" s="267"/>
      <c r="Y3094" s="267"/>
      <c r="Z3094" s="267"/>
      <c r="AA3094" s="267"/>
      <c r="AB3094" s="267"/>
    </row>
    <row r="3095" spans="1:28" s="268" customFormat="1" ht="40.200000000000003" customHeight="1">
      <c r="A3095" s="263" t="s">
        <v>6800</v>
      </c>
      <c r="B3095" s="263" t="s">
        <v>6801</v>
      </c>
      <c r="C3095" s="263" t="s">
        <v>260</v>
      </c>
      <c r="D3095" s="263" t="s">
        <v>6802</v>
      </c>
      <c r="E3095" s="263" t="s">
        <v>6803</v>
      </c>
      <c r="F3095" s="263" t="s">
        <v>5683</v>
      </c>
      <c r="G3095" s="264" t="s">
        <v>6820</v>
      </c>
      <c r="H3095" s="263" t="s">
        <v>6826</v>
      </c>
      <c r="I3095" s="265" t="s">
        <v>9</v>
      </c>
      <c r="J3095" s="263"/>
      <c r="K3095" s="263"/>
      <c r="L3095" s="266"/>
      <c r="M3095" s="267"/>
      <c r="N3095" s="267"/>
      <c r="O3095" s="267"/>
      <c r="P3095" s="267"/>
      <c r="Q3095" s="267"/>
      <c r="R3095" s="267"/>
      <c r="S3095" s="267"/>
      <c r="T3095" s="267"/>
      <c r="U3095" s="267"/>
      <c r="V3095" s="267"/>
      <c r="W3095" s="267"/>
      <c r="X3095" s="267"/>
      <c r="Y3095" s="267"/>
      <c r="Z3095" s="267"/>
      <c r="AA3095" s="267"/>
      <c r="AB3095" s="267"/>
    </row>
    <row r="3096" spans="1:28" s="268" customFormat="1" ht="40.200000000000003" customHeight="1">
      <c r="A3096" s="263" t="s">
        <v>6800</v>
      </c>
      <c r="B3096" s="263" t="s">
        <v>6801</v>
      </c>
      <c r="C3096" s="263" t="s">
        <v>264</v>
      </c>
      <c r="D3096" s="263" t="s">
        <v>6802</v>
      </c>
      <c r="E3096" s="263" t="s">
        <v>6803</v>
      </c>
      <c r="F3096" s="263" t="s">
        <v>6827</v>
      </c>
      <c r="G3096" s="264" t="s">
        <v>6820</v>
      </c>
      <c r="H3096" s="263" t="s">
        <v>6828</v>
      </c>
      <c r="I3096" s="265" t="s">
        <v>9</v>
      </c>
      <c r="J3096" s="263"/>
      <c r="K3096" s="263"/>
      <c r="L3096" s="266"/>
      <c r="M3096" s="267"/>
      <c r="N3096" s="267"/>
      <c r="O3096" s="267"/>
      <c r="P3096" s="267"/>
      <c r="Q3096" s="267"/>
      <c r="R3096" s="267"/>
      <c r="S3096" s="267"/>
      <c r="T3096" s="267"/>
      <c r="U3096" s="267"/>
      <c r="V3096" s="267"/>
      <c r="W3096" s="267"/>
      <c r="X3096" s="267"/>
      <c r="Y3096" s="267"/>
      <c r="Z3096" s="267"/>
      <c r="AA3096" s="267"/>
      <c r="AB3096" s="267"/>
    </row>
    <row r="3097" spans="1:28" s="268" customFormat="1" ht="40.200000000000003" customHeight="1">
      <c r="A3097" s="263" t="s">
        <v>6800</v>
      </c>
      <c r="B3097" s="263" t="s">
        <v>6801</v>
      </c>
      <c r="C3097" s="263" t="s">
        <v>268</v>
      </c>
      <c r="D3097" s="263" t="s">
        <v>6802</v>
      </c>
      <c r="E3097" s="263" t="s">
        <v>6803</v>
      </c>
      <c r="F3097" s="263" t="s">
        <v>6829</v>
      </c>
      <c r="G3097" s="264" t="s">
        <v>6820</v>
      </c>
      <c r="H3097" s="263" t="s">
        <v>6830</v>
      </c>
      <c r="I3097" s="265" t="s">
        <v>9</v>
      </c>
      <c r="J3097" s="263"/>
      <c r="K3097" s="263"/>
      <c r="L3097" s="266"/>
      <c r="M3097" s="267"/>
      <c r="N3097" s="267"/>
      <c r="O3097" s="267"/>
      <c r="P3097" s="267"/>
      <c r="Q3097" s="267"/>
      <c r="R3097" s="267"/>
      <c r="S3097" s="267"/>
      <c r="T3097" s="267"/>
      <c r="U3097" s="267"/>
      <c r="V3097" s="267"/>
      <c r="W3097" s="267"/>
      <c r="X3097" s="267"/>
      <c r="Y3097" s="267"/>
      <c r="Z3097" s="267"/>
      <c r="AA3097" s="267"/>
      <c r="AB3097" s="267"/>
    </row>
    <row r="3098" spans="1:28" s="268" customFormat="1" ht="40.200000000000003" customHeight="1">
      <c r="A3098" s="263" t="s">
        <v>6800</v>
      </c>
      <c r="B3098" s="263" t="s">
        <v>6801</v>
      </c>
      <c r="C3098" s="263" t="s">
        <v>272</v>
      </c>
      <c r="D3098" s="263" t="s">
        <v>6802</v>
      </c>
      <c r="E3098" s="263" t="s">
        <v>6803</v>
      </c>
      <c r="F3098" s="263" t="s">
        <v>6831</v>
      </c>
      <c r="G3098" s="264" t="s">
        <v>6820</v>
      </c>
      <c r="H3098" s="263" t="s">
        <v>6832</v>
      </c>
      <c r="I3098" s="265" t="s">
        <v>9</v>
      </c>
      <c r="J3098" s="263"/>
      <c r="K3098" s="263"/>
      <c r="L3098" s="266"/>
      <c r="M3098" s="267"/>
      <c r="N3098" s="267"/>
      <c r="O3098" s="267"/>
      <c r="P3098" s="267"/>
      <c r="Q3098" s="267"/>
      <c r="R3098" s="267"/>
      <c r="S3098" s="267"/>
      <c r="T3098" s="267"/>
      <c r="U3098" s="267"/>
      <c r="V3098" s="267"/>
      <c r="W3098" s="267"/>
      <c r="X3098" s="267"/>
      <c r="Y3098" s="267"/>
      <c r="Z3098" s="267"/>
      <c r="AA3098" s="267"/>
      <c r="AB3098" s="267"/>
    </row>
    <row r="3099" spans="1:28" s="268" customFormat="1" ht="40.200000000000003" customHeight="1">
      <c r="A3099" s="263" t="s">
        <v>6800</v>
      </c>
      <c r="B3099" s="263" t="s">
        <v>6801</v>
      </c>
      <c r="C3099" s="263" t="s">
        <v>275</v>
      </c>
      <c r="D3099" s="263" t="s">
        <v>6802</v>
      </c>
      <c r="E3099" s="263" t="s">
        <v>6803</v>
      </c>
      <c r="F3099" s="263" t="s">
        <v>6833</v>
      </c>
      <c r="G3099" s="264" t="s">
        <v>6834</v>
      </c>
      <c r="H3099" s="263" t="s">
        <v>6835</v>
      </c>
      <c r="I3099" s="265" t="s">
        <v>9</v>
      </c>
      <c r="J3099" s="263"/>
      <c r="K3099" s="263"/>
      <c r="L3099" s="266"/>
      <c r="M3099" s="267"/>
      <c r="N3099" s="267"/>
      <c r="O3099" s="267"/>
      <c r="P3099" s="267"/>
      <c r="Q3099" s="267"/>
      <c r="R3099" s="267"/>
      <c r="S3099" s="267"/>
      <c r="T3099" s="267"/>
      <c r="U3099" s="267"/>
      <c r="V3099" s="267"/>
      <c r="W3099" s="267"/>
      <c r="X3099" s="267"/>
      <c r="Y3099" s="267"/>
      <c r="Z3099" s="267"/>
      <c r="AA3099" s="267"/>
      <c r="AB3099" s="267"/>
    </row>
    <row r="3100" spans="1:28" s="268" customFormat="1" ht="40.200000000000003" customHeight="1">
      <c r="A3100" s="263" t="s">
        <v>6800</v>
      </c>
      <c r="B3100" s="263" t="s">
        <v>6801</v>
      </c>
      <c r="C3100" s="263" t="s">
        <v>279</v>
      </c>
      <c r="D3100" s="263" t="s">
        <v>6802</v>
      </c>
      <c r="E3100" s="263" t="s">
        <v>6803</v>
      </c>
      <c r="F3100" s="263" t="s">
        <v>6836</v>
      </c>
      <c r="G3100" s="264" t="s">
        <v>6837</v>
      </c>
      <c r="H3100" s="263" t="s">
        <v>6838</v>
      </c>
      <c r="I3100" s="265" t="s">
        <v>9</v>
      </c>
      <c r="J3100" s="263"/>
      <c r="K3100" s="263"/>
      <c r="L3100" s="266"/>
      <c r="M3100" s="267"/>
      <c r="N3100" s="267"/>
      <c r="O3100" s="267"/>
      <c r="P3100" s="267"/>
      <c r="Q3100" s="267"/>
      <c r="R3100" s="267"/>
      <c r="S3100" s="267"/>
      <c r="T3100" s="267"/>
      <c r="U3100" s="267"/>
      <c r="V3100" s="267"/>
      <c r="W3100" s="267"/>
      <c r="X3100" s="267"/>
      <c r="Y3100" s="267"/>
      <c r="Z3100" s="267"/>
      <c r="AA3100" s="267"/>
      <c r="AB3100" s="267"/>
    </row>
    <row r="3101" spans="1:28" s="268" customFormat="1" ht="40.200000000000003" customHeight="1">
      <c r="A3101" s="263" t="s">
        <v>6800</v>
      </c>
      <c r="B3101" s="263" t="s">
        <v>6801</v>
      </c>
      <c r="C3101" s="263" t="s">
        <v>283</v>
      </c>
      <c r="D3101" s="263" t="s">
        <v>6802</v>
      </c>
      <c r="E3101" s="263" t="s">
        <v>6803</v>
      </c>
      <c r="F3101" s="263" t="s">
        <v>6839</v>
      </c>
      <c r="G3101" s="264" t="s">
        <v>6840</v>
      </c>
      <c r="H3101" s="263" t="s">
        <v>6841</v>
      </c>
      <c r="I3101" s="265" t="s">
        <v>9</v>
      </c>
      <c r="J3101" s="263"/>
      <c r="K3101" s="263"/>
      <c r="L3101" s="266"/>
      <c r="M3101" s="267"/>
      <c r="N3101" s="267"/>
      <c r="O3101" s="267"/>
      <c r="P3101" s="267"/>
      <c r="Q3101" s="267"/>
      <c r="R3101" s="267"/>
      <c r="S3101" s="267"/>
      <c r="T3101" s="267"/>
      <c r="U3101" s="267"/>
      <c r="V3101" s="267"/>
      <c r="W3101" s="267"/>
      <c r="X3101" s="267"/>
      <c r="Y3101" s="267"/>
      <c r="Z3101" s="267"/>
      <c r="AA3101" s="267"/>
      <c r="AB3101" s="267"/>
    </row>
    <row r="3102" spans="1:28" s="268" customFormat="1" ht="40.200000000000003" customHeight="1">
      <c r="A3102" s="263" t="s">
        <v>6800</v>
      </c>
      <c r="B3102" s="263" t="s">
        <v>6801</v>
      </c>
      <c r="C3102" s="263" t="s">
        <v>286</v>
      </c>
      <c r="D3102" s="263" t="s">
        <v>6802</v>
      </c>
      <c r="E3102" s="263" t="s">
        <v>6803</v>
      </c>
      <c r="F3102" s="263" t="s">
        <v>6842</v>
      </c>
      <c r="G3102" s="264" t="s">
        <v>6843</v>
      </c>
      <c r="H3102" s="263" t="s">
        <v>6844</v>
      </c>
      <c r="I3102" s="265" t="s">
        <v>9</v>
      </c>
      <c r="J3102" s="263"/>
      <c r="K3102" s="263"/>
      <c r="L3102" s="266"/>
      <c r="M3102" s="267"/>
      <c r="N3102" s="267"/>
      <c r="O3102" s="267"/>
      <c r="P3102" s="267"/>
      <c r="Q3102" s="267"/>
      <c r="R3102" s="267"/>
      <c r="S3102" s="267"/>
      <c r="T3102" s="267"/>
      <c r="U3102" s="267"/>
      <c r="V3102" s="267"/>
      <c r="W3102" s="267"/>
      <c r="X3102" s="267"/>
      <c r="Y3102" s="267"/>
      <c r="Z3102" s="267"/>
      <c r="AA3102" s="267"/>
      <c r="AB3102" s="267"/>
    </row>
    <row r="3103" spans="1:28" s="268" customFormat="1" ht="40.200000000000003" customHeight="1">
      <c r="A3103" s="263" t="s">
        <v>6800</v>
      </c>
      <c r="B3103" s="263" t="s">
        <v>6801</v>
      </c>
      <c r="C3103" s="263" t="s">
        <v>290</v>
      </c>
      <c r="D3103" s="263" t="s">
        <v>6802</v>
      </c>
      <c r="E3103" s="263" t="s">
        <v>6803</v>
      </c>
      <c r="F3103" s="263" t="s">
        <v>6845</v>
      </c>
      <c r="G3103" s="264" t="s">
        <v>6846</v>
      </c>
      <c r="H3103" s="263" t="s">
        <v>6847</v>
      </c>
      <c r="I3103" s="265" t="s">
        <v>9</v>
      </c>
      <c r="J3103" s="263"/>
      <c r="K3103" s="263"/>
      <c r="L3103" s="266"/>
      <c r="M3103" s="267"/>
      <c r="N3103" s="267"/>
      <c r="O3103" s="267"/>
      <c r="P3103" s="267"/>
      <c r="Q3103" s="267"/>
      <c r="R3103" s="267"/>
      <c r="S3103" s="267"/>
      <c r="T3103" s="267"/>
      <c r="U3103" s="267"/>
      <c r="V3103" s="267"/>
      <c r="W3103" s="267"/>
      <c r="X3103" s="267"/>
      <c r="Y3103" s="267"/>
      <c r="Z3103" s="267"/>
      <c r="AA3103" s="267"/>
      <c r="AB3103" s="267"/>
    </row>
    <row r="3104" spans="1:28" s="268" customFormat="1" ht="40.200000000000003" customHeight="1">
      <c r="A3104" s="263" t="s">
        <v>6800</v>
      </c>
      <c r="B3104" s="263" t="s">
        <v>6801</v>
      </c>
      <c r="C3104" s="263" t="s">
        <v>295</v>
      </c>
      <c r="D3104" s="263" t="s">
        <v>6802</v>
      </c>
      <c r="E3104" s="263" t="s">
        <v>6803</v>
      </c>
      <c r="F3104" s="263" t="s">
        <v>6848</v>
      </c>
      <c r="G3104" s="264" t="s">
        <v>6840</v>
      </c>
      <c r="H3104" s="263" t="s">
        <v>6849</v>
      </c>
      <c r="I3104" s="265" t="s">
        <v>9</v>
      </c>
      <c r="J3104" s="263"/>
      <c r="K3104" s="263"/>
      <c r="L3104" s="266"/>
      <c r="M3104" s="267"/>
      <c r="N3104" s="267"/>
      <c r="O3104" s="267"/>
      <c r="P3104" s="267"/>
      <c r="Q3104" s="267"/>
      <c r="R3104" s="267"/>
      <c r="S3104" s="267"/>
      <c r="T3104" s="267"/>
      <c r="U3104" s="267"/>
      <c r="V3104" s="267"/>
      <c r="W3104" s="267"/>
      <c r="X3104" s="267"/>
      <c r="Y3104" s="267"/>
      <c r="Z3104" s="267"/>
      <c r="AA3104" s="267"/>
      <c r="AB3104" s="267"/>
    </row>
    <row r="3105" spans="1:28" s="268" customFormat="1" ht="40.200000000000003" customHeight="1">
      <c r="A3105" s="263" t="s">
        <v>6800</v>
      </c>
      <c r="B3105" s="263" t="s">
        <v>6801</v>
      </c>
      <c r="C3105" s="263" t="s">
        <v>300</v>
      </c>
      <c r="D3105" s="263" t="s">
        <v>6802</v>
      </c>
      <c r="E3105" s="263" t="s">
        <v>6803</v>
      </c>
      <c r="F3105" s="263" t="s">
        <v>6850</v>
      </c>
      <c r="G3105" s="264" t="s">
        <v>6851</v>
      </c>
      <c r="H3105" s="263" t="s">
        <v>6852</v>
      </c>
      <c r="I3105" s="265" t="s">
        <v>9</v>
      </c>
      <c r="J3105" s="263"/>
      <c r="K3105" s="263"/>
      <c r="L3105" s="266"/>
      <c r="M3105" s="267"/>
      <c r="N3105" s="267"/>
      <c r="O3105" s="267"/>
      <c r="P3105" s="267"/>
      <c r="Q3105" s="267"/>
      <c r="R3105" s="267"/>
      <c r="S3105" s="267"/>
      <c r="T3105" s="267"/>
      <c r="U3105" s="267"/>
      <c r="V3105" s="267"/>
      <c r="W3105" s="267"/>
      <c r="X3105" s="267"/>
      <c r="Y3105" s="267"/>
      <c r="Z3105" s="267"/>
      <c r="AA3105" s="267"/>
      <c r="AB3105" s="267"/>
    </row>
    <row r="3106" spans="1:28" s="268" customFormat="1" ht="40.200000000000003" customHeight="1">
      <c r="A3106" s="263" t="s">
        <v>6800</v>
      </c>
      <c r="B3106" s="263" t="s">
        <v>6801</v>
      </c>
      <c r="C3106" s="263" t="s">
        <v>304</v>
      </c>
      <c r="D3106" s="263" t="s">
        <v>6802</v>
      </c>
      <c r="E3106" s="263" t="s">
        <v>6803</v>
      </c>
      <c r="F3106" s="263" t="s">
        <v>6853</v>
      </c>
      <c r="G3106" s="264" t="s">
        <v>6854</v>
      </c>
      <c r="H3106" s="263" t="s">
        <v>6855</v>
      </c>
      <c r="I3106" s="265" t="s">
        <v>9</v>
      </c>
      <c r="J3106" s="263"/>
      <c r="K3106" s="263"/>
      <c r="L3106" s="266"/>
      <c r="M3106" s="267"/>
      <c r="N3106" s="267"/>
      <c r="O3106" s="267"/>
      <c r="P3106" s="267"/>
      <c r="Q3106" s="267"/>
      <c r="R3106" s="267"/>
      <c r="S3106" s="267"/>
      <c r="T3106" s="267"/>
      <c r="U3106" s="267"/>
      <c r="V3106" s="267"/>
      <c r="W3106" s="267"/>
      <c r="X3106" s="267"/>
      <c r="Y3106" s="267"/>
      <c r="Z3106" s="267"/>
      <c r="AA3106" s="267"/>
      <c r="AB3106" s="267"/>
    </row>
    <row r="3107" spans="1:28" s="268" customFormat="1" ht="40.200000000000003" customHeight="1">
      <c r="A3107" s="263" t="s">
        <v>6800</v>
      </c>
      <c r="B3107" s="263" t="s">
        <v>6801</v>
      </c>
      <c r="C3107" s="263" t="s">
        <v>308</v>
      </c>
      <c r="D3107" s="263" t="s">
        <v>6802</v>
      </c>
      <c r="E3107" s="263" t="s">
        <v>6803</v>
      </c>
      <c r="F3107" s="263" t="s">
        <v>6856</v>
      </c>
      <c r="G3107" s="264" t="s">
        <v>6857</v>
      </c>
      <c r="H3107" s="263" t="s">
        <v>6858</v>
      </c>
      <c r="I3107" s="265" t="s">
        <v>9</v>
      </c>
      <c r="J3107" s="263"/>
      <c r="K3107" s="263"/>
      <c r="L3107" s="266"/>
      <c r="M3107" s="267"/>
      <c r="N3107" s="267"/>
      <c r="O3107" s="267"/>
      <c r="P3107" s="267"/>
      <c r="Q3107" s="267"/>
      <c r="R3107" s="267"/>
      <c r="S3107" s="267"/>
      <c r="T3107" s="267"/>
      <c r="U3107" s="267"/>
      <c r="V3107" s="267"/>
      <c r="W3107" s="267"/>
      <c r="X3107" s="267"/>
      <c r="Y3107" s="267"/>
      <c r="Z3107" s="267"/>
      <c r="AA3107" s="267"/>
      <c r="AB3107" s="267"/>
    </row>
    <row r="3108" spans="1:28" s="268" customFormat="1" ht="40.200000000000003" customHeight="1">
      <c r="A3108" s="263" t="s">
        <v>6800</v>
      </c>
      <c r="B3108" s="263" t="s">
        <v>6801</v>
      </c>
      <c r="C3108" s="263" t="s">
        <v>311</v>
      </c>
      <c r="D3108" s="263" t="s">
        <v>6802</v>
      </c>
      <c r="E3108" s="263" t="s">
        <v>6803</v>
      </c>
      <c r="F3108" s="263" t="s">
        <v>6859</v>
      </c>
      <c r="G3108" s="264" t="s">
        <v>6860</v>
      </c>
      <c r="H3108" s="263" t="s">
        <v>6861</v>
      </c>
      <c r="I3108" s="265" t="s">
        <v>9</v>
      </c>
      <c r="J3108" s="263"/>
      <c r="K3108" s="263"/>
      <c r="L3108" s="266"/>
      <c r="M3108" s="267"/>
      <c r="N3108" s="267"/>
      <c r="O3108" s="267"/>
      <c r="P3108" s="267"/>
      <c r="Q3108" s="267"/>
      <c r="R3108" s="267"/>
      <c r="S3108" s="267"/>
      <c r="T3108" s="267"/>
      <c r="U3108" s="267"/>
      <c r="V3108" s="267"/>
      <c r="W3108" s="267"/>
      <c r="X3108" s="267"/>
      <c r="Y3108" s="267"/>
      <c r="Z3108" s="267"/>
      <c r="AA3108" s="267"/>
      <c r="AB3108" s="267"/>
    </row>
    <row r="3109" spans="1:28" s="268" customFormat="1" ht="40.200000000000003" customHeight="1">
      <c r="A3109" s="263" t="s">
        <v>6800</v>
      </c>
      <c r="B3109" s="263" t="s">
        <v>6801</v>
      </c>
      <c r="C3109" s="263" t="s">
        <v>315</v>
      </c>
      <c r="D3109" s="263" t="s">
        <v>6802</v>
      </c>
      <c r="E3109" s="263" t="s">
        <v>6803</v>
      </c>
      <c r="F3109" s="263" t="s">
        <v>6862</v>
      </c>
      <c r="G3109" s="264" t="s">
        <v>6863</v>
      </c>
      <c r="H3109" s="263" t="s">
        <v>6864</v>
      </c>
      <c r="I3109" s="265" t="s">
        <v>9</v>
      </c>
      <c r="J3109" s="263"/>
      <c r="K3109" s="263"/>
      <c r="L3109" s="266"/>
      <c r="M3109" s="267"/>
      <c r="N3109" s="267"/>
      <c r="O3109" s="267"/>
      <c r="P3109" s="267"/>
      <c r="Q3109" s="267"/>
      <c r="R3109" s="267"/>
      <c r="S3109" s="267"/>
      <c r="T3109" s="267"/>
      <c r="U3109" s="267"/>
      <c r="V3109" s="267"/>
      <c r="W3109" s="267"/>
      <c r="X3109" s="267"/>
      <c r="Y3109" s="267"/>
      <c r="Z3109" s="267"/>
      <c r="AA3109" s="267"/>
      <c r="AB3109" s="267"/>
    </row>
    <row r="3110" spans="1:28" s="268" customFormat="1" ht="40.200000000000003" customHeight="1">
      <c r="A3110" s="263" t="s">
        <v>6800</v>
      </c>
      <c r="B3110" s="263" t="s">
        <v>6801</v>
      </c>
      <c r="C3110" s="263" t="s">
        <v>318</v>
      </c>
      <c r="D3110" s="263" t="s">
        <v>6802</v>
      </c>
      <c r="E3110" s="263" t="s">
        <v>6803</v>
      </c>
      <c r="F3110" s="263" t="s">
        <v>6865</v>
      </c>
      <c r="G3110" s="264" t="s">
        <v>6866</v>
      </c>
      <c r="H3110" s="263" t="s">
        <v>6867</v>
      </c>
      <c r="I3110" s="265" t="s">
        <v>9</v>
      </c>
      <c r="J3110" s="263"/>
      <c r="K3110" s="263"/>
      <c r="L3110" s="266"/>
      <c r="M3110" s="267"/>
      <c r="N3110" s="267"/>
      <c r="O3110" s="267"/>
      <c r="P3110" s="267"/>
      <c r="Q3110" s="267"/>
      <c r="R3110" s="267"/>
      <c r="S3110" s="267"/>
      <c r="T3110" s="267"/>
      <c r="U3110" s="267"/>
      <c r="V3110" s="267"/>
      <c r="W3110" s="267"/>
      <c r="X3110" s="267"/>
      <c r="Y3110" s="267"/>
      <c r="Z3110" s="267"/>
      <c r="AA3110" s="267"/>
      <c r="AB3110" s="267"/>
    </row>
    <row r="3111" spans="1:28" s="268" customFormat="1" ht="40.200000000000003" customHeight="1">
      <c r="A3111" s="263" t="s">
        <v>6800</v>
      </c>
      <c r="B3111" s="263" t="s">
        <v>6801</v>
      </c>
      <c r="C3111" s="263" t="s">
        <v>322</v>
      </c>
      <c r="D3111" s="263" t="s">
        <v>6802</v>
      </c>
      <c r="E3111" s="263" t="s">
        <v>6803</v>
      </c>
      <c r="F3111" s="263" t="s">
        <v>6868</v>
      </c>
      <c r="G3111" s="264" t="s">
        <v>6837</v>
      </c>
      <c r="H3111" s="263" t="s">
        <v>6869</v>
      </c>
      <c r="I3111" s="265" t="s">
        <v>9</v>
      </c>
      <c r="J3111" s="263"/>
      <c r="K3111" s="263"/>
      <c r="L3111" s="266"/>
      <c r="M3111" s="267"/>
      <c r="N3111" s="267"/>
      <c r="O3111" s="267"/>
      <c r="P3111" s="267"/>
      <c r="Q3111" s="267"/>
      <c r="R3111" s="267"/>
      <c r="S3111" s="267"/>
      <c r="T3111" s="267"/>
      <c r="U3111" s="267"/>
      <c r="V3111" s="267"/>
      <c r="W3111" s="267"/>
      <c r="X3111" s="267"/>
      <c r="Y3111" s="267"/>
      <c r="Z3111" s="267"/>
      <c r="AA3111" s="267"/>
      <c r="AB3111" s="267"/>
    </row>
    <row r="3112" spans="1:28" s="268" customFormat="1" ht="40.200000000000003" customHeight="1">
      <c r="A3112" s="263" t="s">
        <v>6800</v>
      </c>
      <c r="B3112" s="263" t="s">
        <v>6801</v>
      </c>
      <c r="C3112" s="263" t="s">
        <v>1080</v>
      </c>
      <c r="D3112" s="263" t="s">
        <v>6802</v>
      </c>
      <c r="E3112" s="263" t="s">
        <v>6803</v>
      </c>
      <c r="F3112" s="263" t="s">
        <v>6870</v>
      </c>
      <c r="G3112" s="264" t="s">
        <v>6871</v>
      </c>
      <c r="H3112" s="263" t="s">
        <v>6872</v>
      </c>
      <c r="I3112" s="265" t="s">
        <v>9</v>
      </c>
      <c r="J3112" s="263"/>
      <c r="K3112" s="263"/>
      <c r="L3112" s="266"/>
      <c r="M3112" s="267"/>
      <c r="N3112" s="267"/>
      <c r="O3112" s="267"/>
      <c r="P3112" s="267"/>
      <c r="Q3112" s="267"/>
      <c r="R3112" s="267"/>
      <c r="S3112" s="267"/>
      <c r="T3112" s="267"/>
      <c r="U3112" s="267"/>
      <c r="V3112" s="267"/>
      <c r="W3112" s="267"/>
      <c r="X3112" s="267"/>
      <c r="Y3112" s="267"/>
      <c r="Z3112" s="267"/>
      <c r="AA3112" s="267"/>
      <c r="AB3112" s="267"/>
    </row>
    <row r="3113" spans="1:28" s="268" customFormat="1" ht="40.200000000000003" customHeight="1">
      <c r="A3113" s="263" t="s">
        <v>6800</v>
      </c>
      <c r="B3113" s="263" t="s">
        <v>6801</v>
      </c>
      <c r="C3113" s="263" t="s">
        <v>1084</v>
      </c>
      <c r="D3113" s="263" t="s">
        <v>6802</v>
      </c>
      <c r="E3113" s="263" t="s">
        <v>6803</v>
      </c>
      <c r="F3113" s="289" t="s">
        <v>17407</v>
      </c>
      <c r="G3113" s="264" t="s">
        <v>6873</v>
      </c>
      <c r="H3113" s="263" t="s">
        <v>6874</v>
      </c>
      <c r="I3113" s="265" t="s">
        <v>9</v>
      </c>
      <c r="J3113" s="263"/>
      <c r="K3113" s="263"/>
      <c r="L3113" s="266"/>
      <c r="M3113" s="267"/>
      <c r="N3113" s="267"/>
      <c r="O3113" s="267"/>
      <c r="P3113" s="267"/>
      <c r="Q3113" s="267"/>
      <c r="R3113" s="267"/>
      <c r="S3113" s="267"/>
      <c r="T3113" s="267"/>
      <c r="U3113" s="267"/>
      <c r="V3113" s="267"/>
      <c r="W3113" s="267"/>
      <c r="X3113" s="267"/>
      <c r="Y3113" s="267"/>
      <c r="Z3113" s="267"/>
      <c r="AA3113" s="267"/>
      <c r="AB3113" s="267"/>
    </row>
    <row r="3114" spans="1:28" s="268" customFormat="1" ht="40.200000000000003" customHeight="1">
      <c r="A3114" s="263" t="s">
        <v>6800</v>
      </c>
      <c r="B3114" s="263" t="s">
        <v>6801</v>
      </c>
      <c r="C3114" s="263" t="s">
        <v>1088</v>
      </c>
      <c r="D3114" s="263" t="s">
        <v>6802</v>
      </c>
      <c r="E3114" s="263" t="s">
        <v>6803</v>
      </c>
      <c r="F3114" s="263" t="s">
        <v>6875</v>
      </c>
      <c r="G3114" s="264" t="s">
        <v>6873</v>
      </c>
      <c r="H3114" s="263" t="s">
        <v>6876</v>
      </c>
      <c r="I3114" s="265" t="s">
        <v>9</v>
      </c>
      <c r="J3114" s="263"/>
      <c r="K3114" s="263"/>
      <c r="L3114" s="266"/>
      <c r="M3114" s="267"/>
      <c r="N3114" s="267"/>
      <c r="O3114" s="267"/>
      <c r="P3114" s="267"/>
      <c r="Q3114" s="267"/>
      <c r="R3114" s="267"/>
      <c r="S3114" s="267"/>
      <c r="T3114" s="267"/>
      <c r="U3114" s="267"/>
      <c r="V3114" s="267"/>
      <c r="W3114" s="267"/>
      <c r="X3114" s="267"/>
      <c r="Y3114" s="267"/>
      <c r="Z3114" s="267"/>
      <c r="AA3114" s="267"/>
      <c r="AB3114" s="267"/>
    </row>
    <row r="3115" spans="1:28" s="268" customFormat="1" ht="40.200000000000003" customHeight="1">
      <c r="A3115" s="263" t="s">
        <v>6800</v>
      </c>
      <c r="B3115" s="263" t="s">
        <v>6801</v>
      </c>
      <c r="C3115" s="263" t="s">
        <v>1092</v>
      </c>
      <c r="D3115" s="263" t="s">
        <v>6802</v>
      </c>
      <c r="E3115" s="263" t="s">
        <v>6803</v>
      </c>
      <c r="F3115" s="263" t="s">
        <v>6877</v>
      </c>
      <c r="G3115" s="264" t="s">
        <v>6805</v>
      </c>
      <c r="H3115" s="263" t="s">
        <v>6878</v>
      </c>
      <c r="I3115" s="265" t="s">
        <v>9</v>
      </c>
      <c r="J3115" s="263"/>
      <c r="K3115" s="263"/>
      <c r="L3115" s="266"/>
      <c r="M3115" s="267"/>
      <c r="N3115" s="267"/>
      <c r="O3115" s="267"/>
      <c r="P3115" s="267"/>
      <c r="Q3115" s="267"/>
      <c r="R3115" s="267"/>
      <c r="S3115" s="267"/>
      <c r="T3115" s="267"/>
      <c r="U3115" s="267"/>
      <c r="V3115" s="267"/>
      <c r="W3115" s="267"/>
      <c r="X3115" s="267"/>
      <c r="Y3115" s="267"/>
      <c r="Z3115" s="267"/>
      <c r="AA3115" s="267"/>
      <c r="AB3115" s="267"/>
    </row>
    <row r="3116" spans="1:28" s="268" customFormat="1" ht="40.200000000000003" customHeight="1">
      <c r="A3116" s="263" t="s">
        <v>6800</v>
      </c>
      <c r="B3116" s="263" t="s">
        <v>6801</v>
      </c>
      <c r="C3116" s="263" t="s">
        <v>1096</v>
      </c>
      <c r="D3116" s="263" t="s">
        <v>6802</v>
      </c>
      <c r="E3116" s="263" t="s">
        <v>6803</v>
      </c>
      <c r="F3116" s="263" t="s">
        <v>6879</v>
      </c>
      <c r="G3116" s="264" t="s">
        <v>6805</v>
      </c>
      <c r="H3116" s="263" t="s">
        <v>6880</v>
      </c>
      <c r="I3116" s="265" t="s">
        <v>9</v>
      </c>
      <c r="J3116" s="263"/>
      <c r="K3116" s="263"/>
      <c r="L3116" s="266"/>
      <c r="M3116" s="267"/>
      <c r="N3116" s="267"/>
      <c r="O3116" s="267"/>
      <c r="P3116" s="267"/>
      <c r="Q3116" s="267"/>
      <c r="R3116" s="267"/>
      <c r="S3116" s="267"/>
      <c r="T3116" s="267"/>
      <c r="U3116" s="267"/>
      <c r="V3116" s="267"/>
      <c r="W3116" s="267"/>
      <c r="X3116" s="267"/>
      <c r="Y3116" s="267"/>
      <c r="Z3116" s="267"/>
      <c r="AA3116" s="267"/>
      <c r="AB3116" s="267"/>
    </row>
    <row r="3117" spans="1:28" s="268" customFormat="1" ht="40.200000000000003" customHeight="1">
      <c r="A3117" s="263" t="s">
        <v>6800</v>
      </c>
      <c r="B3117" s="263" t="s">
        <v>6801</v>
      </c>
      <c r="C3117" s="263" t="s">
        <v>1100</v>
      </c>
      <c r="D3117" s="263" t="s">
        <v>6802</v>
      </c>
      <c r="E3117" s="263" t="s">
        <v>6803</v>
      </c>
      <c r="F3117" s="263" t="s">
        <v>6881</v>
      </c>
      <c r="G3117" s="264" t="s">
        <v>6805</v>
      </c>
      <c r="H3117" s="263" t="s">
        <v>6882</v>
      </c>
      <c r="I3117" s="265" t="s">
        <v>9</v>
      </c>
      <c r="J3117" s="263"/>
      <c r="K3117" s="263"/>
      <c r="L3117" s="266"/>
      <c r="M3117" s="267"/>
      <c r="N3117" s="267"/>
      <c r="O3117" s="267"/>
      <c r="P3117" s="267"/>
      <c r="Q3117" s="267"/>
      <c r="R3117" s="267"/>
      <c r="S3117" s="267"/>
      <c r="T3117" s="267"/>
      <c r="U3117" s="267"/>
      <c r="V3117" s="267"/>
      <c r="W3117" s="267"/>
      <c r="X3117" s="267"/>
      <c r="Y3117" s="267"/>
      <c r="Z3117" s="267"/>
      <c r="AA3117" s="267"/>
      <c r="AB3117" s="267"/>
    </row>
    <row r="3118" spans="1:28" s="268" customFormat="1" ht="40.200000000000003" customHeight="1">
      <c r="A3118" s="263" t="s">
        <v>6800</v>
      </c>
      <c r="B3118" s="263" t="s">
        <v>6801</v>
      </c>
      <c r="C3118" s="263" t="s">
        <v>1104</v>
      </c>
      <c r="D3118" s="263" t="s">
        <v>6802</v>
      </c>
      <c r="E3118" s="263" t="s">
        <v>6803</v>
      </c>
      <c r="F3118" s="263" t="s">
        <v>6883</v>
      </c>
      <c r="G3118" s="264" t="s">
        <v>6884</v>
      </c>
      <c r="H3118" s="263" t="s">
        <v>6885</v>
      </c>
      <c r="I3118" s="265" t="s">
        <v>9</v>
      </c>
      <c r="J3118" s="263"/>
      <c r="K3118" s="263"/>
      <c r="L3118" s="266"/>
      <c r="M3118" s="267"/>
      <c r="N3118" s="267"/>
      <c r="O3118" s="267"/>
      <c r="P3118" s="267"/>
      <c r="Q3118" s="267"/>
      <c r="R3118" s="267"/>
      <c r="S3118" s="267"/>
      <c r="T3118" s="267"/>
      <c r="U3118" s="267"/>
      <c r="V3118" s="267"/>
      <c r="W3118" s="267"/>
      <c r="X3118" s="267"/>
      <c r="Y3118" s="267"/>
      <c r="Z3118" s="267"/>
      <c r="AA3118" s="267"/>
      <c r="AB3118" s="267"/>
    </row>
    <row r="3119" spans="1:28" s="268" customFormat="1" ht="40.200000000000003" customHeight="1">
      <c r="A3119" s="263" t="s">
        <v>6800</v>
      </c>
      <c r="B3119" s="263" t="s">
        <v>6801</v>
      </c>
      <c r="C3119" s="263" t="s">
        <v>1108</v>
      </c>
      <c r="D3119" s="263" t="s">
        <v>6802</v>
      </c>
      <c r="E3119" s="263" t="s">
        <v>6803</v>
      </c>
      <c r="F3119" s="263" t="s">
        <v>6886</v>
      </c>
      <c r="G3119" s="264" t="s">
        <v>6887</v>
      </c>
      <c r="H3119" s="263" t="s">
        <v>6888</v>
      </c>
      <c r="I3119" s="265" t="s">
        <v>9</v>
      </c>
      <c r="J3119" s="263"/>
      <c r="K3119" s="263"/>
      <c r="L3119" s="266"/>
      <c r="M3119" s="267"/>
      <c r="N3119" s="267"/>
      <c r="O3119" s="267"/>
      <c r="P3119" s="267"/>
      <c r="Q3119" s="267"/>
      <c r="R3119" s="267"/>
      <c r="S3119" s="267"/>
      <c r="T3119" s="267"/>
      <c r="U3119" s="267"/>
      <c r="V3119" s="267"/>
      <c r="W3119" s="267"/>
      <c r="X3119" s="267"/>
      <c r="Y3119" s="267"/>
      <c r="Z3119" s="267"/>
      <c r="AA3119" s="267"/>
      <c r="AB3119" s="267"/>
    </row>
    <row r="3120" spans="1:28" s="268" customFormat="1" ht="40.200000000000003" customHeight="1">
      <c r="A3120" s="263" t="s">
        <v>6800</v>
      </c>
      <c r="B3120" s="263" t="s">
        <v>6801</v>
      </c>
      <c r="C3120" s="263" t="s">
        <v>1111</v>
      </c>
      <c r="D3120" s="263" t="s">
        <v>6802</v>
      </c>
      <c r="E3120" s="263" t="s">
        <v>6803</v>
      </c>
      <c r="F3120" s="263" t="s">
        <v>6889</v>
      </c>
      <c r="G3120" s="264" t="s">
        <v>6890</v>
      </c>
      <c r="H3120" s="263" t="s">
        <v>6891</v>
      </c>
      <c r="I3120" s="265" t="s">
        <v>9</v>
      </c>
      <c r="J3120" s="263"/>
      <c r="K3120" s="263"/>
      <c r="L3120" s="266"/>
      <c r="M3120" s="267"/>
      <c r="N3120" s="267"/>
      <c r="O3120" s="267"/>
      <c r="P3120" s="267"/>
      <c r="Q3120" s="267"/>
      <c r="R3120" s="267"/>
      <c r="S3120" s="267"/>
      <c r="T3120" s="267"/>
      <c r="U3120" s="267"/>
      <c r="V3120" s="267"/>
      <c r="W3120" s="267"/>
      <c r="X3120" s="267"/>
      <c r="Y3120" s="267"/>
      <c r="Z3120" s="267"/>
      <c r="AA3120" s="267"/>
      <c r="AB3120" s="267"/>
    </row>
    <row r="3121" spans="1:28" s="268" customFormat="1" ht="40.200000000000003" customHeight="1">
      <c r="A3121" s="263" t="s">
        <v>6800</v>
      </c>
      <c r="B3121" s="263" t="s">
        <v>6801</v>
      </c>
      <c r="C3121" s="263" t="s">
        <v>1114</v>
      </c>
      <c r="D3121" s="263" t="s">
        <v>6802</v>
      </c>
      <c r="E3121" s="263" t="s">
        <v>6803</v>
      </c>
      <c r="F3121" s="263" t="s">
        <v>6892</v>
      </c>
      <c r="G3121" s="264" t="s">
        <v>6893</v>
      </c>
      <c r="H3121" s="263" t="s">
        <v>6894</v>
      </c>
      <c r="I3121" s="265" t="s">
        <v>9</v>
      </c>
      <c r="J3121" s="263"/>
      <c r="K3121" s="263"/>
      <c r="L3121" s="266"/>
      <c r="M3121" s="267"/>
      <c r="N3121" s="267"/>
      <c r="O3121" s="267"/>
      <c r="P3121" s="267"/>
      <c r="Q3121" s="267"/>
      <c r="R3121" s="267"/>
      <c r="S3121" s="267"/>
      <c r="T3121" s="267"/>
      <c r="U3121" s="267"/>
      <c r="V3121" s="267"/>
      <c r="W3121" s="267"/>
      <c r="X3121" s="267"/>
      <c r="Y3121" s="267"/>
      <c r="Z3121" s="267"/>
      <c r="AA3121" s="267"/>
      <c r="AB3121" s="267"/>
    </row>
    <row r="3122" spans="1:28" s="268" customFormat="1" ht="40.200000000000003" customHeight="1">
      <c r="A3122" s="263" t="s">
        <v>6800</v>
      </c>
      <c r="B3122" s="263" t="s">
        <v>6801</v>
      </c>
      <c r="C3122" s="263" t="s">
        <v>1117</v>
      </c>
      <c r="D3122" s="263" t="s">
        <v>6802</v>
      </c>
      <c r="E3122" s="263" t="s">
        <v>6803</v>
      </c>
      <c r="F3122" s="263" t="s">
        <v>6895</v>
      </c>
      <c r="G3122" s="264" t="s">
        <v>6896</v>
      </c>
      <c r="H3122" s="263" t="s">
        <v>6897</v>
      </c>
      <c r="I3122" s="265" t="s">
        <v>9</v>
      </c>
      <c r="J3122" s="263"/>
      <c r="K3122" s="263"/>
      <c r="L3122" s="266"/>
      <c r="M3122" s="267"/>
      <c r="N3122" s="267"/>
      <c r="O3122" s="267"/>
      <c r="P3122" s="267"/>
      <c r="Q3122" s="267"/>
      <c r="R3122" s="267"/>
      <c r="S3122" s="267"/>
      <c r="T3122" s="267"/>
      <c r="U3122" s="267"/>
      <c r="V3122" s="267"/>
      <c r="W3122" s="267"/>
      <c r="X3122" s="267"/>
      <c r="Y3122" s="267"/>
      <c r="Z3122" s="267"/>
      <c r="AA3122" s="267"/>
      <c r="AB3122" s="267"/>
    </row>
    <row r="3123" spans="1:28" s="268" customFormat="1" ht="40.200000000000003" customHeight="1">
      <c r="A3123" s="263" t="s">
        <v>6800</v>
      </c>
      <c r="B3123" s="263" t="s">
        <v>6801</v>
      </c>
      <c r="C3123" s="263" t="s">
        <v>1121</v>
      </c>
      <c r="D3123" s="263" t="s">
        <v>6802</v>
      </c>
      <c r="E3123" s="263" t="s">
        <v>6803</v>
      </c>
      <c r="F3123" s="263" t="s">
        <v>6898</v>
      </c>
      <c r="G3123" s="264" t="s">
        <v>6899</v>
      </c>
      <c r="H3123" s="263" t="s">
        <v>6900</v>
      </c>
      <c r="I3123" s="265" t="s">
        <v>9</v>
      </c>
      <c r="J3123" s="263"/>
      <c r="K3123" s="263"/>
      <c r="L3123" s="267"/>
      <c r="M3123" s="267"/>
      <c r="N3123" s="267"/>
      <c r="O3123" s="267"/>
      <c r="P3123" s="267"/>
      <c r="Q3123" s="267"/>
      <c r="R3123" s="267"/>
      <c r="S3123" s="267"/>
      <c r="T3123" s="267"/>
      <c r="U3123" s="267"/>
      <c r="V3123" s="267"/>
      <c r="W3123" s="267"/>
      <c r="X3123" s="267"/>
      <c r="Y3123" s="267"/>
      <c r="Z3123" s="267"/>
      <c r="AA3123" s="267"/>
      <c r="AB3123" s="267"/>
    </row>
    <row r="3124" spans="1:28" s="268" customFormat="1" ht="40.200000000000003" customHeight="1">
      <c r="A3124" s="263" t="s">
        <v>6800</v>
      </c>
      <c r="B3124" s="263" t="s">
        <v>6801</v>
      </c>
      <c r="C3124" s="263" t="s">
        <v>1781</v>
      </c>
      <c r="D3124" s="263" t="s">
        <v>6802</v>
      </c>
      <c r="E3124" s="263" t="s">
        <v>6803</v>
      </c>
      <c r="F3124" s="263" t="s">
        <v>6901</v>
      </c>
      <c r="G3124" s="264" t="s">
        <v>6902</v>
      </c>
      <c r="H3124" s="263" t="s">
        <v>6903</v>
      </c>
      <c r="I3124" s="265" t="s">
        <v>9</v>
      </c>
      <c r="J3124" s="263"/>
      <c r="K3124" s="263"/>
      <c r="L3124" s="266"/>
      <c r="M3124" s="267"/>
      <c r="N3124" s="267"/>
      <c r="O3124" s="267"/>
      <c r="P3124" s="267"/>
      <c r="Q3124" s="267"/>
      <c r="R3124" s="267"/>
      <c r="S3124" s="267"/>
      <c r="T3124" s="267"/>
      <c r="U3124" s="267"/>
      <c r="V3124" s="267"/>
      <c r="W3124" s="267"/>
      <c r="X3124" s="267"/>
      <c r="Y3124" s="267"/>
      <c r="Z3124" s="267"/>
      <c r="AA3124" s="267"/>
      <c r="AB3124" s="267"/>
    </row>
    <row r="3125" spans="1:28" s="268" customFormat="1" ht="40.200000000000003" customHeight="1">
      <c r="A3125" s="263" t="s">
        <v>6800</v>
      </c>
      <c r="B3125" s="263" t="s">
        <v>6801</v>
      </c>
      <c r="C3125" s="263" t="s">
        <v>1785</v>
      </c>
      <c r="D3125" s="263" t="s">
        <v>6802</v>
      </c>
      <c r="E3125" s="263" t="s">
        <v>6803</v>
      </c>
      <c r="F3125" s="263" t="s">
        <v>6904</v>
      </c>
      <c r="G3125" s="264" t="s">
        <v>6905</v>
      </c>
      <c r="H3125" s="263" t="s">
        <v>6906</v>
      </c>
      <c r="I3125" s="265" t="s">
        <v>9</v>
      </c>
      <c r="J3125" s="263"/>
      <c r="K3125" s="263"/>
      <c r="L3125" s="266"/>
      <c r="M3125" s="267"/>
      <c r="N3125" s="267"/>
      <c r="O3125" s="267"/>
      <c r="P3125" s="267"/>
      <c r="Q3125" s="267"/>
      <c r="R3125" s="267"/>
      <c r="S3125" s="267"/>
      <c r="T3125" s="267"/>
      <c r="U3125" s="267"/>
      <c r="V3125" s="267"/>
      <c r="W3125" s="267"/>
      <c r="X3125" s="267"/>
      <c r="Y3125" s="267"/>
      <c r="Z3125" s="267"/>
      <c r="AA3125" s="267"/>
      <c r="AB3125" s="267"/>
    </row>
    <row r="3126" spans="1:28" s="268" customFormat="1" ht="40.200000000000003" customHeight="1">
      <c r="A3126" s="263" t="s">
        <v>6800</v>
      </c>
      <c r="B3126" s="263" t="s">
        <v>6801</v>
      </c>
      <c r="C3126" s="263" t="s">
        <v>1789</v>
      </c>
      <c r="D3126" s="263" t="s">
        <v>6802</v>
      </c>
      <c r="E3126" s="263" t="s">
        <v>6803</v>
      </c>
      <c r="F3126" s="263" t="s">
        <v>5387</v>
      </c>
      <c r="G3126" s="264" t="s">
        <v>6907</v>
      </c>
      <c r="H3126" s="263" t="s">
        <v>6908</v>
      </c>
      <c r="I3126" s="265" t="s">
        <v>9</v>
      </c>
      <c r="J3126" s="263"/>
      <c r="K3126" s="263"/>
      <c r="L3126" s="266"/>
      <c r="M3126" s="267"/>
      <c r="N3126" s="267"/>
      <c r="O3126" s="267"/>
      <c r="P3126" s="267"/>
      <c r="Q3126" s="267"/>
      <c r="R3126" s="267"/>
      <c r="S3126" s="267"/>
      <c r="T3126" s="267"/>
      <c r="U3126" s="267"/>
      <c r="V3126" s="267"/>
      <c r="W3126" s="267"/>
      <c r="X3126" s="267"/>
      <c r="Y3126" s="267"/>
      <c r="Z3126" s="267"/>
      <c r="AA3126" s="267"/>
      <c r="AB3126" s="267"/>
    </row>
    <row r="3127" spans="1:28" s="268" customFormat="1" ht="40.200000000000003" customHeight="1">
      <c r="A3127" s="263" t="s">
        <v>6800</v>
      </c>
      <c r="B3127" s="263" t="s">
        <v>6801</v>
      </c>
      <c r="C3127" s="263" t="s">
        <v>1793</v>
      </c>
      <c r="D3127" s="263" t="s">
        <v>6802</v>
      </c>
      <c r="E3127" s="263" t="s">
        <v>6803</v>
      </c>
      <c r="F3127" s="263" t="s">
        <v>6909</v>
      </c>
      <c r="G3127" s="264" t="s">
        <v>6910</v>
      </c>
      <c r="H3127" s="263" t="s">
        <v>6911</v>
      </c>
      <c r="I3127" s="265" t="s">
        <v>9</v>
      </c>
      <c r="J3127" s="263"/>
      <c r="K3127" s="263"/>
      <c r="L3127" s="266"/>
      <c r="M3127" s="267"/>
      <c r="N3127" s="267"/>
      <c r="O3127" s="267"/>
      <c r="P3127" s="267"/>
      <c r="Q3127" s="267"/>
      <c r="R3127" s="267"/>
      <c r="S3127" s="267"/>
      <c r="T3127" s="267"/>
      <c r="U3127" s="267"/>
      <c r="V3127" s="267"/>
      <c r="W3127" s="267"/>
      <c r="X3127" s="267"/>
      <c r="Y3127" s="267"/>
      <c r="Z3127" s="267"/>
      <c r="AA3127" s="267"/>
      <c r="AB3127" s="267"/>
    </row>
    <row r="3128" spans="1:28" s="268" customFormat="1" ht="40.200000000000003" customHeight="1">
      <c r="A3128" s="263" t="s">
        <v>6800</v>
      </c>
      <c r="B3128" s="263" t="s">
        <v>6801</v>
      </c>
      <c r="C3128" s="263" t="s">
        <v>1796</v>
      </c>
      <c r="D3128" s="263" t="s">
        <v>6802</v>
      </c>
      <c r="E3128" s="263" t="s">
        <v>6803</v>
      </c>
      <c r="F3128" s="263" t="s">
        <v>6912</v>
      </c>
      <c r="G3128" s="264" t="s">
        <v>6910</v>
      </c>
      <c r="H3128" s="263" t="s">
        <v>6913</v>
      </c>
      <c r="I3128" s="265" t="s">
        <v>9</v>
      </c>
      <c r="J3128" s="263"/>
      <c r="K3128" s="263"/>
      <c r="L3128" s="266"/>
      <c r="M3128" s="267"/>
      <c r="N3128" s="267"/>
      <c r="O3128" s="267"/>
      <c r="P3128" s="267"/>
      <c r="Q3128" s="267"/>
      <c r="R3128" s="267"/>
      <c r="S3128" s="267"/>
      <c r="T3128" s="267"/>
      <c r="U3128" s="267"/>
      <c r="V3128" s="267"/>
      <c r="W3128" s="267"/>
      <c r="X3128" s="267"/>
      <c r="Y3128" s="267"/>
      <c r="Z3128" s="267"/>
      <c r="AA3128" s="267"/>
      <c r="AB3128" s="267"/>
    </row>
    <row r="3129" spans="1:28" s="268" customFormat="1" ht="40.200000000000003" customHeight="1">
      <c r="A3129" s="263" t="s">
        <v>6800</v>
      </c>
      <c r="B3129" s="263" t="s">
        <v>6801</v>
      </c>
      <c r="C3129" s="263" t="s">
        <v>1800</v>
      </c>
      <c r="D3129" s="263" t="s">
        <v>6802</v>
      </c>
      <c r="E3129" s="263" t="s">
        <v>6803</v>
      </c>
      <c r="F3129" s="263" t="s">
        <v>5025</v>
      </c>
      <c r="G3129" s="264" t="s">
        <v>5507</v>
      </c>
      <c r="H3129" s="263" t="s">
        <v>3365</v>
      </c>
      <c r="I3129" s="265" t="s">
        <v>9</v>
      </c>
      <c r="J3129" s="263"/>
      <c r="K3129" s="263"/>
      <c r="L3129" s="267"/>
      <c r="M3129" s="267"/>
      <c r="N3129" s="267"/>
      <c r="O3129" s="267"/>
      <c r="P3129" s="267"/>
      <c r="Q3129" s="267"/>
      <c r="R3129" s="267"/>
      <c r="S3129" s="267"/>
      <c r="T3129" s="267"/>
      <c r="U3129" s="267"/>
      <c r="V3129" s="267"/>
      <c r="W3129" s="267"/>
      <c r="X3129" s="267"/>
      <c r="Y3129" s="267"/>
      <c r="Z3129" s="267"/>
      <c r="AA3129" s="267"/>
      <c r="AB3129" s="267"/>
    </row>
    <row r="3130" spans="1:28" s="268" customFormat="1" ht="40.200000000000003" customHeight="1">
      <c r="A3130" s="263" t="s">
        <v>6800</v>
      </c>
      <c r="B3130" s="263" t="s">
        <v>6801</v>
      </c>
      <c r="C3130" s="263" t="s">
        <v>1803</v>
      </c>
      <c r="D3130" s="263" t="s">
        <v>6802</v>
      </c>
      <c r="E3130" s="263" t="s">
        <v>6803</v>
      </c>
      <c r="F3130" s="263" t="s">
        <v>3036</v>
      </c>
      <c r="G3130" s="264" t="s">
        <v>5831</v>
      </c>
      <c r="H3130" s="263" t="s">
        <v>3359</v>
      </c>
      <c r="I3130" s="265" t="s">
        <v>9</v>
      </c>
      <c r="J3130" s="263"/>
      <c r="K3130" s="263"/>
      <c r="L3130" s="267"/>
      <c r="M3130" s="267"/>
      <c r="N3130" s="267"/>
      <c r="O3130" s="267"/>
      <c r="P3130" s="267"/>
      <c r="Q3130" s="267"/>
      <c r="R3130" s="267"/>
      <c r="S3130" s="267"/>
      <c r="T3130" s="267"/>
      <c r="U3130" s="267"/>
      <c r="V3130" s="267"/>
      <c r="W3130" s="267"/>
      <c r="X3130" s="267"/>
      <c r="Y3130" s="267"/>
      <c r="Z3130" s="267"/>
      <c r="AA3130" s="267"/>
      <c r="AB3130" s="267"/>
    </row>
    <row r="3131" spans="1:28" s="268" customFormat="1" ht="40.200000000000003" customHeight="1">
      <c r="A3131" s="263" t="s">
        <v>6800</v>
      </c>
      <c r="B3131" s="263" t="s">
        <v>6801</v>
      </c>
      <c r="C3131" s="263" t="s">
        <v>1805</v>
      </c>
      <c r="D3131" s="263" t="s">
        <v>6802</v>
      </c>
      <c r="E3131" s="263" t="s">
        <v>6803</v>
      </c>
      <c r="F3131" s="263" t="s">
        <v>3031</v>
      </c>
      <c r="G3131" s="264" t="s">
        <v>5408</v>
      </c>
      <c r="H3131" s="263" t="s">
        <v>3362</v>
      </c>
      <c r="I3131" s="265" t="s">
        <v>9</v>
      </c>
      <c r="J3131" s="263"/>
      <c r="K3131" s="263"/>
      <c r="L3131" s="267"/>
      <c r="M3131" s="267"/>
      <c r="N3131" s="267"/>
      <c r="O3131" s="267"/>
      <c r="P3131" s="267"/>
      <c r="Q3131" s="267"/>
      <c r="R3131" s="267"/>
      <c r="S3131" s="267"/>
      <c r="T3131" s="267"/>
      <c r="U3131" s="267"/>
      <c r="V3131" s="267"/>
      <c r="W3131" s="267"/>
      <c r="X3131" s="267"/>
      <c r="Y3131" s="267"/>
      <c r="Z3131" s="267"/>
      <c r="AA3131" s="267"/>
      <c r="AB3131" s="267"/>
    </row>
    <row r="3132" spans="1:28" s="268" customFormat="1" ht="40.200000000000003" customHeight="1">
      <c r="A3132" s="263" t="s">
        <v>6800</v>
      </c>
      <c r="B3132" s="263" t="s">
        <v>6801</v>
      </c>
      <c r="C3132" s="263" t="s">
        <v>1809</v>
      </c>
      <c r="D3132" s="263" t="s">
        <v>6802</v>
      </c>
      <c r="E3132" s="263" t="s">
        <v>6803</v>
      </c>
      <c r="F3132" s="263" t="s">
        <v>5720</v>
      </c>
      <c r="G3132" s="264" t="s">
        <v>6914</v>
      </c>
      <c r="H3132" s="263" t="s">
        <v>5833</v>
      </c>
      <c r="I3132" s="282" t="s">
        <v>10</v>
      </c>
      <c r="J3132" s="290" t="s">
        <v>5726</v>
      </c>
      <c r="K3132" s="263"/>
      <c r="L3132" s="267"/>
      <c r="M3132" s="267"/>
      <c r="N3132" s="267"/>
      <c r="O3132" s="267"/>
      <c r="P3132" s="267"/>
      <c r="Q3132" s="267"/>
      <c r="R3132" s="267"/>
      <c r="S3132" s="267"/>
      <c r="T3132" s="267"/>
      <c r="U3132" s="267"/>
      <c r="V3132" s="267"/>
      <c r="W3132" s="267"/>
      <c r="X3132" s="267"/>
      <c r="Y3132" s="267"/>
      <c r="Z3132" s="267"/>
      <c r="AA3132" s="267"/>
      <c r="AB3132" s="267"/>
    </row>
    <row r="3133" spans="1:28" s="268" customFormat="1" ht="40.200000000000003" customHeight="1">
      <c r="A3133" s="263" t="s">
        <v>6800</v>
      </c>
      <c r="B3133" s="263" t="s">
        <v>6801</v>
      </c>
      <c r="C3133" s="263" t="s">
        <v>1813</v>
      </c>
      <c r="D3133" s="263" t="s">
        <v>6802</v>
      </c>
      <c r="E3133" s="263" t="s">
        <v>6803</v>
      </c>
      <c r="F3133" s="263" t="s">
        <v>5834</v>
      </c>
      <c r="G3133" s="264" t="s">
        <v>6914</v>
      </c>
      <c r="H3133" s="263" t="s">
        <v>6915</v>
      </c>
      <c r="I3133" s="282" t="s">
        <v>10</v>
      </c>
      <c r="J3133" s="290" t="s">
        <v>5726</v>
      </c>
      <c r="K3133" s="263"/>
      <c r="L3133" s="267"/>
      <c r="M3133" s="267"/>
      <c r="N3133" s="267"/>
      <c r="O3133" s="267"/>
      <c r="P3133" s="267"/>
      <c r="Q3133" s="267"/>
      <c r="R3133" s="267"/>
      <c r="S3133" s="267"/>
      <c r="T3133" s="267"/>
      <c r="U3133" s="267"/>
      <c r="V3133" s="267"/>
      <c r="W3133" s="267"/>
      <c r="X3133" s="267"/>
      <c r="Y3133" s="267"/>
      <c r="Z3133" s="267"/>
      <c r="AA3133" s="267"/>
      <c r="AB3133" s="267"/>
    </row>
    <row r="3134" spans="1:28" s="268" customFormat="1" ht="40.200000000000003" customHeight="1">
      <c r="A3134" s="263" t="s">
        <v>6800</v>
      </c>
      <c r="B3134" s="263" t="s">
        <v>6801</v>
      </c>
      <c r="C3134" s="263" t="s">
        <v>1817</v>
      </c>
      <c r="D3134" s="263" t="s">
        <v>6802</v>
      </c>
      <c r="E3134" s="263" t="s">
        <v>6803</v>
      </c>
      <c r="F3134" s="263" t="s">
        <v>5727</v>
      </c>
      <c r="G3134" s="264" t="s">
        <v>6914</v>
      </c>
      <c r="H3134" s="263" t="s">
        <v>5729</v>
      </c>
      <c r="I3134" s="282" t="s">
        <v>10</v>
      </c>
      <c r="J3134" s="290" t="s">
        <v>5726</v>
      </c>
      <c r="K3134" s="263"/>
      <c r="L3134" s="267"/>
      <c r="M3134" s="267"/>
      <c r="N3134" s="267"/>
      <c r="O3134" s="267"/>
      <c r="P3134" s="267"/>
      <c r="Q3134" s="267"/>
      <c r="R3134" s="267"/>
      <c r="S3134" s="267"/>
      <c r="T3134" s="267"/>
      <c r="U3134" s="267"/>
      <c r="V3134" s="267"/>
      <c r="W3134" s="267"/>
      <c r="X3134" s="267"/>
      <c r="Y3134" s="267"/>
      <c r="Z3134" s="267"/>
      <c r="AA3134" s="267"/>
      <c r="AB3134" s="267"/>
    </row>
    <row r="3135" spans="1:28" s="268" customFormat="1" ht="40.200000000000003" customHeight="1">
      <c r="A3135" s="263" t="s">
        <v>6800</v>
      </c>
      <c r="B3135" s="263" t="s">
        <v>6801</v>
      </c>
      <c r="C3135" s="263" t="s">
        <v>1821</v>
      </c>
      <c r="D3135" s="263" t="s">
        <v>6802</v>
      </c>
      <c r="E3135" s="263" t="s">
        <v>6803</v>
      </c>
      <c r="F3135" s="263" t="s">
        <v>5730</v>
      </c>
      <c r="G3135" s="264" t="s">
        <v>6914</v>
      </c>
      <c r="H3135" s="263" t="s">
        <v>6916</v>
      </c>
      <c r="I3135" s="265" t="s">
        <v>9</v>
      </c>
      <c r="J3135" s="263"/>
      <c r="K3135" s="263"/>
      <c r="L3135" s="266"/>
      <c r="M3135" s="267"/>
      <c r="N3135" s="267"/>
      <c r="O3135" s="267"/>
      <c r="P3135" s="267"/>
      <c r="Q3135" s="267"/>
      <c r="R3135" s="267"/>
      <c r="S3135" s="267"/>
      <c r="T3135" s="267"/>
      <c r="U3135" s="267"/>
      <c r="V3135" s="267"/>
      <c r="W3135" s="267"/>
      <c r="X3135" s="267"/>
      <c r="Y3135" s="267"/>
      <c r="Z3135" s="267"/>
      <c r="AA3135" s="267"/>
      <c r="AB3135" s="267"/>
    </row>
    <row r="3136" spans="1:28" s="268" customFormat="1" ht="40.200000000000003" customHeight="1">
      <c r="A3136" s="263" t="s">
        <v>6800</v>
      </c>
      <c r="B3136" s="263" t="s">
        <v>6801</v>
      </c>
      <c r="C3136" s="263" t="s">
        <v>1825</v>
      </c>
      <c r="D3136" s="263" t="s">
        <v>6802</v>
      </c>
      <c r="E3136" s="263" t="s">
        <v>6803</v>
      </c>
      <c r="F3136" s="263" t="s">
        <v>6917</v>
      </c>
      <c r="G3136" s="264" t="s">
        <v>6918</v>
      </c>
      <c r="H3136" s="263" t="s">
        <v>5503</v>
      </c>
      <c r="I3136" s="265" t="s">
        <v>9</v>
      </c>
      <c r="J3136" s="263"/>
      <c r="K3136" s="263"/>
      <c r="L3136" s="267"/>
      <c r="M3136" s="267"/>
      <c r="N3136" s="267"/>
      <c r="O3136" s="267"/>
      <c r="P3136" s="267"/>
      <c r="Q3136" s="267"/>
      <c r="R3136" s="267"/>
      <c r="S3136" s="267"/>
      <c r="T3136" s="267"/>
      <c r="U3136" s="267"/>
      <c r="V3136" s="267"/>
      <c r="W3136" s="267"/>
      <c r="X3136" s="267"/>
      <c r="Y3136" s="267"/>
      <c r="Z3136" s="267"/>
      <c r="AA3136" s="267"/>
      <c r="AB3136" s="267"/>
    </row>
    <row r="3137" spans="1:28" s="268" customFormat="1" ht="40.200000000000003" customHeight="1">
      <c r="A3137" s="263" t="s">
        <v>6800</v>
      </c>
      <c r="B3137" s="263" t="s">
        <v>6801</v>
      </c>
      <c r="C3137" s="263" t="s">
        <v>1829</v>
      </c>
      <c r="D3137" s="263" t="s">
        <v>6802</v>
      </c>
      <c r="E3137" s="263" t="s">
        <v>6803</v>
      </c>
      <c r="F3137" s="263" t="s">
        <v>6919</v>
      </c>
      <c r="G3137" s="264" t="s">
        <v>6920</v>
      </c>
      <c r="H3137" s="263" t="s">
        <v>5500</v>
      </c>
      <c r="I3137" s="265" t="s">
        <v>9</v>
      </c>
      <c r="J3137" s="263"/>
      <c r="K3137" s="263"/>
      <c r="L3137" s="267"/>
      <c r="M3137" s="267"/>
      <c r="N3137" s="267"/>
      <c r="O3137" s="267"/>
      <c r="P3137" s="267"/>
      <c r="Q3137" s="267"/>
      <c r="R3137" s="267"/>
      <c r="S3137" s="267"/>
      <c r="T3137" s="267"/>
      <c r="U3137" s="267"/>
      <c r="V3137" s="267"/>
      <c r="W3137" s="267"/>
      <c r="X3137" s="267"/>
      <c r="Y3137" s="267"/>
      <c r="Z3137" s="267"/>
      <c r="AA3137" s="267"/>
      <c r="AB3137" s="267"/>
    </row>
    <row r="3138" spans="1:28" s="268" customFormat="1" ht="40.200000000000003" customHeight="1">
      <c r="A3138" s="263" t="s">
        <v>6800</v>
      </c>
      <c r="B3138" s="263" t="s">
        <v>6801</v>
      </c>
      <c r="C3138" s="263" t="s">
        <v>1833</v>
      </c>
      <c r="D3138" s="263" t="s">
        <v>6802</v>
      </c>
      <c r="E3138" s="263" t="s">
        <v>6803</v>
      </c>
      <c r="F3138" s="263" t="s">
        <v>6921</v>
      </c>
      <c r="G3138" s="264" t="s">
        <v>6922</v>
      </c>
      <c r="H3138" s="263" t="s">
        <v>6923</v>
      </c>
      <c r="I3138" s="265" t="s">
        <v>9</v>
      </c>
      <c r="J3138" s="263"/>
      <c r="K3138" s="263"/>
      <c r="L3138" s="266"/>
      <c r="M3138" s="267"/>
      <c r="N3138" s="267"/>
      <c r="O3138" s="267"/>
      <c r="P3138" s="267"/>
      <c r="Q3138" s="267"/>
      <c r="R3138" s="267"/>
      <c r="S3138" s="267"/>
      <c r="T3138" s="267"/>
      <c r="U3138" s="267"/>
      <c r="V3138" s="267"/>
      <c r="W3138" s="267"/>
      <c r="X3138" s="267"/>
      <c r="Y3138" s="267"/>
      <c r="Z3138" s="267"/>
      <c r="AA3138" s="267"/>
      <c r="AB3138" s="267"/>
    </row>
    <row r="3139" spans="1:28" s="268" customFormat="1" ht="40.200000000000003" customHeight="1">
      <c r="A3139" s="263" t="s">
        <v>6800</v>
      </c>
      <c r="B3139" s="263" t="s">
        <v>6801</v>
      </c>
      <c r="C3139" s="263" t="s">
        <v>1838</v>
      </c>
      <c r="D3139" s="263" t="s">
        <v>6802</v>
      </c>
      <c r="E3139" s="263" t="s">
        <v>6803</v>
      </c>
      <c r="F3139" s="263" t="s">
        <v>6924</v>
      </c>
      <c r="G3139" s="264" t="s">
        <v>6925</v>
      </c>
      <c r="H3139" s="263" t="s">
        <v>6926</v>
      </c>
      <c r="I3139" s="265" t="s">
        <v>9</v>
      </c>
      <c r="J3139" s="263"/>
      <c r="K3139" s="263"/>
      <c r="L3139" s="266"/>
      <c r="M3139" s="267"/>
      <c r="N3139" s="267"/>
      <c r="O3139" s="267"/>
      <c r="P3139" s="267"/>
      <c r="Q3139" s="267"/>
      <c r="R3139" s="267"/>
      <c r="S3139" s="267"/>
      <c r="T3139" s="267"/>
      <c r="U3139" s="267"/>
      <c r="V3139" s="267"/>
      <c r="W3139" s="267"/>
      <c r="X3139" s="267"/>
      <c r="Y3139" s="267"/>
      <c r="Z3139" s="267"/>
      <c r="AA3139" s="267"/>
      <c r="AB3139" s="267"/>
    </row>
    <row r="3140" spans="1:28" s="268" customFormat="1" ht="40.200000000000003" customHeight="1">
      <c r="A3140" s="263" t="s">
        <v>6800</v>
      </c>
      <c r="B3140" s="263" t="s">
        <v>6801</v>
      </c>
      <c r="C3140" s="263" t="s">
        <v>1842</v>
      </c>
      <c r="D3140" s="263" t="s">
        <v>6802</v>
      </c>
      <c r="E3140" s="263" t="s">
        <v>6803</v>
      </c>
      <c r="F3140" s="263" t="s">
        <v>6927</v>
      </c>
      <c r="G3140" s="264" t="s">
        <v>6928</v>
      </c>
      <c r="H3140" s="263" t="s">
        <v>6929</v>
      </c>
      <c r="I3140" s="265" t="s">
        <v>9</v>
      </c>
      <c r="J3140" s="263"/>
      <c r="K3140" s="263"/>
      <c r="L3140" s="266"/>
      <c r="M3140" s="267"/>
      <c r="N3140" s="267"/>
      <c r="O3140" s="267"/>
      <c r="P3140" s="267"/>
      <c r="Q3140" s="267"/>
      <c r="R3140" s="267"/>
      <c r="S3140" s="267"/>
      <c r="T3140" s="267"/>
      <c r="U3140" s="267"/>
      <c r="V3140" s="267"/>
      <c r="W3140" s="267"/>
      <c r="X3140" s="267"/>
      <c r="Y3140" s="267"/>
      <c r="Z3140" s="267"/>
      <c r="AA3140" s="267"/>
      <c r="AB3140" s="267"/>
    </row>
    <row r="3141" spans="1:28" s="268" customFormat="1" ht="40.200000000000003" customHeight="1">
      <c r="A3141" s="263" t="s">
        <v>6800</v>
      </c>
      <c r="B3141" s="263" t="s">
        <v>6801</v>
      </c>
      <c r="C3141" s="263" t="s">
        <v>2578</v>
      </c>
      <c r="D3141" s="263" t="s">
        <v>6802</v>
      </c>
      <c r="E3141" s="263" t="s">
        <v>6803</v>
      </c>
      <c r="F3141" s="263" t="s">
        <v>6930</v>
      </c>
      <c r="G3141" s="264" t="s">
        <v>6931</v>
      </c>
      <c r="H3141" s="263" t="s">
        <v>6916</v>
      </c>
      <c r="I3141" s="265" t="s">
        <v>9</v>
      </c>
      <c r="J3141" s="263"/>
      <c r="K3141" s="263"/>
      <c r="L3141" s="266"/>
      <c r="M3141" s="267"/>
      <c r="N3141" s="267"/>
      <c r="O3141" s="267"/>
      <c r="P3141" s="267"/>
      <c r="Q3141" s="267"/>
      <c r="R3141" s="267"/>
      <c r="S3141" s="267"/>
      <c r="T3141" s="267"/>
      <c r="U3141" s="267"/>
      <c r="V3141" s="267"/>
      <c r="W3141" s="267"/>
      <c r="X3141" s="267"/>
      <c r="Y3141" s="267"/>
      <c r="Z3141" s="267"/>
      <c r="AA3141" s="267"/>
      <c r="AB3141" s="267"/>
    </row>
    <row r="3142" spans="1:28" s="268" customFormat="1" ht="40.200000000000003" customHeight="1">
      <c r="A3142" s="263" t="s">
        <v>6800</v>
      </c>
      <c r="B3142" s="263" t="s">
        <v>6801</v>
      </c>
      <c r="C3142" s="263" t="s">
        <v>2579</v>
      </c>
      <c r="D3142" s="263" t="s">
        <v>6802</v>
      </c>
      <c r="E3142" s="263" t="s">
        <v>6803</v>
      </c>
      <c r="F3142" s="263" t="s">
        <v>6932</v>
      </c>
      <c r="G3142" s="264" t="s">
        <v>6933</v>
      </c>
      <c r="H3142" s="263" t="s">
        <v>6934</v>
      </c>
      <c r="I3142" s="265" t="s">
        <v>9</v>
      </c>
      <c r="J3142" s="263"/>
      <c r="K3142" s="263"/>
      <c r="L3142" s="267"/>
      <c r="M3142" s="267"/>
      <c r="N3142" s="267"/>
      <c r="O3142" s="267"/>
      <c r="P3142" s="267"/>
      <c r="Q3142" s="267"/>
      <c r="R3142" s="267"/>
      <c r="S3142" s="267"/>
      <c r="T3142" s="267"/>
      <c r="U3142" s="267"/>
      <c r="V3142" s="267"/>
      <c r="W3142" s="267"/>
      <c r="X3142" s="267"/>
      <c r="Y3142" s="267"/>
      <c r="Z3142" s="267"/>
      <c r="AA3142" s="267"/>
      <c r="AB3142" s="267"/>
    </row>
    <row r="3143" spans="1:28" s="268" customFormat="1" ht="40.200000000000003" customHeight="1">
      <c r="A3143" s="263" t="s">
        <v>6800</v>
      </c>
      <c r="B3143" s="263" t="s">
        <v>6801</v>
      </c>
      <c r="C3143" s="263" t="s">
        <v>2580</v>
      </c>
      <c r="D3143" s="263" t="s">
        <v>6802</v>
      </c>
      <c r="E3143" s="263" t="s">
        <v>6803</v>
      </c>
      <c r="F3143" s="263" t="s">
        <v>6935</v>
      </c>
      <c r="G3143" s="264" t="s">
        <v>6936</v>
      </c>
      <c r="H3143" s="263" t="s">
        <v>6934</v>
      </c>
      <c r="I3143" s="265" t="s">
        <v>9</v>
      </c>
      <c r="J3143" s="263"/>
      <c r="K3143" s="263"/>
      <c r="L3143" s="267"/>
      <c r="M3143" s="267"/>
      <c r="N3143" s="267"/>
      <c r="O3143" s="267"/>
      <c r="P3143" s="267"/>
      <c r="Q3143" s="267"/>
      <c r="R3143" s="267"/>
      <c r="S3143" s="267"/>
      <c r="T3143" s="267"/>
      <c r="U3143" s="267"/>
      <c r="V3143" s="267"/>
      <c r="W3143" s="267"/>
      <c r="X3143" s="267"/>
      <c r="Y3143" s="267"/>
      <c r="Z3143" s="267"/>
      <c r="AA3143" s="267"/>
      <c r="AB3143" s="267"/>
    </row>
    <row r="3144" spans="1:28" s="268" customFormat="1" ht="40.200000000000003" customHeight="1">
      <c r="A3144" s="267" t="s">
        <v>6800</v>
      </c>
      <c r="B3144" s="263" t="s">
        <v>6801</v>
      </c>
      <c r="C3144" s="263" t="s">
        <v>2581</v>
      </c>
      <c r="D3144" s="263" t="s">
        <v>6802</v>
      </c>
      <c r="E3144" s="263" t="s">
        <v>6803</v>
      </c>
      <c r="F3144" s="312" t="s">
        <v>6937</v>
      </c>
      <c r="G3144" s="277" t="s">
        <v>6938</v>
      </c>
      <c r="H3144" s="267" t="s">
        <v>6934</v>
      </c>
      <c r="I3144" s="265" t="s">
        <v>9</v>
      </c>
      <c r="J3144" s="267"/>
      <c r="K3144" s="263"/>
      <c r="L3144" s="267"/>
      <c r="M3144" s="267"/>
      <c r="N3144" s="267"/>
      <c r="O3144" s="267"/>
      <c r="P3144" s="267"/>
      <c r="Q3144" s="267"/>
      <c r="R3144" s="267"/>
      <c r="S3144" s="267"/>
      <c r="T3144" s="267"/>
      <c r="U3144" s="267"/>
      <c r="V3144" s="267"/>
      <c r="W3144" s="267"/>
      <c r="X3144" s="267"/>
      <c r="Y3144" s="267"/>
      <c r="Z3144" s="267"/>
      <c r="AA3144" s="267"/>
      <c r="AB3144" s="267"/>
    </row>
    <row r="3145" spans="1:28" s="268" customFormat="1" ht="40.200000000000003" customHeight="1">
      <c r="A3145" s="263" t="s">
        <v>8599</v>
      </c>
      <c r="B3145" s="535" t="s">
        <v>8600</v>
      </c>
      <c r="C3145" s="263" t="s">
        <v>8601</v>
      </c>
      <c r="D3145" s="269" t="s">
        <v>645</v>
      </c>
      <c r="E3145" s="535" t="s">
        <v>8600</v>
      </c>
      <c r="F3145" s="263" t="s">
        <v>8602</v>
      </c>
      <c r="G3145" s="264" t="s">
        <v>8603</v>
      </c>
      <c r="H3145" s="263" t="s">
        <v>8604</v>
      </c>
      <c r="I3145" s="265" t="s">
        <v>9</v>
      </c>
      <c r="J3145" s="263"/>
      <c r="K3145" s="269"/>
      <c r="L3145" s="269" t="s">
        <v>645</v>
      </c>
      <c r="M3145" s="267"/>
      <c r="N3145" s="267"/>
      <c r="O3145" s="267"/>
      <c r="P3145" s="267"/>
      <c r="Q3145" s="267"/>
      <c r="R3145" s="267"/>
      <c r="S3145" s="267"/>
      <c r="T3145" s="267"/>
      <c r="U3145" s="267"/>
      <c r="V3145" s="267"/>
      <c r="W3145" s="267"/>
      <c r="X3145" s="267"/>
      <c r="Y3145" s="267"/>
      <c r="Z3145" s="267"/>
      <c r="AA3145" s="267"/>
      <c r="AB3145" s="267"/>
    </row>
    <row r="3146" spans="1:28" s="268" customFormat="1" ht="40.200000000000003" customHeight="1">
      <c r="A3146" s="263" t="s">
        <v>8599</v>
      </c>
      <c r="B3146" s="535"/>
      <c r="C3146" s="263" t="s">
        <v>8605</v>
      </c>
      <c r="D3146" s="269" t="s">
        <v>645</v>
      </c>
      <c r="E3146" s="535"/>
      <c r="F3146" s="263" t="s">
        <v>8606</v>
      </c>
      <c r="G3146" s="264" t="s">
        <v>8603</v>
      </c>
      <c r="H3146" s="263" t="s">
        <v>8607</v>
      </c>
      <c r="I3146" s="265" t="s">
        <v>9</v>
      </c>
      <c r="J3146" s="263"/>
      <c r="K3146" s="269"/>
      <c r="L3146" s="269" t="s">
        <v>645</v>
      </c>
      <c r="M3146" s="267"/>
      <c r="N3146" s="267"/>
      <c r="O3146" s="267"/>
      <c r="P3146" s="267"/>
      <c r="Q3146" s="267"/>
      <c r="R3146" s="267"/>
      <c r="S3146" s="267"/>
      <c r="T3146" s="267"/>
      <c r="U3146" s="267"/>
      <c r="V3146" s="267"/>
      <c r="W3146" s="267"/>
      <c r="X3146" s="267"/>
      <c r="Y3146" s="267"/>
      <c r="Z3146" s="267"/>
      <c r="AA3146" s="267"/>
      <c r="AB3146" s="267"/>
    </row>
    <row r="3147" spans="1:28" s="268" customFormat="1" ht="40.200000000000003" customHeight="1">
      <c r="A3147" s="263" t="s">
        <v>8599</v>
      </c>
      <c r="B3147" s="535"/>
      <c r="C3147" s="263" t="s">
        <v>8608</v>
      </c>
      <c r="D3147" s="269" t="s">
        <v>645</v>
      </c>
      <c r="E3147" s="535"/>
      <c r="F3147" s="263" t="s">
        <v>8609</v>
      </c>
      <c r="G3147" s="264" t="s">
        <v>8610</v>
      </c>
      <c r="H3147" s="263" t="s">
        <v>8611</v>
      </c>
      <c r="I3147" s="265" t="s">
        <v>9</v>
      </c>
      <c r="J3147" s="263"/>
      <c r="K3147" s="269"/>
      <c r="L3147" s="269" t="s">
        <v>645</v>
      </c>
      <c r="M3147" s="267"/>
      <c r="N3147" s="267"/>
      <c r="O3147" s="267"/>
      <c r="P3147" s="267"/>
      <c r="Q3147" s="267"/>
      <c r="R3147" s="267"/>
      <c r="S3147" s="267"/>
      <c r="T3147" s="267"/>
      <c r="U3147" s="267"/>
      <c r="V3147" s="267"/>
      <c r="W3147" s="267"/>
      <c r="X3147" s="267"/>
      <c r="Y3147" s="267"/>
      <c r="Z3147" s="267"/>
      <c r="AA3147" s="267"/>
      <c r="AB3147" s="267"/>
    </row>
    <row r="3148" spans="1:28" s="268" customFormat="1" ht="40.200000000000003" customHeight="1">
      <c r="A3148" s="263" t="s">
        <v>8599</v>
      </c>
      <c r="B3148" s="535"/>
      <c r="C3148" s="263" t="s">
        <v>8612</v>
      </c>
      <c r="D3148" s="269" t="s">
        <v>645</v>
      </c>
      <c r="E3148" s="535"/>
      <c r="F3148" s="263" t="s">
        <v>8613</v>
      </c>
      <c r="G3148" s="264" t="s">
        <v>8614</v>
      </c>
      <c r="H3148" s="263" t="s">
        <v>8615</v>
      </c>
      <c r="I3148" s="265" t="s">
        <v>9</v>
      </c>
      <c r="J3148" s="263"/>
      <c r="K3148" s="269"/>
      <c r="L3148" s="269" t="s">
        <v>645</v>
      </c>
      <c r="M3148" s="267"/>
      <c r="N3148" s="267"/>
      <c r="O3148" s="267"/>
      <c r="P3148" s="267"/>
      <c r="Q3148" s="267"/>
      <c r="R3148" s="267"/>
      <c r="S3148" s="267"/>
      <c r="T3148" s="267"/>
      <c r="U3148" s="267"/>
      <c r="V3148" s="267"/>
      <c r="W3148" s="267"/>
      <c r="X3148" s="267"/>
      <c r="Y3148" s="267"/>
      <c r="Z3148" s="267"/>
      <c r="AA3148" s="267"/>
      <c r="AB3148" s="267"/>
    </row>
    <row r="3149" spans="1:28" s="268" customFormat="1" ht="40.200000000000003" customHeight="1">
      <c r="A3149" s="263" t="s">
        <v>8599</v>
      </c>
      <c r="B3149" s="535"/>
      <c r="C3149" s="263" t="s">
        <v>8616</v>
      </c>
      <c r="D3149" s="269" t="s">
        <v>645</v>
      </c>
      <c r="E3149" s="535"/>
      <c r="F3149" s="263" t="s">
        <v>8617</v>
      </c>
      <c r="G3149" s="264" t="s">
        <v>8614</v>
      </c>
      <c r="H3149" s="263" t="s">
        <v>8618</v>
      </c>
      <c r="I3149" s="265" t="s">
        <v>9</v>
      </c>
      <c r="J3149" s="263"/>
      <c r="K3149" s="269"/>
      <c r="L3149" s="269" t="s">
        <v>645</v>
      </c>
      <c r="M3149" s="267"/>
      <c r="N3149" s="267"/>
      <c r="O3149" s="267"/>
      <c r="P3149" s="267"/>
      <c r="Q3149" s="267"/>
      <c r="R3149" s="267"/>
      <c r="S3149" s="267"/>
      <c r="T3149" s="267"/>
      <c r="U3149" s="267"/>
      <c r="V3149" s="267"/>
      <c r="W3149" s="267"/>
      <c r="X3149" s="267"/>
      <c r="Y3149" s="267"/>
      <c r="Z3149" s="267"/>
      <c r="AA3149" s="267"/>
      <c r="AB3149" s="267"/>
    </row>
    <row r="3150" spans="1:28" s="268" customFormat="1" ht="40.200000000000003" customHeight="1">
      <c r="A3150" s="263" t="s">
        <v>8599</v>
      </c>
      <c r="B3150" s="535"/>
      <c r="C3150" s="263" t="s">
        <v>8619</v>
      </c>
      <c r="D3150" s="269" t="s">
        <v>645</v>
      </c>
      <c r="E3150" s="535"/>
      <c r="F3150" s="263" t="s">
        <v>1965</v>
      </c>
      <c r="G3150" s="264" t="s">
        <v>8614</v>
      </c>
      <c r="H3150" s="263" t="s">
        <v>1966</v>
      </c>
      <c r="I3150" s="265" t="s">
        <v>9</v>
      </c>
      <c r="J3150" s="263"/>
      <c r="K3150" s="269"/>
      <c r="L3150" s="269" t="s">
        <v>645</v>
      </c>
      <c r="M3150" s="267"/>
      <c r="N3150" s="267"/>
      <c r="O3150" s="267"/>
      <c r="P3150" s="267"/>
      <c r="Q3150" s="267"/>
      <c r="R3150" s="267"/>
      <c r="S3150" s="267"/>
      <c r="T3150" s="267"/>
      <c r="U3150" s="267"/>
      <c r="V3150" s="267"/>
      <c r="W3150" s="267"/>
      <c r="X3150" s="267"/>
      <c r="Y3150" s="267"/>
      <c r="Z3150" s="267"/>
      <c r="AA3150" s="267"/>
      <c r="AB3150" s="267"/>
    </row>
    <row r="3151" spans="1:28" s="268" customFormat="1" ht="40.200000000000003" customHeight="1">
      <c r="A3151" s="263" t="s">
        <v>8599</v>
      </c>
      <c r="B3151" s="535"/>
      <c r="C3151" s="263" t="s">
        <v>8620</v>
      </c>
      <c r="D3151" s="269" t="s">
        <v>645</v>
      </c>
      <c r="E3151" s="535"/>
      <c r="F3151" s="263" t="s">
        <v>8621</v>
      </c>
      <c r="G3151" s="264" t="s">
        <v>8614</v>
      </c>
      <c r="H3151" s="263" t="s">
        <v>8622</v>
      </c>
      <c r="I3151" s="265" t="s">
        <v>9</v>
      </c>
      <c r="J3151" s="263"/>
      <c r="K3151" s="269"/>
      <c r="L3151" s="269" t="s">
        <v>645</v>
      </c>
      <c r="M3151" s="267"/>
      <c r="N3151" s="267"/>
      <c r="O3151" s="267"/>
      <c r="P3151" s="267"/>
      <c r="Q3151" s="267"/>
      <c r="R3151" s="267"/>
      <c r="S3151" s="267"/>
      <c r="T3151" s="267"/>
      <c r="U3151" s="267"/>
      <c r="V3151" s="267"/>
      <c r="W3151" s="267"/>
      <c r="X3151" s="267"/>
      <c r="Y3151" s="267"/>
      <c r="Z3151" s="267"/>
      <c r="AA3151" s="267"/>
      <c r="AB3151" s="267"/>
    </row>
    <row r="3152" spans="1:28" s="268" customFormat="1" ht="40.200000000000003" customHeight="1">
      <c r="A3152" s="263" t="s">
        <v>8599</v>
      </c>
      <c r="B3152" s="535"/>
      <c r="C3152" s="263" t="s">
        <v>8623</v>
      </c>
      <c r="D3152" s="269" t="s">
        <v>645</v>
      </c>
      <c r="E3152" s="535"/>
      <c r="F3152" s="263" t="s">
        <v>8624</v>
      </c>
      <c r="G3152" s="264" t="s">
        <v>8614</v>
      </c>
      <c r="H3152" s="263" t="s">
        <v>8625</v>
      </c>
      <c r="I3152" s="265" t="s">
        <v>9</v>
      </c>
      <c r="J3152" s="263"/>
      <c r="K3152" s="269"/>
      <c r="L3152" s="269" t="s">
        <v>645</v>
      </c>
      <c r="M3152" s="267"/>
      <c r="N3152" s="267"/>
      <c r="O3152" s="267"/>
      <c r="P3152" s="267"/>
      <c r="Q3152" s="267"/>
      <c r="R3152" s="267"/>
      <c r="S3152" s="267"/>
      <c r="T3152" s="267"/>
      <c r="U3152" s="267"/>
      <c r="V3152" s="267"/>
      <c r="W3152" s="267"/>
      <c r="X3152" s="267"/>
      <c r="Y3152" s="267"/>
      <c r="Z3152" s="267"/>
      <c r="AA3152" s="267"/>
      <c r="AB3152" s="267"/>
    </row>
    <row r="3153" spans="1:28" s="268" customFormat="1" ht="40.200000000000003" customHeight="1">
      <c r="A3153" s="263" t="s">
        <v>8599</v>
      </c>
      <c r="B3153" s="535"/>
      <c r="C3153" s="263" t="s">
        <v>8626</v>
      </c>
      <c r="D3153" s="269" t="s">
        <v>645</v>
      </c>
      <c r="E3153" s="535"/>
      <c r="F3153" s="263" t="s">
        <v>8627</v>
      </c>
      <c r="G3153" s="264" t="s">
        <v>8614</v>
      </c>
      <c r="H3153" s="263" t="s">
        <v>8628</v>
      </c>
      <c r="I3153" s="265" t="s">
        <v>9</v>
      </c>
      <c r="J3153" s="263"/>
      <c r="K3153" s="269"/>
      <c r="L3153" s="269" t="s">
        <v>645</v>
      </c>
      <c r="M3153" s="267"/>
      <c r="N3153" s="267"/>
      <c r="O3153" s="267"/>
      <c r="P3153" s="267"/>
      <c r="Q3153" s="267"/>
      <c r="R3153" s="267"/>
      <c r="S3153" s="267"/>
      <c r="T3153" s="267"/>
      <c r="U3153" s="267"/>
      <c r="V3153" s="267"/>
      <c r="W3153" s="267"/>
      <c r="X3153" s="267"/>
      <c r="Y3153" s="267"/>
      <c r="Z3153" s="267"/>
      <c r="AA3153" s="267"/>
      <c r="AB3153" s="267"/>
    </row>
    <row r="3154" spans="1:28" s="268" customFormat="1" ht="40.200000000000003" customHeight="1">
      <c r="A3154" s="263" t="s">
        <v>8599</v>
      </c>
      <c r="B3154" s="535"/>
      <c r="C3154" s="263" t="s">
        <v>8629</v>
      </c>
      <c r="D3154" s="269" t="s">
        <v>645</v>
      </c>
      <c r="E3154" s="535"/>
      <c r="F3154" s="263" t="s">
        <v>8630</v>
      </c>
      <c r="G3154" s="264" t="s">
        <v>8614</v>
      </c>
      <c r="H3154" s="263" t="s">
        <v>8631</v>
      </c>
      <c r="I3154" s="265" t="s">
        <v>9</v>
      </c>
      <c r="J3154" s="269"/>
      <c r="K3154" s="269"/>
      <c r="L3154" s="269" t="s">
        <v>645</v>
      </c>
      <c r="M3154" s="267"/>
      <c r="N3154" s="267"/>
      <c r="O3154" s="267"/>
      <c r="P3154" s="267"/>
      <c r="Q3154" s="267"/>
      <c r="R3154" s="267"/>
      <c r="S3154" s="267"/>
      <c r="T3154" s="267"/>
      <c r="U3154" s="267"/>
      <c r="V3154" s="267"/>
      <c r="W3154" s="267"/>
      <c r="X3154" s="267"/>
      <c r="Y3154" s="267"/>
      <c r="Z3154" s="267"/>
      <c r="AA3154" s="267"/>
      <c r="AB3154" s="267"/>
    </row>
    <row r="3155" spans="1:28" s="268" customFormat="1" ht="40.200000000000003" customHeight="1">
      <c r="A3155" s="263" t="s">
        <v>8599</v>
      </c>
      <c r="B3155" s="535"/>
      <c r="C3155" s="263" t="s">
        <v>8632</v>
      </c>
      <c r="D3155" s="269" t="s">
        <v>645</v>
      </c>
      <c r="E3155" s="535"/>
      <c r="F3155" s="263" t="s">
        <v>8633</v>
      </c>
      <c r="G3155" s="264" t="s">
        <v>8614</v>
      </c>
      <c r="H3155" s="263" t="s">
        <v>8631</v>
      </c>
      <c r="I3155" s="265" t="s">
        <v>9</v>
      </c>
      <c r="J3155" s="269"/>
      <c r="K3155" s="269"/>
      <c r="L3155" s="269" t="s">
        <v>645</v>
      </c>
      <c r="M3155" s="267"/>
      <c r="N3155" s="267"/>
      <c r="O3155" s="267"/>
      <c r="P3155" s="267"/>
      <c r="Q3155" s="267"/>
      <c r="R3155" s="267"/>
      <c r="S3155" s="267"/>
      <c r="T3155" s="267"/>
      <c r="U3155" s="267"/>
      <c r="V3155" s="267"/>
      <c r="W3155" s="267"/>
      <c r="X3155" s="267"/>
      <c r="Y3155" s="267"/>
      <c r="Z3155" s="267"/>
      <c r="AA3155" s="267"/>
      <c r="AB3155" s="267"/>
    </row>
    <row r="3156" spans="1:28" s="268" customFormat="1" ht="40.200000000000003" customHeight="1">
      <c r="A3156" s="263" t="s">
        <v>8599</v>
      </c>
      <c r="B3156" s="535"/>
      <c r="C3156" s="263" t="s">
        <v>8634</v>
      </c>
      <c r="D3156" s="269" t="s">
        <v>645</v>
      </c>
      <c r="E3156" s="535"/>
      <c r="F3156" s="263" t="s">
        <v>8635</v>
      </c>
      <c r="G3156" s="264" t="s">
        <v>8614</v>
      </c>
      <c r="H3156" s="263" t="s">
        <v>8636</v>
      </c>
      <c r="I3156" s="265" t="s">
        <v>9</v>
      </c>
      <c r="J3156" s="263"/>
      <c r="K3156" s="269"/>
      <c r="L3156" s="269" t="s">
        <v>645</v>
      </c>
      <c r="M3156" s="267"/>
      <c r="N3156" s="267"/>
      <c r="O3156" s="267"/>
      <c r="P3156" s="267"/>
      <c r="Q3156" s="267"/>
      <c r="R3156" s="267"/>
      <c r="S3156" s="267"/>
      <c r="T3156" s="267"/>
      <c r="U3156" s="267"/>
      <c r="V3156" s="267"/>
      <c r="W3156" s="267"/>
      <c r="X3156" s="267"/>
      <c r="Y3156" s="267"/>
      <c r="Z3156" s="267"/>
      <c r="AA3156" s="267"/>
      <c r="AB3156" s="267"/>
    </row>
    <row r="3157" spans="1:28" s="268" customFormat="1" ht="40.200000000000003" customHeight="1">
      <c r="A3157" s="263" t="s">
        <v>8599</v>
      </c>
      <c r="B3157" s="535"/>
      <c r="C3157" s="263" t="s">
        <v>8637</v>
      </c>
      <c r="D3157" s="269" t="s">
        <v>645</v>
      </c>
      <c r="E3157" s="535"/>
      <c r="F3157" s="291" t="s">
        <v>8638</v>
      </c>
      <c r="G3157" s="264" t="s">
        <v>8614</v>
      </c>
      <c r="H3157" s="291" t="s">
        <v>1185</v>
      </c>
      <c r="I3157" s="265" t="s">
        <v>9</v>
      </c>
      <c r="J3157" s="263"/>
      <c r="K3157" s="269"/>
      <c r="L3157" s="269" t="s">
        <v>645</v>
      </c>
      <c r="M3157" s="267"/>
      <c r="N3157" s="267"/>
      <c r="O3157" s="267"/>
      <c r="P3157" s="267"/>
      <c r="Q3157" s="267"/>
      <c r="R3157" s="267"/>
      <c r="S3157" s="267"/>
      <c r="T3157" s="267"/>
      <c r="U3157" s="267"/>
      <c r="V3157" s="267"/>
      <c r="W3157" s="267"/>
      <c r="X3157" s="267"/>
      <c r="Y3157" s="267"/>
      <c r="Z3157" s="267"/>
      <c r="AA3157" s="267"/>
      <c r="AB3157" s="267"/>
    </row>
    <row r="3158" spans="1:28" s="268" customFormat="1" ht="40.200000000000003" customHeight="1">
      <c r="A3158" s="263" t="s">
        <v>8599</v>
      </c>
      <c r="B3158" s="535"/>
      <c r="C3158" s="263" t="s">
        <v>8639</v>
      </c>
      <c r="D3158" s="269" t="s">
        <v>645</v>
      </c>
      <c r="E3158" s="535"/>
      <c r="F3158" s="263" t="s">
        <v>4262</v>
      </c>
      <c r="G3158" s="264" t="s">
        <v>8614</v>
      </c>
      <c r="H3158" s="263" t="s">
        <v>8640</v>
      </c>
      <c r="I3158" s="265" t="s">
        <v>9</v>
      </c>
      <c r="J3158" s="263"/>
      <c r="K3158" s="269"/>
      <c r="L3158" s="269" t="s">
        <v>645</v>
      </c>
      <c r="M3158" s="267"/>
      <c r="N3158" s="267"/>
      <c r="O3158" s="267"/>
      <c r="P3158" s="267"/>
      <c r="Q3158" s="267"/>
      <c r="R3158" s="267"/>
      <c r="S3158" s="267"/>
      <c r="T3158" s="267"/>
      <c r="U3158" s="267"/>
      <c r="V3158" s="267"/>
      <c r="W3158" s="267"/>
      <c r="X3158" s="267"/>
      <c r="Y3158" s="267"/>
      <c r="Z3158" s="267"/>
      <c r="AA3158" s="267"/>
      <c r="AB3158" s="267"/>
    </row>
    <row r="3159" spans="1:28" s="268" customFormat="1" ht="40.200000000000003" customHeight="1">
      <c r="A3159" s="263" t="s">
        <v>8599</v>
      </c>
      <c r="B3159" s="535"/>
      <c r="C3159" s="263" t="s">
        <v>8641</v>
      </c>
      <c r="D3159" s="269" t="s">
        <v>645</v>
      </c>
      <c r="E3159" s="535"/>
      <c r="F3159" s="263" t="s">
        <v>2003</v>
      </c>
      <c r="G3159" s="264" t="s">
        <v>8614</v>
      </c>
      <c r="H3159" s="263" t="s">
        <v>8642</v>
      </c>
      <c r="I3159" s="265" t="s">
        <v>9</v>
      </c>
      <c r="J3159" s="269"/>
      <c r="K3159" s="269"/>
      <c r="L3159" s="269" t="s">
        <v>645</v>
      </c>
      <c r="M3159" s="267"/>
      <c r="N3159" s="267"/>
      <c r="O3159" s="267"/>
      <c r="P3159" s="267"/>
      <c r="Q3159" s="267"/>
      <c r="R3159" s="267"/>
      <c r="S3159" s="267"/>
      <c r="T3159" s="267"/>
      <c r="U3159" s="267"/>
      <c r="V3159" s="267"/>
      <c r="W3159" s="267"/>
      <c r="X3159" s="267"/>
      <c r="Y3159" s="267"/>
      <c r="Z3159" s="267"/>
      <c r="AA3159" s="267"/>
      <c r="AB3159" s="267"/>
    </row>
    <row r="3160" spans="1:28" s="268" customFormat="1" ht="40.200000000000003" customHeight="1">
      <c r="A3160" s="263" t="s">
        <v>8599</v>
      </c>
      <c r="B3160" s="535"/>
      <c r="C3160" s="263" t="s">
        <v>8643</v>
      </c>
      <c r="D3160" s="269" t="s">
        <v>645</v>
      </c>
      <c r="E3160" s="535"/>
      <c r="F3160" s="263" t="s">
        <v>8644</v>
      </c>
      <c r="G3160" s="264" t="s">
        <v>8614</v>
      </c>
      <c r="H3160" s="263" t="s">
        <v>8645</v>
      </c>
      <c r="I3160" s="265" t="s">
        <v>9</v>
      </c>
      <c r="J3160" s="269"/>
      <c r="K3160" s="269"/>
      <c r="L3160" s="269" t="s">
        <v>645</v>
      </c>
      <c r="M3160" s="267"/>
      <c r="N3160" s="267"/>
      <c r="O3160" s="267"/>
      <c r="P3160" s="267"/>
      <c r="Q3160" s="267"/>
      <c r="R3160" s="267"/>
      <c r="S3160" s="267"/>
      <c r="T3160" s="267"/>
      <c r="U3160" s="267"/>
      <c r="V3160" s="267"/>
      <c r="W3160" s="267"/>
      <c r="X3160" s="267"/>
      <c r="Y3160" s="267"/>
      <c r="Z3160" s="267"/>
      <c r="AA3160" s="267"/>
      <c r="AB3160" s="267"/>
    </row>
    <row r="3161" spans="1:28" s="268" customFormat="1" ht="40.200000000000003" customHeight="1">
      <c r="A3161" s="263" t="s">
        <v>8599</v>
      </c>
      <c r="B3161" s="535"/>
      <c r="C3161" s="263" t="s">
        <v>8646</v>
      </c>
      <c r="D3161" s="269" t="s">
        <v>645</v>
      </c>
      <c r="E3161" s="535"/>
      <c r="F3161" s="263" t="s">
        <v>8647</v>
      </c>
      <c r="G3161" s="264" t="s">
        <v>8614</v>
      </c>
      <c r="H3161" s="263" t="s">
        <v>8648</v>
      </c>
      <c r="I3161" s="265" t="s">
        <v>9</v>
      </c>
      <c r="J3161" s="263"/>
      <c r="K3161" s="269"/>
      <c r="L3161" s="269" t="s">
        <v>645</v>
      </c>
      <c r="M3161" s="267"/>
      <c r="N3161" s="267"/>
      <c r="O3161" s="267"/>
      <c r="P3161" s="267"/>
      <c r="Q3161" s="267"/>
      <c r="R3161" s="267"/>
      <c r="S3161" s="267"/>
      <c r="T3161" s="267"/>
      <c r="U3161" s="267"/>
      <c r="V3161" s="267"/>
      <c r="W3161" s="267"/>
      <c r="X3161" s="267"/>
      <c r="Y3161" s="267"/>
      <c r="Z3161" s="267"/>
      <c r="AA3161" s="267"/>
      <c r="AB3161" s="267"/>
    </row>
    <row r="3162" spans="1:28" s="268" customFormat="1" ht="40.200000000000003" customHeight="1">
      <c r="A3162" s="263" t="s">
        <v>8599</v>
      </c>
      <c r="B3162" s="535"/>
      <c r="C3162" s="263" t="s">
        <v>8649</v>
      </c>
      <c r="D3162" s="269" t="s">
        <v>645</v>
      </c>
      <c r="E3162" s="535"/>
      <c r="F3162" s="263" t="s">
        <v>1804</v>
      </c>
      <c r="G3162" s="264" t="s">
        <v>8614</v>
      </c>
      <c r="H3162" s="263" t="s">
        <v>1625</v>
      </c>
      <c r="I3162" s="265" t="s">
        <v>9</v>
      </c>
      <c r="J3162" s="263"/>
      <c r="K3162" s="269"/>
      <c r="L3162" s="269" t="s">
        <v>645</v>
      </c>
      <c r="M3162" s="267"/>
      <c r="N3162" s="267"/>
      <c r="O3162" s="267"/>
      <c r="P3162" s="267"/>
      <c r="Q3162" s="267"/>
      <c r="R3162" s="267"/>
      <c r="S3162" s="267"/>
      <c r="T3162" s="267"/>
      <c r="U3162" s="267"/>
      <c r="V3162" s="267"/>
      <c r="W3162" s="267"/>
      <c r="X3162" s="267"/>
      <c r="Y3162" s="267"/>
      <c r="Z3162" s="267"/>
      <c r="AA3162" s="267"/>
      <c r="AB3162" s="267"/>
    </row>
    <row r="3163" spans="1:28" s="268" customFormat="1" ht="40.200000000000003" customHeight="1">
      <c r="A3163" s="263" t="s">
        <v>8599</v>
      </c>
      <c r="B3163" s="535"/>
      <c r="C3163" s="263" t="s">
        <v>8650</v>
      </c>
      <c r="D3163" s="269" t="s">
        <v>645</v>
      </c>
      <c r="E3163" s="535"/>
      <c r="F3163" s="263" t="s">
        <v>2011</v>
      </c>
      <c r="G3163" s="264" t="s">
        <v>8614</v>
      </c>
      <c r="H3163" s="263" t="s">
        <v>2012</v>
      </c>
      <c r="I3163" s="265" t="s">
        <v>9</v>
      </c>
      <c r="J3163" s="263"/>
      <c r="K3163" s="269"/>
      <c r="L3163" s="269" t="s">
        <v>645</v>
      </c>
      <c r="M3163" s="267"/>
      <c r="N3163" s="267"/>
      <c r="O3163" s="267"/>
      <c r="P3163" s="267"/>
      <c r="Q3163" s="267"/>
      <c r="R3163" s="267"/>
      <c r="S3163" s="267"/>
      <c r="T3163" s="267"/>
      <c r="U3163" s="267"/>
      <c r="V3163" s="267"/>
      <c r="W3163" s="267"/>
      <c r="X3163" s="267"/>
      <c r="Y3163" s="267"/>
      <c r="Z3163" s="267"/>
      <c r="AA3163" s="267"/>
      <c r="AB3163" s="267"/>
    </row>
    <row r="3164" spans="1:28" s="268" customFormat="1" ht="40.200000000000003" customHeight="1">
      <c r="A3164" s="263" t="s">
        <v>8599</v>
      </c>
      <c r="B3164" s="535"/>
      <c r="C3164" s="263" t="s">
        <v>8651</v>
      </c>
      <c r="D3164" s="269" t="s">
        <v>645</v>
      </c>
      <c r="E3164" s="535"/>
      <c r="F3164" s="263" t="s">
        <v>8652</v>
      </c>
      <c r="G3164" s="264" t="s">
        <v>8614</v>
      </c>
      <c r="H3164" s="263" t="s">
        <v>8653</v>
      </c>
      <c r="I3164" s="265" t="s">
        <v>9</v>
      </c>
      <c r="J3164" s="263"/>
      <c r="K3164" s="269"/>
      <c r="L3164" s="269" t="s">
        <v>645</v>
      </c>
      <c r="M3164" s="267"/>
      <c r="N3164" s="267"/>
      <c r="O3164" s="267"/>
      <c r="P3164" s="267"/>
      <c r="Q3164" s="267"/>
      <c r="R3164" s="267"/>
      <c r="S3164" s="267"/>
      <c r="T3164" s="267"/>
      <c r="U3164" s="267"/>
      <c r="V3164" s="267"/>
      <c r="W3164" s="267"/>
      <c r="X3164" s="267"/>
      <c r="Y3164" s="267"/>
      <c r="Z3164" s="267"/>
      <c r="AA3164" s="267"/>
      <c r="AB3164" s="267"/>
    </row>
    <row r="3165" spans="1:28" s="268" customFormat="1" ht="40.200000000000003" customHeight="1">
      <c r="A3165" s="263" t="s">
        <v>8599</v>
      </c>
      <c r="B3165" s="535"/>
      <c r="C3165" s="263" t="s">
        <v>8654</v>
      </c>
      <c r="D3165" s="269" t="s">
        <v>645</v>
      </c>
      <c r="E3165" s="535"/>
      <c r="F3165" s="263" t="s">
        <v>8655</v>
      </c>
      <c r="G3165" s="264" t="s">
        <v>8614</v>
      </c>
      <c r="H3165" s="263" t="s">
        <v>8656</v>
      </c>
      <c r="I3165" s="265" t="s">
        <v>9</v>
      </c>
      <c r="J3165" s="263"/>
      <c r="K3165" s="269"/>
      <c r="L3165" s="269" t="s">
        <v>645</v>
      </c>
      <c r="M3165" s="267"/>
      <c r="N3165" s="267"/>
      <c r="O3165" s="267"/>
      <c r="P3165" s="267"/>
      <c r="Q3165" s="267"/>
      <c r="R3165" s="267"/>
      <c r="S3165" s="267"/>
      <c r="T3165" s="267"/>
      <c r="U3165" s="267"/>
      <c r="V3165" s="267"/>
      <c r="W3165" s="267"/>
      <c r="X3165" s="267"/>
      <c r="Y3165" s="267"/>
      <c r="Z3165" s="267"/>
      <c r="AA3165" s="267"/>
      <c r="AB3165" s="267"/>
    </row>
    <row r="3166" spans="1:28" s="268" customFormat="1" ht="40.200000000000003" customHeight="1">
      <c r="A3166" s="263" t="s">
        <v>8599</v>
      </c>
      <c r="B3166" s="535"/>
      <c r="C3166" s="263" t="s">
        <v>8657</v>
      </c>
      <c r="D3166" s="269" t="s">
        <v>645</v>
      </c>
      <c r="E3166" s="535"/>
      <c r="F3166" s="263" t="s">
        <v>8658</v>
      </c>
      <c r="G3166" s="264" t="s">
        <v>8614</v>
      </c>
      <c r="H3166" s="263" t="s">
        <v>8659</v>
      </c>
      <c r="I3166" s="265" t="s">
        <v>9</v>
      </c>
      <c r="J3166" s="263"/>
      <c r="K3166" s="269"/>
      <c r="L3166" s="269" t="s">
        <v>645</v>
      </c>
      <c r="M3166" s="267"/>
      <c r="N3166" s="267"/>
      <c r="O3166" s="267"/>
      <c r="P3166" s="267"/>
      <c r="Q3166" s="267"/>
      <c r="R3166" s="267"/>
      <c r="S3166" s="267"/>
      <c r="T3166" s="267"/>
      <c r="U3166" s="267"/>
      <c r="V3166" s="267"/>
      <c r="W3166" s="267"/>
      <c r="X3166" s="267"/>
      <c r="Y3166" s="267"/>
      <c r="Z3166" s="267"/>
      <c r="AA3166" s="267"/>
      <c r="AB3166" s="267"/>
    </row>
    <row r="3167" spans="1:28" s="268" customFormat="1" ht="40.200000000000003" customHeight="1">
      <c r="A3167" s="263" t="s">
        <v>8599</v>
      </c>
      <c r="B3167" s="535"/>
      <c r="C3167" s="263" t="s">
        <v>8660</v>
      </c>
      <c r="D3167" s="269" t="s">
        <v>645</v>
      </c>
      <c r="E3167" s="535"/>
      <c r="F3167" s="263" t="s">
        <v>3031</v>
      </c>
      <c r="G3167" s="264" t="s">
        <v>8661</v>
      </c>
      <c r="H3167" s="263" t="s">
        <v>3362</v>
      </c>
      <c r="I3167" s="265" t="s">
        <v>9</v>
      </c>
      <c r="J3167" s="263"/>
      <c r="K3167" s="269"/>
      <c r="L3167" s="269" t="s">
        <v>645</v>
      </c>
      <c r="M3167" s="267"/>
      <c r="N3167" s="267"/>
      <c r="O3167" s="267"/>
      <c r="P3167" s="267"/>
      <c r="Q3167" s="267"/>
      <c r="R3167" s="267"/>
      <c r="S3167" s="267"/>
      <c r="T3167" s="267"/>
      <c r="U3167" s="267"/>
      <c r="V3167" s="267"/>
      <c r="W3167" s="267"/>
      <c r="X3167" s="267"/>
      <c r="Y3167" s="267"/>
      <c r="Z3167" s="267"/>
      <c r="AA3167" s="267"/>
      <c r="AB3167" s="267"/>
    </row>
    <row r="3168" spans="1:28" s="268" customFormat="1" ht="40.200000000000003" customHeight="1">
      <c r="A3168" s="263" t="s">
        <v>8599</v>
      </c>
      <c r="B3168" s="535"/>
      <c r="C3168" s="263" t="s">
        <v>8662</v>
      </c>
      <c r="D3168" s="269" t="s">
        <v>645</v>
      </c>
      <c r="E3168" s="535"/>
      <c r="F3168" s="263" t="s">
        <v>5025</v>
      </c>
      <c r="G3168" s="264" t="s">
        <v>6540</v>
      </c>
      <c r="H3168" s="263" t="s">
        <v>3365</v>
      </c>
      <c r="I3168" s="265" t="s">
        <v>9</v>
      </c>
      <c r="J3168" s="263"/>
      <c r="K3168" s="269"/>
      <c r="L3168" s="269" t="s">
        <v>645</v>
      </c>
      <c r="M3168" s="267"/>
      <c r="N3168" s="267"/>
      <c r="O3168" s="267"/>
      <c r="P3168" s="267"/>
      <c r="Q3168" s="267"/>
      <c r="R3168" s="267"/>
      <c r="S3168" s="267"/>
      <c r="T3168" s="267"/>
      <c r="U3168" s="267"/>
      <c r="V3168" s="267"/>
      <c r="W3168" s="267"/>
      <c r="X3168" s="267"/>
      <c r="Y3168" s="267"/>
      <c r="Z3168" s="267"/>
      <c r="AA3168" s="267"/>
      <c r="AB3168" s="267"/>
    </row>
    <row r="3169" spans="1:28" s="268" customFormat="1" ht="40.200000000000003" customHeight="1">
      <c r="A3169" s="263" t="s">
        <v>8599</v>
      </c>
      <c r="B3169" s="535"/>
      <c r="C3169" s="263" t="s">
        <v>8663</v>
      </c>
      <c r="D3169" s="269" t="s">
        <v>645</v>
      </c>
      <c r="E3169" s="535"/>
      <c r="F3169" s="263" t="s">
        <v>3036</v>
      </c>
      <c r="G3169" s="264" t="s">
        <v>8664</v>
      </c>
      <c r="H3169" s="263" t="s">
        <v>6543</v>
      </c>
      <c r="I3169" s="265" t="s">
        <v>9</v>
      </c>
      <c r="J3169" s="263"/>
      <c r="K3169" s="269"/>
      <c r="L3169" s="269" t="s">
        <v>645</v>
      </c>
      <c r="M3169" s="267"/>
      <c r="N3169" s="267"/>
      <c r="O3169" s="267"/>
      <c r="P3169" s="267"/>
      <c r="Q3169" s="267"/>
      <c r="R3169" s="267"/>
      <c r="S3169" s="267"/>
      <c r="T3169" s="267"/>
      <c r="U3169" s="267"/>
      <c r="V3169" s="267"/>
      <c r="W3169" s="267"/>
      <c r="X3169" s="267"/>
      <c r="Y3169" s="267"/>
      <c r="Z3169" s="267"/>
      <c r="AA3169" s="267"/>
      <c r="AB3169" s="267"/>
    </row>
    <row r="3170" spans="1:28" s="268" customFormat="1" ht="40.200000000000003" customHeight="1">
      <c r="A3170" s="263" t="s">
        <v>8665</v>
      </c>
      <c r="B3170" s="535" t="s">
        <v>8666</v>
      </c>
      <c r="C3170" s="263" t="s">
        <v>8667</v>
      </c>
      <c r="D3170" s="263" t="s">
        <v>8668</v>
      </c>
      <c r="E3170" s="535" t="s">
        <v>8669</v>
      </c>
      <c r="F3170" s="263" t="s">
        <v>8670</v>
      </c>
      <c r="G3170" s="264" t="s">
        <v>8671</v>
      </c>
      <c r="H3170" s="263" t="s">
        <v>8672</v>
      </c>
      <c r="I3170" s="265" t="s">
        <v>9</v>
      </c>
      <c r="J3170" s="263"/>
      <c r="K3170" s="269"/>
      <c r="L3170" s="269" t="s">
        <v>645</v>
      </c>
      <c r="M3170" s="267"/>
      <c r="N3170" s="267"/>
      <c r="O3170" s="267"/>
      <c r="P3170" s="267"/>
      <c r="Q3170" s="267"/>
      <c r="R3170" s="267"/>
      <c r="S3170" s="267"/>
      <c r="T3170" s="267"/>
      <c r="U3170" s="267"/>
      <c r="V3170" s="267"/>
      <c r="W3170" s="267"/>
      <c r="X3170" s="267"/>
      <c r="Y3170" s="267"/>
      <c r="Z3170" s="267"/>
      <c r="AA3170" s="267"/>
      <c r="AB3170" s="267"/>
    </row>
    <row r="3171" spans="1:28" s="284" customFormat="1" ht="40.200000000000003" customHeight="1">
      <c r="A3171" s="287" t="s">
        <v>8665</v>
      </c>
      <c r="B3171" s="535"/>
      <c r="C3171" s="287" t="s">
        <v>8673</v>
      </c>
      <c r="D3171" s="287" t="s">
        <v>8668</v>
      </c>
      <c r="E3171" s="535"/>
      <c r="F3171" s="287" t="s">
        <v>8674</v>
      </c>
      <c r="G3171" s="309" t="s">
        <v>8675</v>
      </c>
      <c r="H3171" s="287" t="s">
        <v>8676</v>
      </c>
      <c r="I3171" s="286" t="s">
        <v>116</v>
      </c>
      <c r="J3171" s="313" t="s">
        <v>645</v>
      </c>
      <c r="K3171" s="313"/>
      <c r="L3171" s="287" t="s">
        <v>5325</v>
      </c>
    </row>
    <row r="3172" spans="1:28" s="262" customFormat="1" ht="40.200000000000003" customHeight="1">
      <c r="A3172" s="256" t="s">
        <v>8665</v>
      </c>
      <c r="B3172" s="535"/>
      <c r="C3172" s="256" t="s">
        <v>8677</v>
      </c>
      <c r="D3172" s="256" t="s">
        <v>8668</v>
      </c>
      <c r="E3172" s="535"/>
      <c r="F3172" s="256" t="s">
        <v>8678</v>
      </c>
      <c r="G3172" s="258" t="s">
        <v>8675</v>
      </c>
      <c r="H3172" s="256" t="s">
        <v>17408</v>
      </c>
      <c r="I3172" s="259" t="s">
        <v>9</v>
      </c>
      <c r="J3172" s="263"/>
      <c r="K3172" s="314"/>
      <c r="L3172" s="314" t="s">
        <v>645</v>
      </c>
      <c r="M3172" s="261"/>
      <c r="N3172" s="261"/>
      <c r="O3172" s="261"/>
      <c r="P3172" s="261"/>
      <c r="Q3172" s="261"/>
      <c r="R3172" s="261"/>
      <c r="S3172" s="261"/>
      <c r="T3172" s="261"/>
      <c r="U3172" s="261"/>
      <c r="V3172" s="261"/>
      <c r="W3172" s="261"/>
      <c r="X3172" s="261"/>
      <c r="Y3172" s="261"/>
      <c r="Z3172" s="261"/>
      <c r="AA3172" s="261"/>
      <c r="AB3172" s="261"/>
    </row>
    <row r="3173" spans="1:28" s="268" customFormat="1" ht="40.200000000000003" customHeight="1">
      <c r="A3173" s="263" t="s">
        <v>8665</v>
      </c>
      <c r="B3173" s="535"/>
      <c r="C3173" s="263" t="s">
        <v>8679</v>
      </c>
      <c r="D3173" s="263" t="s">
        <v>8668</v>
      </c>
      <c r="E3173" s="535"/>
      <c r="F3173" s="263" t="s">
        <v>8680</v>
      </c>
      <c r="G3173" s="264" t="s">
        <v>8675</v>
      </c>
      <c r="H3173" s="263" t="s">
        <v>8681</v>
      </c>
      <c r="I3173" s="265" t="s">
        <v>9</v>
      </c>
      <c r="J3173" s="263"/>
      <c r="K3173" s="269"/>
      <c r="L3173" s="269" t="s">
        <v>645</v>
      </c>
      <c r="M3173" s="267"/>
      <c r="N3173" s="267"/>
      <c r="O3173" s="267"/>
      <c r="P3173" s="267"/>
      <c r="Q3173" s="267"/>
      <c r="R3173" s="267"/>
      <c r="S3173" s="267"/>
      <c r="T3173" s="267"/>
      <c r="U3173" s="267"/>
      <c r="V3173" s="267"/>
      <c r="W3173" s="267"/>
      <c r="X3173" s="267"/>
      <c r="Y3173" s="267"/>
      <c r="Z3173" s="267"/>
      <c r="AA3173" s="267"/>
      <c r="AB3173" s="267"/>
    </row>
    <row r="3174" spans="1:28" s="268" customFormat="1" ht="40.200000000000003" customHeight="1">
      <c r="A3174" s="263" t="s">
        <v>8665</v>
      </c>
      <c r="B3174" s="535"/>
      <c r="C3174" s="263" t="s">
        <v>8682</v>
      </c>
      <c r="D3174" s="263" t="s">
        <v>8668</v>
      </c>
      <c r="E3174" s="535"/>
      <c r="F3174" s="263" t="s">
        <v>8683</v>
      </c>
      <c r="G3174" s="264" t="s">
        <v>8675</v>
      </c>
      <c r="H3174" s="263" t="s">
        <v>3744</v>
      </c>
      <c r="I3174" s="265" t="s">
        <v>9</v>
      </c>
      <c r="J3174" s="263"/>
      <c r="K3174" s="269"/>
      <c r="L3174" s="269" t="s">
        <v>645</v>
      </c>
      <c r="M3174" s="267"/>
      <c r="N3174" s="267"/>
      <c r="O3174" s="267"/>
      <c r="P3174" s="267"/>
      <c r="Q3174" s="267"/>
      <c r="R3174" s="267"/>
      <c r="S3174" s="267"/>
      <c r="T3174" s="267"/>
      <c r="U3174" s="267"/>
      <c r="V3174" s="267"/>
      <c r="W3174" s="267"/>
      <c r="X3174" s="267"/>
      <c r="Y3174" s="267"/>
      <c r="Z3174" s="267"/>
      <c r="AA3174" s="267"/>
      <c r="AB3174" s="267"/>
    </row>
    <row r="3175" spans="1:28" s="268" customFormat="1" ht="40.200000000000003" customHeight="1">
      <c r="A3175" s="263" t="s">
        <v>8665</v>
      </c>
      <c r="B3175" s="535"/>
      <c r="C3175" s="263" t="s">
        <v>8684</v>
      </c>
      <c r="D3175" s="263" t="s">
        <v>8668</v>
      </c>
      <c r="E3175" s="535"/>
      <c r="F3175" s="263" t="s">
        <v>8685</v>
      </c>
      <c r="G3175" s="264" t="s">
        <v>8675</v>
      </c>
      <c r="H3175" s="263" t="s">
        <v>8686</v>
      </c>
      <c r="I3175" s="265" t="s">
        <v>9</v>
      </c>
      <c r="J3175" s="263"/>
      <c r="K3175" s="269"/>
      <c r="L3175" s="269" t="s">
        <v>645</v>
      </c>
      <c r="M3175" s="267"/>
      <c r="N3175" s="267"/>
      <c r="O3175" s="267"/>
      <c r="P3175" s="267"/>
      <c r="Q3175" s="267"/>
      <c r="R3175" s="267"/>
      <c r="S3175" s="267"/>
      <c r="T3175" s="267"/>
      <c r="U3175" s="267"/>
      <c r="V3175" s="267"/>
      <c r="W3175" s="267"/>
      <c r="X3175" s="267"/>
      <c r="Y3175" s="267"/>
      <c r="Z3175" s="267"/>
      <c r="AA3175" s="267"/>
      <c r="AB3175" s="267"/>
    </row>
    <row r="3176" spans="1:28" s="268" customFormat="1" ht="40.200000000000003" customHeight="1">
      <c r="A3176" s="263" t="s">
        <v>8665</v>
      </c>
      <c r="B3176" s="535"/>
      <c r="C3176" s="263" t="s">
        <v>8687</v>
      </c>
      <c r="D3176" s="263" t="s">
        <v>8668</v>
      </c>
      <c r="E3176" s="535"/>
      <c r="F3176" s="263" t="s">
        <v>8688</v>
      </c>
      <c r="G3176" s="264" t="s">
        <v>8675</v>
      </c>
      <c r="H3176" s="263" t="s">
        <v>8689</v>
      </c>
      <c r="I3176" s="265" t="s">
        <v>9</v>
      </c>
      <c r="J3176" s="263"/>
      <c r="K3176" s="269"/>
      <c r="L3176" s="269" t="s">
        <v>645</v>
      </c>
      <c r="M3176" s="267"/>
      <c r="N3176" s="267"/>
      <c r="O3176" s="267"/>
      <c r="P3176" s="267"/>
      <c r="Q3176" s="267"/>
      <c r="R3176" s="267"/>
      <c r="S3176" s="267"/>
      <c r="T3176" s="267"/>
      <c r="U3176" s="267"/>
      <c r="V3176" s="267"/>
      <c r="W3176" s="267"/>
      <c r="X3176" s="267"/>
      <c r="Y3176" s="267"/>
      <c r="Z3176" s="267"/>
      <c r="AA3176" s="267"/>
      <c r="AB3176" s="267"/>
    </row>
    <row r="3177" spans="1:28" s="268" customFormat="1" ht="40.200000000000003" customHeight="1">
      <c r="A3177" s="263" t="s">
        <v>8665</v>
      </c>
      <c r="B3177" s="535"/>
      <c r="C3177" s="263" t="s">
        <v>8690</v>
      </c>
      <c r="D3177" s="263" t="s">
        <v>8668</v>
      </c>
      <c r="E3177" s="535"/>
      <c r="F3177" s="263" t="s">
        <v>8691</v>
      </c>
      <c r="G3177" s="264" t="s">
        <v>8675</v>
      </c>
      <c r="H3177" s="263" t="s">
        <v>8692</v>
      </c>
      <c r="I3177" s="265" t="s">
        <v>9</v>
      </c>
      <c r="J3177" s="263"/>
      <c r="K3177" s="269"/>
      <c r="L3177" s="269" t="s">
        <v>645</v>
      </c>
      <c r="M3177" s="267"/>
      <c r="N3177" s="267"/>
      <c r="O3177" s="267"/>
      <c r="P3177" s="267"/>
      <c r="Q3177" s="267"/>
      <c r="R3177" s="267"/>
      <c r="S3177" s="267"/>
      <c r="T3177" s="267"/>
      <c r="U3177" s="267"/>
      <c r="V3177" s="267"/>
      <c r="W3177" s="267"/>
      <c r="X3177" s="267"/>
      <c r="Y3177" s="267"/>
      <c r="Z3177" s="267"/>
      <c r="AA3177" s="267"/>
      <c r="AB3177" s="267"/>
    </row>
    <row r="3178" spans="1:28" s="268" customFormat="1" ht="40.200000000000003" customHeight="1">
      <c r="A3178" s="263" t="s">
        <v>8665</v>
      </c>
      <c r="B3178" s="535"/>
      <c r="C3178" s="263" t="s">
        <v>8693</v>
      </c>
      <c r="D3178" s="263" t="s">
        <v>8668</v>
      </c>
      <c r="E3178" s="535"/>
      <c r="F3178" s="263" t="s">
        <v>1695</v>
      </c>
      <c r="G3178" s="264" t="s">
        <v>8694</v>
      </c>
      <c r="H3178" s="263" t="s">
        <v>4016</v>
      </c>
      <c r="I3178" s="265" t="s">
        <v>9</v>
      </c>
      <c r="J3178" s="263"/>
      <c r="K3178" s="269"/>
      <c r="L3178" s="269" t="s">
        <v>645</v>
      </c>
      <c r="M3178" s="267"/>
      <c r="N3178" s="267"/>
      <c r="O3178" s="267"/>
      <c r="P3178" s="267"/>
      <c r="Q3178" s="267"/>
      <c r="R3178" s="267"/>
      <c r="S3178" s="267"/>
      <c r="T3178" s="267"/>
      <c r="U3178" s="267"/>
      <c r="V3178" s="267"/>
      <c r="W3178" s="267"/>
      <c r="X3178" s="267"/>
      <c r="Y3178" s="267"/>
      <c r="Z3178" s="267"/>
      <c r="AA3178" s="267"/>
      <c r="AB3178" s="267"/>
    </row>
    <row r="3179" spans="1:28" s="268" customFormat="1" ht="40.200000000000003" customHeight="1">
      <c r="A3179" s="263" t="s">
        <v>8665</v>
      </c>
      <c r="B3179" s="535"/>
      <c r="C3179" s="263" t="s">
        <v>8695</v>
      </c>
      <c r="D3179" s="263" t="s">
        <v>8668</v>
      </c>
      <c r="E3179" s="535"/>
      <c r="F3179" s="263" t="s">
        <v>4018</v>
      </c>
      <c r="G3179" s="264" t="s">
        <v>8694</v>
      </c>
      <c r="H3179" s="263" t="s">
        <v>4019</v>
      </c>
      <c r="I3179" s="265" t="s">
        <v>9</v>
      </c>
      <c r="J3179" s="263"/>
      <c r="K3179" s="269"/>
      <c r="L3179" s="269" t="s">
        <v>645</v>
      </c>
      <c r="M3179" s="267"/>
      <c r="N3179" s="267"/>
      <c r="O3179" s="267"/>
      <c r="P3179" s="267"/>
      <c r="Q3179" s="267"/>
      <c r="R3179" s="267"/>
      <c r="S3179" s="267"/>
      <c r="T3179" s="267"/>
      <c r="U3179" s="267"/>
      <c r="V3179" s="267"/>
      <c r="W3179" s="267"/>
      <c r="X3179" s="267"/>
      <c r="Y3179" s="267"/>
      <c r="Z3179" s="267"/>
      <c r="AA3179" s="267"/>
      <c r="AB3179" s="267"/>
    </row>
    <row r="3180" spans="1:28" s="268" customFormat="1" ht="40.200000000000003" customHeight="1">
      <c r="A3180" s="263" t="s">
        <v>8665</v>
      </c>
      <c r="B3180" s="535"/>
      <c r="C3180" s="263" t="s">
        <v>8696</v>
      </c>
      <c r="D3180" s="263" t="s">
        <v>8668</v>
      </c>
      <c r="E3180" s="535"/>
      <c r="F3180" s="263" t="s">
        <v>1702</v>
      </c>
      <c r="G3180" s="264" t="s">
        <v>8694</v>
      </c>
      <c r="H3180" s="263" t="s">
        <v>8697</v>
      </c>
      <c r="I3180" s="265" t="s">
        <v>9</v>
      </c>
      <c r="J3180" s="263"/>
      <c r="K3180" s="269"/>
      <c r="L3180" s="269" t="s">
        <v>645</v>
      </c>
      <c r="M3180" s="267"/>
      <c r="N3180" s="267"/>
      <c r="O3180" s="267"/>
      <c r="P3180" s="267"/>
      <c r="Q3180" s="267"/>
      <c r="R3180" s="267"/>
      <c r="S3180" s="267"/>
      <c r="T3180" s="267"/>
      <c r="U3180" s="267"/>
      <c r="V3180" s="267"/>
      <c r="W3180" s="267"/>
      <c r="X3180" s="267"/>
      <c r="Y3180" s="267"/>
      <c r="Z3180" s="267"/>
      <c r="AA3180" s="267"/>
      <c r="AB3180" s="267"/>
    </row>
    <row r="3181" spans="1:28" s="268" customFormat="1" ht="40.200000000000003" customHeight="1">
      <c r="A3181" s="263" t="s">
        <v>8665</v>
      </c>
      <c r="B3181" s="535"/>
      <c r="C3181" s="263" t="s">
        <v>8698</v>
      </c>
      <c r="D3181" s="263" t="s">
        <v>8668</v>
      </c>
      <c r="E3181" s="535"/>
      <c r="F3181" s="263" t="s">
        <v>6604</v>
      </c>
      <c r="G3181" s="264" t="s">
        <v>8694</v>
      </c>
      <c r="H3181" s="263" t="s">
        <v>6605</v>
      </c>
      <c r="I3181" s="265" t="s">
        <v>9</v>
      </c>
      <c r="J3181" s="263"/>
      <c r="K3181" s="269"/>
      <c r="L3181" s="269" t="s">
        <v>645</v>
      </c>
      <c r="M3181" s="267"/>
      <c r="N3181" s="267"/>
      <c r="O3181" s="267"/>
      <c r="P3181" s="267"/>
      <c r="Q3181" s="267"/>
      <c r="R3181" s="267"/>
      <c r="S3181" s="267"/>
      <c r="T3181" s="267"/>
      <c r="U3181" s="267"/>
      <c r="V3181" s="267"/>
      <c r="W3181" s="267"/>
      <c r="X3181" s="267"/>
      <c r="Y3181" s="267"/>
      <c r="Z3181" s="267"/>
      <c r="AA3181" s="267"/>
      <c r="AB3181" s="267"/>
    </row>
    <row r="3182" spans="1:28" s="268" customFormat="1" ht="40.200000000000003" customHeight="1">
      <c r="A3182" s="263" t="s">
        <v>8665</v>
      </c>
      <c r="B3182" s="535"/>
      <c r="C3182" s="263" t="s">
        <v>8699</v>
      </c>
      <c r="D3182" s="263" t="s">
        <v>8668</v>
      </c>
      <c r="E3182" s="535"/>
      <c r="F3182" s="263" t="s">
        <v>6607</v>
      </c>
      <c r="G3182" s="264" t="s">
        <v>8700</v>
      </c>
      <c r="H3182" s="263" t="s">
        <v>6609</v>
      </c>
      <c r="I3182" s="265" t="s">
        <v>9</v>
      </c>
      <c r="J3182" s="263"/>
      <c r="K3182" s="269"/>
      <c r="L3182" s="269" t="s">
        <v>645</v>
      </c>
      <c r="M3182" s="267"/>
      <c r="N3182" s="267"/>
      <c r="O3182" s="267"/>
      <c r="P3182" s="267"/>
      <c r="Q3182" s="267"/>
      <c r="R3182" s="267"/>
      <c r="S3182" s="267"/>
      <c r="T3182" s="267"/>
      <c r="U3182" s="267"/>
      <c r="V3182" s="267"/>
      <c r="W3182" s="267"/>
      <c r="X3182" s="267"/>
      <c r="Y3182" s="267"/>
      <c r="Z3182" s="267"/>
      <c r="AA3182" s="267"/>
      <c r="AB3182" s="267"/>
    </row>
    <row r="3183" spans="1:28" s="268" customFormat="1" ht="40.200000000000003" customHeight="1">
      <c r="A3183" s="263" t="s">
        <v>8665</v>
      </c>
      <c r="B3183" s="535"/>
      <c r="C3183" s="263" t="s">
        <v>8701</v>
      </c>
      <c r="D3183" s="263" t="s">
        <v>8668</v>
      </c>
      <c r="E3183" s="535"/>
      <c r="F3183" s="263" t="s">
        <v>6611</v>
      </c>
      <c r="G3183" s="264" t="s">
        <v>8700</v>
      </c>
      <c r="H3183" s="263" t="s">
        <v>6612</v>
      </c>
      <c r="I3183" s="265" t="s">
        <v>9</v>
      </c>
      <c r="J3183" s="263"/>
      <c r="K3183" s="269"/>
      <c r="L3183" s="269" t="s">
        <v>645</v>
      </c>
      <c r="M3183" s="267"/>
      <c r="N3183" s="267"/>
      <c r="O3183" s="267"/>
      <c r="P3183" s="267"/>
      <c r="Q3183" s="267"/>
      <c r="R3183" s="267"/>
      <c r="S3183" s="267"/>
      <c r="T3183" s="267"/>
      <c r="U3183" s="267"/>
      <c r="V3183" s="267"/>
      <c r="W3183" s="267"/>
      <c r="X3183" s="267"/>
      <c r="Y3183" s="267"/>
      <c r="Z3183" s="267"/>
      <c r="AA3183" s="267"/>
      <c r="AB3183" s="267"/>
    </row>
    <row r="3184" spans="1:28" s="268" customFormat="1" ht="40.200000000000003" customHeight="1">
      <c r="A3184" s="263" t="s">
        <v>8665</v>
      </c>
      <c r="B3184" s="535"/>
      <c r="C3184" s="263" t="s">
        <v>8702</v>
      </c>
      <c r="D3184" s="263" t="s">
        <v>8668</v>
      </c>
      <c r="E3184" s="535"/>
      <c r="F3184" s="263" t="s">
        <v>6614</v>
      </c>
      <c r="G3184" s="264" t="s">
        <v>8700</v>
      </c>
      <c r="H3184" s="263" t="s">
        <v>6615</v>
      </c>
      <c r="I3184" s="265" t="s">
        <v>9</v>
      </c>
      <c r="J3184" s="263"/>
      <c r="K3184" s="269"/>
      <c r="L3184" s="269" t="s">
        <v>645</v>
      </c>
      <c r="M3184" s="267"/>
      <c r="N3184" s="267"/>
      <c r="O3184" s="267"/>
      <c r="P3184" s="267"/>
      <c r="Q3184" s="267"/>
      <c r="R3184" s="267"/>
      <c r="S3184" s="267"/>
      <c r="T3184" s="267"/>
      <c r="U3184" s="267"/>
      <c r="V3184" s="267"/>
      <c r="W3184" s="267"/>
      <c r="X3184" s="267"/>
      <c r="Y3184" s="267"/>
      <c r="Z3184" s="267"/>
      <c r="AA3184" s="267"/>
      <c r="AB3184" s="267"/>
    </row>
    <row r="3185" spans="1:28" s="268" customFormat="1" ht="40.200000000000003" customHeight="1">
      <c r="A3185" s="263" t="s">
        <v>8665</v>
      </c>
      <c r="B3185" s="535"/>
      <c r="C3185" s="263" t="s">
        <v>8703</v>
      </c>
      <c r="D3185" s="263" t="s">
        <v>8668</v>
      </c>
      <c r="E3185" s="535"/>
      <c r="F3185" s="263" t="s">
        <v>6617</v>
      </c>
      <c r="G3185" s="264" t="s">
        <v>8704</v>
      </c>
      <c r="H3185" s="263" t="s">
        <v>6619</v>
      </c>
      <c r="I3185" s="265" t="s">
        <v>9</v>
      </c>
      <c r="J3185" s="263"/>
      <c r="K3185" s="269"/>
      <c r="L3185" s="269" t="s">
        <v>645</v>
      </c>
      <c r="M3185" s="267"/>
      <c r="N3185" s="267"/>
      <c r="O3185" s="267"/>
      <c r="P3185" s="267"/>
      <c r="Q3185" s="267"/>
      <c r="R3185" s="267"/>
      <c r="S3185" s="267"/>
      <c r="T3185" s="267"/>
      <c r="U3185" s="267"/>
      <c r="V3185" s="267"/>
      <c r="W3185" s="267"/>
      <c r="X3185" s="267"/>
      <c r="Y3185" s="267"/>
      <c r="Z3185" s="267"/>
      <c r="AA3185" s="267"/>
      <c r="AB3185" s="267"/>
    </row>
    <row r="3186" spans="1:28" s="268" customFormat="1" ht="40.200000000000003" customHeight="1">
      <c r="A3186" s="263" t="s">
        <v>8665</v>
      </c>
      <c r="B3186" s="535"/>
      <c r="C3186" s="263" t="s">
        <v>8705</v>
      </c>
      <c r="D3186" s="263" t="s">
        <v>8668</v>
      </c>
      <c r="E3186" s="535"/>
      <c r="F3186" s="263" t="s">
        <v>6621</v>
      </c>
      <c r="G3186" s="264" t="s">
        <v>8704</v>
      </c>
      <c r="H3186" s="263" t="s">
        <v>6622</v>
      </c>
      <c r="I3186" s="265" t="s">
        <v>9</v>
      </c>
      <c r="J3186" s="263"/>
      <c r="K3186" s="269"/>
      <c r="L3186" s="269" t="s">
        <v>645</v>
      </c>
      <c r="M3186" s="267"/>
      <c r="N3186" s="267"/>
      <c r="O3186" s="267"/>
      <c r="P3186" s="267"/>
      <c r="Q3186" s="267"/>
      <c r="R3186" s="267"/>
      <c r="S3186" s="267"/>
      <c r="T3186" s="267"/>
      <c r="U3186" s="267"/>
      <c r="V3186" s="267"/>
      <c r="W3186" s="267"/>
      <c r="X3186" s="267"/>
      <c r="Y3186" s="267"/>
      <c r="Z3186" s="267"/>
      <c r="AA3186" s="267"/>
      <c r="AB3186" s="267"/>
    </row>
    <row r="3187" spans="1:28" s="268" customFormat="1" ht="40.200000000000003" customHeight="1">
      <c r="A3187" s="263" t="s">
        <v>8665</v>
      </c>
      <c r="B3187" s="535"/>
      <c r="C3187" s="263" t="s">
        <v>8706</v>
      </c>
      <c r="D3187" s="263" t="s">
        <v>8668</v>
      </c>
      <c r="E3187" s="535"/>
      <c r="F3187" s="263" t="s">
        <v>5807</v>
      </c>
      <c r="G3187" s="264" t="s">
        <v>8704</v>
      </c>
      <c r="H3187" s="263" t="s">
        <v>6624</v>
      </c>
      <c r="I3187" s="265" t="s">
        <v>9</v>
      </c>
      <c r="J3187" s="263"/>
      <c r="K3187" s="269"/>
      <c r="L3187" s="269" t="s">
        <v>645</v>
      </c>
      <c r="M3187" s="267"/>
      <c r="N3187" s="267"/>
      <c r="O3187" s="267"/>
      <c r="P3187" s="267"/>
      <c r="Q3187" s="267"/>
      <c r="R3187" s="267"/>
      <c r="S3187" s="267"/>
      <c r="T3187" s="267"/>
      <c r="U3187" s="267"/>
      <c r="V3187" s="267"/>
      <c r="W3187" s="267"/>
      <c r="X3187" s="267"/>
      <c r="Y3187" s="267"/>
      <c r="Z3187" s="267"/>
      <c r="AA3187" s="267"/>
      <c r="AB3187" s="267"/>
    </row>
    <row r="3188" spans="1:28" s="268" customFormat="1" ht="40.200000000000003" customHeight="1">
      <c r="A3188" s="263" t="s">
        <v>8665</v>
      </c>
      <c r="B3188" s="535"/>
      <c r="C3188" s="263" t="s">
        <v>8707</v>
      </c>
      <c r="D3188" s="263" t="s">
        <v>8668</v>
      </c>
      <c r="E3188" s="535"/>
      <c r="F3188" s="263" t="s">
        <v>6626</v>
      </c>
      <c r="G3188" s="264" t="s">
        <v>8704</v>
      </c>
      <c r="H3188" s="263" t="s">
        <v>6627</v>
      </c>
      <c r="I3188" s="265" t="s">
        <v>9</v>
      </c>
      <c r="J3188" s="263"/>
      <c r="K3188" s="269"/>
      <c r="L3188" s="269" t="s">
        <v>645</v>
      </c>
      <c r="M3188" s="267"/>
      <c r="N3188" s="267"/>
      <c r="O3188" s="267"/>
      <c r="P3188" s="267"/>
      <c r="Q3188" s="267"/>
      <c r="R3188" s="267"/>
      <c r="S3188" s="267"/>
      <c r="T3188" s="267"/>
      <c r="U3188" s="267"/>
      <c r="V3188" s="267"/>
      <c r="W3188" s="267"/>
      <c r="X3188" s="267"/>
      <c r="Y3188" s="267"/>
      <c r="Z3188" s="267"/>
      <c r="AA3188" s="267"/>
      <c r="AB3188" s="267"/>
    </row>
    <row r="3189" spans="1:28" s="268" customFormat="1" ht="40.200000000000003" customHeight="1">
      <c r="A3189" s="263" t="s">
        <v>8665</v>
      </c>
      <c r="B3189" s="535"/>
      <c r="C3189" s="263" t="s">
        <v>8708</v>
      </c>
      <c r="D3189" s="263" t="s">
        <v>8668</v>
      </c>
      <c r="E3189" s="535"/>
      <c r="F3189" s="263" t="s">
        <v>6629</v>
      </c>
      <c r="G3189" s="264" t="s">
        <v>8709</v>
      </c>
      <c r="H3189" s="263" t="s">
        <v>6631</v>
      </c>
      <c r="I3189" s="265" t="s">
        <v>9</v>
      </c>
      <c r="J3189" s="263"/>
      <c r="K3189" s="269"/>
      <c r="L3189" s="269" t="s">
        <v>645</v>
      </c>
      <c r="M3189" s="267"/>
      <c r="N3189" s="267"/>
      <c r="O3189" s="267"/>
      <c r="P3189" s="267"/>
      <c r="Q3189" s="267"/>
      <c r="R3189" s="267"/>
      <c r="S3189" s="267"/>
      <c r="T3189" s="267"/>
      <c r="U3189" s="267"/>
      <c r="V3189" s="267"/>
      <c r="W3189" s="267"/>
      <c r="X3189" s="267"/>
      <c r="Y3189" s="267"/>
      <c r="Z3189" s="267"/>
      <c r="AA3189" s="267"/>
      <c r="AB3189" s="267"/>
    </row>
    <row r="3190" spans="1:28" s="268" customFormat="1" ht="40.200000000000003" customHeight="1">
      <c r="A3190" s="263" t="s">
        <v>8665</v>
      </c>
      <c r="B3190" s="535"/>
      <c r="C3190" s="263" t="s">
        <v>8710</v>
      </c>
      <c r="D3190" s="263" t="s">
        <v>8668</v>
      </c>
      <c r="E3190" s="535"/>
      <c r="F3190" s="263" t="s">
        <v>6633</v>
      </c>
      <c r="G3190" s="264" t="s">
        <v>8709</v>
      </c>
      <c r="H3190" s="263" t="s">
        <v>6634</v>
      </c>
      <c r="I3190" s="265" t="s">
        <v>9</v>
      </c>
      <c r="J3190" s="263"/>
      <c r="K3190" s="269"/>
      <c r="L3190" s="269" t="s">
        <v>645</v>
      </c>
      <c r="M3190" s="267"/>
      <c r="N3190" s="267"/>
      <c r="O3190" s="267"/>
      <c r="P3190" s="267"/>
      <c r="Q3190" s="267"/>
      <c r="R3190" s="267"/>
      <c r="S3190" s="267"/>
      <c r="T3190" s="267"/>
      <c r="U3190" s="267"/>
      <c r="V3190" s="267"/>
      <c r="W3190" s="267"/>
      <c r="X3190" s="267"/>
      <c r="Y3190" s="267"/>
      <c r="Z3190" s="267"/>
      <c r="AA3190" s="267"/>
      <c r="AB3190" s="267"/>
    </row>
    <row r="3191" spans="1:28" s="268" customFormat="1" ht="40.200000000000003" customHeight="1">
      <c r="A3191" s="263" t="s">
        <v>8665</v>
      </c>
      <c r="B3191" s="535"/>
      <c r="C3191" s="263" t="s">
        <v>8711</v>
      </c>
      <c r="D3191" s="263" t="s">
        <v>8668</v>
      </c>
      <c r="E3191" s="535"/>
      <c r="F3191" s="263" t="s">
        <v>6636</v>
      </c>
      <c r="G3191" s="264" t="s">
        <v>8712</v>
      </c>
      <c r="H3191" s="263" t="s">
        <v>8713</v>
      </c>
      <c r="I3191" s="265" t="s">
        <v>9</v>
      </c>
      <c r="J3191" s="263"/>
      <c r="K3191" s="269"/>
      <c r="L3191" s="269" t="s">
        <v>645</v>
      </c>
      <c r="M3191" s="267"/>
      <c r="N3191" s="267"/>
      <c r="O3191" s="267"/>
      <c r="P3191" s="267"/>
      <c r="Q3191" s="267"/>
      <c r="R3191" s="267"/>
      <c r="S3191" s="267"/>
      <c r="T3191" s="267"/>
      <c r="U3191" s="267"/>
      <c r="V3191" s="267"/>
      <c r="W3191" s="267"/>
      <c r="X3191" s="267"/>
      <c r="Y3191" s="267"/>
      <c r="Z3191" s="267"/>
      <c r="AA3191" s="267"/>
      <c r="AB3191" s="267"/>
    </row>
    <row r="3192" spans="1:28" s="268" customFormat="1" ht="40.200000000000003" customHeight="1">
      <c r="A3192" s="263" t="s">
        <v>8665</v>
      </c>
      <c r="B3192" s="535"/>
      <c r="C3192" s="263" t="s">
        <v>8714</v>
      </c>
      <c r="D3192" s="263" t="s">
        <v>8668</v>
      </c>
      <c r="E3192" s="535"/>
      <c r="F3192" s="263" t="s">
        <v>6640</v>
      </c>
      <c r="G3192" s="264" t="s">
        <v>8694</v>
      </c>
      <c r="H3192" s="263" t="s">
        <v>6642</v>
      </c>
      <c r="I3192" s="265" t="s">
        <v>9</v>
      </c>
      <c r="J3192" s="263"/>
      <c r="K3192" s="269"/>
      <c r="L3192" s="269" t="s">
        <v>645</v>
      </c>
      <c r="M3192" s="267"/>
      <c r="N3192" s="267"/>
      <c r="O3192" s="267"/>
      <c r="P3192" s="267"/>
      <c r="Q3192" s="267"/>
      <c r="R3192" s="267"/>
      <c r="S3192" s="267"/>
      <c r="T3192" s="267"/>
      <c r="U3192" s="267"/>
      <c r="V3192" s="267"/>
      <c r="W3192" s="267"/>
      <c r="X3192" s="267"/>
      <c r="Y3192" s="267"/>
      <c r="Z3192" s="267"/>
      <c r="AA3192" s="267"/>
      <c r="AB3192" s="267"/>
    </row>
    <row r="3193" spans="1:28" s="268" customFormat="1" ht="40.200000000000003" customHeight="1">
      <c r="A3193" s="263" t="s">
        <v>8665</v>
      </c>
      <c r="B3193" s="535"/>
      <c r="C3193" s="263" t="s">
        <v>8715</v>
      </c>
      <c r="D3193" s="263" t="s">
        <v>8668</v>
      </c>
      <c r="E3193" s="535"/>
      <c r="F3193" s="263" t="s">
        <v>6297</v>
      </c>
      <c r="G3193" s="264" t="s">
        <v>8716</v>
      </c>
      <c r="H3193" s="263" t="s">
        <v>8717</v>
      </c>
      <c r="I3193" s="265" t="s">
        <v>9</v>
      </c>
      <c r="J3193" s="263"/>
      <c r="K3193" s="269"/>
      <c r="L3193" s="269" t="s">
        <v>645</v>
      </c>
      <c r="M3193" s="267"/>
      <c r="N3193" s="267"/>
      <c r="O3193" s="267"/>
      <c r="P3193" s="267"/>
      <c r="Q3193" s="267"/>
      <c r="R3193" s="267"/>
      <c r="S3193" s="267"/>
      <c r="T3193" s="267"/>
      <c r="U3193" s="267"/>
      <c r="V3193" s="267"/>
      <c r="W3193" s="267"/>
      <c r="X3193" s="267"/>
      <c r="Y3193" s="267"/>
      <c r="Z3193" s="267"/>
      <c r="AA3193" s="267"/>
      <c r="AB3193" s="267"/>
    </row>
    <row r="3194" spans="1:28" s="268" customFormat="1" ht="40.200000000000003" customHeight="1">
      <c r="A3194" s="263" t="s">
        <v>8665</v>
      </c>
      <c r="B3194" s="535"/>
      <c r="C3194" s="263" t="s">
        <v>8718</v>
      </c>
      <c r="D3194" s="263" t="s">
        <v>8668</v>
      </c>
      <c r="E3194" s="535"/>
      <c r="F3194" s="263" t="s">
        <v>1723</v>
      </c>
      <c r="G3194" s="264" t="s">
        <v>8675</v>
      </c>
      <c r="H3194" s="263" t="s">
        <v>1725</v>
      </c>
      <c r="I3194" s="265" t="s">
        <v>9</v>
      </c>
      <c r="J3194" s="263"/>
      <c r="K3194" s="269"/>
      <c r="L3194" s="269" t="s">
        <v>645</v>
      </c>
      <c r="M3194" s="267"/>
      <c r="N3194" s="267"/>
      <c r="O3194" s="267"/>
      <c r="P3194" s="267"/>
      <c r="Q3194" s="267"/>
      <c r="R3194" s="267"/>
      <c r="S3194" s="267"/>
      <c r="T3194" s="267"/>
      <c r="U3194" s="267"/>
      <c r="V3194" s="267"/>
      <c r="W3194" s="267"/>
      <c r="X3194" s="267"/>
      <c r="Y3194" s="267"/>
      <c r="Z3194" s="267"/>
      <c r="AA3194" s="267"/>
      <c r="AB3194" s="267"/>
    </row>
    <row r="3195" spans="1:28" s="268" customFormat="1" ht="40.200000000000003" customHeight="1">
      <c r="A3195" s="263" t="s">
        <v>8665</v>
      </c>
      <c r="B3195" s="535"/>
      <c r="C3195" s="263" t="s">
        <v>8719</v>
      </c>
      <c r="D3195" s="263" t="s">
        <v>8668</v>
      </c>
      <c r="E3195" s="535"/>
      <c r="F3195" s="263" t="s">
        <v>1726</v>
      </c>
      <c r="G3195" s="264" t="s">
        <v>8720</v>
      </c>
      <c r="H3195" s="263" t="s">
        <v>1728</v>
      </c>
      <c r="I3195" s="265" t="s">
        <v>9</v>
      </c>
      <c r="J3195" s="263"/>
      <c r="K3195" s="269"/>
      <c r="L3195" s="269" t="s">
        <v>645</v>
      </c>
      <c r="M3195" s="267"/>
      <c r="N3195" s="267"/>
      <c r="O3195" s="267"/>
      <c r="P3195" s="267"/>
      <c r="Q3195" s="267"/>
      <c r="R3195" s="267"/>
      <c r="S3195" s="267"/>
      <c r="T3195" s="267"/>
      <c r="U3195" s="267"/>
      <c r="V3195" s="267"/>
      <c r="W3195" s="267"/>
      <c r="X3195" s="267"/>
      <c r="Y3195" s="267"/>
      <c r="Z3195" s="267"/>
      <c r="AA3195" s="267"/>
      <c r="AB3195" s="267"/>
    </row>
    <row r="3196" spans="1:28" s="268" customFormat="1" ht="40.200000000000003" customHeight="1">
      <c r="A3196" s="263" t="s">
        <v>8665</v>
      </c>
      <c r="B3196" s="535"/>
      <c r="C3196" s="263" t="s">
        <v>8721</v>
      </c>
      <c r="D3196" s="263" t="s">
        <v>8668</v>
      </c>
      <c r="E3196" s="535"/>
      <c r="F3196" s="263" t="s">
        <v>1729</v>
      </c>
      <c r="G3196" s="264" t="s">
        <v>8722</v>
      </c>
      <c r="H3196" s="263" t="s">
        <v>8723</v>
      </c>
      <c r="I3196" s="265" t="s">
        <v>9</v>
      </c>
      <c r="J3196" s="263"/>
      <c r="K3196" s="269"/>
      <c r="L3196" s="269" t="s">
        <v>645</v>
      </c>
      <c r="M3196" s="267"/>
      <c r="N3196" s="267"/>
      <c r="O3196" s="267"/>
      <c r="P3196" s="267"/>
      <c r="Q3196" s="267"/>
      <c r="R3196" s="267"/>
      <c r="S3196" s="267"/>
      <c r="T3196" s="267"/>
      <c r="U3196" s="267"/>
      <c r="V3196" s="267"/>
      <c r="W3196" s="267"/>
      <c r="X3196" s="267"/>
      <c r="Y3196" s="267"/>
      <c r="Z3196" s="267"/>
      <c r="AA3196" s="267"/>
      <c r="AB3196" s="267"/>
    </row>
    <row r="3197" spans="1:28" s="268" customFormat="1" ht="40.200000000000003" customHeight="1">
      <c r="A3197" s="263" t="s">
        <v>8665</v>
      </c>
      <c r="B3197" s="535"/>
      <c r="C3197" s="263" t="s">
        <v>8724</v>
      </c>
      <c r="D3197" s="263" t="s">
        <v>8668</v>
      </c>
      <c r="E3197" s="535"/>
      <c r="F3197" s="263" t="s">
        <v>1732</v>
      </c>
      <c r="G3197" s="264" t="s">
        <v>8720</v>
      </c>
      <c r="H3197" s="263" t="s">
        <v>4053</v>
      </c>
      <c r="I3197" s="265" t="s">
        <v>9</v>
      </c>
      <c r="J3197" s="263"/>
      <c r="K3197" s="269"/>
      <c r="L3197" s="269" t="s">
        <v>645</v>
      </c>
      <c r="M3197" s="267"/>
      <c r="N3197" s="267"/>
      <c r="O3197" s="267"/>
      <c r="P3197" s="267"/>
      <c r="Q3197" s="267"/>
      <c r="R3197" s="267"/>
      <c r="S3197" s="267"/>
      <c r="T3197" s="267"/>
      <c r="U3197" s="267"/>
      <c r="V3197" s="267"/>
      <c r="W3197" s="267"/>
      <c r="X3197" s="267"/>
      <c r="Y3197" s="267"/>
      <c r="Z3197" s="267"/>
      <c r="AA3197" s="267"/>
      <c r="AB3197" s="267"/>
    </row>
    <row r="3198" spans="1:28" s="268" customFormat="1" ht="40.200000000000003" customHeight="1">
      <c r="A3198" s="263" t="s">
        <v>8665</v>
      </c>
      <c r="B3198" s="535"/>
      <c r="C3198" s="263" t="s">
        <v>8725</v>
      </c>
      <c r="D3198" s="263" t="s">
        <v>8668</v>
      </c>
      <c r="E3198" s="535"/>
      <c r="F3198" s="263" t="s">
        <v>4068</v>
      </c>
      <c r="G3198" s="264" t="s">
        <v>8726</v>
      </c>
      <c r="H3198" s="263" t="s">
        <v>6582</v>
      </c>
      <c r="I3198" s="265" t="s">
        <v>9</v>
      </c>
      <c r="J3198" s="263"/>
      <c r="K3198" s="269"/>
      <c r="L3198" s="269" t="s">
        <v>645</v>
      </c>
      <c r="M3198" s="267"/>
      <c r="N3198" s="267"/>
      <c r="O3198" s="267"/>
      <c r="P3198" s="267"/>
      <c r="Q3198" s="267"/>
      <c r="R3198" s="267"/>
      <c r="S3198" s="267"/>
      <c r="T3198" s="267"/>
      <c r="U3198" s="267"/>
      <c r="V3198" s="267"/>
      <c r="W3198" s="267"/>
      <c r="X3198" s="267"/>
      <c r="Y3198" s="267"/>
      <c r="Z3198" s="267"/>
      <c r="AA3198" s="267"/>
      <c r="AB3198" s="267"/>
    </row>
    <row r="3199" spans="1:28" s="268" customFormat="1" ht="40.200000000000003" customHeight="1">
      <c r="A3199" s="263" t="s">
        <v>8665</v>
      </c>
      <c r="B3199" s="535"/>
      <c r="C3199" s="263" t="s">
        <v>8727</v>
      </c>
      <c r="D3199" s="263" t="s">
        <v>8668</v>
      </c>
      <c r="E3199" s="535"/>
      <c r="F3199" s="263" t="s">
        <v>6584</v>
      </c>
      <c r="G3199" s="264" t="s">
        <v>8726</v>
      </c>
      <c r="H3199" s="263" t="s">
        <v>6585</v>
      </c>
      <c r="I3199" s="265" t="s">
        <v>9</v>
      </c>
      <c r="J3199" s="263"/>
      <c r="K3199" s="269"/>
      <c r="L3199" s="269" t="s">
        <v>645</v>
      </c>
      <c r="M3199" s="267"/>
      <c r="N3199" s="267"/>
      <c r="O3199" s="267"/>
      <c r="P3199" s="267"/>
      <c r="Q3199" s="267"/>
      <c r="R3199" s="267"/>
      <c r="S3199" s="267"/>
      <c r="T3199" s="267"/>
      <c r="U3199" s="267"/>
      <c r="V3199" s="267"/>
      <c r="W3199" s="267"/>
      <c r="X3199" s="267"/>
      <c r="Y3199" s="267"/>
      <c r="Z3199" s="267"/>
      <c r="AA3199" s="267"/>
      <c r="AB3199" s="267"/>
    </row>
    <row r="3200" spans="1:28" s="268" customFormat="1" ht="40.200000000000003" customHeight="1">
      <c r="A3200" s="263" t="s">
        <v>8665</v>
      </c>
      <c r="B3200" s="535"/>
      <c r="C3200" s="263" t="s">
        <v>8728</v>
      </c>
      <c r="D3200" s="263" t="s">
        <v>8668</v>
      </c>
      <c r="E3200" s="535"/>
      <c r="F3200" s="263" t="s">
        <v>6587</v>
      </c>
      <c r="G3200" s="264" t="s">
        <v>8726</v>
      </c>
      <c r="H3200" s="263" t="s">
        <v>8729</v>
      </c>
      <c r="I3200" s="265" t="s">
        <v>9</v>
      </c>
      <c r="J3200" s="263"/>
      <c r="K3200" s="269"/>
      <c r="L3200" s="269" t="s">
        <v>645</v>
      </c>
      <c r="M3200" s="267"/>
      <c r="N3200" s="267"/>
      <c r="O3200" s="267"/>
      <c r="P3200" s="267"/>
      <c r="Q3200" s="267"/>
      <c r="R3200" s="267"/>
      <c r="S3200" s="267"/>
      <c r="T3200" s="267"/>
      <c r="U3200" s="267"/>
      <c r="V3200" s="267"/>
      <c r="W3200" s="267"/>
      <c r="X3200" s="267"/>
      <c r="Y3200" s="267"/>
      <c r="Z3200" s="267"/>
      <c r="AA3200" s="267"/>
      <c r="AB3200" s="267"/>
    </row>
    <row r="3201" spans="1:28" s="268" customFormat="1" ht="40.200000000000003" customHeight="1">
      <c r="A3201" s="263" t="s">
        <v>8665</v>
      </c>
      <c r="B3201" s="535"/>
      <c r="C3201" s="263" t="s">
        <v>8730</v>
      </c>
      <c r="D3201" s="263" t="s">
        <v>8668</v>
      </c>
      <c r="E3201" s="535"/>
      <c r="F3201" s="263" t="s">
        <v>8731</v>
      </c>
      <c r="G3201" s="264" t="s">
        <v>8732</v>
      </c>
      <c r="H3201" s="263" t="s">
        <v>8733</v>
      </c>
      <c r="I3201" s="265" t="s">
        <v>9</v>
      </c>
      <c r="J3201" s="263"/>
      <c r="K3201" s="269"/>
      <c r="L3201" s="269" t="s">
        <v>645</v>
      </c>
      <c r="M3201" s="267"/>
      <c r="N3201" s="267"/>
      <c r="O3201" s="267"/>
      <c r="P3201" s="267"/>
      <c r="Q3201" s="267"/>
      <c r="R3201" s="267"/>
      <c r="S3201" s="267"/>
      <c r="T3201" s="267"/>
      <c r="U3201" s="267"/>
      <c r="V3201" s="267"/>
      <c r="W3201" s="267"/>
      <c r="X3201" s="267"/>
      <c r="Y3201" s="267"/>
      <c r="Z3201" s="267"/>
      <c r="AA3201" s="267"/>
      <c r="AB3201" s="267"/>
    </row>
    <row r="3202" spans="1:28" s="268" customFormat="1" ht="40.200000000000003" customHeight="1">
      <c r="A3202" s="263" t="s">
        <v>8665</v>
      </c>
      <c r="B3202" s="535"/>
      <c r="C3202" s="263" t="s">
        <v>8734</v>
      </c>
      <c r="D3202" s="263" t="s">
        <v>8668</v>
      </c>
      <c r="E3202" s="535"/>
      <c r="F3202" s="263" t="s">
        <v>8735</v>
      </c>
      <c r="G3202" s="264" t="s">
        <v>8736</v>
      </c>
      <c r="H3202" s="263" t="s">
        <v>4082</v>
      </c>
      <c r="I3202" s="265" t="s">
        <v>9</v>
      </c>
      <c r="J3202" s="263"/>
      <c r="K3202" s="269"/>
      <c r="L3202" s="269" t="s">
        <v>645</v>
      </c>
      <c r="M3202" s="267"/>
      <c r="N3202" s="267"/>
      <c r="O3202" s="267"/>
      <c r="P3202" s="267"/>
      <c r="Q3202" s="267"/>
      <c r="R3202" s="267"/>
      <c r="S3202" s="267"/>
      <c r="T3202" s="267"/>
      <c r="U3202" s="267"/>
      <c r="V3202" s="267"/>
      <c r="W3202" s="267"/>
      <c r="X3202" s="267"/>
      <c r="Y3202" s="267"/>
      <c r="Z3202" s="267"/>
      <c r="AA3202" s="267"/>
      <c r="AB3202" s="267"/>
    </row>
    <row r="3203" spans="1:28" s="268" customFormat="1" ht="40.200000000000003" customHeight="1">
      <c r="A3203" s="263" t="s">
        <v>8665</v>
      </c>
      <c r="B3203" s="535"/>
      <c r="C3203" s="263" t="s">
        <v>8737</v>
      </c>
      <c r="D3203" s="263" t="s">
        <v>8668</v>
      </c>
      <c r="E3203" s="535"/>
      <c r="F3203" s="263" t="s">
        <v>8738</v>
      </c>
      <c r="G3203" s="264" t="s">
        <v>8739</v>
      </c>
      <c r="H3203" s="263" t="s">
        <v>8740</v>
      </c>
      <c r="I3203" s="265" t="s">
        <v>9</v>
      </c>
      <c r="J3203" s="263"/>
      <c r="K3203" s="269"/>
      <c r="L3203" s="269" t="s">
        <v>645</v>
      </c>
      <c r="M3203" s="267"/>
      <c r="N3203" s="267"/>
      <c r="O3203" s="267"/>
      <c r="P3203" s="267"/>
      <c r="Q3203" s="267"/>
      <c r="R3203" s="267"/>
      <c r="S3203" s="267"/>
      <c r="T3203" s="267"/>
      <c r="U3203" s="267"/>
      <c r="V3203" s="267"/>
      <c r="W3203" s="267"/>
      <c r="X3203" s="267"/>
      <c r="Y3203" s="267"/>
      <c r="Z3203" s="267"/>
      <c r="AA3203" s="267"/>
      <c r="AB3203" s="267"/>
    </row>
    <row r="3204" spans="1:28" s="268" customFormat="1" ht="40.200000000000003" customHeight="1">
      <c r="A3204" s="263" t="s">
        <v>8665</v>
      </c>
      <c r="B3204" s="535"/>
      <c r="C3204" s="263" t="s">
        <v>8741</v>
      </c>
      <c r="D3204" s="263" t="s">
        <v>8668</v>
      </c>
      <c r="E3204" s="535"/>
      <c r="F3204" s="263" t="s">
        <v>8742</v>
      </c>
      <c r="G3204" s="264" t="s">
        <v>8739</v>
      </c>
      <c r="H3204" s="263" t="s">
        <v>8743</v>
      </c>
      <c r="I3204" s="265" t="s">
        <v>9</v>
      </c>
      <c r="J3204" s="263"/>
      <c r="K3204" s="269"/>
      <c r="L3204" s="269" t="s">
        <v>645</v>
      </c>
      <c r="M3204" s="267"/>
      <c r="N3204" s="267"/>
      <c r="O3204" s="267"/>
      <c r="P3204" s="267"/>
      <c r="Q3204" s="267"/>
      <c r="R3204" s="267"/>
      <c r="S3204" s="267"/>
      <c r="T3204" s="267"/>
      <c r="U3204" s="267"/>
      <c r="V3204" s="267"/>
      <c r="W3204" s="267"/>
      <c r="X3204" s="267"/>
      <c r="Y3204" s="267"/>
      <c r="Z3204" s="267"/>
      <c r="AA3204" s="267"/>
      <c r="AB3204" s="267"/>
    </row>
    <row r="3205" spans="1:28" s="268" customFormat="1" ht="40.200000000000003" customHeight="1">
      <c r="A3205" s="263" t="s">
        <v>8665</v>
      </c>
      <c r="B3205" s="535"/>
      <c r="C3205" s="263" t="s">
        <v>8744</v>
      </c>
      <c r="D3205" s="263" t="s">
        <v>8668</v>
      </c>
      <c r="E3205" s="535"/>
      <c r="F3205" s="263" t="s">
        <v>8745</v>
      </c>
      <c r="G3205" s="264" t="s">
        <v>8739</v>
      </c>
      <c r="H3205" s="263" t="s">
        <v>8746</v>
      </c>
      <c r="I3205" s="265" t="s">
        <v>9</v>
      </c>
      <c r="J3205" s="263"/>
      <c r="K3205" s="269"/>
      <c r="L3205" s="269" t="s">
        <v>645</v>
      </c>
      <c r="M3205" s="267"/>
      <c r="N3205" s="267"/>
      <c r="O3205" s="267"/>
      <c r="P3205" s="267"/>
      <c r="Q3205" s="267"/>
      <c r="R3205" s="267"/>
      <c r="S3205" s="267"/>
      <c r="T3205" s="267"/>
      <c r="U3205" s="267"/>
      <c r="V3205" s="267"/>
      <c r="W3205" s="267"/>
      <c r="X3205" s="267"/>
      <c r="Y3205" s="267"/>
      <c r="Z3205" s="267"/>
      <c r="AA3205" s="267"/>
      <c r="AB3205" s="267"/>
    </row>
    <row r="3206" spans="1:28" s="268" customFormat="1" ht="40.200000000000003" customHeight="1">
      <c r="A3206" s="263" t="s">
        <v>8665</v>
      </c>
      <c r="B3206" s="535"/>
      <c r="C3206" s="263" t="s">
        <v>8747</v>
      </c>
      <c r="D3206" s="263" t="s">
        <v>8668</v>
      </c>
      <c r="E3206" s="535"/>
      <c r="F3206" s="263" t="s">
        <v>8748</v>
      </c>
      <c r="G3206" s="264" t="s">
        <v>8739</v>
      </c>
      <c r="H3206" s="263" t="s">
        <v>8749</v>
      </c>
      <c r="I3206" s="265" t="s">
        <v>9</v>
      </c>
      <c r="J3206" s="263"/>
      <c r="K3206" s="269"/>
      <c r="L3206" s="269" t="s">
        <v>645</v>
      </c>
      <c r="M3206" s="267"/>
      <c r="N3206" s="267"/>
      <c r="O3206" s="267"/>
      <c r="P3206" s="267"/>
      <c r="Q3206" s="267"/>
      <c r="R3206" s="267"/>
      <c r="S3206" s="267"/>
      <c r="T3206" s="267"/>
      <c r="U3206" s="267"/>
      <c r="V3206" s="267"/>
      <c r="W3206" s="267"/>
      <c r="X3206" s="267"/>
      <c r="Y3206" s="267"/>
      <c r="Z3206" s="267"/>
      <c r="AA3206" s="267"/>
      <c r="AB3206" s="267"/>
    </row>
    <row r="3207" spans="1:28" s="268" customFormat="1" ht="40.200000000000003" customHeight="1">
      <c r="A3207" s="263" t="s">
        <v>8665</v>
      </c>
      <c r="B3207" s="535"/>
      <c r="C3207" s="263" t="s">
        <v>8750</v>
      </c>
      <c r="D3207" s="263" t="s">
        <v>8668</v>
      </c>
      <c r="E3207" s="535"/>
      <c r="F3207" s="263" t="s">
        <v>8751</v>
      </c>
      <c r="G3207" s="264" t="s">
        <v>8739</v>
      </c>
      <c r="H3207" s="263" t="s">
        <v>8752</v>
      </c>
      <c r="I3207" s="265" t="s">
        <v>9</v>
      </c>
      <c r="J3207" s="263"/>
      <c r="K3207" s="269"/>
      <c r="L3207" s="269" t="s">
        <v>645</v>
      </c>
      <c r="M3207" s="267"/>
      <c r="N3207" s="267"/>
      <c r="O3207" s="267"/>
      <c r="P3207" s="267"/>
      <c r="Q3207" s="267"/>
      <c r="R3207" s="267"/>
      <c r="S3207" s="267"/>
      <c r="T3207" s="267"/>
      <c r="U3207" s="267"/>
      <c r="V3207" s="267"/>
      <c r="W3207" s="267"/>
      <c r="X3207" s="267"/>
      <c r="Y3207" s="267"/>
      <c r="Z3207" s="267"/>
      <c r="AA3207" s="267"/>
      <c r="AB3207" s="267"/>
    </row>
    <row r="3208" spans="1:28" s="268" customFormat="1" ht="40.200000000000003" customHeight="1">
      <c r="A3208" s="263" t="s">
        <v>8665</v>
      </c>
      <c r="B3208" s="535"/>
      <c r="C3208" s="263" t="s">
        <v>8753</v>
      </c>
      <c r="D3208" s="263" t="s">
        <v>8668</v>
      </c>
      <c r="E3208" s="535"/>
      <c r="F3208" s="263" t="s">
        <v>8754</v>
      </c>
      <c r="G3208" s="264" t="s">
        <v>8739</v>
      </c>
      <c r="H3208" s="263" t="s">
        <v>8755</v>
      </c>
      <c r="I3208" s="265" t="s">
        <v>9</v>
      </c>
      <c r="J3208" s="263"/>
      <c r="K3208" s="269"/>
      <c r="L3208" s="269" t="s">
        <v>645</v>
      </c>
      <c r="M3208" s="267"/>
      <c r="N3208" s="267"/>
      <c r="O3208" s="267"/>
      <c r="P3208" s="267"/>
      <c r="Q3208" s="267"/>
      <c r="R3208" s="267"/>
      <c r="S3208" s="267"/>
      <c r="T3208" s="267"/>
      <c r="U3208" s="267"/>
      <c r="V3208" s="267"/>
      <c r="W3208" s="267"/>
      <c r="X3208" s="267"/>
      <c r="Y3208" s="267"/>
      <c r="Z3208" s="267"/>
      <c r="AA3208" s="267"/>
      <c r="AB3208" s="267"/>
    </row>
    <row r="3209" spans="1:28" s="268" customFormat="1" ht="40.200000000000003" customHeight="1">
      <c r="A3209" s="263" t="s">
        <v>8665</v>
      </c>
      <c r="B3209" s="535"/>
      <c r="C3209" s="263" t="s">
        <v>8756</v>
      </c>
      <c r="D3209" s="263" t="s">
        <v>8668</v>
      </c>
      <c r="E3209" s="535"/>
      <c r="F3209" s="263" t="s">
        <v>8757</v>
      </c>
      <c r="G3209" s="264" t="s">
        <v>8739</v>
      </c>
      <c r="H3209" s="263" t="s">
        <v>8758</v>
      </c>
      <c r="I3209" s="265" t="s">
        <v>9</v>
      </c>
      <c r="J3209" s="263"/>
      <c r="K3209" s="269"/>
      <c r="L3209" s="269" t="s">
        <v>645</v>
      </c>
      <c r="M3209" s="267"/>
      <c r="N3209" s="267"/>
      <c r="O3209" s="267"/>
      <c r="P3209" s="267"/>
      <c r="Q3209" s="267"/>
      <c r="R3209" s="267"/>
      <c r="S3209" s="267"/>
      <c r="T3209" s="267"/>
      <c r="U3209" s="267"/>
      <c r="V3209" s="267"/>
      <c r="W3209" s="267"/>
      <c r="X3209" s="267"/>
      <c r="Y3209" s="267"/>
      <c r="Z3209" s="267"/>
      <c r="AA3209" s="267"/>
      <c r="AB3209" s="267"/>
    </row>
    <row r="3210" spans="1:28" s="268" customFormat="1" ht="40.200000000000003" customHeight="1">
      <c r="A3210" s="263" t="s">
        <v>8665</v>
      </c>
      <c r="B3210" s="535"/>
      <c r="C3210" s="263" t="s">
        <v>8759</v>
      </c>
      <c r="D3210" s="263" t="s">
        <v>8668</v>
      </c>
      <c r="E3210" s="535"/>
      <c r="F3210" s="263" t="s">
        <v>8760</v>
      </c>
      <c r="G3210" s="264" t="s">
        <v>8739</v>
      </c>
      <c r="H3210" s="263" t="s">
        <v>8761</v>
      </c>
      <c r="I3210" s="265" t="s">
        <v>9</v>
      </c>
      <c r="J3210" s="263"/>
      <c r="K3210" s="269"/>
      <c r="L3210" s="269" t="s">
        <v>645</v>
      </c>
      <c r="M3210" s="267"/>
      <c r="N3210" s="267"/>
      <c r="O3210" s="267"/>
      <c r="P3210" s="267"/>
      <c r="Q3210" s="267"/>
      <c r="R3210" s="267"/>
      <c r="S3210" s="267"/>
      <c r="T3210" s="267"/>
      <c r="U3210" s="267"/>
      <c r="V3210" s="267"/>
      <c r="W3210" s="267"/>
      <c r="X3210" s="267"/>
      <c r="Y3210" s="267"/>
      <c r="Z3210" s="267"/>
      <c r="AA3210" s="267"/>
      <c r="AB3210" s="267"/>
    </row>
    <row r="3211" spans="1:28" s="268" customFormat="1" ht="40.200000000000003" customHeight="1">
      <c r="A3211" s="263" t="s">
        <v>8665</v>
      </c>
      <c r="B3211" s="535"/>
      <c r="C3211" s="263" t="s">
        <v>8762</v>
      </c>
      <c r="D3211" s="263" t="s">
        <v>8668</v>
      </c>
      <c r="E3211" s="535"/>
      <c r="F3211" s="263" t="s">
        <v>8763</v>
      </c>
      <c r="G3211" s="264" t="s">
        <v>8739</v>
      </c>
      <c r="H3211" s="263" t="s">
        <v>8764</v>
      </c>
      <c r="I3211" s="265" t="s">
        <v>9</v>
      </c>
      <c r="J3211" s="263"/>
      <c r="K3211" s="269"/>
      <c r="L3211" s="269" t="s">
        <v>645</v>
      </c>
      <c r="M3211" s="267"/>
      <c r="N3211" s="267"/>
      <c r="O3211" s="267"/>
      <c r="P3211" s="267"/>
      <c r="Q3211" s="267"/>
      <c r="R3211" s="267"/>
      <c r="S3211" s="267"/>
      <c r="T3211" s="267"/>
      <c r="U3211" s="267"/>
      <c r="V3211" s="267"/>
      <c r="W3211" s="267"/>
      <c r="X3211" s="267"/>
      <c r="Y3211" s="267"/>
      <c r="Z3211" s="267"/>
      <c r="AA3211" s="267"/>
      <c r="AB3211" s="267"/>
    </row>
    <row r="3212" spans="1:28" s="268" customFormat="1" ht="40.200000000000003" customHeight="1">
      <c r="A3212" s="263" t="s">
        <v>8665</v>
      </c>
      <c r="B3212" s="535"/>
      <c r="C3212" s="263" t="s">
        <v>8765</v>
      </c>
      <c r="D3212" s="263" t="s">
        <v>8668</v>
      </c>
      <c r="E3212" s="535"/>
      <c r="F3212" s="263" t="s">
        <v>8766</v>
      </c>
      <c r="G3212" s="264" t="s">
        <v>8739</v>
      </c>
      <c r="H3212" s="263" t="s">
        <v>8767</v>
      </c>
      <c r="I3212" s="265" t="s">
        <v>9</v>
      </c>
      <c r="J3212" s="263"/>
      <c r="K3212" s="269"/>
      <c r="L3212" s="269" t="s">
        <v>645</v>
      </c>
      <c r="M3212" s="267"/>
      <c r="N3212" s="267"/>
      <c r="O3212" s="267"/>
      <c r="P3212" s="267"/>
      <c r="Q3212" s="267"/>
      <c r="R3212" s="267"/>
      <c r="S3212" s="267"/>
      <c r="T3212" s="267"/>
      <c r="U3212" s="267"/>
      <c r="V3212" s="267"/>
      <c r="W3212" s="267"/>
      <c r="X3212" s="267"/>
      <c r="Y3212" s="267"/>
      <c r="Z3212" s="267"/>
      <c r="AA3212" s="267"/>
      <c r="AB3212" s="267"/>
    </row>
    <row r="3213" spans="1:28" s="268" customFormat="1" ht="40.200000000000003" customHeight="1">
      <c r="A3213" s="263" t="s">
        <v>8665</v>
      </c>
      <c r="B3213" s="535"/>
      <c r="C3213" s="263" t="s">
        <v>8768</v>
      </c>
      <c r="D3213" s="263" t="s">
        <v>8668</v>
      </c>
      <c r="E3213" s="535"/>
      <c r="F3213" s="263" t="s">
        <v>8769</v>
      </c>
      <c r="G3213" s="264" t="s">
        <v>8739</v>
      </c>
      <c r="H3213" s="263" t="s">
        <v>8770</v>
      </c>
      <c r="I3213" s="265" t="s">
        <v>9</v>
      </c>
      <c r="J3213" s="263"/>
      <c r="K3213" s="269"/>
      <c r="L3213" s="269" t="s">
        <v>645</v>
      </c>
      <c r="M3213" s="267"/>
      <c r="N3213" s="267"/>
      <c r="O3213" s="267"/>
      <c r="P3213" s="267"/>
      <c r="Q3213" s="267"/>
      <c r="R3213" s="267"/>
      <c r="S3213" s="267"/>
      <c r="T3213" s="267"/>
      <c r="U3213" s="267"/>
      <c r="V3213" s="267"/>
      <c r="W3213" s="267"/>
      <c r="X3213" s="267"/>
      <c r="Y3213" s="267"/>
      <c r="Z3213" s="267"/>
      <c r="AA3213" s="267"/>
      <c r="AB3213" s="267"/>
    </row>
    <row r="3214" spans="1:28" s="268" customFormat="1" ht="40.200000000000003" customHeight="1">
      <c r="A3214" s="263" t="s">
        <v>8665</v>
      </c>
      <c r="B3214" s="535"/>
      <c r="C3214" s="263" t="s">
        <v>8771</v>
      </c>
      <c r="D3214" s="263" t="s">
        <v>8668</v>
      </c>
      <c r="E3214" s="535"/>
      <c r="F3214" s="263" t="s">
        <v>8772</v>
      </c>
      <c r="G3214" s="264" t="s">
        <v>8739</v>
      </c>
      <c r="H3214" s="263" t="s">
        <v>8773</v>
      </c>
      <c r="I3214" s="265" t="s">
        <v>9</v>
      </c>
      <c r="J3214" s="263"/>
      <c r="K3214" s="269"/>
      <c r="L3214" s="269" t="s">
        <v>645</v>
      </c>
      <c r="M3214" s="267"/>
      <c r="N3214" s="267"/>
      <c r="O3214" s="267"/>
      <c r="P3214" s="267"/>
      <c r="Q3214" s="267"/>
      <c r="R3214" s="267"/>
      <c r="S3214" s="267"/>
      <c r="T3214" s="267"/>
      <c r="U3214" s="267"/>
      <c r="V3214" s="267"/>
      <c r="W3214" s="267"/>
      <c r="X3214" s="267"/>
      <c r="Y3214" s="267"/>
      <c r="Z3214" s="267"/>
      <c r="AA3214" s="267"/>
      <c r="AB3214" s="267"/>
    </row>
    <row r="3215" spans="1:28" s="268" customFormat="1" ht="40.200000000000003" customHeight="1">
      <c r="A3215" s="263" t="s">
        <v>8665</v>
      </c>
      <c r="B3215" s="535"/>
      <c r="C3215" s="263" t="s">
        <v>8774</v>
      </c>
      <c r="D3215" s="263" t="s">
        <v>8668</v>
      </c>
      <c r="E3215" s="535"/>
      <c r="F3215" s="263" t="s">
        <v>1757</v>
      </c>
      <c r="G3215" s="264" t="s">
        <v>8775</v>
      </c>
      <c r="H3215" s="263" t="s">
        <v>1759</v>
      </c>
      <c r="I3215" s="265" t="s">
        <v>9</v>
      </c>
      <c r="J3215" s="263"/>
      <c r="K3215" s="269"/>
      <c r="L3215" s="269" t="s">
        <v>645</v>
      </c>
      <c r="M3215" s="267"/>
      <c r="N3215" s="267"/>
      <c r="O3215" s="267"/>
      <c r="P3215" s="267"/>
      <c r="Q3215" s="267"/>
      <c r="R3215" s="267"/>
      <c r="S3215" s="267"/>
      <c r="T3215" s="267"/>
      <c r="U3215" s="267"/>
      <c r="V3215" s="267"/>
      <c r="W3215" s="267"/>
      <c r="X3215" s="267"/>
      <c r="Y3215" s="267"/>
      <c r="Z3215" s="267"/>
      <c r="AA3215" s="267"/>
      <c r="AB3215" s="267"/>
    </row>
    <row r="3216" spans="1:28" s="268" customFormat="1" ht="40.200000000000003" customHeight="1">
      <c r="A3216" s="263" t="s">
        <v>8665</v>
      </c>
      <c r="B3216" s="535"/>
      <c r="C3216" s="263" t="s">
        <v>8776</v>
      </c>
      <c r="D3216" s="263" t="s">
        <v>8668</v>
      </c>
      <c r="E3216" s="535"/>
      <c r="F3216" s="263" t="s">
        <v>1760</v>
      </c>
      <c r="G3216" s="264" t="s">
        <v>8775</v>
      </c>
      <c r="H3216" s="263" t="s">
        <v>1761</v>
      </c>
      <c r="I3216" s="265" t="s">
        <v>9</v>
      </c>
      <c r="J3216" s="263"/>
      <c r="K3216" s="269"/>
      <c r="L3216" s="269" t="s">
        <v>645</v>
      </c>
      <c r="M3216" s="267"/>
      <c r="N3216" s="267"/>
      <c r="O3216" s="267"/>
      <c r="P3216" s="267"/>
      <c r="Q3216" s="267"/>
      <c r="R3216" s="267"/>
      <c r="S3216" s="267"/>
      <c r="T3216" s="267"/>
      <c r="U3216" s="267"/>
      <c r="V3216" s="267"/>
      <c r="W3216" s="267"/>
      <c r="X3216" s="267"/>
      <c r="Y3216" s="267"/>
      <c r="Z3216" s="267"/>
      <c r="AA3216" s="267"/>
      <c r="AB3216" s="267"/>
    </row>
    <row r="3217" spans="1:28" s="268" customFormat="1" ht="40.200000000000003" customHeight="1">
      <c r="A3217" s="263" t="s">
        <v>8665</v>
      </c>
      <c r="B3217" s="535"/>
      <c r="C3217" s="263" t="s">
        <v>8777</v>
      </c>
      <c r="D3217" s="263" t="s">
        <v>8668</v>
      </c>
      <c r="E3217" s="535"/>
      <c r="F3217" s="263" t="s">
        <v>1762</v>
      </c>
      <c r="G3217" s="264" t="s">
        <v>8775</v>
      </c>
      <c r="H3217" s="263" t="s">
        <v>1763</v>
      </c>
      <c r="I3217" s="265" t="s">
        <v>9</v>
      </c>
      <c r="J3217" s="263"/>
      <c r="K3217" s="269"/>
      <c r="L3217" s="269" t="s">
        <v>645</v>
      </c>
      <c r="M3217" s="267"/>
      <c r="N3217" s="267"/>
      <c r="O3217" s="267"/>
      <c r="P3217" s="267"/>
      <c r="Q3217" s="267"/>
      <c r="R3217" s="267"/>
      <c r="S3217" s="267"/>
      <c r="T3217" s="267"/>
      <c r="U3217" s="267"/>
      <c r="V3217" s="267"/>
      <c r="W3217" s="267"/>
      <c r="X3217" s="267"/>
      <c r="Y3217" s="267"/>
      <c r="Z3217" s="267"/>
      <c r="AA3217" s="267"/>
      <c r="AB3217" s="267"/>
    </row>
    <row r="3218" spans="1:28" s="268" customFormat="1" ht="40.200000000000003" customHeight="1">
      <c r="A3218" s="263" t="s">
        <v>8665</v>
      </c>
      <c r="B3218" s="535"/>
      <c r="C3218" s="263" t="s">
        <v>8778</v>
      </c>
      <c r="D3218" s="263" t="s">
        <v>8668</v>
      </c>
      <c r="E3218" s="535"/>
      <c r="F3218" s="263" t="s">
        <v>1764</v>
      </c>
      <c r="G3218" s="264" t="s">
        <v>8675</v>
      </c>
      <c r="H3218" s="263" t="s">
        <v>1766</v>
      </c>
      <c r="I3218" s="265" t="s">
        <v>9</v>
      </c>
      <c r="J3218" s="263"/>
      <c r="K3218" s="269"/>
      <c r="L3218" s="269" t="s">
        <v>645</v>
      </c>
      <c r="M3218" s="267"/>
      <c r="N3218" s="267"/>
      <c r="O3218" s="267"/>
      <c r="P3218" s="267"/>
      <c r="Q3218" s="267"/>
      <c r="R3218" s="267"/>
      <c r="S3218" s="267"/>
      <c r="T3218" s="267"/>
      <c r="U3218" s="267"/>
      <c r="V3218" s="267"/>
      <c r="W3218" s="267"/>
      <c r="X3218" s="267"/>
      <c r="Y3218" s="267"/>
      <c r="Z3218" s="267"/>
      <c r="AA3218" s="267"/>
      <c r="AB3218" s="267"/>
    </row>
    <row r="3219" spans="1:28" s="268" customFormat="1" ht="40.200000000000003" customHeight="1">
      <c r="A3219" s="263" t="s">
        <v>8665</v>
      </c>
      <c r="B3219" s="535"/>
      <c r="C3219" s="263" t="s">
        <v>8779</v>
      </c>
      <c r="D3219" s="263" t="s">
        <v>8668</v>
      </c>
      <c r="E3219" s="535"/>
      <c r="F3219" s="263" t="s">
        <v>1767</v>
      </c>
      <c r="G3219" s="264" t="s">
        <v>8780</v>
      </c>
      <c r="H3219" s="263" t="s">
        <v>1769</v>
      </c>
      <c r="I3219" s="265" t="s">
        <v>9</v>
      </c>
      <c r="J3219" s="263"/>
      <c r="K3219" s="269"/>
      <c r="L3219" s="269" t="s">
        <v>645</v>
      </c>
      <c r="M3219" s="267"/>
      <c r="N3219" s="267"/>
      <c r="O3219" s="267"/>
      <c r="P3219" s="267"/>
      <c r="Q3219" s="267"/>
      <c r="R3219" s="267"/>
      <c r="S3219" s="267"/>
      <c r="T3219" s="267"/>
      <c r="U3219" s="267"/>
      <c r="V3219" s="267"/>
      <c r="W3219" s="267"/>
      <c r="X3219" s="267"/>
      <c r="Y3219" s="267"/>
      <c r="Z3219" s="267"/>
      <c r="AA3219" s="267"/>
      <c r="AB3219" s="267"/>
    </row>
    <row r="3220" spans="1:28" s="268" customFormat="1" ht="40.200000000000003" customHeight="1">
      <c r="A3220" s="263" t="s">
        <v>8665</v>
      </c>
      <c r="B3220" s="535"/>
      <c r="C3220" s="263" t="s">
        <v>8781</v>
      </c>
      <c r="D3220" s="263" t="s">
        <v>8668</v>
      </c>
      <c r="E3220" s="535"/>
      <c r="F3220" s="263" t="s">
        <v>1770</v>
      </c>
      <c r="G3220" s="264" t="s">
        <v>8780</v>
      </c>
      <c r="H3220" s="263" t="s">
        <v>1772</v>
      </c>
      <c r="I3220" s="265" t="s">
        <v>9</v>
      </c>
      <c r="J3220" s="263"/>
      <c r="K3220" s="269"/>
      <c r="L3220" s="269" t="s">
        <v>645</v>
      </c>
      <c r="M3220" s="267"/>
      <c r="N3220" s="267"/>
      <c r="O3220" s="267"/>
      <c r="P3220" s="267"/>
      <c r="Q3220" s="267"/>
      <c r="R3220" s="267"/>
      <c r="S3220" s="267"/>
      <c r="T3220" s="267"/>
      <c r="U3220" s="267"/>
      <c r="V3220" s="267"/>
      <c r="W3220" s="267"/>
      <c r="X3220" s="267"/>
      <c r="Y3220" s="267"/>
      <c r="Z3220" s="267"/>
      <c r="AA3220" s="267"/>
      <c r="AB3220" s="267"/>
    </row>
    <row r="3221" spans="1:28" s="268" customFormat="1" ht="40.200000000000003" customHeight="1">
      <c r="A3221" s="263" t="s">
        <v>8665</v>
      </c>
      <c r="B3221" s="535"/>
      <c r="C3221" s="263" t="s">
        <v>8782</v>
      </c>
      <c r="D3221" s="263" t="s">
        <v>8668</v>
      </c>
      <c r="E3221" s="535"/>
      <c r="F3221" s="263" t="s">
        <v>1773</v>
      </c>
      <c r="G3221" s="264" t="s">
        <v>8780</v>
      </c>
      <c r="H3221" s="263" t="s">
        <v>1775</v>
      </c>
      <c r="I3221" s="265" t="s">
        <v>9</v>
      </c>
      <c r="J3221" s="263"/>
      <c r="K3221" s="269"/>
      <c r="L3221" s="269" t="s">
        <v>645</v>
      </c>
      <c r="M3221" s="267"/>
      <c r="N3221" s="267"/>
      <c r="O3221" s="267"/>
      <c r="P3221" s="267"/>
      <c r="Q3221" s="267"/>
      <c r="R3221" s="267"/>
      <c r="S3221" s="267"/>
      <c r="T3221" s="267"/>
      <c r="U3221" s="267"/>
      <c r="V3221" s="267"/>
      <c r="W3221" s="267"/>
      <c r="X3221" s="267"/>
      <c r="Y3221" s="267"/>
      <c r="Z3221" s="267"/>
      <c r="AA3221" s="267"/>
      <c r="AB3221" s="267"/>
    </row>
    <row r="3222" spans="1:28" s="268" customFormat="1" ht="40.200000000000003" customHeight="1">
      <c r="A3222" s="263" t="s">
        <v>8665</v>
      </c>
      <c r="B3222" s="535"/>
      <c r="C3222" s="263" t="s">
        <v>8783</v>
      </c>
      <c r="D3222" s="263" t="s">
        <v>8668</v>
      </c>
      <c r="E3222" s="535"/>
      <c r="F3222" s="263" t="s">
        <v>8784</v>
      </c>
      <c r="G3222" s="264" t="s">
        <v>8780</v>
      </c>
      <c r="H3222" s="263" t="s">
        <v>8785</v>
      </c>
      <c r="I3222" s="265" t="s">
        <v>9</v>
      </c>
      <c r="J3222" s="263"/>
      <c r="K3222" s="269"/>
      <c r="L3222" s="269" t="s">
        <v>645</v>
      </c>
      <c r="M3222" s="267"/>
      <c r="N3222" s="267"/>
      <c r="O3222" s="267"/>
      <c r="P3222" s="267"/>
      <c r="Q3222" s="267"/>
      <c r="R3222" s="267"/>
      <c r="S3222" s="267"/>
      <c r="T3222" s="267"/>
      <c r="U3222" s="267"/>
      <c r="V3222" s="267"/>
      <c r="W3222" s="267"/>
      <c r="X3222" s="267"/>
      <c r="Y3222" s="267"/>
      <c r="Z3222" s="267"/>
      <c r="AA3222" s="267"/>
      <c r="AB3222" s="267"/>
    </row>
    <row r="3223" spans="1:28" s="268" customFormat="1" ht="40.200000000000003" customHeight="1">
      <c r="A3223" s="263" t="s">
        <v>8665</v>
      </c>
      <c r="B3223" s="535"/>
      <c r="C3223" s="263" t="s">
        <v>8786</v>
      </c>
      <c r="D3223" s="263" t="s">
        <v>8668</v>
      </c>
      <c r="E3223" s="535"/>
      <c r="F3223" s="263" t="s">
        <v>1779</v>
      </c>
      <c r="G3223" s="264" t="s">
        <v>8780</v>
      </c>
      <c r="H3223" s="263" t="s">
        <v>4096</v>
      </c>
      <c r="I3223" s="265" t="s">
        <v>9</v>
      </c>
      <c r="J3223" s="263"/>
      <c r="K3223" s="269"/>
      <c r="L3223" s="269" t="s">
        <v>645</v>
      </c>
      <c r="M3223" s="267"/>
      <c r="N3223" s="267"/>
      <c r="O3223" s="267"/>
      <c r="P3223" s="267"/>
      <c r="Q3223" s="267"/>
      <c r="R3223" s="267"/>
      <c r="S3223" s="267"/>
      <c r="T3223" s="267"/>
      <c r="U3223" s="267"/>
      <c r="V3223" s="267"/>
      <c r="W3223" s="267"/>
      <c r="X3223" s="267"/>
      <c r="Y3223" s="267"/>
      <c r="Z3223" s="267"/>
      <c r="AA3223" s="267"/>
      <c r="AB3223" s="267"/>
    </row>
    <row r="3224" spans="1:28" s="268" customFormat="1" ht="40.200000000000003" customHeight="1">
      <c r="A3224" s="263" t="s">
        <v>8665</v>
      </c>
      <c r="B3224" s="535"/>
      <c r="C3224" s="263" t="s">
        <v>8787</v>
      </c>
      <c r="D3224" s="263" t="s">
        <v>8668</v>
      </c>
      <c r="E3224" s="535"/>
      <c r="F3224" s="263" t="s">
        <v>8788</v>
      </c>
      <c r="G3224" s="264" t="s">
        <v>8780</v>
      </c>
      <c r="H3224" s="263" t="s">
        <v>6666</v>
      </c>
      <c r="I3224" s="265" t="s">
        <v>9</v>
      </c>
      <c r="J3224" s="263"/>
      <c r="K3224" s="269"/>
      <c r="L3224" s="269" t="s">
        <v>645</v>
      </c>
      <c r="M3224" s="267"/>
      <c r="N3224" s="267"/>
      <c r="O3224" s="267"/>
      <c r="P3224" s="267"/>
      <c r="Q3224" s="267"/>
      <c r="R3224" s="267"/>
      <c r="S3224" s="267"/>
      <c r="T3224" s="267"/>
      <c r="U3224" s="267"/>
      <c r="V3224" s="267"/>
      <c r="W3224" s="267"/>
      <c r="X3224" s="267"/>
      <c r="Y3224" s="267"/>
      <c r="Z3224" s="267"/>
      <c r="AA3224" s="267"/>
      <c r="AB3224" s="267"/>
    </row>
    <row r="3225" spans="1:28" s="268" customFormat="1" ht="40.200000000000003" customHeight="1">
      <c r="A3225" s="263" t="s">
        <v>8665</v>
      </c>
      <c r="B3225" s="535"/>
      <c r="C3225" s="263" t="s">
        <v>8789</v>
      </c>
      <c r="D3225" s="263" t="s">
        <v>8668</v>
      </c>
      <c r="E3225" s="535"/>
      <c r="F3225" s="263" t="s">
        <v>4130</v>
      </c>
      <c r="G3225" s="264" t="s">
        <v>8780</v>
      </c>
      <c r="H3225" s="263" t="s">
        <v>6668</v>
      </c>
      <c r="I3225" s="265" t="s">
        <v>9</v>
      </c>
      <c r="J3225" s="263"/>
      <c r="K3225" s="269"/>
      <c r="L3225" s="269" t="s">
        <v>645</v>
      </c>
      <c r="M3225" s="267"/>
      <c r="N3225" s="267"/>
      <c r="O3225" s="267"/>
      <c r="P3225" s="267"/>
      <c r="Q3225" s="267"/>
      <c r="R3225" s="267"/>
      <c r="S3225" s="267"/>
      <c r="T3225" s="267"/>
      <c r="U3225" s="267"/>
      <c r="V3225" s="267"/>
      <c r="W3225" s="267"/>
      <c r="X3225" s="267"/>
      <c r="Y3225" s="267"/>
      <c r="Z3225" s="267"/>
      <c r="AA3225" s="267"/>
      <c r="AB3225" s="267"/>
    </row>
    <row r="3226" spans="1:28" s="268" customFormat="1" ht="40.200000000000003" customHeight="1">
      <c r="A3226" s="263" t="s">
        <v>8665</v>
      </c>
      <c r="B3226" s="535"/>
      <c r="C3226" s="263" t="s">
        <v>8790</v>
      </c>
      <c r="D3226" s="263" t="s">
        <v>8668</v>
      </c>
      <c r="E3226" s="535"/>
      <c r="F3226" s="263" t="s">
        <v>6670</v>
      </c>
      <c r="G3226" s="264" t="s">
        <v>8780</v>
      </c>
      <c r="H3226" s="263" t="s">
        <v>6671</v>
      </c>
      <c r="I3226" s="265" t="s">
        <v>9</v>
      </c>
      <c r="J3226" s="263"/>
      <c r="K3226" s="269"/>
      <c r="L3226" s="269" t="s">
        <v>645</v>
      </c>
      <c r="M3226" s="267"/>
      <c r="N3226" s="267"/>
      <c r="O3226" s="267"/>
      <c r="P3226" s="267"/>
      <c r="Q3226" s="267"/>
      <c r="R3226" s="267"/>
      <c r="S3226" s="267"/>
      <c r="T3226" s="267"/>
      <c r="U3226" s="267"/>
      <c r="V3226" s="267"/>
      <c r="W3226" s="267"/>
      <c r="X3226" s="267"/>
      <c r="Y3226" s="267"/>
      <c r="Z3226" s="267"/>
      <c r="AA3226" s="267"/>
      <c r="AB3226" s="267"/>
    </row>
    <row r="3227" spans="1:28" s="268" customFormat="1" ht="40.200000000000003" customHeight="1">
      <c r="A3227" s="263" t="s">
        <v>8665</v>
      </c>
      <c r="B3227" s="535"/>
      <c r="C3227" s="263" t="s">
        <v>8791</v>
      </c>
      <c r="D3227" s="263" t="s">
        <v>8668</v>
      </c>
      <c r="E3227" s="535"/>
      <c r="F3227" s="263" t="s">
        <v>8792</v>
      </c>
      <c r="G3227" s="264" t="s">
        <v>8780</v>
      </c>
      <c r="H3227" s="263" t="s">
        <v>1808</v>
      </c>
      <c r="I3227" s="265" t="s">
        <v>9</v>
      </c>
      <c r="J3227" s="263"/>
      <c r="K3227" s="269"/>
      <c r="L3227" s="269" t="s">
        <v>645</v>
      </c>
      <c r="M3227" s="267"/>
      <c r="N3227" s="267"/>
      <c r="O3227" s="267"/>
      <c r="P3227" s="267"/>
      <c r="Q3227" s="267"/>
      <c r="R3227" s="267"/>
      <c r="S3227" s="267"/>
      <c r="T3227" s="267"/>
      <c r="U3227" s="267"/>
      <c r="V3227" s="267"/>
      <c r="W3227" s="267"/>
      <c r="X3227" s="267"/>
      <c r="Y3227" s="267"/>
      <c r="Z3227" s="267"/>
      <c r="AA3227" s="267"/>
      <c r="AB3227" s="267"/>
    </row>
    <row r="3228" spans="1:28" s="268" customFormat="1" ht="40.200000000000003" customHeight="1">
      <c r="A3228" s="263" t="s">
        <v>8665</v>
      </c>
      <c r="B3228" s="535"/>
      <c r="C3228" s="263" t="s">
        <v>8793</v>
      </c>
      <c r="D3228" s="263" t="s">
        <v>8668</v>
      </c>
      <c r="E3228" s="535"/>
      <c r="F3228" s="263" t="s">
        <v>8794</v>
      </c>
      <c r="G3228" s="264" t="s">
        <v>8780</v>
      </c>
      <c r="H3228" s="263" t="s">
        <v>1812</v>
      </c>
      <c r="I3228" s="265" t="s">
        <v>9</v>
      </c>
      <c r="J3228" s="263"/>
      <c r="K3228" s="269"/>
      <c r="L3228" s="269" t="s">
        <v>645</v>
      </c>
      <c r="M3228" s="267"/>
      <c r="N3228" s="267"/>
      <c r="O3228" s="267"/>
      <c r="P3228" s="267"/>
      <c r="Q3228" s="267"/>
      <c r="R3228" s="267"/>
      <c r="S3228" s="267"/>
      <c r="T3228" s="267"/>
      <c r="U3228" s="267"/>
      <c r="V3228" s="267"/>
      <c r="W3228" s="267"/>
      <c r="X3228" s="267"/>
      <c r="Y3228" s="267"/>
      <c r="Z3228" s="267"/>
      <c r="AA3228" s="267"/>
      <c r="AB3228" s="267"/>
    </row>
    <row r="3229" spans="1:28" s="268" customFormat="1" ht="40.200000000000003" customHeight="1">
      <c r="A3229" s="263" t="s">
        <v>8665</v>
      </c>
      <c r="B3229" s="535"/>
      <c r="C3229" s="263" t="s">
        <v>8795</v>
      </c>
      <c r="D3229" s="263" t="s">
        <v>8668</v>
      </c>
      <c r="E3229" s="535"/>
      <c r="F3229" s="263" t="s">
        <v>1830</v>
      </c>
      <c r="G3229" s="264" t="s">
        <v>8780</v>
      </c>
      <c r="H3229" s="263" t="s">
        <v>1832</v>
      </c>
      <c r="I3229" s="265" t="s">
        <v>9</v>
      </c>
      <c r="J3229" s="263"/>
      <c r="K3229" s="269"/>
      <c r="L3229" s="269" t="s">
        <v>645</v>
      </c>
      <c r="M3229" s="267"/>
      <c r="N3229" s="267"/>
      <c r="O3229" s="267"/>
      <c r="P3229" s="267"/>
      <c r="Q3229" s="267"/>
      <c r="R3229" s="267"/>
      <c r="S3229" s="267"/>
      <c r="T3229" s="267"/>
      <c r="U3229" s="267"/>
      <c r="V3229" s="267"/>
      <c r="W3229" s="267"/>
      <c r="X3229" s="267"/>
      <c r="Y3229" s="267"/>
      <c r="Z3229" s="267"/>
      <c r="AA3229" s="267"/>
      <c r="AB3229" s="267"/>
    </row>
    <row r="3230" spans="1:28" s="268" customFormat="1" ht="40.200000000000003" customHeight="1">
      <c r="A3230" s="263" t="s">
        <v>8665</v>
      </c>
      <c r="B3230" s="535"/>
      <c r="C3230" s="263" t="s">
        <v>8796</v>
      </c>
      <c r="D3230" s="263" t="s">
        <v>8668</v>
      </c>
      <c r="E3230" s="535"/>
      <c r="F3230" s="263" t="s">
        <v>8797</v>
      </c>
      <c r="G3230" s="264" t="s">
        <v>8780</v>
      </c>
      <c r="H3230" s="263" t="s">
        <v>8798</v>
      </c>
      <c r="I3230" s="265" t="s">
        <v>9</v>
      </c>
      <c r="J3230" s="263"/>
      <c r="K3230" s="269"/>
      <c r="L3230" s="269" t="s">
        <v>645</v>
      </c>
      <c r="M3230" s="267"/>
      <c r="N3230" s="267"/>
      <c r="O3230" s="267"/>
      <c r="P3230" s="267"/>
      <c r="Q3230" s="267"/>
      <c r="R3230" s="267"/>
      <c r="S3230" s="267"/>
      <c r="T3230" s="267"/>
      <c r="U3230" s="267"/>
      <c r="V3230" s="267"/>
      <c r="W3230" s="267"/>
      <c r="X3230" s="267"/>
      <c r="Y3230" s="267"/>
      <c r="Z3230" s="267"/>
      <c r="AA3230" s="267"/>
      <c r="AB3230" s="267"/>
    </row>
    <row r="3231" spans="1:28" s="268" customFormat="1" ht="40.200000000000003" customHeight="1">
      <c r="A3231" s="263" t="s">
        <v>8665</v>
      </c>
      <c r="B3231" s="535"/>
      <c r="C3231" s="263" t="s">
        <v>8799</v>
      </c>
      <c r="D3231" s="263" t="s">
        <v>8668</v>
      </c>
      <c r="E3231" s="535"/>
      <c r="F3231" s="263" t="s">
        <v>8800</v>
      </c>
      <c r="G3231" s="264" t="s">
        <v>8780</v>
      </c>
      <c r="H3231" s="263" t="s">
        <v>8801</v>
      </c>
      <c r="I3231" s="265" t="s">
        <v>9</v>
      </c>
      <c r="J3231" s="263"/>
      <c r="K3231" s="269"/>
      <c r="L3231" s="269" t="s">
        <v>645</v>
      </c>
      <c r="M3231" s="267"/>
      <c r="N3231" s="267"/>
      <c r="O3231" s="267"/>
      <c r="P3231" s="267"/>
      <c r="Q3231" s="267"/>
      <c r="R3231" s="267"/>
      <c r="S3231" s="267"/>
      <c r="T3231" s="267"/>
      <c r="U3231" s="267"/>
      <c r="V3231" s="267"/>
      <c r="W3231" s="267"/>
      <c r="X3231" s="267"/>
      <c r="Y3231" s="267"/>
      <c r="Z3231" s="267"/>
      <c r="AA3231" s="267"/>
      <c r="AB3231" s="267"/>
    </row>
    <row r="3232" spans="1:28" s="268" customFormat="1" ht="40.200000000000003" customHeight="1">
      <c r="A3232" s="263" t="s">
        <v>8665</v>
      </c>
      <c r="B3232" s="535"/>
      <c r="C3232" s="263" t="s">
        <v>8802</v>
      </c>
      <c r="D3232" s="263" t="s">
        <v>8668</v>
      </c>
      <c r="E3232" s="535"/>
      <c r="F3232" s="263" t="s">
        <v>8803</v>
      </c>
      <c r="G3232" s="264" t="s">
        <v>8780</v>
      </c>
      <c r="H3232" s="263" t="s">
        <v>4149</v>
      </c>
      <c r="I3232" s="265" t="s">
        <v>9</v>
      </c>
      <c r="J3232" s="263"/>
      <c r="K3232" s="269"/>
      <c r="L3232" s="269" t="s">
        <v>645</v>
      </c>
      <c r="M3232" s="267"/>
      <c r="N3232" s="267"/>
      <c r="O3232" s="267"/>
      <c r="P3232" s="267"/>
      <c r="Q3232" s="267"/>
      <c r="R3232" s="267"/>
      <c r="S3232" s="267"/>
      <c r="T3232" s="267"/>
      <c r="U3232" s="267"/>
      <c r="V3232" s="267"/>
      <c r="W3232" s="267"/>
      <c r="X3232" s="267"/>
      <c r="Y3232" s="267"/>
      <c r="Z3232" s="267"/>
      <c r="AA3232" s="267"/>
      <c r="AB3232" s="267"/>
    </row>
    <row r="3233" spans="1:28" s="268" customFormat="1" ht="40.200000000000003" customHeight="1">
      <c r="A3233" s="263" t="s">
        <v>8665</v>
      </c>
      <c r="B3233" s="535"/>
      <c r="C3233" s="263" t="s">
        <v>8804</v>
      </c>
      <c r="D3233" s="263" t="s">
        <v>8668</v>
      </c>
      <c r="E3233" s="535"/>
      <c r="F3233" s="263" t="s">
        <v>8805</v>
      </c>
      <c r="G3233" s="264" t="s">
        <v>8675</v>
      </c>
      <c r="H3233" s="263" t="s">
        <v>8806</v>
      </c>
      <c r="I3233" s="265" t="s">
        <v>9</v>
      </c>
      <c r="J3233" s="263"/>
      <c r="K3233" s="269"/>
      <c r="L3233" s="269" t="s">
        <v>645</v>
      </c>
      <c r="M3233" s="267"/>
      <c r="N3233" s="267"/>
      <c r="O3233" s="267"/>
      <c r="P3233" s="267"/>
      <c r="Q3233" s="267"/>
      <c r="R3233" s="267"/>
      <c r="S3233" s="267"/>
      <c r="T3233" s="267"/>
      <c r="U3233" s="267"/>
      <c r="V3233" s="267"/>
      <c r="W3233" s="267"/>
      <c r="X3233" s="267"/>
      <c r="Y3233" s="267"/>
      <c r="Z3233" s="267"/>
      <c r="AA3233" s="267"/>
      <c r="AB3233" s="267"/>
    </row>
    <row r="3234" spans="1:28" s="268" customFormat="1" ht="40.200000000000003" customHeight="1">
      <c r="A3234" s="263" t="s">
        <v>8665</v>
      </c>
      <c r="B3234" s="535"/>
      <c r="C3234" s="263" t="s">
        <v>8807</v>
      </c>
      <c r="D3234" s="263" t="s">
        <v>8668</v>
      </c>
      <c r="E3234" s="535"/>
      <c r="F3234" s="263" t="s">
        <v>3031</v>
      </c>
      <c r="G3234" s="264" t="s">
        <v>5408</v>
      </c>
      <c r="H3234" s="263" t="s">
        <v>6538</v>
      </c>
      <c r="I3234" s="265" t="s">
        <v>9</v>
      </c>
      <c r="J3234" s="263"/>
      <c r="K3234" s="263"/>
      <c r="L3234" s="263" t="s">
        <v>645</v>
      </c>
      <c r="M3234" s="267"/>
      <c r="N3234" s="267"/>
      <c r="O3234" s="267"/>
      <c r="P3234" s="267"/>
      <c r="Q3234" s="267"/>
      <c r="R3234" s="267"/>
      <c r="S3234" s="267"/>
      <c r="T3234" s="267"/>
      <c r="U3234" s="267"/>
      <c r="V3234" s="267"/>
      <c r="W3234" s="267"/>
      <c r="X3234" s="267"/>
      <c r="Y3234" s="267"/>
      <c r="Z3234" s="267"/>
      <c r="AA3234" s="267"/>
      <c r="AB3234" s="267"/>
    </row>
    <row r="3235" spans="1:28" s="268" customFormat="1" ht="40.200000000000003" customHeight="1">
      <c r="A3235" s="263" t="s">
        <v>8665</v>
      </c>
      <c r="B3235" s="535"/>
      <c r="C3235" s="263" t="s">
        <v>8808</v>
      </c>
      <c r="D3235" s="263" t="s">
        <v>8668</v>
      </c>
      <c r="E3235" s="535"/>
      <c r="F3235" s="263" t="s">
        <v>5025</v>
      </c>
      <c r="G3235" s="264" t="s">
        <v>6540</v>
      </c>
      <c r="H3235" s="263" t="s">
        <v>3365</v>
      </c>
      <c r="I3235" s="265" t="s">
        <v>9</v>
      </c>
      <c r="J3235" s="263"/>
      <c r="K3235" s="263"/>
      <c r="L3235" s="263" t="s">
        <v>645</v>
      </c>
      <c r="M3235" s="267"/>
      <c r="N3235" s="267"/>
      <c r="O3235" s="267"/>
      <c r="P3235" s="267"/>
      <c r="Q3235" s="267"/>
      <c r="R3235" s="267"/>
      <c r="S3235" s="267"/>
      <c r="T3235" s="267"/>
      <c r="U3235" s="267"/>
      <c r="V3235" s="267"/>
      <c r="W3235" s="267"/>
      <c r="X3235" s="267"/>
      <c r="Y3235" s="267"/>
      <c r="Z3235" s="267"/>
      <c r="AA3235" s="267"/>
      <c r="AB3235" s="267"/>
    </row>
    <row r="3236" spans="1:28" s="268" customFormat="1" ht="40.200000000000003" customHeight="1">
      <c r="A3236" s="263" t="s">
        <v>8665</v>
      </c>
      <c r="B3236" s="535"/>
      <c r="C3236" s="263" t="s">
        <v>8809</v>
      </c>
      <c r="D3236" s="263" t="s">
        <v>8668</v>
      </c>
      <c r="E3236" s="535"/>
      <c r="F3236" s="263" t="s">
        <v>3036</v>
      </c>
      <c r="G3236" s="264" t="s">
        <v>6542</v>
      </c>
      <c r="H3236" s="263" t="s">
        <v>6543</v>
      </c>
      <c r="I3236" s="265" t="s">
        <v>9</v>
      </c>
      <c r="J3236" s="263"/>
      <c r="K3236" s="263"/>
      <c r="L3236" s="263" t="s">
        <v>645</v>
      </c>
      <c r="M3236" s="267"/>
      <c r="N3236" s="267"/>
      <c r="O3236" s="267"/>
      <c r="P3236" s="267"/>
      <c r="Q3236" s="267"/>
      <c r="R3236" s="267"/>
      <c r="S3236" s="267"/>
      <c r="T3236" s="267"/>
      <c r="U3236" s="267"/>
      <c r="V3236" s="267"/>
      <c r="W3236" s="267"/>
      <c r="X3236" s="267"/>
      <c r="Y3236" s="267"/>
      <c r="Z3236" s="267"/>
      <c r="AA3236" s="267"/>
      <c r="AB3236" s="267"/>
    </row>
    <row r="3237" spans="1:28" s="268" customFormat="1" ht="40.200000000000003" customHeight="1">
      <c r="A3237" s="263" t="s">
        <v>8810</v>
      </c>
      <c r="B3237" s="535" t="s">
        <v>8811</v>
      </c>
      <c r="C3237" s="263" t="s">
        <v>8812</v>
      </c>
      <c r="D3237" s="263" t="s">
        <v>8813</v>
      </c>
      <c r="E3237" s="535" t="s">
        <v>8814</v>
      </c>
      <c r="F3237" s="263" t="s">
        <v>8815</v>
      </c>
      <c r="G3237" s="264" t="s">
        <v>8816</v>
      </c>
      <c r="H3237" s="263" t="s">
        <v>8817</v>
      </c>
      <c r="I3237" s="265" t="s">
        <v>9</v>
      </c>
      <c r="J3237" s="263"/>
      <c r="K3237" s="269"/>
      <c r="L3237" s="269" t="s">
        <v>645</v>
      </c>
      <c r="M3237" s="267"/>
      <c r="N3237" s="267"/>
      <c r="O3237" s="267"/>
      <c r="P3237" s="267"/>
      <c r="Q3237" s="267"/>
      <c r="R3237" s="267"/>
      <c r="S3237" s="267"/>
      <c r="T3237" s="267"/>
      <c r="U3237" s="267"/>
      <c r="V3237" s="267"/>
      <c r="W3237" s="267"/>
      <c r="X3237" s="267"/>
      <c r="Y3237" s="267"/>
      <c r="Z3237" s="267"/>
      <c r="AA3237" s="267"/>
      <c r="AB3237" s="267"/>
    </row>
    <row r="3238" spans="1:28" s="268" customFormat="1" ht="40.200000000000003" customHeight="1">
      <c r="A3238" s="263" t="s">
        <v>8810</v>
      </c>
      <c r="B3238" s="535"/>
      <c r="C3238" s="263" t="s">
        <v>8818</v>
      </c>
      <c r="D3238" s="263" t="s">
        <v>8813</v>
      </c>
      <c r="E3238" s="535"/>
      <c r="F3238" s="263" t="s">
        <v>8819</v>
      </c>
      <c r="G3238" s="264" t="s">
        <v>8820</v>
      </c>
      <c r="H3238" s="263" t="s">
        <v>8821</v>
      </c>
      <c r="I3238" s="265" t="s">
        <v>9</v>
      </c>
      <c r="J3238" s="263"/>
      <c r="K3238" s="269"/>
      <c r="L3238" s="269" t="s">
        <v>645</v>
      </c>
      <c r="M3238" s="267"/>
      <c r="N3238" s="267"/>
      <c r="O3238" s="267"/>
      <c r="P3238" s="267"/>
      <c r="Q3238" s="267"/>
      <c r="R3238" s="267"/>
      <c r="S3238" s="267"/>
      <c r="T3238" s="267"/>
      <c r="U3238" s="267"/>
      <c r="V3238" s="267"/>
      <c r="W3238" s="267"/>
      <c r="X3238" s="267"/>
      <c r="Y3238" s="267"/>
      <c r="Z3238" s="267"/>
      <c r="AA3238" s="267"/>
      <c r="AB3238" s="267"/>
    </row>
    <row r="3239" spans="1:28" s="268" customFormat="1" ht="40.200000000000003" customHeight="1">
      <c r="A3239" s="263" t="s">
        <v>8810</v>
      </c>
      <c r="B3239" s="535"/>
      <c r="C3239" s="263" t="s">
        <v>8822</v>
      </c>
      <c r="D3239" s="263" t="s">
        <v>8813</v>
      </c>
      <c r="E3239" s="535"/>
      <c r="F3239" s="263" t="s">
        <v>8823</v>
      </c>
      <c r="G3239" s="264" t="s">
        <v>8824</v>
      </c>
      <c r="H3239" s="263" t="s">
        <v>8825</v>
      </c>
      <c r="I3239" s="265" t="s">
        <v>9</v>
      </c>
      <c r="J3239" s="263"/>
      <c r="K3239" s="269"/>
      <c r="L3239" s="269" t="s">
        <v>645</v>
      </c>
      <c r="M3239" s="267"/>
      <c r="N3239" s="267"/>
      <c r="O3239" s="267"/>
      <c r="P3239" s="267"/>
      <c r="Q3239" s="267"/>
      <c r="R3239" s="267"/>
      <c r="S3239" s="267"/>
      <c r="T3239" s="267"/>
      <c r="U3239" s="267"/>
      <c r="V3239" s="267"/>
      <c r="W3239" s="267"/>
      <c r="X3239" s="267"/>
      <c r="Y3239" s="267"/>
      <c r="Z3239" s="267"/>
      <c r="AA3239" s="267"/>
      <c r="AB3239" s="267"/>
    </row>
    <row r="3240" spans="1:28" s="268" customFormat="1" ht="40.200000000000003" customHeight="1">
      <c r="A3240" s="263" t="s">
        <v>8810</v>
      </c>
      <c r="B3240" s="535"/>
      <c r="C3240" s="263" t="s">
        <v>8826</v>
      </c>
      <c r="D3240" s="263" t="s">
        <v>8813</v>
      </c>
      <c r="E3240" s="535"/>
      <c r="F3240" s="263" t="s">
        <v>8827</v>
      </c>
      <c r="G3240" s="264" t="s">
        <v>8824</v>
      </c>
      <c r="H3240" s="263" t="s">
        <v>8828</v>
      </c>
      <c r="I3240" s="265" t="s">
        <v>9</v>
      </c>
      <c r="J3240" s="263"/>
      <c r="K3240" s="269"/>
      <c r="L3240" s="269" t="s">
        <v>645</v>
      </c>
      <c r="M3240" s="267"/>
      <c r="N3240" s="267"/>
      <c r="O3240" s="267"/>
      <c r="P3240" s="267"/>
      <c r="Q3240" s="267"/>
      <c r="R3240" s="267"/>
      <c r="S3240" s="267"/>
      <c r="T3240" s="267"/>
      <c r="U3240" s="267"/>
      <c r="V3240" s="267"/>
      <c r="W3240" s="267"/>
      <c r="X3240" s="267"/>
      <c r="Y3240" s="267"/>
      <c r="Z3240" s="267"/>
      <c r="AA3240" s="267"/>
      <c r="AB3240" s="267"/>
    </row>
    <row r="3241" spans="1:28" s="268" customFormat="1" ht="40.200000000000003" customHeight="1">
      <c r="A3241" s="263" t="s">
        <v>8810</v>
      </c>
      <c r="B3241" s="535"/>
      <c r="C3241" s="263" t="s">
        <v>8829</v>
      </c>
      <c r="D3241" s="263" t="s">
        <v>8813</v>
      </c>
      <c r="E3241" s="535"/>
      <c r="F3241" s="263" t="s">
        <v>8830</v>
      </c>
      <c r="G3241" s="264" t="s">
        <v>8831</v>
      </c>
      <c r="H3241" s="263" t="s">
        <v>8832</v>
      </c>
      <c r="I3241" s="265" t="s">
        <v>9</v>
      </c>
      <c r="J3241" s="263"/>
      <c r="K3241" s="269"/>
      <c r="L3241" s="269" t="s">
        <v>645</v>
      </c>
      <c r="M3241" s="267"/>
      <c r="N3241" s="267"/>
      <c r="O3241" s="267"/>
      <c r="P3241" s="267"/>
      <c r="Q3241" s="267"/>
      <c r="R3241" s="267"/>
      <c r="S3241" s="267"/>
      <c r="T3241" s="267"/>
      <c r="U3241" s="267"/>
      <c r="V3241" s="267"/>
      <c r="W3241" s="267"/>
      <c r="X3241" s="267"/>
      <c r="Y3241" s="267"/>
      <c r="Z3241" s="267"/>
      <c r="AA3241" s="267"/>
      <c r="AB3241" s="267"/>
    </row>
    <row r="3242" spans="1:28" s="268" customFormat="1" ht="40.200000000000003" customHeight="1">
      <c r="A3242" s="263" t="s">
        <v>8810</v>
      </c>
      <c r="B3242" s="535"/>
      <c r="C3242" s="263" t="s">
        <v>8833</v>
      </c>
      <c r="D3242" s="263" t="s">
        <v>8813</v>
      </c>
      <c r="E3242" s="535"/>
      <c r="F3242" s="263" t="s">
        <v>8834</v>
      </c>
      <c r="G3242" s="264" t="s">
        <v>8835</v>
      </c>
      <c r="H3242" s="263" t="s">
        <v>8836</v>
      </c>
      <c r="I3242" s="265" t="s">
        <v>9</v>
      </c>
      <c r="J3242" s="263"/>
      <c r="K3242" s="269"/>
      <c r="L3242" s="269" t="s">
        <v>645</v>
      </c>
      <c r="M3242" s="267"/>
      <c r="N3242" s="267"/>
      <c r="O3242" s="267"/>
      <c r="P3242" s="267"/>
      <c r="Q3242" s="267"/>
      <c r="R3242" s="267"/>
      <c r="S3242" s="267"/>
      <c r="T3242" s="267"/>
      <c r="U3242" s="267"/>
      <c r="V3242" s="267"/>
      <c r="W3242" s="267"/>
      <c r="X3242" s="267"/>
      <c r="Y3242" s="267"/>
      <c r="Z3242" s="267"/>
      <c r="AA3242" s="267"/>
      <c r="AB3242" s="267"/>
    </row>
    <row r="3243" spans="1:28" s="268" customFormat="1" ht="40.200000000000003" customHeight="1">
      <c r="A3243" s="263" t="s">
        <v>8810</v>
      </c>
      <c r="B3243" s="535"/>
      <c r="C3243" s="263" t="s">
        <v>8837</v>
      </c>
      <c r="D3243" s="263" t="s">
        <v>8813</v>
      </c>
      <c r="E3243" s="535"/>
      <c r="F3243" s="263" t="s">
        <v>8838</v>
      </c>
      <c r="G3243" s="264" t="s">
        <v>8839</v>
      </c>
      <c r="H3243" s="263" t="s">
        <v>8840</v>
      </c>
      <c r="I3243" s="265" t="s">
        <v>9</v>
      </c>
      <c r="J3243" s="263"/>
      <c r="K3243" s="269"/>
      <c r="L3243" s="269" t="s">
        <v>645</v>
      </c>
      <c r="M3243" s="267"/>
      <c r="N3243" s="267"/>
      <c r="O3243" s="267"/>
      <c r="P3243" s="267"/>
      <c r="Q3243" s="267"/>
      <c r="R3243" s="267"/>
      <c r="S3243" s="267"/>
      <c r="T3243" s="267"/>
      <c r="U3243" s="267"/>
      <c r="V3243" s="267"/>
      <c r="W3243" s="267"/>
      <c r="X3243" s="267"/>
      <c r="Y3243" s="267"/>
      <c r="Z3243" s="267"/>
      <c r="AA3243" s="267"/>
      <c r="AB3243" s="267"/>
    </row>
    <row r="3244" spans="1:28" s="268" customFormat="1" ht="40.200000000000003" customHeight="1">
      <c r="A3244" s="263" t="s">
        <v>8810</v>
      </c>
      <c r="B3244" s="535"/>
      <c r="C3244" s="263" t="s">
        <v>8841</v>
      </c>
      <c r="D3244" s="263" t="s">
        <v>8813</v>
      </c>
      <c r="E3244" s="535"/>
      <c r="F3244" s="263" t="s">
        <v>8842</v>
      </c>
      <c r="G3244" s="264" t="s">
        <v>8839</v>
      </c>
      <c r="H3244" s="263" t="s">
        <v>8843</v>
      </c>
      <c r="I3244" s="265" t="s">
        <v>9</v>
      </c>
      <c r="J3244" s="263"/>
      <c r="K3244" s="269"/>
      <c r="L3244" s="269" t="s">
        <v>645</v>
      </c>
      <c r="M3244" s="267"/>
      <c r="N3244" s="267"/>
      <c r="O3244" s="267"/>
      <c r="P3244" s="267"/>
      <c r="Q3244" s="267"/>
      <c r="R3244" s="267"/>
      <c r="S3244" s="267"/>
      <c r="T3244" s="267"/>
      <c r="U3244" s="267"/>
      <c r="V3244" s="267"/>
      <c r="W3244" s="267"/>
      <c r="X3244" s="267"/>
      <c r="Y3244" s="267"/>
      <c r="Z3244" s="267"/>
      <c r="AA3244" s="267"/>
      <c r="AB3244" s="267"/>
    </row>
    <row r="3245" spans="1:28" s="268" customFormat="1" ht="40.200000000000003" customHeight="1">
      <c r="A3245" s="263" t="s">
        <v>8810</v>
      </c>
      <c r="B3245" s="535"/>
      <c r="C3245" s="263" t="s">
        <v>8844</v>
      </c>
      <c r="D3245" s="263" t="s">
        <v>8813</v>
      </c>
      <c r="E3245" s="535"/>
      <c r="F3245" s="263" t="s">
        <v>8845</v>
      </c>
      <c r="G3245" s="264" t="s">
        <v>8839</v>
      </c>
      <c r="H3245" s="263" t="s">
        <v>8846</v>
      </c>
      <c r="I3245" s="265" t="s">
        <v>9</v>
      </c>
      <c r="J3245" s="263"/>
      <c r="K3245" s="269"/>
      <c r="L3245" s="269" t="s">
        <v>645</v>
      </c>
      <c r="M3245" s="267"/>
      <c r="N3245" s="267"/>
      <c r="O3245" s="267"/>
      <c r="P3245" s="267"/>
      <c r="Q3245" s="267"/>
      <c r="R3245" s="267"/>
      <c r="S3245" s="267"/>
      <c r="T3245" s="267"/>
      <c r="U3245" s="267"/>
      <c r="V3245" s="267"/>
      <c r="W3245" s="267"/>
      <c r="X3245" s="267"/>
      <c r="Y3245" s="267"/>
      <c r="Z3245" s="267"/>
      <c r="AA3245" s="267"/>
      <c r="AB3245" s="267"/>
    </row>
    <row r="3246" spans="1:28" s="268" customFormat="1" ht="40.200000000000003" customHeight="1">
      <c r="A3246" s="263" t="s">
        <v>8810</v>
      </c>
      <c r="B3246" s="535"/>
      <c r="C3246" s="263" t="s">
        <v>8847</v>
      </c>
      <c r="D3246" s="263" t="s">
        <v>8813</v>
      </c>
      <c r="E3246" s="535"/>
      <c r="F3246" s="263" t="s">
        <v>8848</v>
      </c>
      <c r="G3246" s="264" t="s">
        <v>8839</v>
      </c>
      <c r="H3246" s="263" t="s">
        <v>8849</v>
      </c>
      <c r="I3246" s="265" t="s">
        <v>9</v>
      </c>
      <c r="J3246" s="263"/>
      <c r="K3246" s="269"/>
      <c r="L3246" s="269" t="s">
        <v>645</v>
      </c>
      <c r="M3246" s="267"/>
      <c r="N3246" s="267"/>
      <c r="O3246" s="267"/>
      <c r="P3246" s="267"/>
      <c r="Q3246" s="267"/>
      <c r="R3246" s="267"/>
      <c r="S3246" s="267"/>
      <c r="T3246" s="267"/>
      <c r="U3246" s="267"/>
      <c r="V3246" s="267"/>
      <c r="W3246" s="267"/>
      <c r="X3246" s="267"/>
      <c r="Y3246" s="267"/>
      <c r="Z3246" s="267"/>
      <c r="AA3246" s="267"/>
      <c r="AB3246" s="267"/>
    </row>
    <row r="3247" spans="1:28" s="268" customFormat="1" ht="40.200000000000003" customHeight="1">
      <c r="A3247" s="263" t="s">
        <v>8810</v>
      </c>
      <c r="B3247" s="535"/>
      <c r="C3247" s="263" t="s">
        <v>8850</v>
      </c>
      <c r="D3247" s="263" t="s">
        <v>8813</v>
      </c>
      <c r="E3247" s="535"/>
      <c r="F3247" s="263" t="s">
        <v>8851</v>
      </c>
      <c r="G3247" s="264" t="s">
        <v>8839</v>
      </c>
      <c r="H3247" s="263" t="s">
        <v>8852</v>
      </c>
      <c r="I3247" s="265" t="s">
        <v>9</v>
      </c>
      <c r="J3247" s="263"/>
      <c r="K3247" s="269"/>
      <c r="L3247" s="269" t="s">
        <v>645</v>
      </c>
      <c r="M3247" s="267"/>
      <c r="N3247" s="267"/>
      <c r="O3247" s="267"/>
      <c r="P3247" s="267"/>
      <c r="Q3247" s="267"/>
      <c r="R3247" s="267"/>
      <c r="S3247" s="267"/>
      <c r="T3247" s="267"/>
      <c r="U3247" s="267"/>
      <c r="V3247" s="267"/>
      <c r="W3247" s="267"/>
      <c r="X3247" s="267"/>
      <c r="Y3247" s="267"/>
      <c r="Z3247" s="267"/>
      <c r="AA3247" s="267"/>
      <c r="AB3247" s="267"/>
    </row>
    <row r="3248" spans="1:28" s="268" customFormat="1" ht="40.200000000000003" customHeight="1">
      <c r="A3248" s="263" t="s">
        <v>8810</v>
      </c>
      <c r="B3248" s="535"/>
      <c r="C3248" s="263" t="s">
        <v>8853</v>
      </c>
      <c r="D3248" s="263" t="s">
        <v>8813</v>
      </c>
      <c r="E3248" s="535"/>
      <c r="F3248" s="263" t="s">
        <v>6729</v>
      </c>
      <c r="G3248" s="264" t="s">
        <v>8839</v>
      </c>
      <c r="H3248" s="263" t="s">
        <v>6730</v>
      </c>
      <c r="I3248" s="265" t="s">
        <v>9</v>
      </c>
      <c r="J3248" s="263"/>
      <c r="K3248" s="269"/>
      <c r="L3248" s="269" t="s">
        <v>645</v>
      </c>
      <c r="M3248" s="267"/>
      <c r="N3248" s="267"/>
      <c r="O3248" s="267"/>
      <c r="P3248" s="267"/>
      <c r="Q3248" s="267"/>
      <c r="R3248" s="267"/>
      <c r="S3248" s="267"/>
      <c r="T3248" s="267"/>
      <c r="U3248" s="267"/>
      <c r="V3248" s="267"/>
      <c r="W3248" s="267"/>
      <c r="X3248" s="267"/>
      <c r="Y3248" s="267"/>
      <c r="Z3248" s="267"/>
      <c r="AA3248" s="267"/>
      <c r="AB3248" s="267"/>
    </row>
    <row r="3249" spans="1:28" s="268" customFormat="1" ht="40.200000000000003" customHeight="1">
      <c r="A3249" s="263" t="s">
        <v>8810</v>
      </c>
      <c r="B3249" s="535"/>
      <c r="C3249" s="263" t="s">
        <v>8854</v>
      </c>
      <c r="D3249" s="263" t="s">
        <v>8813</v>
      </c>
      <c r="E3249" s="535"/>
      <c r="F3249" s="263" t="s">
        <v>8855</v>
      </c>
      <c r="G3249" s="264" t="s">
        <v>8839</v>
      </c>
      <c r="H3249" s="263" t="s">
        <v>8856</v>
      </c>
      <c r="I3249" s="265" t="s">
        <v>9</v>
      </c>
      <c r="J3249" s="263"/>
      <c r="K3249" s="269"/>
      <c r="L3249" s="269" t="s">
        <v>645</v>
      </c>
      <c r="M3249" s="267"/>
      <c r="N3249" s="267"/>
      <c r="O3249" s="267"/>
      <c r="P3249" s="267"/>
      <c r="Q3249" s="267"/>
      <c r="R3249" s="267"/>
      <c r="S3249" s="267"/>
      <c r="T3249" s="267"/>
      <c r="U3249" s="267"/>
      <c r="V3249" s="267"/>
      <c r="W3249" s="267"/>
      <c r="X3249" s="267"/>
      <c r="Y3249" s="267"/>
      <c r="Z3249" s="267"/>
      <c r="AA3249" s="267"/>
      <c r="AB3249" s="267"/>
    </row>
    <row r="3250" spans="1:28" s="268" customFormat="1" ht="40.200000000000003" customHeight="1">
      <c r="A3250" s="263" t="s">
        <v>8810</v>
      </c>
      <c r="B3250" s="535"/>
      <c r="C3250" s="263" t="s">
        <v>8857</v>
      </c>
      <c r="D3250" s="263" t="s">
        <v>8813</v>
      </c>
      <c r="E3250" s="535"/>
      <c r="F3250" s="263" t="s">
        <v>8858</v>
      </c>
      <c r="G3250" s="264" t="s">
        <v>8839</v>
      </c>
      <c r="H3250" s="263" t="s">
        <v>8859</v>
      </c>
      <c r="I3250" s="265" t="s">
        <v>9</v>
      </c>
      <c r="J3250" s="263"/>
      <c r="K3250" s="269"/>
      <c r="L3250" s="269" t="s">
        <v>645</v>
      </c>
      <c r="M3250" s="267"/>
      <c r="N3250" s="267"/>
      <c r="O3250" s="267"/>
      <c r="P3250" s="267"/>
      <c r="Q3250" s="267"/>
      <c r="R3250" s="267"/>
      <c r="S3250" s="267"/>
      <c r="T3250" s="267"/>
      <c r="U3250" s="267"/>
      <c r="V3250" s="267"/>
      <c r="W3250" s="267"/>
      <c r="X3250" s="267"/>
      <c r="Y3250" s="267"/>
      <c r="Z3250" s="267"/>
      <c r="AA3250" s="267"/>
      <c r="AB3250" s="267"/>
    </row>
    <row r="3251" spans="1:28" s="268" customFormat="1" ht="40.200000000000003" customHeight="1">
      <c r="A3251" s="263" t="s">
        <v>8810</v>
      </c>
      <c r="B3251" s="535"/>
      <c r="C3251" s="263" t="s">
        <v>8860</v>
      </c>
      <c r="D3251" s="263" t="s">
        <v>8813</v>
      </c>
      <c r="E3251" s="535"/>
      <c r="F3251" s="263" t="s">
        <v>8861</v>
      </c>
      <c r="G3251" s="264" t="s">
        <v>8839</v>
      </c>
      <c r="H3251" s="263" t="s">
        <v>8862</v>
      </c>
      <c r="I3251" s="265" t="s">
        <v>9</v>
      </c>
      <c r="J3251" s="263"/>
      <c r="K3251" s="269"/>
      <c r="L3251" s="269" t="s">
        <v>645</v>
      </c>
      <c r="M3251" s="267"/>
      <c r="N3251" s="267"/>
      <c r="O3251" s="267"/>
      <c r="P3251" s="267"/>
      <c r="Q3251" s="267"/>
      <c r="R3251" s="267"/>
      <c r="S3251" s="267"/>
      <c r="T3251" s="267"/>
      <c r="U3251" s="267"/>
      <c r="V3251" s="267"/>
      <c r="W3251" s="267"/>
      <c r="X3251" s="267"/>
      <c r="Y3251" s="267"/>
      <c r="Z3251" s="267"/>
      <c r="AA3251" s="267"/>
      <c r="AB3251" s="267"/>
    </row>
    <row r="3252" spans="1:28" s="268" customFormat="1" ht="40.200000000000003" customHeight="1">
      <c r="A3252" s="263" t="s">
        <v>8810</v>
      </c>
      <c r="B3252" s="535"/>
      <c r="C3252" s="263" t="s">
        <v>8863</v>
      </c>
      <c r="D3252" s="263" t="s">
        <v>8813</v>
      </c>
      <c r="E3252" s="535"/>
      <c r="F3252" s="263" t="s">
        <v>8864</v>
      </c>
      <c r="G3252" s="264" t="s">
        <v>8839</v>
      </c>
      <c r="H3252" s="263" t="s">
        <v>8865</v>
      </c>
      <c r="I3252" s="265" t="s">
        <v>9</v>
      </c>
      <c r="J3252" s="263"/>
      <c r="K3252" s="269"/>
      <c r="L3252" s="269" t="s">
        <v>645</v>
      </c>
      <c r="M3252" s="267"/>
      <c r="N3252" s="267"/>
      <c r="O3252" s="267"/>
      <c r="P3252" s="267"/>
      <c r="Q3252" s="267"/>
      <c r="R3252" s="267"/>
      <c r="S3252" s="267"/>
      <c r="T3252" s="267"/>
      <c r="U3252" s="267"/>
      <c r="V3252" s="267"/>
      <c r="W3252" s="267"/>
      <c r="X3252" s="267"/>
      <c r="Y3252" s="267"/>
      <c r="Z3252" s="267"/>
      <c r="AA3252" s="267"/>
      <c r="AB3252" s="267"/>
    </row>
    <row r="3253" spans="1:28" s="268" customFormat="1" ht="40.200000000000003" customHeight="1">
      <c r="A3253" s="263" t="s">
        <v>8810</v>
      </c>
      <c r="B3253" s="535"/>
      <c r="C3253" s="263" t="s">
        <v>8866</v>
      </c>
      <c r="D3253" s="263" t="s">
        <v>8813</v>
      </c>
      <c r="E3253" s="535"/>
      <c r="F3253" s="263" t="s">
        <v>8867</v>
      </c>
      <c r="G3253" s="264" t="s">
        <v>8839</v>
      </c>
      <c r="H3253" s="263" t="s">
        <v>8868</v>
      </c>
      <c r="I3253" s="265" t="s">
        <v>9</v>
      </c>
      <c r="J3253" s="263"/>
      <c r="K3253" s="269"/>
      <c r="L3253" s="269" t="s">
        <v>645</v>
      </c>
      <c r="M3253" s="267"/>
      <c r="N3253" s="267"/>
      <c r="O3253" s="267"/>
      <c r="P3253" s="267"/>
      <c r="Q3253" s="267"/>
      <c r="R3253" s="267"/>
      <c r="S3253" s="267"/>
      <c r="T3253" s="267"/>
      <c r="U3253" s="267"/>
      <c r="V3253" s="267"/>
      <c r="W3253" s="267"/>
      <c r="X3253" s="267"/>
      <c r="Y3253" s="267"/>
      <c r="Z3253" s="267"/>
      <c r="AA3253" s="267"/>
      <c r="AB3253" s="267"/>
    </row>
    <row r="3254" spans="1:28" s="268" customFormat="1" ht="40.200000000000003" customHeight="1">
      <c r="A3254" s="263" t="s">
        <v>8810</v>
      </c>
      <c r="B3254" s="535"/>
      <c r="C3254" s="263" t="s">
        <v>8869</v>
      </c>
      <c r="D3254" s="263" t="s">
        <v>8813</v>
      </c>
      <c r="E3254" s="535"/>
      <c r="F3254" s="263" t="s">
        <v>8870</v>
      </c>
      <c r="G3254" s="264" t="s">
        <v>8871</v>
      </c>
      <c r="H3254" s="263" t="s">
        <v>8872</v>
      </c>
      <c r="I3254" s="265" t="s">
        <v>9</v>
      </c>
      <c r="J3254" s="263"/>
      <c r="K3254" s="269"/>
      <c r="L3254" s="269" t="s">
        <v>645</v>
      </c>
      <c r="M3254" s="267"/>
      <c r="N3254" s="267"/>
      <c r="O3254" s="267"/>
      <c r="P3254" s="267"/>
      <c r="Q3254" s="267"/>
      <c r="R3254" s="267"/>
      <c r="S3254" s="267"/>
      <c r="T3254" s="267"/>
      <c r="U3254" s="267"/>
      <c r="V3254" s="267"/>
      <c r="W3254" s="267"/>
      <c r="X3254" s="267"/>
      <c r="Y3254" s="267"/>
      <c r="Z3254" s="267"/>
      <c r="AA3254" s="267"/>
      <c r="AB3254" s="267"/>
    </row>
    <row r="3255" spans="1:28" s="268" customFormat="1" ht="40.200000000000003" customHeight="1">
      <c r="A3255" s="263" t="s">
        <v>8810</v>
      </c>
      <c r="B3255" s="535"/>
      <c r="C3255" s="263" t="s">
        <v>8873</v>
      </c>
      <c r="D3255" s="263" t="s">
        <v>8813</v>
      </c>
      <c r="E3255" s="535"/>
      <c r="F3255" s="263" t="s">
        <v>8874</v>
      </c>
      <c r="G3255" s="264" t="s">
        <v>8839</v>
      </c>
      <c r="H3255" s="263" t="s">
        <v>4735</v>
      </c>
      <c r="I3255" s="265" t="s">
        <v>9</v>
      </c>
      <c r="J3255" s="263"/>
      <c r="K3255" s="269"/>
      <c r="L3255" s="269" t="s">
        <v>645</v>
      </c>
      <c r="M3255" s="267"/>
      <c r="N3255" s="267"/>
      <c r="O3255" s="267"/>
      <c r="P3255" s="267"/>
      <c r="Q3255" s="267"/>
      <c r="R3255" s="267"/>
      <c r="S3255" s="267"/>
      <c r="T3255" s="267"/>
      <c r="U3255" s="267"/>
      <c r="V3255" s="267"/>
      <c r="W3255" s="267"/>
      <c r="X3255" s="267"/>
      <c r="Y3255" s="267"/>
      <c r="Z3255" s="267"/>
      <c r="AA3255" s="267"/>
      <c r="AB3255" s="267"/>
    </row>
    <row r="3256" spans="1:28" s="268" customFormat="1" ht="40.200000000000003" customHeight="1">
      <c r="A3256" s="263" t="s">
        <v>8810</v>
      </c>
      <c r="B3256" s="535"/>
      <c r="C3256" s="263" t="s">
        <v>8875</v>
      </c>
      <c r="D3256" s="263" t="s">
        <v>8813</v>
      </c>
      <c r="E3256" s="535"/>
      <c r="F3256" s="263" t="s">
        <v>8475</v>
      </c>
      <c r="G3256" s="264" t="s">
        <v>8839</v>
      </c>
      <c r="H3256" s="263" t="s">
        <v>8876</v>
      </c>
      <c r="I3256" s="265" t="s">
        <v>9</v>
      </c>
      <c r="J3256" s="263"/>
      <c r="K3256" s="269"/>
      <c r="L3256" s="269" t="s">
        <v>645</v>
      </c>
      <c r="M3256" s="267"/>
      <c r="N3256" s="267"/>
      <c r="O3256" s="267"/>
      <c r="P3256" s="267"/>
      <c r="Q3256" s="267"/>
      <c r="R3256" s="267"/>
      <c r="S3256" s="267"/>
      <c r="T3256" s="267"/>
      <c r="U3256" s="267"/>
      <c r="V3256" s="267"/>
      <c r="W3256" s="267"/>
      <c r="X3256" s="267"/>
      <c r="Y3256" s="267"/>
      <c r="Z3256" s="267"/>
      <c r="AA3256" s="267"/>
      <c r="AB3256" s="267"/>
    </row>
    <row r="3257" spans="1:28" s="268" customFormat="1" ht="40.200000000000003" customHeight="1">
      <c r="A3257" s="263" t="s">
        <v>8810</v>
      </c>
      <c r="B3257" s="535"/>
      <c r="C3257" s="263" t="s">
        <v>8877</v>
      </c>
      <c r="D3257" s="263" t="s">
        <v>8813</v>
      </c>
      <c r="E3257" s="535"/>
      <c r="F3257" s="263" t="s">
        <v>8477</v>
      </c>
      <c r="G3257" s="264" t="s">
        <v>8839</v>
      </c>
      <c r="H3257" s="263" t="s">
        <v>8878</v>
      </c>
      <c r="I3257" s="265" t="s">
        <v>9</v>
      </c>
      <c r="J3257" s="263"/>
      <c r="K3257" s="269"/>
      <c r="L3257" s="269" t="s">
        <v>645</v>
      </c>
      <c r="M3257" s="267"/>
      <c r="N3257" s="267"/>
      <c r="O3257" s="267"/>
      <c r="P3257" s="267"/>
      <c r="Q3257" s="267"/>
      <c r="R3257" s="267"/>
      <c r="S3257" s="267"/>
      <c r="T3257" s="267"/>
      <c r="U3257" s="267"/>
      <c r="V3257" s="267"/>
      <c r="W3257" s="267"/>
      <c r="X3257" s="267"/>
      <c r="Y3257" s="267"/>
      <c r="Z3257" s="267"/>
      <c r="AA3257" s="267"/>
      <c r="AB3257" s="267"/>
    </row>
    <row r="3258" spans="1:28" s="268" customFormat="1" ht="40.200000000000003" customHeight="1">
      <c r="A3258" s="263" t="s">
        <v>8810</v>
      </c>
      <c r="B3258" s="535"/>
      <c r="C3258" s="263" t="s">
        <v>8879</v>
      </c>
      <c r="D3258" s="263" t="s">
        <v>8813</v>
      </c>
      <c r="E3258" s="535"/>
      <c r="F3258" s="263" t="s">
        <v>6732</v>
      </c>
      <c r="G3258" s="264" t="s">
        <v>8839</v>
      </c>
      <c r="H3258" s="263" t="s">
        <v>8880</v>
      </c>
      <c r="I3258" s="265" t="s">
        <v>9</v>
      </c>
      <c r="J3258" s="263"/>
      <c r="K3258" s="269"/>
      <c r="L3258" s="269" t="s">
        <v>645</v>
      </c>
      <c r="M3258" s="267"/>
      <c r="N3258" s="267"/>
      <c r="O3258" s="267"/>
      <c r="P3258" s="267"/>
      <c r="Q3258" s="267"/>
      <c r="R3258" s="267"/>
      <c r="S3258" s="267"/>
      <c r="T3258" s="267"/>
      <c r="U3258" s="267"/>
      <c r="V3258" s="267"/>
      <c r="W3258" s="267"/>
      <c r="X3258" s="267"/>
      <c r="Y3258" s="267"/>
      <c r="Z3258" s="267"/>
      <c r="AA3258" s="267"/>
      <c r="AB3258" s="267"/>
    </row>
    <row r="3259" spans="1:28" s="268" customFormat="1" ht="40.200000000000003" customHeight="1">
      <c r="A3259" s="263" t="s">
        <v>8810</v>
      </c>
      <c r="B3259" s="535"/>
      <c r="C3259" s="263" t="s">
        <v>8881</v>
      </c>
      <c r="D3259" s="263" t="s">
        <v>8813</v>
      </c>
      <c r="E3259" s="535"/>
      <c r="F3259" s="263" t="s">
        <v>8882</v>
      </c>
      <c r="G3259" s="264" t="s">
        <v>8839</v>
      </c>
      <c r="H3259" s="263" t="s">
        <v>8883</v>
      </c>
      <c r="I3259" s="265" t="s">
        <v>9</v>
      </c>
      <c r="J3259" s="263"/>
      <c r="K3259" s="269"/>
      <c r="L3259" s="269" t="s">
        <v>645</v>
      </c>
      <c r="M3259" s="267"/>
      <c r="N3259" s="267"/>
      <c r="O3259" s="267"/>
      <c r="P3259" s="267"/>
      <c r="Q3259" s="267"/>
      <c r="R3259" s="267"/>
      <c r="S3259" s="267"/>
      <c r="T3259" s="267"/>
      <c r="U3259" s="267"/>
      <c r="V3259" s="267"/>
      <c r="W3259" s="267"/>
      <c r="X3259" s="267"/>
      <c r="Y3259" s="267"/>
      <c r="Z3259" s="267"/>
      <c r="AA3259" s="267"/>
      <c r="AB3259" s="267"/>
    </row>
    <row r="3260" spans="1:28" s="268" customFormat="1" ht="40.200000000000003" customHeight="1">
      <c r="A3260" s="263" t="s">
        <v>8810</v>
      </c>
      <c r="B3260" s="535"/>
      <c r="C3260" s="263" t="s">
        <v>8884</v>
      </c>
      <c r="D3260" s="263" t="s">
        <v>8813</v>
      </c>
      <c r="E3260" s="535"/>
      <c r="F3260" s="263" t="s">
        <v>8483</v>
      </c>
      <c r="G3260" s="264" t="s">
        <v>8839</v>
      </c>
      <c r="H3260" s="263" t="s">
        <v>8885</v>
      </c>
      <c r="I3260" s="265" t="s">
        <v>9</v>
      </c>
      <c r="J3260" s="263"/>
      <c r="K3260" s="269"/>
      <c r="L3260" s="269" t="s">
        <v>645</v>
      </c>
      <c r="M3260" s="267"/>
      <c r="N3260" s="267"/>
      <c r="O3260" s="267"/>
      <c r="P3260" s="267"/>
      <c r="Q3260" s="267"/>
      <c r="R3260" s="267"/>
      <c r="S3260" s="267"/>
      <c r="T3260" s="267"/>
      <c r="U3260" s="267"/>
      <c r="V3260" s="267"/>
      <c r="W3260" s="267"/>
      <c r="X3260" s="267"/>
      <c r="Y3260" s="267"/>
      <c r="Z3260" s="267"/>
      <c r="AA3260" s="267"/>
      <c r="AB3260" s="267"/>
    </row>
    <row r="3261" spans="1:28" s="268" customFormat="1" ht="40.200000000000003" customHeight="1">
      <c r="A3261" s="263" t="s">
        <v>8810</v>
      </c>
      <c r="B3261" s="535"/>
      <c r="C3261" s="263" t="s">
        <v>8886</v>
      </c>
      <c r="D3261" s="263" t="s">
        <v>8813</v>
      </c>
      <c r="E3261" s="535"/>
      <c r="F3261" s="263" t="s">
        <v>6735</v>
      </c>
      <c r="G3261" s="264" t="s">
        <v>8839</v>
      </c>
      <c r="H3261" s="263" t="s">
        <v>8887</v>
      </c>
      <c r="I3261" s="265" t="s">
        <v>9</v>
      </c>
      <c r="J3261" s="263"/>
      <c r="K3261" s="269"/>
      <c r="L3261" s="269" t="s">
        <v>645</v>
      </c>
      <c r="M3261" s="267"/>
      <c r="N3261" s="267"/>
      <c r="O3261" s="267"/>
      <c r="P3261" s="267"/>
      <c r="Q3261" s="267"/>
      <c r="R3261" s="267"/>
      <c r="S3261" s="267"/>
      <c r="T3261" s="267"/>
      <c r="U3261" s="267"/>
      <c r="V3261" s="267"/>
      <c r="W3261" s="267"/>
      <c r="X3261" s="267"/>
      <c r="Y3261" s="267"/>
      <c r="Z3261" s="267"/>
      <c r="AA3261" s="267"/>
      <c r="AB3261" s="267"/>
    </row>
    <row r="3262" spans="1:28" s="268" customFormat="1" ht="40.200000000000003" customHeight="1">
      <c r="A3262" s="263" t="s">
        <v>8810</v>
      </c>
      <c r="B3262" s="535"/>
      <c r="C3262" s="263" t="s">
        <v>8888</v>
      </c>
      <c r="D3262" s="263" t="s">
        <v>8813</v>
      </c>
      <c r="E3262" s="535"/>
      <c r="F3262" s="263" t="s">
        <v>8889</v>
      </c>
      <c r="G3262" s="264" t="s">
        <v>8839</v>
      </c>
      <c r="H3262" s="263" t="s">
        <v>8890</v>
      </c>
      <c r="I3262" s="265" t="s">
        <v>9</v>
      </c>
      <c r="J3262" s="263"/>
      <c r="K3262" s="269"/>
      <c r="L3262" s="269" t="s">
        <v>645</v>
      </c>
      <c r="M3262" s="267"/>
      <c r="N3262" s="267"/>
      <c r="O3262" s="267"/>
      <c r="P3262" s="267"/>
      <c r="Q3262" s="267"/>
      <c r="R3262" s="267"/>
      <c r="S3262" s="267"/>
      <c r="T3262" s="267"/>
      <c r="U3262" s="267"/>
      <c r="V3262" s="267"/>
      <c r="W3262" s="267"/>
      <c r="X3262" s="267"/>
      <c r="Y3262" s="267"/>
      <c r="Z3262" s="267"/>
      <c r="AA3262" s="267"/>
      <c r="AB3262" s="267"/>
    </row>
    <row r="3263" spans="1:28" s="268" customFormat="1" ht="40.200000000000003" customHeight="1">
      <c r="A3263" s="263" t="s">
        <v>8810</v>
      </c>
      <c r="B3263" s="535"/>
      <c r="C3263" s="263" t="s">
        <v>8891</v>
      </c>
      <c r="D3263" s="263" t="s">
        <v>8813</v>
      </c>
      <c r="E3263" s="535"/>
      <c r="F3263" s="263" t="s">
        <v>8892</v>
      </c>
      <c r="G3263" s="264" t="s">
        <v>8839</v>
      </c>
      <c r="H3263" s="263" t="s">
        <v>6765</v>
      </c>
      <c r="I3263" s="265" t="s">
        <v>9</v>
      </c>
      <c r="J3263" s="263"/>
      <c r="K3263" s="269"/>
      <c r="L3263" s="269" t="s">
        <v>645</v>
      </c>
      <c r="M3263" s="267"/>
      <c r="N3263" s="267"/>
      <c r="O3263" s="267"/>
      <c r="P3263" s="267"/>
      <c r="Q3263" s="267"/>
      <c r="R3263" s="267"/>
      <c r="S3263" s="267"/>
      <c r="T3263" s="267"/>
      <c r="U3263" s="267"/>
      <c r="V3263" s="267"/>
      <c r="W3263" s="267"/>
      <c r="X3263" s="267"/>
      <c r="Y3263" s="267"/>
      <c r="Z3263" s="267"/>
      <c r="AA3263" s="267"/>
      <c r="AB3263" s="267"/>
    </row>
    <row r="3264" spans="1:28" s="268" customFormat="1" ht="40.200000000000003" customHeight="1">
      <c r="A3264" s="263" t="s">
        <v>8810</v>
      </c>
      <c r="B3264" s="535"/>
      <c r="C3264" s="263" t="s">
        <v>8893</v>
      </c>
      <c r="D3264" s="263" t="s">
        <v>8813</v>
      </c>
      <c r="E3264" s="535"/>
      <c r="F3264" s="263" t="s">
        <v>8894</v>
      </c>
      <c r="G3264" s="264" t="s">
        <v>8839</v>
      </c>
      <c r="H3264" s="263" t="s">
        <v>6768</v>
      </c>
      <c r="I3264" s="265" t="s">
        <v>9</v>
      </c>
      <c r="J3264" s="263"/>
      <c r="K3264" s="269"/>
      <c r="L3264" s="269" t="s">
        <v>645</v>
      </c>
      <c r="M3264" s="267"/>
      <c r="N3264" s="267"/>
      <c r="O3264" s="267"/>
      <c r="P3264" s="267"/>
      <c r="Q3264" s="267"/>
      <c r="R3264" s="267"/>
      <c r="S3264" s="267"/>
      <c r="T3264" s="267"/>
      <c r="U3264" s="267"/>
      <c r="V3264" s="267"/>
      <c r="W3264" s="267"/>
      <c r="X3264" s="267"/>
      <c r="Y3264" s="267"/>
      <c r="Z3264" s="267"/>
      <c r="AA3264" s="267"/>
      <c r="AB3264" s="267"/>
    </row>
    <row r="3265" spans="1:28" s="268" customFormat="1" ht="40.200000000000003" customHeight="1">
      <c r="A3265" s="263" t="s">
        <v>8810</v>
      </c>
      <c r="B3265" s="535"/>
      <c r="C3265" s="263" t="s">
        <v>8895</v>
      </c>
      <c r="D3265" s="263" t="s">
        <v>8813</v>
      </c>
      <c r="E3265" s="535"/>
      <c r="F3265" s="263" t="s">
        <v>8896</v>
      </c>
      <c r="G3265" s="264" t="s">
        <v>8839</v>
      </c>
      <c r="H3265" s="263" t="s">
        <v>1812</v>
      </c>
      <c r="I3265" s="265" t="s">
        <v>9</v>
      </c>
      <c r="J3265" s="263"/>
      <c r="K3265" s="269"/>
      <c r="L3265" s="269" t="s">
        <v>645</v>
      </c>
      <c r="M3265" s="267"/>
      <c r="N3265" s="267"/>
      <c r="O3265" s="267"/>
      <c r="P3265" s="267"/>
      <c r="Q3265" s="267"/>
      <c r="R3265" s="267"/>
      <c r="S3265" s="267"/>
      <c r="T3265" s="267"/>
      <c r="U3265" s="267"/>
      <c r="V3265" s="267"/>
      <c r="W3265" s="267"/>
      <c r="X3265" s="267"/>
      <c r="Y3265" s="267"/>
      <c r="Z3265" s="267"/>
      <c r="AA3265" s="267"/>
      <c r="AB3265" s="267"/>
    </row>
    <row r="3266" spans="1:28" s="268" customFormat="1" ht="40.200000000000003" customHeight="1">
      <c r="A3266" s="263" t="s">
        <v>8810</v>
      </c>
      <c r="B3266" s="535"/>
      <c r="C3266" s="263" t="s">
        <v>8897</v>
      </c>
      <c r="D3266" s="263" t="s">
        <v>8813</v>
      </c>
      <c r="E3266" s="535"/>
      <c r="F3266" s="263" t="s">
        <v>8898</v>
      </c>
      <c r="G3266" s="264" t="s">
        <v>8839</v>
      </c>
      <c r="H3266" s="263" t="s">
        <v>1808</v>
      </c>
      <c r="I3266" s="265" t="s">
        <v>9</v>
      </c>
      <c r="J3266" s="263"/>
      <c r="K3266" s="269"/>
      <c r="L3266" s="269" t="s">
        <v>645</v>
      </c>
      <c r="M3266" s="267"/>
      <c r="N3266" s="267"/>
      <c r="O3266" s="267"/>
      <c r="P3266" s="267"/>
      <c r="Q3266" s="267"/>
      <c r="R3266" s="267"/>
      <c r="S3266" s="267"/>
      <c r="T3266" s="267"/>
      <c r="U3266" s="267"/>
      <c r="V3266" s="267"/>
      <c r="W3266" s="267"/>
      <c r="X3266" s="267"/>
      <c r="Y3266" s="267"/>
      <c r="Z3266" s="267"/>
      <c r="AA3266" s="267"/>
      <c r="AB3266" s="267"/>
    </row>
    <row r="3267" spans="1:28" s="268" customFormat="1" ht="40.200000000000003" customHeight="1">
      <c r="A3267" s="263" t="s">
        <v>8810</v>
      </c>
      <c r="B3267" s="535"/>
      <c r="C3267" s="263" t="s">
        <v>8899</v>
      </c>
      <c r="D3267" s="263" t="s">
        <v>8813</v>
      </c>
      <c r="E3267" s="535"/>
      <c r="F3267" s="263" t="s">
        <v>1804</v>
      </c>
      <c r="G3267" s="264" t="s">
        <v>8839</v>
      </c>
      <c r="H3267" s="263" t="s">
        <v>1625</v>
      </c>
      <c r="I3267" s="265" t="s">
        <v>9</v>
      </c>
      <c r="J3267" s="263"/>
      <c r="K3267" s="269"/>
      <c r="L3267" s="269" t="s">
        <v>645</v>
      </c>
      <c r="M3267" s="267"/>
      <c r="N3267" s="267"/>
      <c r="O3267" s="267"/>
      <c r="P3267" s="267"/>
      <c r="Q3267" s="267"/>
      <c r="R3267" s="267"/>
      <c r="S3267" s="267"/>
      <c r="T3267" s="267"/>
      <c r="U3267" s="267"/>
      <c r="V3267" s="267"/>
      <c r="W3267" s="267"/>
      <c r="X3267" s="267"/>
      <c r="Y3267" s="267"/>
      <c r="Z3267" s="267"/>
      <c r="AA3267" s="267"/>
      <c r="AB3267" s="267"/>
    </row>
    <row r="3268" spans="1:28" s="268" customFormat="1" ht="40.200000000000003" customHeight="1">
      <c r="A3268" s="263" t="s">
        <v>8810</v>
      </c>
      <c r="B3268" s="535"/>
      <c r="C3268" s="263" t="s">
        <v>8900</v>
      </c>
      <c r="D3268" s="263" t="s">
        <v>8813</v>
      </c>
      <c r="E3268" s="535"/>
      <c r="F3268" s="263" t="s">
        <v>8901</v>
      </c>
      <c r="G3268" s="264" t="s">
        <v>8839</v>
      </c>
      <c r="H3268" s="263" t="s">
        <v>8902</v>
      </c>
      <c r="I3268" s="265" t="s">
        <v>9</v>
      </c>
      <c r="J3268" s="263"/>
      <c r="K3268" s="269"/>
      <c r="L3268" s="269" t="s">
        <v>645</v>
      </c>
      <c r="M3268" s="267"/>
      <c r="N3268" s="267"/>
      <c r="O3268" s="267"/>
      <c r="P3268" s="267"/>
      <c r="Q3268" s="267"/>
      <c r="R3268" s="267"/>
      <c r="S3268" s="267"/>
      <c r="T3268" s="267"/>
      <c r="U3268" s="267"/>
      <c r="V3268" s="267"/>
      <c r="W3268" s="267"/>
      <c r="X3268" s="267"/>
      <c r="Y3268" s="267"/>
      <c r="Z3268" s="267"/>
      <c r="AA3268" s="267"/>
      <c r="AB3268" s="267"/>
    </row>
    <row r="3269" spans="1:28" s="268" customFormat="1" ht="40.200000000000003" customHeight="1">
      <c r="A3269" s="263" t="s">
        <v>8810</v>
      </c>
      <c r="B3269" s="535"/>
      <c r="C3269" s="263" t="s">
        <v>8903</v>
      </c>
      <c r="D3269" s="263" t="s">
        <v>8813</v>
      </c>
      <c r="E3269" s="535"/>
      <c r="F3269" s="263" t="s">
        <v>4860</v>
      </c>
      <c r="G3269" s="264" t="s">
        <v>8839</v>
      </c>
      <c r="H3269" s="263" t="s">
        <v>8904</v>
      </c>
      <c r="I3269" s="265" t="s">
        <v>9</v>
      </c>
      <c r="J3269" s="263"/>
      <c r="K3269" s="269"/>
      <c r="L3269" s="269" t="s">
        <v>645</v>
      </c>
      <c r="M3269" s="267"/>
      <c r="N3269" s="267"/>
      <c r="O3269" s="267"/>
      <c r="P3269" s="267"/>
      <c r="Q3269" s="267"/>
      <c r="R3269" s="267"/>
      <c r="S3269" s="267"/>
      <c r="T3269" s="267"/>
      <c r="U3269" s="267"/>
      <c r="V3269" s="267"/>
      <c r="W3269" s="267"/>
      <c r="X3269" s="267"/>
      <c r="Y3269" s="267"/>
      <c r="Z3269" s="267"/>
      <c r="AA3269" s="267"/>
      <c r="AB3269" s="267"/>
    </row>
    <row r="3270" spans="1:28" s="268" customFormat="1" ht="40.200000000000003" customHeight="1">
      <c r="A3270" s="263" t="s">
        <v>8810</v>
      </c>
      <c r="B3270" s="535"/>
      <c r="C3270" s="263" t="s">
        <v>8905</v>
      </c>
      <c r="D3270" s="263" t="s">
        <v>8813</v>
      </c>
      <c r="E3270" s="535"/>
      <c r="F3270" s="263" t="s">
        <v>8906</v>
      </c>
      <c r="G3270" s="264" t="s">
        <v>8839</v>
      </c>
      <c r="H3270" s="263" t="s">
        <v>8907</v>
      </c>
      <c r="I3270" s="265" t="s">
        <v>9</v>
      </c>
      <c r="J3270" s="263"/>
      <c r="K3270" s="263"/>
      <c r="L3270" s="263" t="s">
        <v>645</v>
      </c>
      <c r="M3270" s="267"/>
      <c r="N3270" s="267"/>
      <c r="O3270" s="267"/>
      <c r="P3270" s="267"/>
      <c r="Q3270" s="267"/>
      <c r="R3270" s="267"/>
      <c r="S3270" s="267"/>
      <c r="T3270" s="267"/>
      <c r="U3270" s="267"/>
      <c r="V3270" s="267"/>
      <c r="W3270" s="267"/>
      <c r="X3270" s="267"/>
      <c r="Y3270" s="267"/>
      <c r="Z3270" s="267"/>
      <c r="AA3270" s="267"/>
      <c r="AB3270" s="267"/>
    </row>
    <row r="3271" spans="1:28" s="268" customFormat="1" ht="40.200000000000003" customHeight="1">
      <c r="A3271" s="263" t="s">
        <v>8810</v>
      </c>
      <c r="B3271" s="535"/>
      <c r="C3271" s="263" t="s">
        <v>8908</v>
      </c>
      <c r="D3271" s="263" t="s">
        <v>8813</v>
      </c>
      <c r="E3271" s="535"/>
      <c r="F3271" s="263" t="s">
        <v>8909</v>
      </c>
      <c r="G3271" s="264" t="s">
        <v>8839</v>
      </c>
      <c r="H3271" s="263" t="s">
        <v>8910</v>
      </c>
      <c r="I3271" s="265" t="s">
        <v>9</v>
      </c>
      <c r="J3271" s="263"/>
      <c r="K3271" s="263"/>
      <c r="L3271" s="263" t="s">
        <v>645</v>
      </c>
      <c r="M3271" s="267"/>
      <c r="N3271" s="267"/>
      <c r="O3271" s="267"/>
      <c r="P3271" s="267"/>
      <c r="Q3271" s="267"/>
      <c r="R3271" s="267"/>
      <c r="S3271" s="267"/>
      <c r="T3271" s="267"/>
      <c r="U3271" s="267"/>
      <c r="V3271" s="267"/>
      <c r="W3271" s="267"/>
      <c r="X3271" s="267"/>
      <c r="Y3271" s="267"/>
      <c r="Z3271" s="267"/>
      <c r="AA3271" s="267"/>
      <c r="AB3271" s="267"/>
    </row>
    <row r="3272" spans="1:28" s="268" customFormat="1" ht="40.200000000000003" customHeight="1">
      <c r="A3272" s="263" t="s">
        <v>8810</v>
      </c>
      <c r="B3272" s="535"/>
      <c r="C3272" s="263" t="s">
        <v>8911</v>
      </c>
      <c r="D3272" s="263" t="s">
        <v>8813</v>
      </c>
      <c r="E3272" s="535"/>
      <c r="F3272" s="263" t="s">
        <v>3031</v>
      </c>
      <c r="G3272" s="264" t="s">
        <v>5408</v>
      </c>
      <c r="H3272" s="263" t="s">
        <v>6538</v>
      </c>
      <c r="I3272" s="265" t="s">
        <v>9</v>
      </c>
      <c r="J3272" s="263"/>
      <c r="K3272" s="263"/>
      <c r="L3272" s="263" t="s">
        <v>645</v>
      </c>
      <c r="M3272" s="267"/>
      <c r="N3272" s="267"/>
      <c r="O3272" s="267"/>
      <c r="P3272" s="267"/>
      <c r="Q3272" s="267"/>
      <c r="R3272" s="267"/>
      <c r="S3272" s="267"/>
      <c r="T3272" s="267"/>
      <c r="U3272" s="267"/>
      <c r="V3272" s="267"/>
      <c r="W3272" s="267"/>
      <c r="X3272" s="267"/>
      <c r="Y3272" s="267"/>
      <c r="Z3272" s="267"/>
      <c r="AA3272" s="267"/>
      <c r="AB3272" s="267"/>
    </row>
    <row r="3273" spans="1:28" s="268" customFormat="1" ht="40.200000000000003" customHeight="1">
      <c r="A3273" s="263" t="s">
        <v>8810</v>
      </c>
      <c r="B3273" s="535"/>
      <c r="C3273" s="263" t="s">
        <v>8912</v>
      </c>
      <c r="D3273" s="263" t="s">
        <v>8813</v>
      </c>
      <c r="E3273" s="535"/>
      <c r="F3273" s="263" t="s">
        <v>5025</v>
      </c>
      <c r="G3273" s="264" t="s">
        <v>6540</v>
      </c>
      <c r="H3273" s="263" t="s">
        <v>3365</v>
      </c>
      <c r="I3273" s="265" t="s">
        <v>9</v>
      </c>
      <c r="J3273" s="263"/>
      <c r="K3273" s="263"/>
      <c r="L3273" s="263" t="s">
        <v>645</v>
      </c>
      <c r="M3273" s="267"/>
      <c r="N3273" s="267"/>
      <c r="O3273" s="267"/>
      <c r="P3273" s="267"/>
      <c r="Q3273" s="267"/>
      <c r="R3273" s="267"/>
      <c r="S3273" s="267"/>
      <c r="T3273" s="267"/>
      <c r="U3273" s="267"/>
      <c r="V3273" s="267"/>
      <c r="W3273" s="267"/>
      <c r="X3273" s="267"/>
      <c r="Y3273" s="267"/>
      <c r="Z3273" s="267"/>
      <c r="AA3273" s="267"/>
      <c r="AB3273" s="267"/>
    </row>
    <row r="3274" spans="1:28" s="268" customFormat="1" ht="40.200000000000003" customHeight="1">
      <c r="A3274" s="263" t="s">
        <v>8810</v>
      </c>
      <c r="B3274" s="535"/>
      <c r="C3274" s="263" t="s">
        <v>8913</v>
      </c>
      <c r="D3274" s="263" t="s">
        <v>8813</v>
      </c>
      <c r="E3274" s="535"/>
      <c r="F3274" s="263" t="s">
        <v>3036</v>
      </c>
      <c r="G3274" s="264" t="s">
        <v>6542</v>
      </c>
      <c r="H3274" s="263" t="s">
        <v>6543</v>
      </c>
      <c r="I3274" s="265" t="s">
        <v>9</v>
      </c>
      <c r="J3274" s="263"/>
      <c r="K3274" s="263"/>
      <c r="L3274" s="263" t="s">
        <v>645</v>
      </c>
      <c r="M3274" s="267"/>
      <c r="N3274" s="267"/>
      <c r="O3274" s="267"/>
      <c r="P3274" s="267"/>
      <c r="Q3274" s="267"/>
      <c r="R3274" s="267"/>
      <c r="S3274" s="267"/>
      <c r="T3274" s="267"/>
      <c r="U3274" s="267"/>
      <c r="V3274" s="267"/>
      <c r="W3274" s="267"/>
      <c r="X3274" s="267"/>
      <c r="Y3274" s="267"/>
      <c r="Z3274" s="267"/>
      <c r="AA3274" s="267"/>
      <c r="AB3274" s="267"/>
    </row>
    <row r="3275" spans="1:28" s="268" customFormat="1" ht="40.200000000000003" customHeight="1">
      <c r="A3275" s="263" t="s">
        <v>8914</v>
      </c>
      <c r="B3275" s="535" t="s">
        <v>8915</v>
      </c>
      <c r="C3275" s="263" t="s">
        <v>8916</v>
      </c>
      <c r="D3275" s="263" t="s">
        <v>8917</v>
      </c>
      <c r="E3275" s="535" t="s">
        <v>8918</v>
      </c>
      <c r="F3275" s="263" t="s">
        <v>17409</v>
      </c>
      <c r="G3275" s="264" t="s">
        <v>8919</v>
      </c>
      <c r="H3275" s="263" t="s">
        <v>8920</v>
      </c>
      <c r="I3275" s="265" t="s">
        <v>9</v>
      </c>
      <c r="J3275" s="263"/>
      <c r="K3275" s="269"/>
      <c r="L3275" s="269" t="s">
        <v>645</v>
      </c>
      <c r="M3275" s="267"/>
      <c r="N3275" s="267"/>
      <c r="O3275" s="267"/>
      <c r="P3275" s="267"/>
      <c r="Q3275" s="267"/>
      <c r="R3275" s="267"/>
      <c r="S3275" s="267"/>
      <c r="T3275" s="267"/>
      <c r="U3275" s="267"/>
      <c r="V3275" s="267"/>
      <c r="W3275" s="267"/>
      <c r="X3275" s="267"/>
      <c r="Y3275" s="267"/>
      <c r="Z3275" s="267"/>
      <c r="AA3275" s="267"/>
      <c r="AB3275" s="267"/>
    </row>
    <row r="3276" spans="1:28" s="268" customFormat="1" ht="40.200000000000003" customHeight="1">
      <c r="A3276" s="263" t="s">
        <v>8914</v>
      </c>
      <c r="B3276" s="535"/>
      <c r="C3276" s="263" t="s">
        <v>8921</v>
      </c>
      <c r="D3276" s="263" t="s">
        <v>8917</v>
      </c>
      <c r="E3276" s="535"/>
      <c r="F3276" s="263" t="s">
        <v>17410</v>
      </c>
      <c r="G3276" s="264" t="s">
        <v>8919</v>
      </c>
      <c r="H3276" s="263" t="s">
        <v>17411</v>
      </c>
      <c r="I3276" s="265" t="s">
        <v>9</v>
      </c>
      <c r="J3276" s="263"/>
      <c r="K3276" s="269"/>
      <c r="L3276" s="269" t="s">
        <v>645</v>
      </c>
      <c r="M3276" s="267"/>
      <c r="N3276" s="267"/>
      <c r="O3276" s="267"/>
      <c r="P3276" s="267"/>
      <c r="Q3276" s="267"/>
      <c r="R3276" s="267"/>
      <c r="S3276" s="267"/>
      <c r="T3276" s="267"/>
      <c r="U3276" s="267"/>
      <c r="V3276" s="267"/>
      <c r="W3276" s="267"/>
      <c r="X3276" s="267"/>
      <c r="Y3276" s="267"/>
      <c r="Z3276" s="267"/>
      <c r="AA3276" s="267"/>
      <c r="AB3276" s="267"/>
    </row>
    <row r="3277" spans="1:28" s="268" customFormat="1" ht="40.200000000000003" customHeight="1">
      <c r="A3277" s="263" t="s">
        <v>8914</v>
      </c>
      <c r="B3277" s="535"/>
      <c r="C3277" s="263" t="s">
        <v>8922</v>
      </c>
      <c r="D3277" s="263" t="s">
        <v>8917</v>
      </c>
      <c r="E3277" s="535"/>
      <c r="F3277" s="263" t="s">
        <v>1955</v>
      </c>
      <c r="G3277" s="264" t="s">
        <v>8923</v>
      </c>
      <c r="H3277" s="263" t="s">
        <v>4896</v>
      </c>
      <c r="I3277" s="265" t="s">
        <v>9</v>
      </c>
      <c r="J3277" s="263"/>
      <c r="K3277" s="269"/>
      <c r="L3277" s="269" t="s">
        <v>645</v>
      </c>
      <c r="M3277" s="267"/>
      <c r="N3277" s="267"/>
      <c r="O3277" s="267"/>
      <c r="P3277" s="267"/>
      <c r="Q3277" s="267"/>
      <c r="R3277" s="267"/>
      <c r="S3277" s="267"/>
      <c r="T3277" s="267"/>
      <c r="U3277" s="267"/>
      <c r="V3277" s="267"/>
      <c r="W3277" s="267"/>
      <c r="X3277" s="267"/>
      <c r="Y3277" s="267"/>
      <c r="Z3277" s="267"/>
      <c r="AA3277" s="267"/>
      <c r="AB3277" s="267"/>
    </row>
    <row r="3278" spans="1:28" s="268" customFormat="1" ht="40.200000000000003" customHeight="1">
      <c r="A3278" s="263" t="s">
        <v>8914</v>
      </c>
      <c r="B3278" s="535"/>
      <c r="C3278" s="263" t="s">
        <v>8924</v>
      </c>
      <c r="D3278" s="263" t="s">
        <v>8917</v>
      </c>
      <c r="E3278" s="535"/>
      <c r="F3278" s="263" t="s">
        <v>8925</v>
      </c>
      <c r="G3278" s="264" t="s">
        <v>8926</v>
      </c>
      <c r="H3278" s="263" t="s">
        <v>8927</v>
      </c>
      <c r="I3278" s="265" t="s">
        <v>9</v>
      </c>
      <c r="J3278" s="263"/>
      <c r="K3278" s="269"/>
      <c r="L3278" s="269" t="s">
        <v>645</v>
      </c>
      <c r="M3278" s="267"/>
      <c r="N3278" s="267"/>
      <c r="O3278" s="267"/>
      <c r="P3278" s="267"/>
      <c r="Q3278" s="267"/>
      <c r="R3278" s="267"/>
      <c r="S3278" s="267"/>
      <c r="T3278" s="267"/>
      <c r="U3278" s="267"/>
      <c r="V3278" s="267"/>
      <c r="W3278" s="267"/>
      <c r="X3278" s="267"/>
      <c r="Y3278" s="267"/>
      <c r="Z3278" s="267"/>
      <c r="AA3278" s="267"/>
      <c r="AB3278" s="267"/>
    </row>
    <row r="3279" spans="1:28" s="268" customFormat="1" ht="40.200000000000003" customHeight="1">
      <c r="A3279" s="263" t="s">
        <v>8914</v>
      </c>
      <c r="B3279" s="535"/>
      <c r="C3279" s="263" t="s">
        <v>8928</v>
      </c>
      <c r="D3279" s="263" t="s">
        <v>8917</v>
      </c>
      <c r="E3279" s="535"/>
      <c r="F3279" s="263" t="s">
        <v>8929</v>
      </c>
      <c r="G3279" s="264" t="s">
        <v>8926</v>
      </c>
      <c r="H3279" s="263" t="s">
        <v>8930</v>
      </c>
      <c r="I3279" s="265" t="s">
        <v>9</v>
      </c>
      <c r="J3279" s="263"/>
      <c r="K3279" s="269"/>
      <c r="L3279" s="269" t="s">
        <v>645</v>
      </c>
      <c r="M3279" s="267"/>
      <c r="N3279" s="267"/>
      <c r="O3279" s="267"/>
      <c r="P3279" s="267"/>
      <c r="Q3279" s="267"/>
      <c r="R3279" s="267"/>
      <c r="S3279" s="267"/>
      <c r="T3279" s="267"/>
      <c r="U3279" s="267"/>
      <c r="V3279" s="267"/>
      <c r="W3279" s="267"/>
      <c r="X3279" s="267"/>
      <c r="Y3279" s="267"/>
      <c r="Z3279" s="267"/>
      <c r="AA3279" s="267"/>
      <c r="AB3279" s="267"/>
    </row>
    <row r="3280" spans="1:28" s="268" customFormat="1" ht="40.200000000000003" customHeight="1">
      <c r="A3280" s="263" t="s">
        <v>8914</v>
      </c>
      <c r="B3280" s="535"/>
      <c r="C3280" s="263" t="s">
        <v>8931</v>
      </c>
      <c r="D3280" s="263" t="s">
        <v>8917</v>
      </c>
      <c r="E3280" s="535"/>
      <c r="F3280" s="263" t="s">
        <v>8932</v>
      </c>
      <c r="G3280" s="264" t="s">
        <v>8926</v>
      </c>
      <c r="H3280" s="263" t="s">
        <v>8933</v>
      </c>
      <c r="I3280" s="265" t="s">
        <v>9</v>
      </c>
      <c r="J3280" s="263"/>
      <c r="K3280" s="269"/>
      <c r="L3280" s="269" t="s">
        <v>645</v>
      </c>
      <c r="M3280" s="267"/>
      <c r="N3280" s="267"/>
      <c r="O3280" s="267"/>
      <c r="P3280" s="267"/>
      <c r="Q3280" s="267"/>
      <c r="R3280" s="267"/>
      <c r="S3280" s="267"/>
      <c r="T3280" s="267"/>
      <c r="U3280" s="267"/>
      <c r="V3280" s="267"/>
      <c r="W3280" s="267"/>
      <c r="X3280" s="267"/>
      <c r="Y3280" s="267"/>
      <c r="Z3280" s="267"/>
      <c r="AA3280" s="267"/>
      <c r="AB3280" s="267"/>
    </row>
    <row r="3281" spans="1:28" s="268" customFormat="1" ht="40.200000000000003" customHeight="1">
      <c r="A3281" s="263" t="s">
        <v>8914</v>
      </c>
      <c r="B3281" s="535"/>
      <c r="C3281" s="263" t="s">
        <v>8934</v>
      </c>
      <c r="D3281" s="263" t="s">
        <v>8917</v>
      </c>
      <c r="E3281" s="535"/>
      <c r="F3281" s="263" t="s">
        <v>1965</v>
      </c>
      <c r="G3281" s="264" t="s">
        <v>8926</v>
      </c>
      <c r="H3281" s="263" t="s">
        <v>1966</v>
      </c>
      <c r="I3281" s="265" t="s">
        <v>9</v>
      </c>
      <c r="J3281" s="263"/>
      <c r="K3281" s="269"/>
      <c r="L3281" s="269" t="s">
        <v>645</v>
      </c>
      <c r="M3281" s="267"/>
      <c r="N3281" s="267"/>
      <c r="O3281" s="267"/>
      <c r="P3281" s="267"/>
      <c r="Q3281" s="267"/>
      <c r="R3281" s="267"/>
      <c r="S3281" s="267"/>
      <c r="T3281" s="267"/>
      <c r="U3281" s="267"/>
      <c r="V3281" s="267"/>
      <c r="W3281" s="267"/>
      <c r="X3281" s="267"/>
      <c r="Y3281" s="267"/>
      <c r="Z3281" s="267"/>
      <c r="AA3281" s="267"/>
      <c r="AB3281" s="267"/>
    </row>
    <row r="3282" spans="1:28" s="268" customFormat="1" ht="40.200000000000003" customHeight="1">
      <c r="A3282" s="263" t="s">
        <v>8914</v>
      </c>
      <c r="B3282" s="535"/>
      <c r="C3282" s="263" t="s">
        <v>8935</v>
      </c>
      <c r="D3282" s="263" t="s">
        <v>8917</v>
      </c>
      <c r="E3282" s="535"/>
      <c r="F3282" s="263" t="s">
        <v>1967</v>
      </c>
      <c r="G3282" s="264" t="s">
        <v>8926</v>
      </c>
      <c r="H3282" s="263" t="s">
        <v>1969</v>
      </c>
      <c r="I3282" s="265" t="s">
        <v>9</v>
      </c>
      <c r="J3282" s="263"/>
      <c r="K3282" s="269"/>
      <c r="L3282" s="269" t="s">
        <v>645</v>
      </c>
      <c r="M3282" s="267"/>
      <c r="N3282" s="267"/>
      <c r="O3282" s="267"/>
      <c r="P3282" s="267"/>
      <c r="Q3282" s="267"/>
      <c r="R3282" s="267"/>
      <c r="S3282" s="267"/>
      <c r="T3282" s="267"/>
      <c r="U3282" s="267"/>
      <c r="V3282" s="267"/>
      <c r="W3282" s="267"/>
      <c r="X3282" s="267"/>
      <c r="Y3282" s="267"/>
      <c r="Z3282" s="267"/>
      <c r="AA3282" s="267"/>
      <c r="AB3282" s="267"/>
    </row>
    <row r="3283" spans="1:28" s="268" customFormat="1" ht="40.200000000000003" customHeight="1">
      <c r="A3283" s="263" t="s">
        <v>8914</v>
      </c>
      <c r="B3283" s="535"/>
      <c r="C3283" s="263" t="s">
        <v>8936</v>
      </c>
      <c r="D3283" s="263" t="s">
        <v>8917</v>
      </c>
      <c r="E3283" s="535"/>
      <c r="F3283" s="263" t="s">
        <v>1970</v>
      </c>
      <c r="G3283" s="264" t="s">
        <v>8926</v>
      </c>
      <c r="H3283" s="263" t="s">
        <v>8937</v>
      </c>
      <c r="I3283" s="265" t="s">
        <v>9</v>
      </c>
      <c r="J3283" s="263"/>
      <c r="K3283" s="269"/>
      <c r="L3283" s="269" t="s">
        <v>645</v>
      </c>
      <c r="M3283" s="267"/>
      <c r="N3283" s="267"/>
      <c r="O3283" s="267"/>
      <c r="P3283" s="267"/>
      <c r="Q3283" s="267"/>
      <c r="R3283" s="267"/>
      <c r="S3283" s="267"/>
      <c r="T3283" s="267"/>
      <c r="U3283" s="267"/>
      <c r="V3283" s="267"/>
      <c r="W3283" s="267"/>
      <c r="X3283" s="267"/>
      <c r="Y3283" s="267"/>
      <c r="Z3283" s="267"/>
      <c r="AA3283" s="267"/>
      <c r="AB3283" s="267"/>
    </row>
    <row r="3284" spans="1:28" s="268" customFormat="1" ht="40.200000000000003" customHeight="1">
      <c r="A3284" s="263" t="s">
        <v>8914</v>
      </c>
      <c r="B3284" s="535"/>
      <c r="C3284" s="263" t="s">
        <v>8938</v>
      </c>
      <c r="D3284" s="263" t="s">
        <v>8917</v>
      </c>
      <c r="E3284" s="535"/>
      <c r="F3284" s="263" t="s">
        <v>1972</v>
      </c>
      <c r="G3284" s="264" t="s">
        <v>8926</v>
      </c>
      <c r="H3284" s="263" t="s">
        <v>1974</v>
      </c>
      <c r="I3284" s="265" t="s">
        <v>9</v>
      </c>
      <c r="J3284" s="263"/>
      <c r="K3284" s="269"/>
      <c r="L3284" s="269" t="s">
        <v>645</v>
      </c>
      <c r="M3284" s="267"/>
      <c r="N3284" s="267"/>
      <c r="O3284" s="267"/>
      <c r="P3284" s="267"/>
      <c r="Q3284" s="267"/>
      <c r="R3284" s="267"/>
      <c r="S3284" s="267"/>
      <c r="T3284" s="267"/>
      <c r="U3284" s="267"/>
      <c r="V3284" s="267"/>
      <c r="W3284" s="267"/>
      <c r="X3284" s="267"/>
      <c r="Y3284" s="267"/>
      <c r="Z3284" s="267"/>
      <c r="AA3284" s="267"/>
      <c r="AB3284" s="267"/>
    </row>
    <row r="3285" spans="1:28" s="268" customFormat="1" ht="40.200000000000003" customHeight="1">
      <c r="A3285" s="263" t="s">
        <v>8914</v>
      </c>
      <c r="B3285" s="535"/>
      <c r="C3285" s="263" t="s">
        <v>8939</v>
      </c>
      <c r="D3285" s="263" t="s">
        <v>8917</v>
      </c>
      <c r="E3285" s="535"/>
      <c r="F3285" s="263" t="s">
        <v>1975</v>
      </c>
      <c r="G3285" s="264" t="s">
        <v>8926</v>
      </c>
      <c r="H3285" s="263" t="s">
        <v>6179</v>
      </c>
      <c r="I3285" s="265" t="s">
        <v>9</v>
      </c>
      <c r="J3285" s="263"/>
      <c r="K3285" s="269"/>
      <c r="L3285" s="269" t="s">
        <v>645</v>
      </c>
      <c r="M3285" s="267"/>
      <c r="N3285" s="267"/>
      <c r="O3285" s="267"/>
      <c r="P3285" s="267"/>
      <c r="Q3285" s="267"/>
      <c r="R3285" s="267"/>
      <c r="S3285" s="267"/>
      <c r="T3285" s="267"/>
      <c r="U3285" s="267"/>
      <c r="V3285" s="267"/>
      <c r="W3285" s="267"/>
      <c r="X3285" s="267"/>
      <c r="Y3285" s="267"/>
      <c r="Z3285" s="267"/>
      <c r="AA3285" s="267"/>
      <c r="AB3285" s="267"/>
    </row>
    <row r="3286" spans="1:28" s="268" customFormat="1" ht="40.200000000000003" customHeight="1">
      <c r="A3286" s="263" t="s">
        <v>8914</v>
      </c>
      <c r="B3286" s="535"/>
      <c r="C3286" s="263" t="s">
        <v>8940</v>
      </c>
      <c r="D3286" s="263" t="s">
        <v>8917</v>
      </c>
      <c r="E3286" s="535"/>
      <c r="F3286" s="263" t="s">
        <v>8941</v>
      </c>
      <c r="G3286" s="264" t="s">
        <v>8942</v>
      </c>
      <c r="H3286" s="263" t="s">
        <v>6183</v>
      </c>
      <c r="I3286" s="265" t="s">
        <v>9</v>
      </c>
      <c r="J3286" s="263"/>
      <c r="K3286" s="269"/>
      <c r="L3286" s="269" t="s">
        <v>645</v>
      </c>
      <c r="M3286" s="267"/>
      <c r="N3286" s="267"/>
      <c r="O3286" s="267"/>
      <c r="P3286" s="267"/>
      <c r="Q3286" s="267"/>
      <c r="R3286" s="267"/>
      <c r="S3286" s="267"/>
      <c r="T3286" s="267"/>
      <c r="U3286" s="267"/>
      <c r="V3286" s="267"/>
      <c r="W3286" s="267"/>
      <c r="X3286" s="267"/>
      <c r="Y3286" s="267"/>
      <c r="Z3286" s="267"/>
      <c r="AA3286" s="267"/>
      <c r="AB3286" s="267"/>
    </row>
    <row r="3287" spans="1:28" s="268" customFormat="1" ht="40.200000000000003" customHeight="1">
      <c r="A3287" s="263" t="s">
        <v>8914</v>
      </c>
      <c r="B3287" s="535"/>
      <c r="C3287" s="263" t="s">
        <v>8943</v>
      </c>
      <c r="D3287" s="263" t="s">
        <v>8917</v>
      </c>
      <c r="E3287" s="535"/>
      <c r="F3287" s="263" t="s">
        <v>8944</v>
      </c>
      <c r="G3287" s="264" t="s">
        <v>8942</v>
      </c>
      <c r="H3287" s="263" t="s">
        <v>8945</v>
      </c>
      <c r="I3287" s="265" t="s">
        <v>9</v>
      </c>
      <c r="J3287" s="263"/>
      <c r="K3287" s="269"/>
      <c r="L3287" s="269" t="s">
        <v>645</v>
      </c>
      <c r="M3287" s="267"/>
      <c r="N3287" s="267"/>
      <c r="O3287" s="267"/>
      <c r="P3287" s="267"/>
      <c r="Q3287" s="267"/>
      <c r="R3287" s="267"/>
      <c r="S3287" s="267"/>
      <c r="T3287" s="267"/>
      <c r="U3287" s="267"/>
      <c r="V3287" s="267"/>
      <c r="W3287" s="267"/>
      <c r="X3287" s="267"/>
      <c r="Y3287" s="267"/>
      <c r="Z3287" s="267"/>
      <c r="AA3287" s="267"/>
      <c r="AB3287" s="267"/>
    </row>
    <row r="3288" spans="1:28" s="268" customFormat="1" ht="40.200000000000003" customHeight="1">
      <c r="A3288" s="263" t="s">
        <v>8914</v>
      </c>
      <c r="B3288" s="535"/>
      <c r="C3288" s="263" t="s">
        <v>8946</v>
      </c>
      <c r="D3288" s="263" t="s">
        <v>8917</v>
      </c>
      <c r="E3288" s="535"/>
      <c r="F3288" s="263" t="s">
        <v>8947</v>
      </c>
      <c r="G3288" s="264" t="s">
        <v>8942</v>
      </c>
      <c r="H3288" s="263" t="s">
        <v>8948</v>
      </c>
      <c r="I3288" s="265" t="s">
        <v>9</v>
      </c>
      <c r="J3288" s="263"/>
      <c r="K3288" s="269"/>
      <c r="L3288" s="269" t="s">
        <v>645</v>
      </c>
      <c r="M3288" s="267"/>
      <c r="N3288" s="267"/>
      <c r="O3288" s="267"/>
      <c r="P3288" s="267"/>
      <c r="Q3288" s="267"/>
      <c r="R3288" s="267"/>
      <c r="S3288" s="267"/>
      <c r="T3288" s="267"/>
      <c r="U3288" s="267"/>
      <c r="V3288" s="267"/>
      <c r="W3288" s="267"/>
      <c r="X3288" s="267"/>
      <c r="Y3288" s="267"/>
      <c r="Z3288" s="267"/>
      <c r="AA3288" s="267"/>
      <c r="AB3288" s="267"/>
    </row>
    <row r="3289" spans="1:28" s="268" customFormat="1" ht="40.200000000000003" customHeight="1">
      <c r="A3289" s="263" t="s">
        <v>8914</v>
      </c>
      <c r="B3289" s="535"/>
      <c r="C3289" s="263" t="s">
        <v>8949</v>
      </c>
      <c r="D3289" s="263" t="s">
        <v>8917</v>
      </c>
      <c r="E3289" s="535"/>
      <c r="F3289" s="263" t="s">
        <v>8950</v>
      </c>
      <c r="G3289" s="264" t="s">
        <v>8942</v>
      </c>
      <c r="H3289" s="263" t="s">
        <v>8951</v>
      </c>
      <c r="I3289" s="265" t="s">
        <v>9</v>
      </c>
      <c r="J3289" s="263"/>
      <c r="K3289" s="269"/>
      <c r="L3289" s="269" t="s">
        <v>645</v>
      </c>
      <c r="M3289" s="267"/>
      <c r="N3289" s="267"/>
      <c r="O3289" s="267"/>
      <c r="P3289" s="267"/>
      <c r="Q3289" s="267"/>
      <c r="R3289" s="267"/>
      <c r="S3289" s="267"/>
      <c r="T3289" s="267"/>
      <c r="U3289" s="267"/>
      <c r="V3289" s="267"/>
      <c r="W3289" s="267"/>
      <c r="X3289" s="267"/>
      <c r="Y3289" s="267"/>
      <c r="Z3289" s="267"/>
      <c r="AA3289" s="267"/>
      <c r="AB3289" s="267"/>
    </row>
    <row r="3290" spans="1:28" s="268" customFormat="1" ht="40.200000000000003" customHeight="1">
      <c r="A3290" s="263" t="s">
        <v>8914</v>
      </c>
      <c r="B3290" s="535"/>
      <c r="C3290" s="263" t="s">
        <v>8952</v>
      </c>
      <c r="D3290" s="263" t="s">
        <v>8917</v>
      </c>
      <c r="E3290" s="535"/>
      <c r="F3290" s="263" t="s">
        <v>8953</v>
      </c>
      <c r="G3290" s="264" t="s">
        <v>8942</v>
      </c>
      <c r="H3290" s="263" t="s">
        <v>8954</v>
      </c>
      <c r="I3290" s="265" t="s">
        <v>9</v>
      </c>
      <c r="J3290" s="263"/>
      <c r="K3290" s="269"/>
      <c r="L3290" s="269" t="s">
        <v>645</v>
      </c>
      <c r="M3290" s="267"/>
      <c r="N3290" s="267"/>
      <c r="O3290" s="267"/>
      <c r="P3290" s="267"/>
      <c r="Q3290" s="267"/>
      <c r="R3290" s="267"/>
      <c r="S3290" s="267"/>
      <c r="T3290" s="267"/>
      <c r="U3290" s="267"/>
      <c r="V3290" s="267"/>
      <c r="W3290" s="267"/>
      <c r="X3290" s="267"/>
      <c r="Y3290" s="267"/>
      <c r="Z3290" s="267"/>
      <c r="AA3290" s="267"/>
      <c r="AB3290" s="267"/>
    </row>
    <row r="3291" spans="1:28" s="268" customFormat="1" ht="40.200000000000003" customHeight="1">
      <c r="A3291" s="263" t="s">
        <v>8914</v>
      </c>
      <c r="B3291" s="535"/>
      <c r="C3291" s="263" t="s">
        <v>8955</v>
      </c>
      <c r="D3291" s="263" t="s">
        <v>8917</v>
      </c>
      <c r="E3291" s="535"/>
      <c r="F3291" s="263" t="s">
        <v>8956</v>
      </c>
      <c r="G3291" s="264" t="s">
        <v>8957</v>
      </c>
      <c r="H3291" s="263" t="s">
        <v>8958</v>
      </c>
      <c r="I3291" s="265" t="s">
        <v>9</v>
      </c>
      <c r="J3291" s="263"/>
      <c r="K3291" s="269"/>
      <c r="L3291" s="269" t="s">
        <v>645</v>
      </c>
      <c r="M3291" s="267"/>
      <c r="N3291" s="267"/>
      <c r="O3291" s="267"/>
      <c r="P3291" s="267"/>
      <c r="Q3291" s="267"/>
      <c r="R3291" s="267"/>
      <c r="S3291" s="267"/>
      <c r="T3291" s="267"/>
      <c r="U3291" s="267"/>
      <c r="V3291" s="267"/>
      <c r="W3291" s="267"/>
      <c r="X3291" s="267"/>
      <c r="Y3291" s="267"/>
      <c r="Z3291" s="267"/>
      <c r="AA3291" s="267"/>
      <c r="AB3291" s="267"/>
    </row>
    <row r="3292" spans="1:28" s="268" customFormat="1" ht="40.200000000000003" customHeight="1">
      <c r="A3292" s="263" t="s">
        <v>8914</v>
      </c>
      <c r="B3292" s="535"/>
      <c r="C3292" s="263" t="s">
        <v>8959</v>
      </c>
      <c r="D3292" s="263" t="s">
        <v>8917</v>
      </c>
      <c r="E3292" s="535"/>
      <c r="F3292" s="263" t="s">
        <v>8960</v>
      </c>
      <c r="G3292" s="264" t="s">
        <v>8942</v>
      </c>
      <c r="H3292" s="263" t="s">
        <v>6210</v>
      </c>
      <c r="I3292" s="265" t="s">
        <v>9</v>
      </c>
      <c r="J3292" s="263"/>
      <c r="K3292" s="269"/>
      <c r="L3292" s="269" t="s">
        <v>645</v>
      </c>
      <c r="M3292" s="267"/>
      <c r="N3292" s="267"/>
      <c r="O3292" s="267"/>
      <c r="P3292" s="267"/>
      <c r="Q3292" s="267"/>
      <c r="R3292" s="267"/>
      <c r="S3292" s="267"/>
      <c r="T3292" s="267"/>
      <c r="U3292" s="267"/>
      <c r="V3292" s="267"/>
      <c r="W3292" s="267"/>
      <c r="X3292" s="267"/>
      <c r="Y3292" s="267"/>
      <c r="Z3292" s="267"/>
      <c r="AA3292" s="267"/>
      <c r="AB3292" s="267"/>
    </row>
    <row r="3293" spans="1:28" s="268" customFormat="1" ht="40.200000000000003" customHeight="1">
      <c r="A3293" s="263" t="s">
        <v>8914</v>
      </c>
      <c r="B3293" s="535"/>
      <c r="C3293" s="263" t="s">
        <v>8961</v>
      </c>
      <c r="D3293" s="263" t="s">
        <v>8917</v>
      </c>
      <c r="E3293" s="535"/>
      <c r="F3293" s="263" t="s">
        <v>1995</v>
      </c>
      <c r="G3293" s="264" t="s">
        <v>8962</v>
      </c>
      <c r="H3293" s="263" t="s">
        <v>8963</v>
      </c>
      <c r="I3293" s="265" t="s">
        <v>9</v>
      </c>
      <c r="J3293" s="263"/>
      <c r="K3293" s="269"/>
      <c r="L3293" s="269" t="s">
        <v>645</v>
      </c>
      <c r="M3293" s="267"/>
      <c r="N3293" s="267"/>
      <c r="O3293" s="267"/>
      <c r="P3293" s="267"/>
      <c r="Q3293" s="267"/>
      <c r="R3293" s="267"/>
      <c r="S3293" s="267"/>
      <c r="T3293" s="267"/>
      <c r="U3293" s="267"/>
      <c r="V3293" s="267"/>
      <c r="W3293" s="267"/>
      <c r="X3293" s="267"/>
      <c r="Y3293" s="267"/>
      <c r="Z3293" s="267"/>
      <c r="AA3293" s="267"/>
      <c r="AB3293" s="267"/>
    </row>
    <row r="3294" spans="1:28" s="268" customFormat="1" ht="40.200000000000003" customHeight="1">
      <c r="A3294" s="263" t="s">
        <v>8914</v>
      </c>
      <c r="B3294" s="535"/>
      <c r="C3294" s="263" t="s">
        <v>8964</v>
      </c>
      <c r="D3294" s="263" t="s">
        <v>8917</v>
      </c>
      <c r="E3294" s="535"/>
      <c r="F3294" s="291" t="s">
        <v>8965</v>
      </c>
      <c r="G3294" s="264" t="s">
        <v>8966</v>
      </c>
      <c r="H3294" s="291" t="s">
        <v>1185</v>
      </c>
      <c r="I3294" s="265" t="s">
        <v>9</v>
      </c>
      <c r="J3294" s="263"/>
      <c r="K3294" s="269"/>
      <c r="L3294" s="269" t="s">
        <v>645</v>
      </c>
      <c r="M3294" s="267"/>
      <c r="N3294" s="267"/>
      <c r="O3294" s="267"/>
      <c r="P3294" s="267"/>
      <c r="Q3294" s="267"/>
      <c r="R3294" s="267"/>
      <c r="S3294" s="267"/>
      <c r="T3294" s="267"/>
      <c r="U3294" s="267"/>
      <c r="V3294" s="267"/>
      <c r="W3294" s="267"/>
      <c r="X3294" s="267"/>
      <c r="Y3294" s="267"/>
      <c r="Z3294" s="267"/>
      <c r="AA3294" s="267"/>
      <c r="AB3294" s="267"/>
    </row>
    <row r="3295" spans="1:28" s="268" customFormat="1" ht="40.200000000000003" customHeight="1">
      <c r="A3295" s="263" t="s">
        <v>8914</v>
      </c>
      <c r="B3295" s="535"/>
      <c r="C3295" s="263" t="s">
        <v>8967</v>
      </c>
      <c r="D3295" s="263" t="s">
        <v>8917</v>
      </c>
      <c r="E3295" s="535"/>
      <c r="F3295" s="263" t="s">
        <v>4262</v>
      </c>
      <c r="G3295" s="264" t="s">
        <v>8926</v>
      </c>
      <c r="H3295" s="263" t="s">
        <v>8968</v>
      </c>
      <c r="I3295" s="265" t="s">
        <v>9</v>
      </c>
      <c r="J3295" s="263"/>
      <c r="K3295" s="269"/>
      <c r="L3295" s="269" t="s">
        <v>645</v>
      </c>
      <c r="M3295" s="267"/>
      <c r="N3295" s="267"/>
      <c r="O3295" s="267"/>
      <c r="P3295" s="267"/>
      <c r="Q3295" s="267"/>
      <c r="R3295" s="267"/>
      <c r="S3295" s="267"/>
      <c r="T3295" s="267"/>
      <c r="U3295" s="267"/>
      <c r="V3295" s="267"/>
      <c r="W3295" s="267"/>
      <c r="X3295" s="267"/>
      <c r="Y3295" s="267"/>
      <c r="Z3295" s="267"/>
      <c r="AA3295" s="267"/>
      <c r="AB3295" s="267"/>
    </row>
    <row r="3296" spans="1:28" s="268" customFormat="1" ht="40.200000000000003" customHeight="1">
      <c r="A3296" s="263" t="s">
        <v>8914</v>
      </c>
      <c r="B3296" s="535"/>
      <c r="C3296" s="263" t="s">
        <v>8969</v>
      </c>
      <c r="D3296" s="263" t="s">
        <v>8917</v>
      </c>
      <c r="E3296" s="535"/>
      <c r="F3296" s="263" t="s">
        <v>2003</v>
      </c>
      <c r="G3296" s="264" t="s">
        <v>8926</v>
      </c>
      <c r="H3296" s="263" t="s">
        <v>8970</v>
      </c>
      <c r="I3296" s="265" t="s">
        <v>9</v>
      </c>
      <c r="J3296" s="263"/>
      <c r="K3296" s="269"/>
      <c r="L3296" s="269" t="s">
        <v>645</v>
      </c>
      <c r="M3296" s="267"/>
      <c r="N3296" s="267"/>
      <c r="O3296" s="267"/>
      <c r="P3296" s="267"/>
      <c r="Q3296" s="267"/>
      <c r="R3296" s="267"/>
      <c r="S3296" s="267"/>
      <c r="T3296" s="267"/>
      <c r="U3296" s="267"/>
      <c r="V3296" s="267"/>
      <c r="W3296" s="267"/>
      <c r="X3296" s="267"/>
      <c r="Y3296" s="267"/>
      <c r="Z3296" s="267"/>
      <c r="AA3296" s="267"/>
      <c r="AB3296" s="267"/>
    </row>
    <row r="3297" spans="1:28" s="268" customFormat="1" ht="40.200000000000003" customHeight="1">
      <c r="A3297" s="263" t="s">
        <v>8914</v>
      </c>
      <c r="B3297" s="535"/>
      <c r="C3297" s="263" t="s">
        <v>8971</v>
      </c>
      <c r="D3297" s="263" t="s">
        <v>8917</v>
      </c>
      <c r="E3297" s="535"/>
      <c r="F3297" s="263" t="s">
        <v>8972</v>
      </c>
      <c r="G3297" s="264" t="s">
        <v>8926</v>
      </c>
      <c r="H3297" s="263" t="s">
        <v>8973</v>
      </c>
      <c r="I3297" s="265" t="s">
        <v>9</v>
      </c>
      <c r="J3297" s="263"/>
      <c r="K3297" s="269"/>
      <c r="L3297" s="269" t="s">
        <v>645</v>
      </c>
      <c r="M3297" s="267"/>
      <c r="N3297" s="267"/>
      <c r="O3297" s="267"/>
      <c r="P3297" s="267"/>
      <c r="Q3297" s="267"/>
      <c r="R3297" s="267"/>
      <c r="S3297" s="267"/>
      <c r="T3297" s="267"/>
      <c r="U3297" s="267"/>
      <c r="V3297" s="267"/>
      <c r="W3297" s="267"/>
      <c r="X3297" s="267"/>
      <c r="Y3297" s="267"/>
      <c r="Z3297" s="267"/>
      <c r="AA3297" s="267"/>
      <c r="AB3297" s="267"/>
    </row>
    <row r="3298" spans="1:28" s="268" customFormat="1" ht="40.200000000000003" customHeight="1">
      <c r="A3298" s="263" t="s">
        <v>8914</v>
      </c>
      <c r="B3298" s="535"/>
      <c r="C3298" s="263" t="s">
        <v>8974</v>
      </c>
      <c r="D3298" s="263" t="s">
        <v>8917</v>
      </c>
      <c r="E3298" s="535"/>
      <c r="F3298" s="263" t="s">
        <v>8975</v>
      </c>
      <c r="G3298" s="264" t="s">
        <v>8926</v>
      </c>
      <c r="H3298" s="263" t="s">
        <v>8976</v>
      </c>
      <c r="I3298" s="265" t="s">
        <v>9</v>
      </c>
      <c r="J3298" s="263"/>
      <c r="K3298" s="269"/>
      <c r="L3298" s="269" t="s">
        <v>645</v>
      </c>
      <c r="M3298" s="267"/>
      <c r="N3298" s="267"/>
      <c r="O3298" s="267"/>
      <c r="P3298" s="267"/>
      <c r="Q3298" s="267"/>
      <c r="R3298" s="267"/>
      <c r="S3298" s="267"/>
      <c r="T3298" s="267"/>
      <c r="U3298" s="267"/>
      <c r="V3298" s="267"/>
      <c r="W3298" s="267"/>
      <c r="X3298" s="267"/>
      <c r="Y3298" s="267"/>
      <c r="Z3298" s="267"/>
      <c r="AA3298" s="267"/>
      <c r="AB3298" s="267"/>
    </row>
    <row r="3299" spans="1:28" s="268" customFormat="1" ht="40.200000000000003" customHeight="1">
      <c r="A3299" s="263" t="s">
        <v>8914</v>
      </c>
      <c r="B3299" s="535"/>
      <c r="C3299" s="263" t="s">
        <v>8977</v>
      </c>
      <c r="D3299" s="263" t="s">
        <v>8917</v>
      </c>
      <c r="E3299" s="535"/>
      <c r="F3299" s="263" t="s">
        <v>1804</v>
      </c>
      <c r="G3299" s="264" t="s">
        <v>8926</v>
      </c>
      <c r="H3299" s="263" t="s">
        <v>1625</v>
      </c>
      <c r="I3299" s="265" t="s">
        <v>9</v>
      </c>
      <c r="J3299" s="263"/>
      <c r="K3299" s="269"/>
      <c r="L3299" s="269" t="s">
        <v>645</v>
      </c>
      <c r="M3299" s="267"/>
      <c r="N3299" s="267"/>
      <c r="O3299" s="267"/>
      <c r="P3299" s="267"/>
      <c r="Q3299" s="267"/>
      <c r="R3299" s="267"/>
      <c r="S3299" s="267"/>
      <c r="T3299" s="267"/>
      <c r="U3299" s="267"/>
      <c r="V3299" s="267"/>
      <c r="W3299" s="267"/>
      <c r="X3299" s="267"/>
      <c r="Y3299" s="267"/>
      <c r="Z3299" s="267"/>
      <c r="AA3299" s="267"/>
      <c r="AB3299" s="267"/>
    </row>
    <row r="3300" spans="1:28" s="268" customFormat="1" ht="40.200000000000003" customHeight="1">
      <c r="A3300" s="263" t="s">
        <v>8914</v>
      </c>
      <c r="B3300" s="535"/>
      <c r="C3300" s="263" t="s">
        <v>8978</v>
      </c>
      <c r="D3300" s="263" t="s">
        <v>8917</v>
      </c>
      <c r="E3300" s="535"/>
      <c r="F3300" s="263" t="s">
        <v>2011</v>
      </c>
      <c r="G3300" s="264" t="s">
        <v>8979</v>
      </c>
      <c r="H3300" s="263" t="s">
        <v>2012</v>
      </c>
      <c r="I3300" s="265" t="s">
        <v>9</v>
      </c>
      <c r="J3300" s="263"/>
      <c r="K3300" s="269"/>
      <c r="L3300" s="269" t="s">
        <v>645</v>
      </c>
      <c r="M3300" s="267"/>
      <c r="N3300" s="267"/>
      <c r="O3300" s="267"/>
      <c r="P3300" s="267"/>
      <c r="Q3300" s="267"/>
      <c r="R3300" s="267"/>
      <c r="S3300" s="267"/>
      <c r="T3300" s="267"/>
      <c r="U3300" s="267"/>
      <c r="V3300" s="267"/>
      <c r="W3300" s="267"/>
      <c r="X3300" s="267"/>
      <c r="Y3300" s="267"/>
      <c r="Z3300" s="267"/>
      <c r="AA3300" s="267"/>
      <c r="AB3300" s="267"/>
    </row>
    <row r="3301" spans="1:28" s="268" customFormat="1" ht="40.200000000000003" customHeight="1">
      <c r="A3301" s="263" t="s">
        <v>8914</v>
      </c>
      <c r="B3301" s="535"/>
      <c r="C3301" s="263" t="s">
        <v>8980</v>
      </c>
      <c r="D3301" s="263" t="s">
        <v>8917</v>
      </c>
      <c r="E3301" s="535"/>
      <c r="F3301" s="263" t="s">
        <v>8981</v>
      </c>
      <c r="G3301" s="264" t="s">
        <v>8979</v>
      </c>
      <c r="H3301" s="263" t="s">
        <v>8982</v>
      </c>
      <c r="I3301" s="265" t="s">
        <v>9</v>
      </c>
      <c r="J3301" s="263"/>
      <c r="K3301" s="269"/>
      <c r="L3301" s="269" t="s">
        <v>645</v>
      </c>
      <c r="M3301" s="267"/>
      <c r="N3301" s="267"/>
      <c r="O3301" s="267"/>
      <c r="P3301" s="267"/>
      <c r="Q3301" s="267"/>
      <c r="R3301" s="267"/>
      <c r="S3301" s="267"/>
      <c r="T3301" s="267"/>
      <c r="U3301" s="267"/>
      <c r="V3301" s="267"/>
      <c r="W3301" s="267"/>
      <c r="X3301" s="267"/>
      <c r="Y3301" s="267"/>
      <c r="Z3301" s="267"/>
      <c r="AA3301" s="267"/>
      <c r="AB3301" s="267"/>
    </row>
    <row r="3302" spans="1:28" s="268" customFormat="1" ht="40.200000000000003" customHeight="1">
      <c r="A3302" s="263" t="s">
        <v>8914</v>
      </c>
      <c r="B3302" s="535"/>
      <c r="C3302" s="263" t="s">
        <v>8983</v>
      </c>
      <c r="D3302" s="263" t="s">
        <v>8917</v>
      </c>
      <c r="E3302" s="535"/>
      <c r="F3302" s="263" t="s">
        <v>8984</v>
      </c>
      <c r="G3302" s="264" t="s">
        <v>8985</v>
      </c>
      <c r="H3302" s="263" t="s">
        <v>8986</v>
      </c>
      <c r="I3302" s="265" t="s">
        <v>9</v>
      </c>
      <c r="J3302" s="263"/>
      <c r="K3302" s="269"/>
      <c r="L3302" s="269" t="s">
        <v>645</v>
      </c>
      <c r="M3302" s="267"/>
      <c r="N3302" s="267"/>
      <c r="O3302" s="267"/>
      <c r="P3302" s="267"/>
      <c r="Q3302" s="267"/>
      <c r="R3302" s="267"/>
      <c r="S3302" s="267"/>
      <c r="T3302" s="267"/>
      <c r="U3302" s="267"/>
      <c r="V3302" s="267"/>
      <c r="W3302" s="267"/>
      <c r="X3302" s="267"/>
      <c r="Y3302" s="267"/>
      <c r="Z3302" s="267"/>
      <c r="AA3302" s="267"/>
      <c r="AB3302" s="267"/>
    </row>
    <row r="3303" spans="1:28" s="268" customFormat="1" ht="40.200000000000003" customHeight="1">
      <c r="A3303" s="263" t="s">
        <v>8914</v>
      </c>
      <c r="B3303" s="535"/>
      <c r="C3303" s="263" t="s">
        <v>8987</v>
      </c>
      <c r="D3303" s="263" t="s">
        <v>8917</v>
      </c>
      <c r="E3303" s="535"/>
      <c r="F3303" s="263" t="s">
        <v>8988</v>
      </c>
      <c r="G3303" s="264" t="s">
        <v>8989</v>
      </c>
      <c r="H3303" s="263" t="s">
        <v>8990</v>
      </c>
      <c r="I3303" s="265" t="s">
        <v>9</v>
      </c>
      <c r="J3303" s="263"/>
      <c r="K3303" s="269"/>
      <c r="L3303" s="269" t="s">
        <v>645</v>
      </c>
      <c r="M3303" s="267"/>
      <c r="N3303" s="267"/>
      <c r="O3303" s="267"/>
      <c r="P3303" s="267"/>
      <c r="Q3303" s="267"/>
      <c r="R3303" s="267"/>
      <c r="S3303" s="267"/>
      <c r="T3303" s="267"/>
      <c r="U3303" s="267"/>
      <c r="V3303" s="267"/>
      <c r="W3303" s="267"/>
      <c r="X3303" s="267"/>
      <c r="Y3303" s="267"/>
      <c r="Z3303" s="267"/>
      <c r="AA3303" s="267"/>
      <c r="AB3303" s="267"/>
    </row>
    <row r="3304" spans="1:28" s="268" customFormat="1" ht="40.200000000000003" customHeight="1">
      <c r="A3304" s="263" t="s">
        <v>8914</v>
      </c>
      <c r="B3304" s="535"/>
      <c r="C3304" s="263" t="s">
        <v>8991</v>
      </c>
      <c r="D3304" s="263" t="s">
        <v>8917</v>
      </c>
      <c r="E3304" s="535"/>
      <c r="F3304" s="263" t="s">
        <v>8992</v>
      </c>
      <c r="G3304" s="264" t="s">
        <v>8989</v>
      </c>
      <c r="H3304" s="263" t="s">
        <v>8993</v>
      </c>
      <c r="I3304" s="265" t="s">
        <v>9</v>
      </c>
      <c r="J3304" s="263"/>
      <c r="K3304" s="269"/>
      <c r="L3304" s="269" t="s">
        <v>645</v>
      </c>
      <c r="M3304" s="267"/>
      <c r="N3304" s="267"/>
      <c r="O3304" s="267"/>
      <c r="P3304" s="267"/>
      <c r="Q3304" s="267"/>
      <c r="R3304" s="267"/>
      <c r="S3304" s="267"/>
      <c r="T3304" s="267"/>
      <c r="U3304" s="267"/>
      <c r="V3304" s="267"/>
      <c r="W3304" s="267"/>
      <c r="X3304" s="267"/>
      <c r="Y3304" s="267"/>
      <c r="Z3304" s="267"/>
      <c r="AA3304" s="267"/>
      <c r="AB3304" s="267"/>
    </row>
    <row r="3305" spans="1:28" s="268" customFormat="1" ht="40.200000000000003" customHeight="1">
      <c r="A3305" s="263" t="s">
        <v>8914</v>
      </c>
      <c r="B3305" s="535"/>
      <c r="C3305" s="263" t="s">
        <v>8994</v>
      </c>
      <c r="D3305" s="263" t="s">
        <v>8917</v>
      </c>
      <c r="E3305" s="535"/>
      <c r="F3305" s="263" t="s">
        <v>8995</v>
      </c>
      <c r="G3305" s="264" t="s">
        <v>8989</v>
      </c>
      <c r="H3305" s="263" t="s">
        <v>8996</v>
      </c>
      <c r="I3305" s="265" t="s">
        <v>9</v>
      </c>
      <c r="J3305" s="263"/>
      <c r="K3305" s="269"/>
      <c r="L3305" s="269" t="s">
        <v>645</v>
      </c>
      <c r="M3305" s="267"/>
      <c r="N3305" s="267"/>
      <c r="O3305" s="267"/>
      <c r="P3305" s="267"/>
      <c r="Q3305" s="267"/>
      <c r="R3305" s="267"/>
      <c r="S3305" s="267"/>
      <c r="T3305" s="267"/>
      <c r="U3305" s="267"/>
      <c r="V3305" s="267"/>
      <c r="W3305" s="267"/>
      <c r="X3305" s="267"/>
      <c r="Y3305" s="267"/>
      <c r="Z3305" s="267"/>
      <c r="AA3305" s="267"/>
      <c r="AB3305" s="267"/>
    </row>
    <row r="3306" spans="1:28" s="268" customFormat="1" ht="40.200000000000003" customHeight="1">
      <c r="A3306" s="263" t="s">
        <v>8914</v>
      </c>
      <c r="B3306" s="535"/>
      <c r="C3306" s="263" t="s">
        <v>8997</v>
      </c>
      <c r="D3306" s="263" t="s">
        <v>8917</v>
      </c>
      <c r="E3306" s="535"/>
      <c r="F3306" s="263" t="s">
        <v>3031</v>
      </c>
      <c r="G3306" s="264" t="s">
        <v>8998</v>
      </c>
      <c r="H3306" s="263" t="s">
        <v>3362</v>
      </c>
      <c r="I3306" s="265" t="s">
        <v>9</v>
      </c>
      <c r="J3306" s="263"/>
      <c r="K3306" s="269"/>
      <c r="L3306" s="269" t="s">
        <v>645</v>
      </c>
      <c r="M3306" s="267"/>
      <c r="N3306" s="267"/>
      <c r="O3306" s="267"/>
      <c r="P3306" s="267"/>
      <c r="Q3306" s="267"/>
      <c r="R3306" s="267"/>
      <c r="S3306" s="267"/>
      <c r="T3306" s="267"/>
      <c r="U3306" s="267"/>
      <c r="V3306" s="267"/>
      <c r="W3306" s="267"/>
      <c r="X3306" s="267"/>
      <c r="Y3306" s="267"/>
      <c r="Z3306" s="267"/>
      <c r="AA3306" s="267"/>
      <c r="AB3306" s="267"/>
    </row>
    <row r="3307" spans="1:28" s="268" customFormat="1" ht="40.200000000000003" customHeight="1">
      <c r="A3307" s="263" t="s">
        <v>8914</v>
      </c>
      <c r="B3307" s="535"/>
      <c r="C3307" s="263" t="s">
        <v>8999</v>
      </c>
      <c r="D3307" s="263" t="s">
        <v>8917</v>
      </c>
      <c r="E3307" s="535"/>
      <c r="F3307" s="263" t="s">
        <v>5025</v>
      </c>
      <c r="G3307" s="264" t="s">
        <v>6540</v>
      </c>
      <c r="H3307" s="263" t="s">
        <v>3365</v>
      </c>
      <c r="I3307" s="265" t="s">
        <v>9</v>
      </c>
      <c r="J3307" s="263"/>
      <c r="K3307" s="269"/>
      <c r="L3307" s="269" t="s">
        <v>645</v>
      </c>
      <c r="M3307" s="267"/>
      <c r="N3307" s="267"/>
      <c r="O3307" s="267"/>
      <c r="P3307" s="267"/>
      <c r="Q3307" s="267"/>
      <c r="R3307" s="267"/>
      <c r="S3307" s="267"/>
      <c r="T3307" s="267"/>
      <c r="U3307" s="267"/>
      <c r="V3307" s="267"/>
      <c r="W3307" s="267"/>
      <c r="X3307" s="267"/>
      <c r="Y3307" s="267"/>
      <c r="Z3307" s="267"/>
      <c r="AA3307" s="267"/>
      <c r="AB3307" s="267"/>
    </row>
    <row r="3308" spans="1:28" s="268" customFormat="1" ht="40.200000000000003" customHeight="1">
      <c r="A3308" s="263" t="s">
        <v>8914</v>
      </c>
      <c r="B3308" s="535"/>
      <c r="C3308" s="263" t="s">
        <v>9000</v>
      </c>
      <c r="D3308" s="263" t="s">
        <v>8917</v>
      </c>
      <c r="E3308" s="535"/>
      <c r="F3308" s="263" t="s">
        <v>3036</v>
      </c>
      <c r="G3308" s="264" t="s">
        <v>8664</v>
      </c>
      <c r="H3308" s="263" t="s">
        <v>6543</v>
      </c>
      <c r="I3308" s="265" t="s">
        <v>9</v>
      </c>
      <c r="J3308" s="263"/>
      <c r="K3308" s="269"/>
      <c r="L3308" s="269" t="s">
        <v>645</v>
      </c>
      <c r="M3308" s="267"/>
      <c r="N3308" s="267"/>
      <c r="O3308" s="267"/>
      <c r="P3308" s="267"/>
      <c r="Q3308" s="267"/>
      <c r="R3308" s="267"/>
      <c r="S3308" s="267"/>
      <c r="T3308" s="267"/>
      <c r="U3308" s="267"/>
      <c r="V3308" s="267"/>
      <c r="W3308" s="267"/>
      <c r="X3308" s="267"/>
      <c r="Y3308" s="267"/>
      <c r="Z3308" s="267"/>
      <c r="AA3308" s="267"/>
      <c r="AB3308" s="267"/>
    </row>
    <row r="3309" spans="1:28" s="268" customFormat="1" ht="40.200000000000003" customHeight="1">
      <c r="A3309" s="263" t="s">
        <v>9001</v>
      </c>
      <c r="B3309" s="535" t="s">
        <v>9002</v>
      </c>
      <c r="C3309" s="263" t="s">
        <v>9003</v>
      </c>
      <c r="D3309" s="263" t="s">
        <v>9004</v>
      </c>
      <c r="E3309" s="535" t="s">
        <v>9005</v>
      </c>
      <c r="F3309" s="263" t="s">
        <v>9006</v>
      </c>
      <c r="G3309" s="264" t="s">
        <v>9007</v>
      </c>
      <c r="H3309" s="263" t="s">
        <v>1665</v>
      </c>
      <c r="I3309" s="265" t="s">
        <v>9</v>
      </c>
      <c r="J3309" s="263"/>
      <c r="K3309" s="269"/>
      <c r="L3309" s="269" t="s">
        <v>645</v>
      </c>
      <c r="M3309" s="267"/>
      <c r="N3309" s="267"/>
      <c r="O3309" s="267"/>
      <c r="P3309" s="267"/>
      <c r="Q3309" s="267"/>
      <c r="R3309" s="267"/>
      <c r="S3309" s="267"/>
      <c r="T3309" s="267"/>
      <c r="U3309" s="267"/>
      <c r="V3309" s="267"/>
      <c r="W3309" s="267"/>
      <c r="X3309" s="267"/>
      <c r="Y3309" s="267"/>
      <c r="Z3309" s="267"/>
      <c r="AA3309" s="267"/>
      <c r="AB3309" s="267"/>
    </row>
    <row r="3310" spans="1:28" s="284" customFormat="1" ht="40.200000000000003" customHeight="1">
      <c r="A3310" s="287" t="s">
        <v>9001</v>
      </c>
      <c r="B3310" s="535"/>
      <c r="C3310" s="287" t="s">
        <v>9008</v>
      </c>
      <c r="D3310" s="287" t="s">
        <v>9004</v>
      </c>
      <c r="E3310" s="535"/>
      <c r="F3310" s="287" t="s">
        <v>9009</v>
      </c>
      <c r="G3310" s="309" t="s">
        <v>9010</v>
      </c>
      <c r="H3310" s="287" t="s">
        <v>9011</v>
      </c>
      <c r="I3310" s="286" t="s">
        <v>116</v>
      </c>
      <c r="J3310" s="313" t="s">
        <v>645</v>
      </c>
      <c r="K3310" s="313"/>
      <c r="L3310" s="287" t="s">
        <v>5325</v>
      </c>
    </row>
    <row r="3311" spans="1:28" s="262" customFormat="1" ht="40.200000000000003" customHeight="1">
      <c r="A3311" s="256" t="s">
        <v>9001</v>
      </c>
      <c r="B3311" s="535"/>
      <c r="C3311" s="256" t="s">
        <v>9012</v>
      </c>
      <c r="D3311" s="256" t="s">
        <v>9004</v>
      </c>
      <c r="E3311" s="535"/>
      <c r="F3311" s="256" t="s">
        <v>9013</v>
      </c>
      <c r="G3311" s="258" t="s">
        <v>9010</v>
      </c>
      <c r="H3311" s="256" t="s">
        <v>9014</v>
      </c>
      <c r="I3311" s="259" t="s">
        <v>9</v>
      </c>
      <c r="J3311" s="263"/>
      <c r="K3311" s="314"/>
      <c r="L3311" s="314" t="s">
        <v>645</v>
      </c>
      <c r="M3311" s="261"/>
      <c r="N3311" s="261"/>
      <c r="O3311" s="261"/>
      <c r="P3311" s="261"/>
      <c r="Q3311" s="261"/>
      <c r="R3311" s="261"/>
      <c r="S3311" s="261"/>
      <c r="T3311" s="261"/>
      <c r="U3311" s="261"/>
      <c r="V3311" s="261"/>
      <c r="W3311" s="261"/>
      <c r="X3311" s="261"/>
      <c r="Y3311" s="261"/>
      <c r="Z3311" s="261"/>
      <c r="AA3311" s="261"/>
      <c r="AB3311" s="261"/>
    </row>
    <row r="3312" spans="1:28" s="268" customFormat="1" ht="40.200000000000003" customHeight="1">
      <c r="A3312" s="263" t="s">
        <v>9001</v>
      </c>
      <c r="B3312" s="535"/>
      <c r="C3312" s="263" t="s">
        <v>9015</v>
      </c>
      <c r="D3312" s="263" t="s">
        <v>9004</v>
      </c>
      <c r="E3312" s="535"/>
      <c r="F3312" s="263" t="s">
        <v>9016</v>
      </c>
      <c r="G3312" s="264" t="s">
        <v>9010</v>
      </c>
      <c r="H3312" s="263" t="s">
        <v>9017</v>
      </c>
      <c r="I3312" s="265" t="s">
        <v>9</v>
      </c>
      <c r="J3312" s="263"/>
      <c r="K3312" s="269"/>
      <c r="L3312" s="269" t="s">
        <v>645</v>
      </c>
      <c r="M3312" s="267"/>
      <c r="N3312" s="267"/>
      <c r="O3312" s="267"/>
      <c r="P3312" s="267"/>
      <c r="Q3312" s="267"/>
      <c r="R3312" s="267"/>
      <c r="S3312" s="267"/>
      <c r="T3312" s="267"/>
      <c r="U3312" s="267"/>
      <c r="V3312" s="267"/>
      <c r="W3312" s="267"/>
      <c r="X3312" s="267"/>
      <c r="Y3312" s="267"/>
      <c r="Z3312" s="267"/>
      <c r="AA3312" s="267"/>
      <c r="AB3312" s="267"/>
    </row>
    <row r="3313" spans="1:28" s="268" customFormat="1" ht="40.200000000000003" customHeight="1">
      <c r="A3313" s="263" t="s">
        <v>9001</v>
      </c>
      <c r="B3313" s="535"/>
      <c r="C3313" s="263" t="s">
        <v>9018</v>
      </c>
      <c r="D3313" s="263" t="s">
        <v>9004</v>
      </c>
      <c r="E3313" s="535"/>
      <c r="F3313" s="263" t="s">
        <v>9019</v>
      </c>
      <c r="G3313" s="264" t="s">
        <v>9010</v>
      </c>
      <c r="H3313" s="263" t="s">
        <v>3744</v>
      </c>
      <c r="I3313" s="265" t="s">
        <v>9</v>
      </c>
      <c r="J3313" s="263"/>
      <c r="K3313" s="269"/>
      <c r="L3313" s="269" t="s">
        <v>645</v>
      </c>
      <c r="M3313" s="267"/>
      <c r="N3313" s="267"/>
      <c r="O3313" s="267"/>
      <c r="P3313" s="267"/>
      <c r="Q3313" s="267"/>
      <c r="R3313" s="267"/>
      <c r="S3313" s="267"/>
      <c r="T3313" s="267"/>
      <c r="U3313" s="267"/>
      <c r="V3313" s="267"/>
      <c r="W3313" s="267"/>
      <c r="X3313" s="267"/>
      <c r="Y3313" s="267"/>
      <c r="Z3313" s="267"/>
      <c r="AA3313" s="267"/>
      <c r="AB3313" s="267"/>
    </row>
    <row r="3314" spans="1:28" s="268" customFormat="1" ht="40.200000000000003" customHeight="1">
      <c r="A3314" s="263" t="s">
        <v>9001</v>
      </c>
      <c r="B3314" s="535"/>
      <c r="C3314" s="263" t="s">
        <v>9020</v>
      </c>
      <c r="D3314" s="263" t="s">
        <v>9004</v>
      </c>
      <c r="E3314" s="535"/>
      <c r="F3314" s="263" t="s">
        <v>9021</v>
      </c>
      <c r="G3314" s="264" t="s">
        <v>9010</v>
      </c>
      <c r="H3314" s="263" t="s">
        <v>9022</v>
      </c>
      <c r="I3314" s="265" t="s">
        <v>9</v>
      </c>
      <c r="J3314" s="263"/>
      <c r="K3314" s="269"/>
      <c r="L3314" s="269" t="s">
        <v>645</v>
      </c>
      <c r="M3314" s="267"/>
      <c r="N3314" s="267"/>
      <c r="O3314" s="267"/>
      <c r="P3314" s="267"/>
      <c r="Q3314" s="267"/>
      <c r="R3314" s="267"/>
      <c r="S3314" s="267"/>
      <c r="T3314" s="267"/>
      <c r="U3314" s="267"/>
      <c r="V3314" s="267"/>
      <c r="W3314" s="267"/>
      <c r="X3314" s="267"/>
      <c r="Y3314" s="267"/>
      <c r="Z3314" s="267"/>
      <c r="AA3314" s="267"/>
      <c r="AB3314" s="267"/>
    </row>
    <row r="3315" spans="1:28" s="268" customFormat="1" ht="40.200000000000003" customHeight="1">
      <c r="A3315" s="263" t="s">
        <v>9001</v>
      </c>
      <c r="B3315" s="535"/>
      <c r="C3315" s="263" t="s">
        <v>9023</v>
      </c>
      <c r="D3315" s="263" t="s">
        <v>9004</v>
      </c>
      <c r="E3315" s="535"/>
      <c r="F3315" s="263" t="s">
        <v>9024</v>
      </c>
      <c r="G3315" s="264" t="s">
        <v>9010</v>
      </c>
      <c r="H3315" s="263" t="s">
        <v>9025</v>
      </c>
      <c r="I3315" s="265" t="s">
        <v>9</v>
      </c>
      <c r="J3315" s="263"/>
      <c r="K3315" s="269"/>
      <c r="L3315" s="269" t="s">
        <v>645</v>
      </c>
      <c r="M3315" s="267"/>
      <c r="N3315" s="267"/>
      <c r="O3315" s="267"/>
      <c r="P3315" s="267"/>
      <c r="Q3315" s="267"/>
      <c r="R3315" s="267"/>
      <c r="S3315" s="267"/>
      <c r="T3315" s="267"/>
      <c r="U3315" s="267"/>
      <c r="V3315" s="267"/>
      <c r="W3315" s="267"/>
      <c r="X3315" s="267"/>
      <c r="Y3315" s="267"/>
      <c r="Z3315" s="267"/>
      <c r="AA3315" s="267"/>
      <c r="AB3315" s="267"/>
    </row>
    <row r="3316" spans="1:28" s="268" customFormat="1" ht="40.200000000000003" customHeight="1">
      <c r="A3316" s="263" t="s">
        <v>9001</v>
      </c>
      <c r="B3316" s="535"/>
      <c r="C3316" s="263" t="s">
        <v>9026</v>
      </c>
      <c r="D3316" s="263" t="s">
        <v>9004</v>
      </c>
      <c r="E3316" s="535"/>
      <c r="F3316" s="263" t="s">
        <v>9027</v>
      </c>
      <c r="G3316" s="264" t="s">
        <v>9028</v>
      </c>
      <c r="H3316" s="263" t="s">
        <v>9029</v>
      </c>
      <c r="I3316" s="265" t="s">
        <v>9</v>
      </c>
      <c r="J3316" s="263"/>
      <c r="K3316" s="269"/>
      <c r="L3316" s="269" t="s">
        <v>645</v>
      </c>
      <c r="M3316" s="267"/>
      <c r="N3316" s="267"/>
      <c r="O3316" s="267"/>
      <c r="P3316" s="267"/>
      <c r="Q3316" s="267"/>
      <c r="R3316" s="267"/>
      <c r="S3316" s="267"/>
      <c r="T3316" s="267"/>
      <c r="U3316" s="267"/>
      <c r="V3316" s="267"/>
      <c r="W3316" s="267"/>
      <c r="X3316" s="267"/>
      <c r="Y3316" s="267"/>
      <c r="Z3316" s="267"/>
      <c r="AA3316" s="267"/>
      <c r="AB3316" s="267"/>
    </row>
    <row r="3317" spans="1:28" s="268" customFormat="1" ht="40.200000000000003" customHeight="1">
      <c r="A3317" s="263" t="s">
        <v>9001</v>
      </c>
      <c r="B3317" s="535"/>
      <c r="C3317" s="263" t="s">
        <v>9030</v>
      </c>
      <c r="D3317" s="263" t="s">
        <v>9004</v>
      </c>
      <c r="E3317" s="535"/>
      <c r="F3317" s="263" t="s">
        <v>1695</v>
      </c>
      <c r="G3317" s="264" t="s">
        <v>9031</v>
      </c>
      <c r="H3317" s="263" t="s">
        <v>4016</v>
      </c>
      <c r="I3317" s="265" t="s">
        <v>9</v>
      </c>
      <c r="J3317" s="263"/>
      <c r="K3317" s="269"/>
      <c r="L3317" s="269" t="s">
        <v>645</v>
      </c>
      <c r="M3317" s="267"/>
      <c r="N3317" s="267"/>
      <c r="O3317" s="267"/>
      <c r="P3317" s="267"/>
      <c r="Q3317" s="267"/>
      <c r="R3317" s="267"/>
      <c r="S3317" s="267"/>
      <c r="T3317" s="267"/>
      <c r="U3317" s="267"/>
      <c r="V3317" s="267"/>
      <c r="W3317" s="267"/>
      <c r="X3317" s="267"/>
      <c r="Y3317" s="267"/>
      <c r="Z3317" s="267"/>
      <c r="AA3317" s="267"/>
      <c r="AB3317" s="267"/>
    </row>
    <row r="3318" spans="1:28" s="268" customFormat="1" ht="40.200000000000003" customHeight="1">
      <c r="A3318" s="263" t="s">
        <v>9001</v>
      </c>
      <c r="B3318" s="535"/>
      <c r="C3318" s="263" t="s">
        <v>9032</v>
      </c>
      <c r="D3318" s="263" t="s">
        <v>9004</v>
      </c>
      <c r="E3318" s="535"/>
      <c r="F3318" s="263" t="s">
        <v>4018</v>
      </c>
      <c r="G3318" s="264" t="s">
        <v>9033</v>
      </c>
      <c r="H3318" s="263" t="s">
        <v>4019</v>
      </c>
      <c r="I3318" s="265" t="s">
        <v>9</v>
      </c>
      <c r="J3318" s="263"/>
      <c r="K3318" s="269"/>
      <c r="L3318" s="269" t="s">
        <v>645</v>
      </c>
      <c r="M3318" s="267"/>
      <c r="N3318" s="267"/>
      <c r="O3318" s="267"/>
      <c r="P3318" s="267"/>
      <c r="Q3318" s="267"/>
      <c r="R3318" s="267"/>
      <c r="S3318" s="267"/>
      <c r="T3318" s="267"/>
      <c r="U3318" s="267"/>
      <c r="V3318" s="267"/>
      <c r="W3318" s="267"/>
      <c r="X3318" s="267"/>
      <c r="Y3318" s="267"/>
      <c r="Z3318" s="267"/>
      <c r="AA3318" s="267"/>
      <c r="AB3318" s="267"/>
    </row>
    <row r="3319" spans="1:28" s="268" customFormat="1" ht="40.200000000000003" customHeight="1">
      <c r="A3319" s="263" t="s">
        <v>9001</v>
      </c>
      <c r="B3319" s="535"/>
      <c r="C3319" s="263" t="s">
        <v>9034</v>
      </c>
      <c r="D3319" s="263" t="s">
        <v>9004</v>
      </c>
      <c r="E3319" s="535"/>
      <c r="F3319" s="263" t="s">
        <v>1702</v>
      </c>
      <c r="G3319" s="264" t="s">
        <v>9033</v>
      </c>
      <c r="H3319" s="263" t="s">
        <v>9035</v>
      </c>
      <c r="I3319" s="265" t="s">
        <v>9</v>
      </c>
      <c r="J3319" s="263"/>
      <c r="K3319" s="269"/>
      <c r="L3319" s="269" t="s">
        <v>645</v>
      </c>
      <c r="M3319" s="267"/>
      <c r="N3319" s="267"/>
      <c r="O3319" s="267"/>
      <c r="P3319" s="267"/>
      <c r="Q3319" s="267"/>
      <c r="R3319" s="267"/>
      <c r="S3319" s="267"/>
      <c r="T3319" s="267"/>
      <c r="U3319" s="267"/>
      <c r="V3319" s="267"/>
      <c r="W3319" s="267"/>
      <c r="X3319" s="267"/>
      <c r="Y3319" s="267"/>
      <c r="Z3319" s="267"/>
      <c r="AA3319" s="267"/>
      <c r="AB3319" s="267"/>
    </row>
    <row r="3320" spans="1:28" s="268" customFormat="1" ht="40.200000000000003" customHeight="1">
      <c r="A3320" s="263" t="s">
        <v>9001</v>
      </c>
      <c r="B3320" s="535"/>
      <c r="C3320" s="263" t="s">
        <v>9036</v>
      </c>
      <c r="D3320" s="263" t="s">
        <v>9004</v>
      </c>
      <c r="E3320" s="535"/>
      <c r="F3320" s="263" t="s">
        <v>6604</v>
      </c>
      <c r="G3320" s="264" t="s">
        <v>9033</v>
      </c>
      <c r="H3320" s="263" t="s">
        <v>6605</v>
      </c>
      <c r="I3320" s="265" t="s">
        <v>9</v>
      </c>
      <c r="J3320" s="263"/>
      <c r="K3320" s="269"/>
      <c r="L3320" s="269" t="s">
        <v>645</v>
      </c>
      <c r="M3320" s="267"/>
      <c r="N3320" s="267"/>
      <c r="O3320" s="267"/>
      <c r="P3320" s="267"/>
      <c r="Q3320" s="267"/>
      <c r="R3320" s="267"/>
      <c r="S3320" s="267"/>
      <c r="T3320" s="267"/>
      <c r="U3320" s="267"/>
      <c r="V3320" s="267"/>
      <c r="W3320" s="267"/>
      <c r="X3320" s="267"/>
      <c r="Y3320" s="267"/>
      <c r="Z3320" s="267"/>
      <c r="AA3320" s="267"/>
      <c r="AB3320" s="267"/>
    </row>
    <row r="3321" spans="1:28" s="268" customFormat="1" ht="40.200000000000003" customHeight="1">
      <c r="A3321" s="263" t="s">
        <v>9001</v>
      </c>
      <c r="B3321" s="535"/>
      <c r="C3321" s="263" t="s">
        <v>9037</v>
      </c>
      <c r="D3321" s="263" t="s">
        <v>9004</v>
      </c>
      <c r="E3321" s="535"/>
      <c r="F3321" s="263" t="s">
        <v>6607</v>
      </c>
      <c r="G3321" s="264" t="s">
        <v>9038</v>
      </c>
      <c r="H3321" s="263" t="s">
        <v>6609</v>
      </c>
      <c r="I3321" s="265" t="s">
        <v>9</v>
      </c>
      <c r="J3321" s="263"/>
      <c r="K3321" s="269"/>
      <c r="L3321" s="269" t="s">
        <v>645</v>
      </c>
      <c r="M3321" s="267"/>
      <c r="N3321" s="267"/>
      <c r="O3321" s="267"/>
      <c r="P3321" s="267"/>
      <c r="Q3321" s="267"/>
      <c r="R3321" s="267"/>
      <c r="S3321" s="267"/>
      <c r="T3321" s="267"/>
      <c r="U3321" s="267"/>
      <c r="V3321" s="267"/>
      <c r="W3321" s="267"/>
      <c r="X3321" s="267"/>
      <c r="Y3321" s="267"/>
      <c r="Z3321" s="267"/>
      <c r="AA3321" s="267"/>
      <c r="AB3321" s="267"/>
    </row>
    <row r="3322" spans="1:28" s="268" customFormat="1" ht="40.200000000000003" customHeight="1">
      <c r="A3322" s="263" t="s">
        <v>9001</v>
      </c>
      <c r="B3322" s="535"/>
      <c r="C3322" s="263" t="s">
        <v>9039</v>
      </c>
      <c r="D3322" s="263" t="s">
        <v>9004</v>
      </c>
      <c r="E3322" s="535"/>
      <c r="F3322" s="263" t="s">
        <v>6611</v>
      </c>
      <c r="G3322" s="264" t="s">
        <v>9038</v>
      </c>
      <c r="H3322" s="263" t="s">
        <v>6612</v>
      </c>
      <c r="I3322" s="265" t="s">
        <v>9</v>
      </c>
      <c r="J3322" s="263"/>
      <c r="K3322" s="269"/>
      <c r="L3322" s="269" t="s">
        <v>645</v>
      </c>
      <c r="M3322" s="267"/>
      <c r="N3322" s="267"/>
      <c r="O3322" s="267"/>
      <c r="P3322" s="267"/>
      <c r="Q3322" s="267"/>
      <c r="R3322" s="267"/>
      <c r="S3322" s="267"/>
      <c r="T3322" s="267"/>
      <c r="U3322" s="267"/>
      <c r="V3322" s="267"/>
      <c r="W3322" s="267"/>
      <c r="X3322" s="267"/>
      <c r="Y3322" s="267"/>
      <c r="Z3322" s="267"/>
      <c r="AA3322" s="267"/>
      <c r="AB3322" s="267"/>
    </row>
    <row r="3323" spans="1:28" s="268" customFormat="1" ht="40.200000000000003" customHeight="1">
      <c r="A3323" s="263" t="s">
        <v>9001</v>
      </c>
      <c r="B3323" s="535"/>
      <c r="C3323" s="263" t="s">
        <v>9040</v>
      </c>
      <c r="D3323" s="263" t="s">
        <v>9004</v>
      </c>
      <c r="E3323" s="535"/>
      <c r="F3323" s="263" t="s">
        <v>6614</v>
      </c>
      <c r="G3323" s="264" t="s">
        <v>9038</v>
      </c>
      <c r="H3323" s="263" t="s">
        <v>6615</v>
      </c>
      <c r="I3323" s="265" t="s">
        <v>9</v>
      </c>
      <c r="J3323" s="263"/>
      <c r="K3323" s="269"/>
      <c r="L3323" s="269" t="s">
        <v>645</v>
      </c>
      <c r="M3323" s="267"/>
      <c r="N3323" s="267"/>
      <c r="O3323" s="267"/>
      <c r="P3323" s="267"/>
      <c r="Q3323" s="267"/>
      <c r="R3323" s="267"/>
      <c r="S3323" s="267"/>
      <c r="T3323" s="267"/>
      <c r="U3323" s="267"/>
      <c r="V3323" s="267"/>
      <c r="W3323" s="267"/>
      <c r="X3323" s="267"/>
      <c r="Y3323" s="267"/>
      <c r="Z3323" s="267"/>
      <c r="AA3323" s="267"/>
      <c r="AB3323" s="267"/>
    </row>
    <row r="3324" spans="1:28" s="268" customFormat="1" ht="40.200000000000003" customHeight="1">
      <c r="A3324" s="263" t="s">
        <v>9001</v>
      </c>
      <c r="B3324" s="535"/>
      <c r="C3324" s="263" t="s">
        <v>9041</v>
      </c>
      <c r="D3324" s="263" t="s">
        <v>9004</v>
      </c>
      <c r="E3324" s="535"/>
      <c r="F3324" s="263" t="s">
        <v>6617</v>
      </c>
      <c r="G3324" s="264" t="s">
        <v>9042</v>
      </c>
      <c r="H3324" s="263" t="s">
        <v>6619</v>
      </c>
      <c r="I3324" s="265" t="s">
        <v>9</v>
      </c>
      <c r="J3324" s="263"/>
      <c r="K3324" s="269"/>
      <c r="L3324" s="269" t="s">
        <v>645</v>
      </c>
      <c r="M3324" s="267"/>
      <c r="N3324" s="267"/>
      <c r="O3324" s="267"/>
      <c r="P3324" s="267"/>
      <c r="Q3324" s="267"/>
      <c r="R3324" s="267"/>
      <c r="S3324" s="267"/>
      <c r="T3324" s="267"/>
      <c r="U3324" s="267"/>
      <c r="V3324" s="267"/>
      <c r="W3324" s="267"/>
      <c r="X3324" s="267"/>
      <c r="Y3324" s="267"/>
      <c r="Z3324" s="267"/>
      <c r="AA3324" s="267"/>
      <c r="AB3324" s="267"/>
    </row>
    <row r="3325" spans="1:28" s="268" customFormat="1" ht="40.200000000000003" customHeight="1">
      <c r="A3325" s="263" t="s">
        <v>9001</v>
      </c>
      <c r="B3325" s="535"/>
      <c r="C3325" s="263" t="s">
        <v>9043</v>
      </c>
      <c r="D3325" s="263" t="s">
        <v>9004</v>
      </c>
      <c r="E3325" s="535"/>
      <c r="F3325" s="263" t="s">
        <v>6621</v>
      </c>
      <c r="G3325" s="264" t="s">
        <v>9042</v>
      </c>
      <c r="H3325" s="263" t="s">
        <v>6622</v>
      </c>
      <c r="I3325" s="265" t="s">
        <v>9</v>
      </c>
      <c r="J3325" s="263"/>
      <c r="K3325" s="269"/>
      <c r="L3325" s="269" t="s">
        <v>645</v>
      </c>
      <c r="M3325" s="267"/>
      <c r="N3325" s="267"/>
      <c r="O3325" s="267"/>
      <c r="P3325" s="267"/>
      <c r="Q3325" s="267"/>
      <c r="R3325" s="267"/>
      <c r="S3325" s="267"/>
      <c r="T3325" s="267"/>
      <c r="U3325" s="267"/>
      <c r="V3325" s="267"/>
      <c r="W3325" s="267"/>
      <c r="X3325" s="267"/>
      <c r="Y3325" s="267"/>
      <c r="Z3325" s="267"/>
      <c r="AA3325" s="267"/>
      <c r="AB3325" s="267"/>
    </row>
    <row r="3326" spans="1:28" s="268" customFormat="1" ht="40.200000000000003" customHeight="1">
      <c r="A3326" s="263" t="s">
        <v>9001</v>
      </c>
      <c r="B3326" s="535"/>
      <c r="C3326" s="263" t="s">
        <v>9044</v>
      </c>
      <c r="D3326" s="263" t="s">
        <v>9004</v>
      </c>
      <c r="E3326" s="535"/>
      <c r="F3326" s="263" t="s">
        <v>5807</v>
      </c>
      <c r="G3326" s="264" t="s">
        <v>9042</v>
      </c>
      <c r="H3326" s="263" t="s">
        <v>6624</v>
      </c>
      <c r="I3326" s="265" t="s">
        <v>9</v>
      </c>
      <c r="J3326" s="263"/>
      <c r="K3326" s="269"/>
      <c r="L3326" s="269" t="s">
        <v>645</v>
      </c>
      <c r="M3326" s="267"/>
      <c r="N3326" s="267"/>
      <c r="O3326" s="267"/>
      <c r="P3326" s="267"/>
      <c r="Q3326" s="267"/>
      <c r="R3326" s="267"/>
      <c r="S3326" s="267"/>
      <c r="T3326" s="267"/>
      <c r="U3326" s="267"/>
      <c r="V3326" s="267"/>
      <c r="W3326" s="267"/>
      <c r="X3326" s="267"/>
      <c r="Y3326" s="267"/>
      <c r="Z3326" s="267"/>
      <c r="AA3326" s="267"/>
      <c r="AB3326" s="267"/>
    </row>
    <row r="3327" spans="1:28" s="268" customFormat="1" ht="40.200000000000003" customHeight="1">
      <c r="A3327" s="263" t="s">
        <v>9001</v>
      </c>
      <c r="B3327" s="535"/>
      <c r="C3327" s="263" t="s">
        <v>9045</v>
      </c>
      <c r="D3327" s="263" t="s">
        <v>9004</v>
      </c>
      <c r="E3327" s="535"/>
      <c r="F3327" s="263" t="s">
        <v>6626</v>
      </c>
      <c r="G3327" s="264" t="s">
        <v>9042</v>
      </c>
      <c r="H3327" s="263" t="s">
        <v>6627</v>
      </c>
      <c r="I3327" s="265" t="s">
        <v>9</v>
      </c>
      <c r="J3327" s="263"/>
      <c r="K3327" s="269"/>
      <c r="L3327" s="269" t="s">
        <v>645</v>
      </c>
      <c r="M3327" s="267"/>
      <c r="N3327" s="267"/>
      <c r="O3327" s="267"/>
      <c r="P3327" s="267"/>
      <c r="Q3327" s="267"/>
      <c r="R3327" s="267"/>
      <c r="S3327" s="267"/>
      <c r="T3327" s="267"/>
      <c r="U3327" s="267"/>
      <c r="V3327" s="267"/>
      <c r="W3327" s="267"/>
      <c r="X3327" s="267"/>
      <c r="Y3327" s="267"/>
      <c r="Z3327" s="267"/>
      <c r="AA3327" s="267"/>
      <c r="AB3327" s="267"/>
    </row>
    <row r="3328" spans="1:28" s="268" customFormat="1" ht="40.200000000000003" customHeight="1">
      <c r="A3328" s="263" t="s">
        <v>9001</v>
      </c>
      <c r="B3328" s="535"/>
      <c r="C3328" s="263" t="s">
        <v>9046</v>
      </c>
      <c r="D3328" s="263" t="s">
        <v>9004</v>
      </c>
      <c r="E3328" s="535"/>
      <c r="F3328" s="263" t="s">
        <v>6629</v>
      </c>
      <c r="G3328" s="264" t="s">
        <v>9042</v>
      </c>
      <c r="H3328" s="263" t="s">
        <v>6631</v>
      </c>
      <c r="I3328" s="265" t="s">
        <v>9</v>
      </c>
      <c r="J3328" s="263"/>
      <c r="K3328" s="269"/>
      <c r="L3328" s="269" t="s">
        <v>645</v>
      </c>
      <c r="M3328" s="267"/>
      <c r="N3328" s="267"/>
      <c r="O3328" s="267"/>
      <c r="P3328" s="267"/>
      <c r="Q3328" s="267"/>
      <c r="R3328" s="267"/>
      <c r="S3328" s="267"/>
      <c r="T3328" s="267"/>
      <c r="U3328" s="267"/>
      <c r="V3328" s="267"/>
      <c r="W3328" s="267"/>
      <c r="X3328" s="267"/>
      <c r="Y3328" s="267"/>
      <c r="Z3328" s="267"/>
      <c r="AA3328" s="267"/>
      <c r="AB3328" s="267"/>
    </row>
    <row r="3329" spans="1:28" s="268" customFormat="1" ht="40.200000000000003" customHeight="1">
      <c r="A3329" s="263" t="s">
        <v>9001</v>
      </c>
      <c r="B3329" s="535"/>
      <c r="C3329" s="263" t="s">
        <v>9047</v>
      </c>
      <c r="D3329" s="263" t="s">
        <v>9004</v>
      </c>
      <c r="E3329" s="535"/>
      <c r="F3329" s="263" t="s">
        <v>6633</v>
      </c>
      <c r="G3329" s="264" t="s">
        <v>9042</v>
      </c>
      <c r="H3329" s="263" t="s">
        <v>6634</v>
      </c>
      <c r="I3329" s="265" t="s">
        <v>9</v>
      </c>
      <c r="J3329" s="263"/>
      <c r="K3329" s="269"/>
      <c r="L3329" s="269" t="s">
        <v>645</v>
      </c>
      <c r="M3329" s="267"/>
      <c r="N3329" s="267"/>
      <c r="O3329" s="267"/>
      <c r="P3329" s="267"/>
      <c r="Q3329" s="267"/>
      <c r="R3329" s="267"/>
      <c r="S3329" s="267"/>
      <c r="T3329" s="267"/>
      <c r="U3329" s="267"/>
      <c r="V3329" s="267"/>
      <c r="W3329" s="267"/>
      <c r="X3329" s="267"/>
      <c r="Y3329" s="267"/>
      <c r="Z3329" s="267"/>
      <c r="AA3329" s="267"/>
      <c r="AB3329" s="267"/>
    </row>
    <row r="3330" spans="1:28" s="268" customFormat="1" ht="40.200000000000003" customHeight="1">
      <c r="A3330" s="263" t="s">
        <v>9001</v>
      </c>
      <c r="B3330" s="535"/>
      <c r="C3330" s="263" t="s">
        <v>9048</v>
      </c>
      <c r="D3330" s="263" t="s">
        <v>9004</v>
      </c>
      <c r="E3330" s="535"/>
      <c r="F3330" s="263" t="s">
        <v>6636</v>
      </c>
      <c r="G3330" s="264" t="s">
        <v>9049</v>
      </c>
      <c r="H3330" s="263" t="s">
        <v>1713</v>
      </c>
      <c r="I3330" s="265" t="s">
        <v>9</v>
      </c>
      <c r="J3330" s="263"/>
      <c r="K3330" s="269"/>
      <c r="L3330" s="269" t="s">
        <v>645</v>
      </c>
      <c r="M3330" s="267"/>
      <c r="N3330" s="267"/>
      <c r="O3330" s="267"/>
      <c r="P3330" s="267"/>
      <c r="Q3330" s="267"/>
      <c r="R3330" s="267"/>
      <c r="S3330" s="267"/>
      <c r="T3330" s="267"/>
      <c r="U3330" s="267"/>
      <c r="V3330" s="267"/>
      <c r="W3330" s="267"/>
      <c r="X3330" s="267"/>
      <c r="Y3330" s="267"/>
      <c r="Z3330" s="267"/>
      <c r="AA3330" s="267"/>
      <c r="AB3330" s="267"/>
    </row>
    <row r="3331" spans="1:28" s="268" customFormat="1" ht="40.200000000000003" customHeight="1">
      <c r="A3331" s="263" t="s">
        <v>9001</v>
      </c>
      <c r="B3331" s="535"/>
      <c r="C3331" s="263" t="s">
        <v>9050</v>
      </c>
      <c r="D3331" s="263" t="s">
        <v>9004</v>
      </c>
      <c r="E3331" s="535"/>
      <c r="F3331" s="263" t="s">
        <v>6640</v>
      </c>
      <c r="G3331" s="264" t="s">
        <v>9051</v>
      </c>
      <c r="H3331" s="263" t="s">
        <v>6642</v>
      </c>
      <c r="I3331" s="265" t="s">
        <v>9</v>
      </c>
      <c r="J3331" s="263"/>
      <c r="K3331" s="269"/>
      <c r="L3331" s="269" t="s">
        <v>645</v>
      </c>
      <c r="M3331" s="267"/>
      <c r="N3331" s="267"/>
      <c r="O3331" s="267"/>
      <c r="P3331" s="267"/>
      <c r="Q3331" s="267"/>
      <c r="R3331" s="267"/>
      <c r="S3331" s="267"/>
      <c r="T3331" s="267"/>
      <c r="U3331" s="267"/>
      <c r="V3331" s="267"/>
      <c r="W3331" s="267"/>
      <c r="X3331" s="267"/>
      <c r="Y3331" s="267"/>
      <c r="Z3331" s="267"/>
      <c r="AA3331" s="267"/>
      <c r="AB3331" s="267"/>
    </row>
    <row r="3332" spans="1:28" s="268" customFormat="1" ht="40.200000000000003" customHeight="1">
      <c r="A3332" s="263" t="s">
        <v>9001</v>
      </c>
      <c r="B3332" s="535"/>
      <c r="C3332" s="263" t="s">
        <v>9052</v>
      </c>
      <c r="D3332" s="263" t="s">
        <v>9004</v>
      </c>
      <c r="E3332" s="535"/>
      <c r="F3332" s="263" t="s">
        <v>6297</v>
      </c>
      <c r="G3332" s="264" t="s">
        <v>9053</v>
      </c>
      <c r="H3332" s="263" t="s">
        <v>9054</v>
      </c>
      <c r="I3332" s="265" t="s">
        <v>9</v>
      </c>
      <c r="J3332" s="263"/>
      <c r="K3332" s="269"/>
      <c r="L3332" s="269" t="s">
        <v>645</v>
      </c>
      <c r="M3332" s="267"/>
      <c r="N3332" s="267"/>
      <c r="O3332" s="267"/>
      <c r="P3332" s="267"/>
      <c r="Q3332" s="267"/>
      <c r="R3332" s="267"/>
      <c r="S3332" s="267"/>
      <c r="T3332" s="267"/>
      <c r="U3332" s="267"/>
      <c r="V3332" s="267"/>
      <c r="W3332" s="267"/>
      <c r="X3332" s="267"/>
      <c r="Y3332" s="267"/>
      <c r="Z3332" s="267"/>
      <c r="AA3332" s="267"/>
      <c r="AB3332" s="267"/>
    </row>
    <row r="3333" spans="1:28" s="268" customFormat="1" ht="40.200000000000003" customHeight="1">
      <c r="A3333" s="263" t="s">
        <v>9001</v>
      </c>
      <c r="B3333" s="535"/>
      <c r="C3333" s="263" t="s">
        <v>9055</v>
      </c>
      <c r="D3333" s="263" t="s">
        <v>9004</v>
      </c>
      <c r="E3333" s="535"/>
      <c r="F3333" s="263" t="s">
        <v>1723</v>
      </c>
      <c r="G3333" s="264" t="s">
        <v>9056</v>
      </c>
      <c r="H3333" s="263" t="s">
        <v>1725</v>
      </c>
      <c r="I3333" s="265" t="s">
        <v>9</v>
      </c>
      <c r="J3333" s="263"/>
      <c r="K3333" s="269"/>
      <c r="L3333" s="269" t="s">
        <v>645</v>
      </c>
      <c r="M3333" s="267"/>
      <c r="N3333" s="267"/>
      <c r="O3333" s="267"/>
      <c r="P3333" s="267"/>
      <c r="Q3333" s="267"/>
      <c r="R3333" s="267"/>
      <c r="S3333" s="267"/>
      <c r="T3333" s="267"/>
      <c r="U3333" s="267"/>
      <c r="V3333" s="267"/>
      <c r="W3333" s="267"/>
      <c r="X3333" s="267"/>
      <c r="Y3333" s="267"/>
      <c r="Z3333" s="267"/>
      <c r="AA3333" s="267"/>
      <c r="AB3333" s="267"/>
    </row>
    <row r="3334" spans="1:28" s="268" customFormat="1" ht="40.200000000000003" customHeight="1">
      <c r="A3334" s="263" t="s">
        <v>9001</v>
      </c>
      <c r="B3334" s="535"/>
      <c r="C3334" s="263" t="s">
        <v>9057</v>
      </c>
      <c r="D3334" s="263" t="s">
        <v>9004</v>
      </c>
      <c r="E3334" s="535"/>
      <c r="F3334" s="263" t="s">
        <v>1726</v>
      </c>
      <c r="G3334" s="264" t="s">
        <v>9058</v>
      </c>
      <c r="H3334" s="263" t="s">
        <v>1728</v>
      </c>
      <c r="I3334" s="265" t="s">
        <v>9</v>
      </c>
      <c r="J3334" s="263"/>
      <c r="K3334" s="269"/>
      <c r="L3334" s="269" t="s">
        <v>645</v>
      </c>
      <c r="M3334" s="267"/>
      <c r="N3334" s="267"/>
      <c r="O3334" s="267"/>
      <c r="P3334" s="267"/>
      <c r="Q3334" s="267"/>
      <c r="R3334" s="267"/>
      <c r="S3334" s="267"/>
      <c r="T3334" s="267"/>
      <c r="U3334" s="267"/>
      <c r="V3334" s="267"/>
      <c r="W3334" s="267"/>
      <c r="X3334" s="267"/>
      <c r="Y3334" s="267"/>
      <c r="Z3334" s="267"/>
      <c r="AA3334" s="267"/>
      <c r="AB3334" s="267"/>
    </row>
    <row r="3335" spans="1:28" s="268" customFormat="1" ht="40.200000000000003" customHeight="1">
      <c r="A3335" s="263" t="s">
        <v>9001</v>
      </c>
      <c r="B3335" s="535"/>
      <c r="C3335" s="263" t="s">
        <v>9059</v>
      </c>
      <c r="D3335" s="263" t="s">
        <v>9004</v>
      </c>
      <c r="E3335" s="535"/>
      <c r="F3335" s="263" t="s">
        <v>1729</v>
      </c>
      <c r="G3335" s="264" t="s">
        <v>9060</v>
      </c>
      <c r="H3335" s="263" t="s">
        <v>9061</v>
      </c>
      <c r="I3335" s="265" t="s">
        <v>9</v>
      </c>
      <c r="J3335" s="263"/>
      <c r="K3335" s="269"/>
      <c r="L3335" s="269" t="s">
        <v>645</v>
      </c>
      <c r="M3335" s="267"/>
      <c r="N3335" s="267"/>
      <c r="O3335" s="267"/>
      <c r="P3335" s="267"/>
      <c r="Q3335" s="267"/>
      <c r="R3335" s="267"/>
      <c r="S3335" s="267"/>
      <c r="T3335" s="267"/>
      <c r="U3335" s="267"/>
      <c r="V3335" s="267"/>
      <c r="W3335" s="267"/>
      <c r="X3335" s="267"/>
      <c r="Y3335" s="267"/>
      <c r="Z3335" s="267"/>
      <c r="AA3335" s="267"/>
      <c r="AB3335" s="267"/>
    </row>
    <row r="3336" spans="1:28" s="268" customFormat="1" ht="40.200000000000003" customHeight="1">
      <c r="A3336" s="263" t="s">
        <v>9001</v>
      </c>
      <c r="B3336" s="535"/>
      <c r="C3336" s="263" t="s">
        <v>9062</v>
      </c>
      <c r="D3336" s="263" t="s">
        <v>9004</v>
      </c>
      <c r="E3336" s="535"/>
      <c r="F3336" s="263" t="s">
        <v>1732</v>
      </c>
      <c r="G3336" s="264" t="s">
        <v>9063</v>
      </c>
      <c r="H3336" s="263" t="s">
        <v>4053</v>
      </c>
      <c r="I3336" s="265" t="s">
        <v>9</v>
      </c>
      <c r="J3336" s="263"/>
      <c r="K3336" s="269"/>
      <c r="L3336" s="269" t="s">
        <v>645</v>
      </c>
      <c r="M3336" s="267"/>
      <c r="N3336" s="267"/>
      <c r="O3336" s="267"/>
      <c r="P3336" s="267"/>
      <c r="Q3336" s="267"/>
      <c r="R3336" s="267"/>
      <c r="S3336" s="267"/>
      <c r="T3336" s="267"/>
      <c r="U3336" s="267"/>
      <c r="V3336" s="267"/>
      <c r="W3336" s="267"/>
      <c r="X3336" s="267"/>
      <c r="Y3336" s="267"/>
      <c r="Z3336" s="267"/>
      <c r="AA3336" s="267"/>
      <c r="AB3336" s="267"/>
    </row>
    <row r="3337" spans="1:28" s="268" customFormat="1" ht="40.200000000000003" customHeight="1">
      <c r="A3337" s="263" t="s">
        <v>9001</v>
      </c>
      <c r="B3337" s="535"/>
      <c r="C3337" s="263" t="s">
        <v>9064</v>
      </c>
      <c r="D3337" s="263" t="s">
        <v>9004</v>
      </c>
      <c r="E3337" s="535"/>
      <c r="F3337" s="263" t="s">
        <v>4068</v>
      </c>
      <c r="G3337" s="264" t="s">
        <v>9065</v>
      </c>
      <c r="H3337" s="263" t="s">
        <v>6582</v>
      </c>
      <c r="I3337" s="265" t="s">
        <v>9</v>
      </c>
      <c r="J3337" s="263"/>
      <c r="K3337" s="269"/>
      <c r="L3337" s="269" t="s">
        <v>645</v>
      </c>
      <c r="M3337" s="267"/>
      <c r="N3337" s="267"/>
      <c r="O3337" s="267"/>
      <c r="P3337" s="267"/>
      <c r="Q3337" s="267"/>
      <c r="R3337" s="267"/>
      <c r="S3337" s="267"/>
      <c r="T3337" s="267"/>
      <c r="U3337" s="267"/>
      <c r="V3337" s="267"/>
      <c r="W3337" s="267"/>
      <c r="X3337" s="267"/>
      <c r="Y3337" s="267"/>
      <c r="Z3337" s="267"/>
      <c r="AA3337" s="267"/>
      <c r="AB3337" s="267"/>
    </row>
    <row r="3338" spans="1:28" s="268" customFormat="1" ht="40.200000000000003" customHeight="1">
      <c r="A3338" s="263" t="s">
        <v>9001</v>
      </c>
      <c r="B3338" s="535"/>
      <c r="C3338" s="263" t="s">
        <v>9066</v>
      </c>
      <c r="D3338" s="263" t="s">
        <v>9004</v>
      </c>
      <c r="E3338" s="535"/>
      <c r="F3338" s="263" t="s">
        <v>6584</v>
      </c>
      <c r="G3338" s="264" t="s">
        <v>9065</v>
      </c>
      <c r="H3338" s="263" t="s">
        <v>6585</v>
      </c>
      <c r="I3338" s="265" t="s">
        <v>9</v>
      </c>
      <c r="J3338" s="263"/>
      <c r="K3338" s="269"/>
      <c r="L3338" s="269" t="s">
        <v>645</v>
      </c>
      <c r="M3338" s="267"/>
      <c r="N3338" s="267"/>
      <c r="O3338" s="267"/>
      <c r="P3338" s="267"/>
      <c r="Q3338" s="267"/>
      <c r="R3338" s="267"/>
      <c r="S3338" s="267"/>
      <c r="T3338" s="267"/>
      <c r="U3338" s="267"/>
      <c r="V3338" s="267"/>
      <c r="W3338" s="267"/>
      <c r="X3338" s="267"/>
      <c r="Y3338" s="267"/>
      <c r="Z3338" s="267"/>
      <c r="AA3338" s="267"/>
      <c r="AB3338" s="267"/>
    </row>
    <row r="3339" spans="1:28" s="268" customFormat="1" ht="40.200000000000003" customHeight="1">
      <c r="A3339" s="263" t="s">
        <v>9001</v>
      </c>
      <c r="B3339" s="535"/>
      <c r="C3339" s="263" t="s">
        <v>9067</v>
      </c>
      <c r="D3339" s="263" t="s">
        <v>9004</v>
      </c>
      <c r="E3339" s="535"/>
      <c r="F3339" s="263" t="s">
        <v>6587</v>
      </c>
      <c r="G3339" s="264" t="s">
        <v>9065</v>
      </c>
      <c r="H3339" s="263" t="s">
        <v>9068</v>
      </c>
      <c r="I3339" s="265" t="s">
        <v>9</v>
      </c>
      <c r="J3339" s="263"/>
      <c r="K3339" s="269"/>
      <c r="L3339" s="269" t="s">
        <v>645</v>
      </c>
      <c r="M3339" s="267"/>
      <c r="N3339" s="267"/>
      <c r="O3339" s="267"/>
      <c r="P3339" s="267"/>
      <c r="Q3339" s="267"/>
      <c r="R3339" s="267"/>
      <c r="S3339" s="267"/>
      <c r="T3339" s="267"/>
      <c r="U3339" s="267"/>
      <c r="V3339" s="267"/>
      <c r="W3339" s="267"/>
      <c r="X3339" s="267"/>
      <c r="Y3339" s="267"/>
      <c r="Z3339" s="267"/>
      <c r="AA3339" s="267"/>
      <c r="AB3339" s="267"/>
    </row>
    <row r="3340" spans="1:28" s="268" customFormat="1" ht="40.200000000000003" customHeight="1">
      <c r="A3340" s="263" t="s">
        <v>9001</v>
      </c>
      <c r="B3340" s="535"/>
      <c r="C3340" s="263" t="s">
        <v>9069</v>
      </c>
      <c r="D3340" s="263" t="s">
        <v>9004</v>
      </c>
      <c r="E3340" s="535"/>
      <c r="F3340" s="263" t="s">
        <v>9070</v>
      </c>
      <c r="G3340" s="264" t="s">
        <v>9071</v>
      </c>
      <c r="H3340" s="263" t="s">
        <v>8733</v>
      </c>
      <c r="I3340" s="265" t="s">
        <v>9</v>
      </c>
      <c r="J3340" s="263"/>
      <c r="K3340" s="269"/>
      <c r="L3340" s="269" t="s">
        <v>645</v>
      </c>
      <c r="M3340" s="267"/>
      <c r="N3340" s="267"/>
      <c r="O3340" s="267"/>
      <c r="P3340" s="267"/>
      <c r="Q3340" s="267"/>
      <c r="R3340" s="267"/>
      <c r="S3340" s="267"/>
      <c r="T3340" s="267"/>
      <c r="U3340" s="267"/>
      <c r="V3340" s="267"/>
      <c r="W3340" s="267"/>
      <c r="X3340" s="267"/>
      <c r="Y3340" s="267"/>
      <c r="Z3340" s="267"/>
      <c r="AA3340" s="267"/>
      <c r="AB3340" s="267"/>
    </row>
    <row r="3341" spans="1:28" s="268" customFormat="1" ht="40.200000000000003" customHeight="1">
      <c r="A3341" s="263" t="s">
        <v>9001</v>
      </c>
      <c r="B3341" s="535"/>
      <c r="C3341" s="263" t="s">
        <v>9072</v>
      </c>
      <c r="D3341" s="263" t="s">
        <v>9004</v>
      </c>
      <c r="E3341" s="535"/>
      <c r="F3341" s="263" t="s">
        <v>9073</v>
      </c>
      <c r="G3341" s="264" t="s">
        <v>9074</v>
      </c>
      <c r="H3341" s="263" t="s">
        <v>4082</v>
      </c>
      <c r="I3341" s="265" t="s">
        <v>9</v>
      </c>
      <c r="J3341" s="263"/>
      <c r="K3341" s="269"/>
      <c r="L3341" s="269" t="s">
        <v>645</v>
      </c>
      <c r="M3341" s="267"/>
      <c r="N3341" s="267"/>
      <c r="O3341" s="267"/>
      <c r="P3341" s="267"/>
      <c r="Q3341" s="267"/>
      <c r="R3341" s="267"/>
      <c r="S3341" s="267"/>
      <c r="T3341" s="267"/>
      <c r="U3341" s="267"/>
      <c r="V3341" s="267"/>
      <c r="W3341" s="267"/>
      <c r="X3341" s="267"/>
      <c r="Y3341" s="267"/>
      <c r="Z3341" s="267"/>
      <c r="AA3341" s="267"/>
      <c r="AB3341" s="267"/>
    </row>
    <row r="3342" spans="1:28" s="268" customFormat="1" ht="40.200000000000003" customHeight="1">
      <c r="A3342" s="263" t="s">
        <v>9001</v>
      </c>
      <c r="B3342" s="535"/>
      <c r="C3342" s="263" t="s">
        <v>9075</v>
      </c>
      <c r="D3342" s="263" t="s">
        <v>9004</v>
      </c>
      <c r="E3342" s="535"/>
      <c r="F3342" s="263" t="s">
        <v>9076</v>
      </c>
      <c r="G3342" s="264" t="s">
        <v>9077</v>
      </c>
      <c r="H3342" s="263" t="s">
        <v>9078</v>
      </c>
      <c r="I3342" s="265" t="s">
        <v>9</v>
      </c>
      <c r="J3342" s="263"/>
      <c r="K3342" s="269"/>
      <c r="L3342" s="269" t="s">
        <v>645</v>
      </c>
      <c r="M3342" s="267"/>
      <c r="N3342" s="267"/>
      <c r="O3342" s="267"/>
      <c r="P3342" s="267"/>
      <c r="Q3342" s="267"/>
      <c r="R3342" s="267"/>
      <c r="S3342" s="267"/>
      <c r="T3342" s="267"/>
      <c r="U3342" s="267"/>
      <c r="V3342" s="267"/>
      <c r="W3342" s="267"/>
      <c r="X3342" s="267"/>
      <c r="Y3342" s="267"/>
      <c r="Z3342" s="267"/>
      <c r="AA3342" s="267"/>
      <c r="AB3342" s="267"/>
    </row>
    <row r="3343" spans="1:28" s="268" customFormat="1" ht="40.200000000000003" customHeight="1">
      <c r="A3343" s="263" t="s">
        <v>9001</v>
      </c>
      <c r="B3343" s="535"/>
      <c r="C3343" s="263" t="s">
        <v>9079</v>
      </c>
      <c r="D3343" s="263" t="s">
        <v>9004</v>
      </c>
      <c r="E3343" s="535"/>
      <c r="F3343" s="263" t="s">
        <v>1757</v>
      </c>
      <c r="G3343" s="264" t="s">
        <v>9080</v>
      </c>
      <c r="H3343" s="263" t="s">
        <v>1759</v>
      </c>
      <c r="I3343" s="265" t="s">
        <v>9</v>
      </c>
      <c r="J3343" s="263"/>
      <c r="K3343" s="269"/>
      <c r="L3343" s="269" t="s">
        <v>645</v>
      </c>
      <c r="M3343" s="267"/>
      <c r="N3343" s="267"/>
      <c r="O3343" s="267"/>
      <c r="P3343" s="267"/>
      <c r="Q3343" s="267"/>
      <c r="R3343" s="267"/>
      <c r="S3343" s="267"/>
      <c r="T3343" s="267"/>
      <c r="U3343" s="267"/>
      <c r="V3343" s="267"/>
      <c r="W3343" s="267"/>
      <c r="X3343" s="267"/>
      <c r="Y3343" s="267"/>
      <c r="Z3343" s="267"/>
      <c r="AA3343" s="267"/>
      <c r="AB3343" s="267"/>
    </row>
    <row r="3344" spans="1:28" s="268" customFormat="1" ht="40.200000000000003" customHeight="1">
      <c r="A3344" s="263" t="s">
        <v>9001</v>
      </c>
      <c r="B3344" s="535"/>
      <c r="C3344" s="263" t="s">
        <v>9081</v>
      </c>
      <c r="D3344" s="263" t="s">
        <v>9004</v>
      </c>
      <c r="E3344" s="535"/>
      <c r="F3344" s="263" t="s">
        <v>1760</v>
      </c>
      <c r="G3344" s="264" t="s">
        <v>9080</v>
      </c>
      <c r="H3344" s="263" t="s">
        <v>1761</v>
      </c>
      <c r="I3344" s="265" t="s">
        <v>9</v>
      </c>
      <c r="J3344" s="263"/>
      <c r="K3344" s="269"/>
      <c r="L3344" s="269" t="s">
        <v>645</v>
      </c>
      <c r="M3344" s="267"/>
      <c r="N3344" s="267"/>
      <c r="O3344" s="267"/>
      <c r="P3344" s="267"/>
      <c r="Q3344" s="267"/>
      <c r="R3344" s="267"/>
      <c r="S3344" s="267"/>
      <c r="T3344" s="267"/>
      <c r="U3344" s="267"/>
      <c r="V3344" s="267"/>
      <c r="W3344" s="267"/>
      <c r="X3344" s="267"/>
      <c r="Y3344" s="267"/>
      <c r="Z3344" s="267"/>
      <c r="AA3344" s="267"/>
      <c r="AB3344" s="267"/>
    </row>
    <row r="3345" spans="1:28" s="268" customFormat="1" ht="40.200000000000003" customHeight="1">
      <c r="A3345" s="263" t="s">
        <v>9001</v>
      </c>
      <c r="B3345" s="535"/>
      <c r="C3345" s="263" t="s">
        <v>9082</v>
      </c>
      <c r="D3345" s="263" t="s">
        <v>9004</v>
      </c>
      <c r="E3345" s="535"/>
      <c r="F3345" s="263" t="s">
        <v>1762</v>
      </c>
      <c r="G3345" s="264" t="s">
        <v>9080</v>
      </c>
      <c r="H3345" s="263" t="s">
        <v>1763</v>
      </c>
      <c r="I3345" s="265" t="s">
        <v>9</v>
      </c>
      <c r="J3345" s="263"/>
      <c r="K3345" s="269"/>
      <c r="L3345" s="269" t="s">
        <v>645</v>
      </c>
      <c r="M3345" s="267"/>
      <c r="N3345" s="267"/>
      <c r="O3345" s="267"/>
      <c r="P3345" s="267"/>
      <c r="Q3345" s="267"/>
      <c r="R3345" s="267"/>
      <c r="S3345" s="267"/>
      <c r="T3345" s="267"/>
      <c r="U3345" s="267"/>
      <c r="V3345" s="267"/>
      <c r="W3345" s="267"/>
      <c r="X3345" s="267"/>
      <c r="Y3345" s="267"/>
      <c r="Z3345" s="267"/>
      <c r="AA3345" s="267"/>
      <c r="AB3345" s="267"/>
    </row>
    <row r="3346" spans="1:28" s="268" customFormat="1" ht="40.200000000000003" customHeight="1">
      <c r="A3346" s="263" t="s">
        <v>9001</v>
      </c>
      <c r="B3346" s="535"/>
      <c r="C3346" s="263" t="s">
        <v>9083</v>
      </c>
      <c r="D3346" s="263" t="s">
        <v>9004</v>
      </c>
      <c r="E3346" s="535"/>
      <c r="F3346" s="263" t="s">
        <v>1764</v>
      </c>
      <c r="G3346" s="264" t="s">
        <v>9084</v>
      </c>
      <c r="H3346" s="263" t="s">
        <v>1766</v>
      </c>
      <c r="I3346" s="265" t="s">
        <v>9</v>
      </c>
      <c r="J3346" s="263"/>
      <c r="K3346" s="269"/>
      <c r="L3346" s="269" t="s">
        <v>645</v>
      </c>
      <c r="M3346" s="267"/>
      <c r="N3346" s="267"/>
      <c r="O3346" s="267"/>
      <c r="P3346" s="267"/>
      <c r="Q3346" s="267"/>
      <c r="R3346" s="267"/>
      <c r="S3346" s="267"/>
      <c r="T3346" s="267"/>
      <c r="U3346" s="267"/>
      <c r="V3346" s="267"/>
      <c r="W3346" s="267"/>
      <c r="X3346" s="267"/>
      <c r="Y3346" s="267"/>
      <c r="Z3346" s="267"/>
      <c r="AA3346" s="267"/>
      <c r="AB3346" s="267"/>
    </row>
    <row r="3347" spans="1:28" s="268" customFormat="1" ht="40.200000000000003" customHeight="1">
      <c r="A3347" s="263" t="s">
        <v>9001</v>
      </c>
      <c r="B3347" s="535"/>
      <c r="C3347" s="263" t="s">
        <v>9085</v>
      </c>
      <c r="D3347" s="263" t="s">
        <v>9004</v>
      </c>
      <c r="E3347" s="535"/>
      <c r="F3347" s="263" t="s">
        <v>1767</v>
      </c>
      <c r="G3347" s="264" t="s">
        <v>9086</v>
      </c>
      <c r="H3347" s="263" t="s">
        <v>1769</v>
      </c>
      <c r="I3347" s="265" t="s">
        <v>9</v>
      </c>
      <c r="J3347" s="263"/>
      <c r="K3347" s="269"/>
      <c r="L3347" s="269" t="s">
        <v>645</v>
      </c>
      <c r="M3347" s="267"/>
      <c r="N3347" s="267"/>
      <c r="O3347" s="267"/>
      <c r="P3347" s="267"/>
      <c r="Q3347" s="267"/>
      <c r="R3347" s="267"/>
      <c r="S3347" s="267"/>
      <c r="T3347" s="267"/>
      <c r="U3347" s="267"/>
      <c r="V3347" s="267"/>
      <c r="W3347" s="267"/>
      <c r="X3347" s="267"/>
      <c r="Y3347" s="267"/>
      <c r="Z3347" s="267"/>
      <c r="AA3347" s="267"/>
      <c r="AB3347" s="267"/>
    </row>
    <row r="3348" spans="1:28" s="268" customFormat="1" ht="40.200000000000003" customHeight="1">
      <c r="A3348" s="263" t="s">
        <v>9001</v>
      </c>
      <c r="B3348" s="535"/>
      <c r="C3348" s="263" t="s">
        <v>9087</v>
      </c>
      <c r="D3348" s="263" t="s">
        <v>9004</v>
      </c>
      <c r="E3348" s="535"/>
      <c r="F3348" s="263" t="s">
        <v>1770</v>
      </c>
      <c r="G3348" s="264" t="s">
        <v>9086</v>
      </c>
      <c r="H3348" s="263" t="s">
        <v>1772</v>
      </c>
      <c r="I3348" s="265" t="s">
        <v>9</v>
      </c>
      <c r="J3348" s="263"/>
      <c r="K3348" s="269"/>
      <c r="L3348" s="269" t="s">
        <v>645</v>
      </c>
      <c r="M3348" s="267"/>
      <c r="N3348" s="267"/>
      <c r="O3348" s="267"/>
      <c r="P3348" s="267"/>
      <c r="Q3348" s="267"/>
      <c r="R3348" s="267"/>
      <c r="S3348" s="267"/>
      <c r="T3348" s="267"/>
      <c r="U3348" s="267"/>
      <c r="V3348" s="267"/>
      <c r="W3348" s="267"/>
      <c r="X3348" s="267"/>
      <c r="Y3348" s="267"/>
      <c r="Z3348" s="267"/>
      <c r="AA3348" s="267"/>
      <c r="AB3348" s="267"/>
    </row>
    <row r="3349" spans="1:28" s="268" customFormat="1" ht="40.200000000000003" customHeight="1">
      <c r="A3349" s="263" t="s">
        <v>9001</v>
      </c>
      <c r="B3349" s="535"/>
      <c r="C3349" s="263" t="s">
        <v>9088</v>
      </c>
      <c r="D3349" s="263" t="s">
        <v>9004</v>
      </c>
      <c r="E3349" s="535"/>
      <c r="F3349" s="263" t="s">
        <v>1773</v>
      </c>
      <c r="G3349" s="264" t="s">
        <v>9086</v>
      </c>
      <c r="H3349" s="263" t="s">
        <v>1775</v>
      </c>
      <c r="I3349" s="265" t="s">
        <v>9</v>
      </c>
      <c r="J3349" s="263"/>
      <c r="K3349" s="269"/>
      <c r="L3349" s="269" t="s">
        <v>645</v>
      </c>
      <c r="M3349" s="267"/>
      <c r="N3349" s="267"/>
      <c r="O3349" s="267"/>
      <c r="P3349" s="267"/>
      <c r="Q3349" s="267"/>
      <c r="R3349" s="267"/>
      <c r="S3349" s="267"/>
      <c r="T3349" s="267"/>
      <c r="U3349" s="267"/>
      <c r="V3349" s="267"/>
      <c r="W3349" s="267"/>
      <c r="X3349" s="267"/>
      <c r="Y3349" s="267"/>
      <c r="Z3349" s="267"/>
      <c r="AA3349" s="267"/>
      <c r="AB3349" s="267"/>
    </row>
    <row r="3350" spans="1:28" s="268" customFormat="1" ht="40.200000000000003" customHeight="1">
      <c r="A3350" s="263" t="s">
        <v>9001</v>
      </c>
      <c r="B3350" s="535"/>
      <c r="C3350" s="263" t="s">
        <v>9089</v>
      </c>
      <c r="D3350" s="263" t="s">
        <v>9004</v>
      </c>
      <c r="E3350" s="535"/>
      <c r="F3350" s="263" t="s">
        <v>9090</v>
      </c>
      <c r="G3350" s="264" t="s">
        <v>9086</v>
      </c>
      <c r="H3350" s="263" t="s">
        <v>9091</v>
      </c>
      <c r="I3350" s="265" t="s">
        <v>9</v>
      </c>
      <c r="J3350" s="263"/>
      <c r="K3350" s="269"/>
      <c r="L3350" s="269" t="s">
        <v>645</v>
      </c>
      <c r="M3350" s="267"/>
      <c r="N3350" s="267"/>
      <c r="O3350" s="267"/>
      <c r="P3350" s="267"/>
      <c r="Q3350" s="267"/>
      <c r="R3350" s="267"/>
      <c r="S3350" s="267"/>
      <c r="T3350" s="267"/>
      <c r="U3350" s="267"/>
      <c r="V3350" s="267"/>
      <c r="W3350" s="267"/>
      <c r="X3350" s="267"/>
      <c r="Y3350" s="267"/>
      <c r="Z3350" s="267"/>
      <c r="AA3350" s="267"/>
      <c r="AB3350" s="267"/>
    </row>
    <row r="3351" spans="1:28" s="268" customFormat="1" ht="40.200000000000003" customHeight="1">
      <c r="A3351" s="263" t="s">
        <v>9001</v>
      </c>
      <c r="B3351" s="535"/>
      <c r="C3351" s="263" t="s">
        <v>9092</v>
      </c>
      <c r="D3351" s="263" t="s">
        <v>9004</v>
      </c>
      <c r="E3351" s="535"/>
      <c r="F3351" s="263" t="s">
        <v>1779</v>
      </c>
      <c r="G3351" s="264" t="s">
        <v>9086</v>
      </c>
      <c r="H3351" s="263" t="s">
        <v>4096</v>
      </c>
      <c r="I3351" s="265" t="s">
        <v>9</v>
      </c>
      <c r="J3351" s="263"/>
      <c r="K3351" s="269"/>
      <c r="L3351" s="269" t="s">
        <v>645</v>
      </c>
      <c r="M3351" s="267"/>
      <c r="N3351" s="267"/>
      <c r="O3351" s="267"/>
      <c r="P3351" s="267"/>
      <c r="Q3351" s="267"/>
      <c r="R3351" s="267"/>
      <c r="S3351" s="267"/>
      <c r="T3351" s="267"/>
      <c r="U3351" s="267"/>
      <c r="V3351" s="267"/>
      <c r="W3351" s="267"/>
      <c r="X3351" s="267"/>
      <c r="Y3351" s="267"/>
      <c r="Z3351" s="267"/>
      <c r="AA3351" s="267"/>
      <c r="AB3351" s="267"/>
    </row>
    <row r="3352" spans="1:28" s="268" customFormat="1" ht="40.200000000000003" customHeight="1">
      <c r="A3352" s="263" t="s">
        <v>9001</v>
      </c>
      <c r="B3352" s="535"/>
      <c r="C3352" s="263" t="s">
        <v>9093</v>
      </c>
      <c r="D3352" s="263" t="s">
        <v>9004</v>
      </c>
      <c r="E3352" s="535"/>
      <c r="F3352" s="263" t="s">
        <v>9094</v>
      </c>
      <c r="G3352" s="264" t="s">
        <v>9086</v>
      </c>
      <c r="H3352" s="263" t="s">
        <v>6666</v>
      </c>
      <c r="I3352" s="265" t="s">
        <v>9</v>
      </c>
      <c r="J3352" s="263"/>
      <c r="K3352" s="269"/>
      <c r="L3352" s="269" t="s">
        <v>645</v>
      </c>
      <c r="M3352" s="267"/>
      <c r="N3352" s="267"/>
      <c r="O3352" s="267"/>
      <c r="P3352" s="267"/>
      <c r="Q3352" s="267"/>
      <c r="R3352" s="267"/>
      <c r="S3352" s="267"/>
      <c r="T3352" s="267"/>
      <c r="U3352" s="267"/>
      <c r="V3352" s="267"/>
      <c r="W3352" s="267"/>
      <c r="X3352" s="267"/>
      <c r="Y3352" s="267"/>
      <c r="Z3352" s="267"/>
      <c r="AA3352" s="267"/>
      <c r="AB3352" s="267"/>
    </row>
    <row r="3353" spans="1:28" s="268" customFormat="1" ht="40.200000000000003" customHeight="1">
      <c r="A3353" s="263" t="s">
        <v>9001</v>
      </c>
      <c r="B3353" s="535"/>
      <c r="C3353" s="263" t="s">
        <v>9095</v>
      </c>
      <c r="D3353" s="263" t="s">
        <v>9004</v>
      </c>
      <c r="E3353" s="535"/>
      <c r="F3353" s="263" t="s">
        <v>4130</v>
      </c>
      <c r="G3353" s="264" t="s">
        <v>9086</v>
      </c>
      <c r="H3353" s="263" t="s">
        <v>6668</v>
      </c>
      <c r="I3353" s="265" t="s">
        <v>9</v>
      </c>
      <c r="J3353" s="263"/>
      <c r="K3353" s="269"/>
      <c r="L3353" s="269" t="s">
        <v>645</v>
      </c>
      <c r="M3353" s="267"/>
      <c r="N3353" s="267"/>
      <c r="O3353" s="267"/>
      <c r="P3353" s="267"/>
      <c r="Q3353" s="267"/>
      <c r="R3353" s="267"/>
      <c r="S3353" s="267"/>
      <c r="T3353" s="267"/>
      <c r="U3353" s="267"/>
      <c r="V3353" s="267"/>
      <c r="W3353" s="267"/>
      <c r="X3353" s="267"/>
      <c r="Y3353" s="267"/>
      <c r="Z3353" s="267"/>
      <c r="AA3353" s="267"/>
      <c r="AB3353" s="267"/>
    </row>
    <row r="3354" spans="1:28" s="268" customFormat="1" ht="40.200000000000003" customHeight="1">
      <c r="A3354" s="263" t="s">
        <v>9001</v>
      </c>
      <c r="B3354" s="535"/>
      <c r="C3354" s="263" t="s">
        <v>9096</v>
      </c>
      <c r="D3354" s="263" t="s">
        <v>9004</v>
      </c>
      <c r="E3354" s="535"/>
      <c r="F3354" s="263" t="s">
        <v>6670</v>
      </c>
      <c r="G3354" s="264" t="s">
        <v>9097</v>
      </c>
      <c r="H3354" s="263" t="s">
        <v>6671</v>
      </c>
      <c r="I3354" s="265" t="s">
        <v>9</v>
      </c>
      <c r="J3354" s="263"/>
      <c r="K3354" s="269"/>
      <c r="L3354" s="269" t="s">
        <v>645</v>
      </c>
      <c r="M3354" s="267"/>
      <c r="N3354" s="267"/>
      <c r="O3354" s="267"/>
      <c r="P3354" s="267"/>
      <c r="Q3354" s="267"/>
      <c r="R3354" s="267"/>
      <c r="S3354" s="267"/>
      <c r="T3354" s="267"/>
      <c r="U3354" s="267"/>
      <c r="V3354" s="267"/>
      <c r="W3354" s="267"/>
      <c r="X3354" s="267"/>
      <c r="Y3354" s="267"/>
      <c r="Z3354" s="267"/>
      <c r="AA3354" s="267"/>
      <c r="AB3354" s="267"/>
    </row>
    <row r="3355" spans="1:28" s="268" customFormat="1" ht="40.200000000000003" customHeight="1">
      <c r="A3355" s="263" t="s">
        <v>9001</v>
      </c>
      <c r="B3355" s="535"/>
      <c r="C3355" s="263" t="s">
        <v>9098</v>
      </c>
      <c r="D3355" s="263" t="s">
        <v>9004</v>
      </c>
      <c r="E3355" s="535"/>
      <c r="F3355" s="263" t="s">
        <v>9099</v>
      </c>
      <c r="G3355" s="264" t="s">
        <v>9097</v>
      </c>
      <c r="H3355" s="263" t="s">
        <v>1808</v>
      </c>
      <c r="I3355" s="265" t="s">
        <v>9</v>
      </c>
      <c r="J3355" s="263"/>
      <c r="K3355" s="269"/>
      <c r="L3355" s="269" t="s">
        <v>645</v>
      </c>
      <c r="M3355" s="267"/>
      <c r="N3355" s="267"/>
      <c r="O3355" s="267"/>
      <c r="P3355" s="267"/>
      <c r="Q3355" s="267"/>
      <c r="R3355" s="267"/>
      <c r="S3355" s="267"/>
      <c r="T3355" s="267"/>
      <c r="U3355" s="267"/>
      <c r="V3355" s="267"/>
      <c r="W3355" s="267"/>
      <c r="X3355" s="267"/>
      <c r="Y3355" s="267"/>
      <c r="Z3355" s="267"/>
      <c r="AA3355" s="267"/>
      <c r="AB3355" s="267"/>
    </row>
    <row r="3356" spans="1:28" s="268" customFormat="1" ht="40.200000000000003" customHeight="1">
      <c r="A3356" s="263" t="s">
        <v>9001</v>
      </c>
      <c r="B3356" s="535"/>
      <c r="C3356" s="263" t="s">
        <v>9100</v>
      </c>
      <c r="D3356" s="263" t="s">
        <v>9004</v>
      </c>
      <c r="E3356" s="535"/>
      <c r="F3356" s="263" t="s">
        <v>9101</v>
      </c>
      <c r="G3356" s="264" t="s">
        <v>9097</v>
      </c>
      <c r="H3356" s="263" t="s">
        <v>1812</v>
      </c>
      <c r="I3356" s="265" t="s">
        <v>9</v>
      </c>
      <c r="J3356" s="263"/>
      <c r="K3356" s="269"/>
      <c r="L3356" s="269" t="s">
        <v>645</v>
      </c>
      <c r="M3356" s="267"/>
      <c r="N3356" s="267"/>
      <c r="O3356" s="267"/>
      <c r="P3356" s="267"/>
      <c r="Q3356" s="267"/>
      <c r="R3356" s="267"/>
      <c r="S3356" s="267"/>
      <c r="T3356" s="267"/>
      <c r="U3356" s="267"/>
      <c r="V3356" s="267"/>
      <c r="W3356" s="267"/>
      <c r="X3356" s="267"/>
      <c r="Y3356" s="267"/>
      <c r="Z3356" s="267"/>
      <c r="AA3356" s="267"/>
      <c r="AB3356" s="267"/>
    </row>
    <row r="3357" spans="1:28" s="268" customFormat="1" ht="40.200000000000003" customHeight="1">
      <c r="A3357" s="263" t="s">
        <v>9001</v>
      </c>
      <c r="B3357" s="535"/>
      <c r="C3357" s="263" t="s">
        <v>9102</v>
      </c>
      <c r="D3357" s="263" t="s">
        <v>9004</v>
      </c>
      <c r="E3357" s="535"/>
      <c r="F3357" s="263" t="s">
        <v>1830</v>
      </c>
      <c r="G3357" s="264" t="s">
        <v>9097</v>
      </c>
      <c r="H3357" s="263" t="s">
        <v>1832</v>
      </c>
      <c r="I3357" s="265" t="s">
        <v>9</v>
      </c>
      <c r="J3357" s="263"/>
      <c r="K3357" s="269"/>
      <c r="L3357" s="269" t="s">
        <v>645</v>
      </c>
      <c r="M3357" s="267"/>
      <c r="N3357" s="267"/>
      <c r="O3357" s="267"/>
      <c r="P3357" s="267"/>
      <c r="Q3357" s="267"/>
      <c r="R3357" s="267"/>
      <c r="S3357" s="267"/>
      <c r="T3357" s="267"/>
      <c r="U3357" s="267"/>
      <c r="V3357" s="267"/>
      <c r="W3357" s="267"/>
      <c r="X3357" s="267"/>
      <c r="Y3357" s="267"/>
      <c r="Z3357" s="267"/>
      <c r="AA3357" s="267"/>
      <c r="AB3357" s="267"/>
    </row>
    <row r="3358" spans="1:28" s="268" customFormat="1" ht="40.200000000000003" customHeight="1">
      <c r="A3358" s="263" t="s">
        <v>9001</v>
      </c>
      <c r="B3358" s="535"/>
      <c r="C3358" s="263" t="s">
        <v>9103</v>
      </c>
      <c r="D3358" s="263" t="s">
        <v>9004</v>
      </c>
      <c r="E3358" s="535"/>
      <c r="F3358" s="263" t="s">
        <v>9104</v>
      </c>
      <c r="G3358" s="264" t="s">
        <v>9097</v>
      </c>
      <c r="H3358" s="263" t="s">
        <v>9105</v>
      </c>
      <c r="I3358" s="265" t="s">
        <v>9</v>
      </c>
      <c r="J3358" s="263"/>
      <c r="K3358" s="269"/>
      <c r="L3358" s="269" t="s">
        <v>645</v>
      </c>
      <c r="M3358" s="267"/>
      <c r="N3358" s="267"/>
      <c r="O3358" s="267"/>
      <c r="P3358" s="267"/>
      <c r="Q3358" s="267"/>
      <c r="R3358" s="267"/>
      <c r="S3358" s="267"/>
      <c r="T3358" s="267"/>
      <c r="U3358" s="267"/>
      <c r="V3358" s="267"/>
      <c r="W3358" s="267"/>
      <c r="X3358" s="267"/>
      <c r="Y3358" s="267"/>
      <c r="Z3358" s="267"/>
      <c r="AA3358" s="267"/>
      <c r="AB3358" s="267"/>
    </row>
    <row r="3359" spans="1:28" s="268" customFormat="1" ht="40.200000000000003" customHeight="1">
      <c r="A3359" s="263" t="s">
        <v>9001</v>
      </c>
      <c r="B3359" s="535"/>
      <c r="C3359" s="263" t="s">
        <v>9106</v>
      </c>
      <c r="D3359" s="263" t="s">
        <v>9004</v>
      </c>
      <c r="E3359" s="535"/>
      <c r="F3359" s="263" t="s">
        <v>9107</v>
      </c>
      <c r="G3359" s="264" t="s">
        <v>9097</v>
      </c>
      <c r="H3359" s="263" t="s">
        <v>9108</v>
      </c>
      <c r="I3359" s="265" t="s">
        <v>9</v>
      </c>
      <c r="J3359" s="263"/>
      <c r="K3359" s="269"/>
      <c r="L3359" s="269" t="s">
        <v>645</v>
      </c>
      <c r="M3359" s="267"/>
      <c r="N3359" s="267"/>
      <c r="O3359" s="267"/>
      <c r="P3359" s="267"/>
      <c r="Q3359" s="267"/>
      <c r="R3359" s="267"/>
      <c r="S3359" s="267"/>
      <c r="T3359" s="267"/>
      <c r="U3359" s="267"/>
      <c r="V3359" s="267"/>
      <c r="W3359" s="267"/>
      <c r="X3359" s="267"/>
      <c r="Y3359" s="267"/>
      <c r="Z3359" s="267"/>
      <c r="AA3359" s="267"/>
      <c r="AB3359" s="267"/>
    </row>
    <row r="3360" spans="1:28" s="268" customFormat="1" ht="40.200000000000003" customHeight="1">
      <c r="A3360" s="263" t="s">
        <v>9001</v>
      </c>
      <c r="B3360" s="535"/>
      <c r="C3360" s="263" t="s">
        <v>9109</v>
      </c>
      <c r="D3360" s="263" t="s">
        <v>9004</v>
      </c>
      <c r="E3360" s="535"/>
      <c r="F3360" s="263" t="s">
        <v>9110</v>
      </c>
      <c r="G3360" s="264" t="s">
        <v>9097</v>
      </c>
      <c r="H3360" s="263" t="s">
        <v>4149</v>
      </c>
      <c r="I3360" s="265" t="s">
        <v>9</v>
      </c>
      <c r="J3360" s="263"/>
      <c r="K3360" s="269"/>
      <c r="L3360" s="269" t="s">
        <v>645</v>
      </c>
      <c r="M3360" s="267"/>
      <c r="N3360" s="267"/>
      <c r="O3360" s="267"/>
      <c r="P3360" s="267"/>
      <c r="Q3360" s="267"/>
      <c r="R3360" s="267"/>
      <c r="S3360" s="267"/>
      <c r="T3360" s="267"/>
      <c r="U3360" s="267"/>
      <c r="V3360" s="267"/>
      <c r="W3360" s="267"/>
      <c r="X3360" s="267"/>
      <c r="Y3360" s="267"/>
      <c r="Z3360" s="267"/>
      <c r="AA3360" s="267"/>
      <c r="AB3360" s="267"/>
    </row>
    <row r="3361" spans="1:28" s="268" customFormat="1" ht="40.200000000000003" customHeight="1">
      <c r="A3361" s="263" t="s">
        <v>9001</v>
      </c>
      <c r="B3361" s="535"/>
      <c r="C3361" s="263" t="s">
        <v>9111</v>
      </c>
      <c r="D3361" s="263" t="s">
        <v>9004</v>
      </c>
      <c r="E3361" s="535"/>
      <c r="F3361" s="263" t="s">
        <v>9112</v>
      </c>
      <c r="G3361" s="264" t="s">
        <v>9056</v>
      </c>
      <c r="H3361" s="263" t="s">
        <v>9113</v>
      </c>
      <c r="I3361" s="265" t="s">
        <v>9</v>
      </c>
      <c r="J3361" s="263"/>
      <c r="K3361" s="269"/>
      <c r="L3361" s="269" t="s">
        <v>645</v>
      </c>
      <c r="M3361" s="267"/>
      <c r="N3361" s="267"/>
      <c r="O3361" s="267"/>
      <c r="P3361" s="267"/>
      <c r="Q3361" s="267"/>
      <c r="R3361" s="267"/>
      <c r="S3361" s="267"/>
      <c r="T3361" s="267"/>
      <c r="U3361" s="267"/>
      <c r="V3361" s="267"/>
      <c r="W3361" s="267"/>
      <c r="X3361" s="267"/>
      <c r="Y3361" s="267"/>
      <c r="Z3361" s="267"/>
      <c r="AA3361" s="267"/>
      <c r="AB3361" s="267"/>
    </row>
    <row r="3362" spans="1:28" s="268" customFormat="1" ht="40.200000000000003" customHeight="1">
      <c r="A3362" s="263" t="s">
        <v>9001</v>
      </c>
      <c r="B3362" s="535"/>
      <c r="C3362" s="263" t="s">
        <v>9114</v>
      </c>
      <c r="D3362" s="263" t="s">
        <v>9004</v>
      </c>
      <c r="E3362" s="535"/>
      <c r="F3362" s="263" t="s">
        <v>3031</v>
      </c>
      <c r="G3362" s="264" t="s">
        <v>5408</v>
      </c>
      <c r="H3362" s="263" t="s">
        <v>6538</v>
      </c>
      <c r="I3362" s="265" t="s">
        <v>9</v>
      </c>
      <c r="J3362" s="263"/>
      <c r="K3362" s="269"/>
      <c r="L3362" s="269" t="s">
        <v>645</v>
      </c>
      <c r="M3362" s="267"/>
      <c r="N3362" s="267"/>
      <c r="O3362" s="267"/>
      <c r="P3362" s="267"/>
      <c r="Q3362" s="267"/>
      <c r="R3362" s="267"/>
      <c r="S3362" s="267"/>
      <c r="T3362" s="267"/>
      <c r="U3362" s="267"/>
      <c r="V3362" s="267"/>
      <c r="W3362" s="267"/>
      <c r="X3362" s="267"/>
      <c r="Y3362" s="267"/>
      <c r="Z3362" s="267"/>
      <c r="AA3362" s="267"/>
      <c r="AB3362" s="267"/>
    </row>
    <row r="3363" spans="1:28" s="268" customFormat="1" ht="40.200000000000003" customHeight="1">
      <c r="A3363" s="263" t="s">
        <v>9001</v>
      </c>
      <c r="B3363" s="535"/>
      <c r="C3363" s="263" t="s">
        <v>9115</v>
      </c>
      <c r="D3363" s="263" t="s">
        <v>9004</v>
      </c>
      <c r="E3363" s="535"/>
      <c r="F3363" s="263" t="s">
        <v>5025</v>
      </c>
      <c r="G3363" s="264" t="s">
        <v>6540</v>
      </c>
      <c r="H3363" s="263" t="s">
        <v>3365</v>
      </c>
      <c r="I3363" s="265" t="s">
        <v>9</v>
      </c>
      <c r="J3363" s="263"/>
      <c r="K3363" s="269"/>
      <c r="L3363" s="269" t="s">
        <v>645</v>
      </c>
      <c r="M3363" s="267"/>
      <c r="N3363" s="267"/>
      <c r="O3363" s="267"/>
      <c r="P3363" s="267"/>
      <c r="Q3363" s="267"/>
      <c r="R3363" s="267"/>
      <c r="S3363" s="267"/>
      <c r="T3363" s="267"/>
      <c r="U3363" s="267"/>
      <c r="V3363" s="267"/>
      <c r="W3363" s="267"/>
      <c r="X3363" s="267"/>
      <c r="Y3363" s="267"/>
      <c r="Z3363" s="267"/>
      <c r="AA3363" s="267"/>
      <c r="AB3363" s="267"/>
    </row>
    <row r="3364" spans="1:28" s="268" customFormat="1" ht="40.200000000000003" customHeight="1">
      <c r="A3364" s="263" t="s">
        <v>9001</v>
      </c>
      <c r="B3364" s="535"/>
      <c r="C3364" s="263" t="s">
        <v>9116</v>
      </c>
      <c r="D3364" s="263" t="s">
        <v>9004</v>
      </c>
      <c r="E3364" s="535"/>
      <c r="F3364" s="263" t="s">
        <v>3036</v>
      </c>
      <c r="G3364" s="264" t="s">
        <v>6542</v>
      </c>
      <c r="H3364" s="263" t="s">
        <v>6543</v>
      </c>
      <c r="I3364" s="265" t="s">
        <v>9</v>
      </c>
      <c r="J3364" s="263"/>
      <c r="K3364" s="269"/>
      <c r="L3364" s="269" t="s">
        <v>645</v>
      </c>
      <c r="M3364" s="267"/>
      <c r="N3364" s="267"/>
      <c r="O3364" s="267"/>
      <c r="P3364" s="267"/>
      <c r="Q3364" s="267"/>
      <c r="R3364" s="267"/>
      <c r="S3364" s="267"/>
      <c r="T3364" s="267"/>
      <c r="U3364" s="267"/>
      <c r="V3364" s="267"/>
      <c r="W3364" s="267"/>
      <c r="X3364" s="267"/>
      <c r="Y3364" s="267"/>
      <c r="Z3364" s="267"/>
      <c r="AA3364" s="267"/>
      <c r="AB3364" s="267"/>
    </row>
    <row r="3365" spans="1:28" s="268" customFormat="1" ht="40.200000000000003" customHeight="1">
      <c r="A3365" s="263" t="s">
        <v>9117</v>
      </c>
      <c r="B3365" s="535" t="s">
        <v>9118</v>
      </c>
      <c r="C3365" s="263" t="s">
        <v>9119</v>
      </c>
      <c r="D3365" s="263" t="s">
        <v>9120</v>
      </c>
      <c r="E3365" s="535" t="s">
        <v>1849</v>
      </c>
      <c r="F3365" s="263" t="s">
        <v>9121</v>
      </c>
      <c r="G3365" s="264" t="s">
        <v>9122</v>
      </c>
      <c r="H3365" s="263" t="s">
        <v>9123</v>
      </c>
      <c r="I3365" s="265" t="s">
        <v>9</v>
      </c>
      <c r="J3365" s="263"/>
      <c r="K3365" s="269"/>
      <c r="L3365" s="269" t="s">
        <v>645</v>
      </c>
      <c r="M3365" s="267"/>
      <c r="N3365" s="267"/>
      <c r="O3365" s="267"/>
      <c r="P3365" s="267"/>
      <c r="Q3365" s="267"/>
      <c r="R3365" s="267"/>
      <c r="S3365" s="267"/>
      <c r="T3365" s="267"/>
      <c r="U3365" s="267"/>
      <c r="V3365" s="267"/>
      <c r="W3365" s="267"/>
      <c r="X3365" s="267"/>
      <c r="Y3365" s="267"/>
      <c r="Z3365" s="267"/>
      <c r="AA3365" s="267"/>
      <c r="AB3365" s="267"/>
    </row>
    <row r="3366" spans="1:28" s="268" customFormat="1" ht="40.200000000000003" customHeight="1">
      <c r="A3366" s="263" t="s">
        <v>9117</v>
      </c>
      <c r="B3366" s="535"/>
      <c r="C3366" s="263" t="s">
        <v>9124</v>
      </c>
      <c r="D3366" s="263" t="s">
        <v>9120</v>
      </c>
      <c r="E3366" s="535"/>
      <c r="F3366" s="263" t="s">
        <v>9125</v>
      </c>
      <c r="G3366" s="264" t="s">
        <v>9122</v>
      </c>
      <c r="H3366" s="263" t="s">
        <v>9126</v>
      </c>
      <c r="I3366" s="265" t="s">
        <v>9</v>
      </c>
      <c r="J3366" s="263"/>
      <c r="K3366" s="269"/>
      <c r="L3366" s="269" t="s">
        <v>645</v>
      </c>
      <c r="M3366" s="267"/>
      <c r="N3366" s="267"/>
      <c r="O3366" s="267"/>
      <c r="P3366" s="267"/>
      <c r="Q3366" s="267"/>
      <c r="R3366" s="267"/>
      <c r="S3366" s="267"/>
      <c r="T3366" s="267"/>
      <c r="U3366" s="267"/>
      <c r="V3366" s="267"/>
      <c r="W3366" s="267"/>
      <c r="X3366" s="267"/>
      <c r="Y3366" s="267"/>
      <c r="Z3366" s="267"/>
      <c r="AA3366" s="267"/>
      <c r="AB3366" s="267"/>
    </row>
    <row r="3367" spans="1:28" s="268" customFormat="1" ht="40.200000000000003" customHeight="1">
      <c r="A3367" s="263" t="s">
        <v>9117</v>
      </c>
      <c r="B3367" s="535"/>
      <c r="C3367" s="263" t="s">
        <v>9127</v>
      </c>
      <c r="D3367" s="263" t="s">
        <v>9120</v>
      </c>
      <c r="E3367" s="535"/>
      <c r="F3367" s="263" t="s">
        <v>9128</v>
      </c>
      <c r="G3367" s="264" t="s">
        <v>9129</v>
      </c>
      <c r="H3367" s="263" t="s">
        <v>9130</v>
      </c>
      <c r="I3367" s="265" t="s">
        <v>9</v>
      </c>
      <c r="J3367" s="263"/>
      <c r="K3367" s="269"/>
      <c r="L3367" s="269" t="s">
        <v>645</v>
      </c>
      <c r="M3367" s="267"/>
      <c r="N3367" s="267"/>
      <c r="O3367" s="267"/>
      <c r="P3367" s="267"/>
      <c r="Q3367" s="267"/>
      <c r="R3367" s="267"/>
      <c r="S3367" s="267"/>
      <c r="T3367" s="267"/>
      <c r="U3367" s="267"/>
      <c r="V3367" s="267"/>
      <c r="W3367" s="267"/>
      <c r="X3367" s="267"/>
      <c r="Y3367" s="267"/>
      <c r="Z3367" s="267"/>
      <c r="AA3367" s="267"/>
      <c r="AB3367" s="267"/>
    </row>
    <row r="3368" spans="1:28" s="268" customFormat="1" ht="40.200000000000003" customHeight="1">
      <c r="A3368" s="263" t="s">
        <v>9117</v>
      </c>
      <c r="B3368" s="535"/>
      <c r="C3368" s="263" t="s">
        <v>9131</v>
      </c>
      <c r="D3368" s="263" t="s">
        <v>9120</v>
      </c>
      <c r="E3368" s="535"/>
      <c r="F3368" s="263" t="s">
        <v>9132</v>
      </c>
      <c r="G3368" s="264" t="s">
        <v>9129</v>
      </c>
      <c r="H3368" s="263" t="s">
        <v>9133</v>
      </c>
      <c r="I3368" s="265" t="s">
        <v>9</v>
      </c>
      <c r="J3368" s="263"/>
      <c r="K3368" s="269"/>
      <c r="L3368" s="269" t="s">
        <v>645</v>
      </c>
      <c r="M3368" s="267"/>
      <c r="N3368" s="267"/>
      <c r="O3368" s="267"/>
      <c r="P3368" s="267"/>
      <c r="Q3368" s="267"/>
      <c r="R3368" s="267"/>
      <c r="S3368" s="267"/>
      <c r="T3368" s="267"/>
      <c r="U3368" s="267"/>
      <c r="V3368" s="267"/>
      <c r="W3368" s="267"/>
      <c r="X3368" s="267"/>
      <c r="Y3368" s="267"/>
      <c r="Z3368" s="267"/>
      <c r="AA3368" s="267"/>
      <c r="AB3368" s="267"/>
    </row>
    <row r="3369" spans="1:28" s="268" customFormat="1" ht="40.200000000000003" customHeight="1">
      <c r="A3369" s="263" t="s">
        <v>9117</v>
      </c>
      <c r="B3369" s="535"/>
      <c r="C3369" s="263" t="s">
        <v>9134</v>
      </c>
      <c r="D3369" s="263" t="s">
        <v>9120</v>
      </c>
      <c r="E3369" s="535"/>
      <c r="F3369" s="263" t="s">
        <v>9135</v>
      </c>
      <c r="G3369" s="264" t="s">
        <v>9136</v>
      </c>
      <c r="H3369" s="263" t="s">
        <v>9137</v>
      </c>
      <c r="I3369" s="265" t="s">
        <v>9</v>
      </c>
      <c r="J3369" s="263"/>
      <c r="K3369" s="269"/>
      <c r="L3369" s="269" t="s">
        <v>645</v>
      </c>
      <c r="M3369" s="267"/>
      <c r="N3369" s="267"/>
      <c r="O3369" s="267"/>
      <c r="P3369" s="267"/>
      <c r="Q3369" s="267"/>
      <c r="R3369" s="267"/>
      <c r="S3369" s="267"/>
      <c r="T3369" s="267"/>
      <c r="U3369" s="267"/>
      <c r="V3369" s="267"/>
      <c r="W3369" s="267"/>
      <c r="X3369" s="267"/>
      <c r="Y3369" s="267"/>
      <c r="Z3369" s="267"/>
      <c r="AA3369" s="267"/>
      <c r="AB3369" s="267"/>
    </row>
    <row r="3370" spans="1:28" s="268" customFormat="1" ht="40.200000000000003" customHeight="1">
      <c r="A3370" s="263" t="s">
        <v>9117</v>
      </c>
      <c r="B3370" s="535"/>
      <c r="C3370" s="263" t="s">
        <v>9138</v>
      </c>
      <c r="D3370" s="263" t="s">
        <v>9120</v>
      </c>
      <c r="E3370" s="535"/>
      <c r="F3370" s="263" t="s">
        <v>9139</v>
      </c>
      <c r="G3370" s="264" t="s">
        <v>9140</v>
      </c>
      <c r="H3370" s="263" t="s">
        <v>6712</v>
      </c>
      <c r="I3370" s="265" t="s">
        <v>9</v>
      </c>
      <c r="J3370" s="263"/>
      <c r="K3370" s="269"/>
      <c r="L3370" s="269" t="s">
        <v>645</v>
      </c>
      <c r="M3370" s="267"/>
      <c r="N3370" s="267"/>
      <c r="O3370" s="267"/>
      <c r="P3370" s="267"/>
      <c r="Q3370" s="267"/>
      <c r="R3370" s="267"/>
      <c r="S3370" s="267"/>
      <c r="T3370" s="267"/>
      <c r="U3370" s="267"/>
      <c r="V3370" s="267"/>
      <c r="W3370" s="267"/>
      <c r="X3370" s="267"/>
      <c r="Y3370" s="267"/>
      <c r="Z3370" s="267"/>
      <c r="AA3370" s="267"/>
      <c r="AB3370" s="267"/>
    </row>
    <row r="3371" spans="1:28" s="268" customFormat="1" ht="40.200000000000003" customHeight="1">
      <c r="A3371" s="263" t="s">
        <v>9117</v>
      </c>
      <c r="B3371" s="535"/>
      <c r="C3371" s="263" t="s">
        <v>9141</v>
      </c>
      <c r="D3371" s="263" t="s">
        <v>9120</v>
      </c>
      <c r="E3371" s="535"/>
      <c r="F3371" s="263" t="s">
        <v>9142</v>
      </c>
      <c r="G3371" s="264" t="s">
        <v>9143</v>
      </c>
      <c r="H3371" s="263" t="s">
        <v>9144</v>
      </c>
      <c r="I3371" s="265" t="s">
        <v>9</v>
      </c>
      <c r="J3371" s="263"/>
      <c r="K3371" s="269"/>
      <c r="L3371" s="269" t="s">
        <v>645</v>
      </c>
      <c r="M3371" s="267"/>
      <c r="N3371" s="267"/>
      <c r="O3371" s="267"/>
      <c r="P3371" s="267"/>
      <c r="Q3371" s="267"/>
      <c r="R3371" s="267"/>
      <c r="S3371" s="267"/>
      <c r="T3371" s="267"/>
      <c r="U3371" s="267"/>
      <c r="V3371" s="267"/>
      <c r="W3371" s="267"/>
      <c r="X3371" s="267"/>
      <c r="Y3371" s="267"/>
      <c r="Z3371" s="267"/>
      <c r="AA3371" s="267"/>
      <c r="AB3371" s="267"/>
    </row>
    <row r="3372" spans="1:28" s="268" customFormat="1" ht="40.200000000000003" customHeight="1">
      <c r="A3372" s="263" t="s">
        <v>9117</v>
      </c>
      <c r="B3372" s="535"/>
      <c r="C3372" s="263" t="s">
        <v>9145</v>
      </c>
      <c r="D3372" s="263" t="s">
        <v>9120</v>
      </c>
      <c r="E3372" s="535"/>
      <c r="F3372" s="263" t="s">
        <v>9146</v>
      </c>
      <c r="G3372" s="264" t="s">
        <v>9143</v>
      </c>
      <c r="H3372" s="263" t="s">
        <v>9147</v>
      </c>
      <c r="I3372" s="265" t="s">
        <v>9</v>
      </c>
      <c r="J3372" s="263"/>
      <c r="K3372" s="269"/>
      <c r="L3372" s="269" t="s">
        <v>645</v>
      </c>
      <c r="M3372" s="267"/>
      <c r="N3372" s="267"/>
      <c r="O3372" s="267"/>
      <c r="P3372" s="267"/>
      <c r="Q3372" s="267"/>
      <c r="R3372" s="267"/>
      <c r="S3372" s="267"/>
      <c r="T3372" s="267"/>
      <c r="U3372" s="267"/>
      <c r="V3372" s="267"/>
      <c r="W3372" s="267"/>
      <c r="X3372" s="267"/>
      <c r="Y3372" s="267"/>
      <c r="Z3372" s="267"/>
      <c r="AA3372" s="267"/>
      <c r="AB3372" s="267"/>
    </row>
    <row r="3373" spans="1:28" s="268" customFormat="1" ht="40.200000000000003" customHeight="1">
      <c r="A3373" s="263" t="s">
        <v>9117</v>
      </c>
      <c r="B3373" s="535"/>
      <c r="C3373" s="263" t="s">
        <v>9148</v>
      </c>
      <c r="D3373" s="263" t="s">
        <v>9120</v>
      </c>
      <c r="E3373" s="535"/>
      <c r="F3373" s="263" t="s">
        <v>9149</v>
      </c>
      <c r="G3373" s="264" t="s">
        <v>9143</v>
      </c>
      <c r="H3373" s="263" t="s">
        <v>9150</v>
      </c>
      <c r="I3373" s="265" t="s">
        <v>9</v>
      </c>
      <c r="J3373" s="263"/>
      <c r="K3373" s="269"/>
      <c r="L3373" s="269" t="s">
        <v>645</v>
      </c>
      <c r="M3373" s="267"/>
      <c r="N3373" s="267"/>
      <c r="O3373" s="267"/>
      <c r="P3373" s="267"/>
      <c r="Q3373" s="267"/>
      <c r="R3373" s="267"/>
      <c r="S3373" s="267"/>
      <c r="T3373" s="267"/>
      <c r="U3373" s="267"/>
      <c r="V3373" s="267"/>
      <c r="W3373" s="267"/>
      <c r="X3373" s="267"/>
      <c r="Y3373" s="267"/>
      <c r="Z3373" s="267"/>
      <c r="AA3373" s="267"/>
      <c r="AB3373" s="267"/>
    </row>
    <row r="3374" spans="1:28" s="268" customFormat="1" ht="40.200000000000003" customHeight="1">
      <c r="A3374" s="263" t="s">
        <v>9117</v>
      </c>
      <c r="B3374" s="535"/>
      <c r="C3374" s="263" t="s">
        <v>9151</v>
      </c>
      <c r="D3374" s="263" t="s">
        <v>9120</v>
      </c>
      <c r="E3374" s="535"/>
      <c r="F3374" s="263" t="s">
        <v>9152</v>
      </c>
      <c r="G3374" s="264" t="s">
        <v>9143</v>
      </c>
      <c r="H3374" s="263" t="s">
        <v>9153</v>
      </c>
      <c r="I3374" s="265" t="s">
        <v>9</v>
      </c>
      <c r="J3374" s="263"/>
      <c r="K3374" s="269"/>
      <c r="L3374" s="269" t="s">
        <v>645</v>
      </c>
      <c r="M3374" s="267"/>
      <c r="N3374" s="267"/>
      <c r="O3374" s="267"/>
      <c r="P3374" s="267"/>
      <c r="Q3374" s="267"/>
      <c r="R3374" s="267"/>
      <c r="S3374" s="267"/>
      <c r="T3374" s="267"/>
      <c r="U3374" s="267"/>
      <c r="V3374" s="267"/>
      <c r="W3374" s="267"/>
      <c r="X3374" s="267"/>
      <c r="Y3374" s="267"/>
      <c r="Z3374" s="267"/>
      <c r="AA3374" s="267"/>
      <c r="AB3374" s="267"/>
    </row>
    <row r="3375" spans="1:28" s="268" customFormat="1" ht="40.200000000000003" customHeight="1">
      <c r="A3375" s="263" t="s">
        <v>9117</v>
      </c>
      <c r="B3375" s="535"/>
      <c r="C3375" s="263" t="s">
        <v>9154</v>
      </c>
      <c r="D3375" s="263" t="s">
        <v>9120</v>
      </c>
      <c r="E3375" s="535"/>
      <c r="F3375" s="263" t="s">
        <v>8851</v>
      </c>
      <c r="G3375" s="264" t="s">
        <v>9143</v>
      </c>
      <c r="H3375" s="263" t="s">
        <v>9155</v>
      </c>
      <c r="I3375" s="265" t="s">
        <v>9</v>
      </c>
      <c r="J3375" s="263"/>
      <c r="K3375" s="269"/>
      <c r="L3375" s="269" t="s">
        <v>645</v>
      </c>
      <c r="M3375" s="267"/>
      <c r="N3375" s="267"/>
      <c r="O3375" s="267"/>
      <c r="P3375" s="267"/>
      <c r="Q3375" s="267"/>
      <c r="R3375" s="267"/>
      <c r="S3375" s="267"/>
      <c r="T3375" s="267"/>
      <c r="U3375" s="267"/>
      <c r="V3375" s="267"/>
      <c r="W3375" s="267"/>
      <c r="X3375" s="267"/>
      <c r="Y3375" s="267"/>
      <c r="Z3375" s="267"/>
      <c r="AA3375" s="267"/>
      <c r="AB3375" s="267"/>
    </row>
    <row r="3376" spans="1:28" s="268" customFormat="1" ht="40.200000000000003" customHeight="1">
      <c r="A3376" s="263" t="s">
        <v>9117</v>
      </c>
      <c r="B3376" s="535"/>
      <c r="C3376" s="263" t="s">
        <v>9156</v>
      </c>
      <c r="D3376" s="263" t="s">
        <v>9120</v>
      </c>
      <c r="E3376" s="535"/>
      <c r="F3376" s="263" t="s">
        <v>6729</v>
      </c>
      <c r="G3376" s="264" t="s">
        <v>9143</v>
      </c>
      <c r="H3376" s="263" t="s">
        <v>6730</v>
      </c>
      <c r="I3376" s="265" t="s">
        <v>9</v>
      </c>
      <c r="J3376" s="263"/>
      <c r="K3376" s="269"/>
      <c r="L3376" s="269" t="s">
        <v>645</v>
      </c>
      <c r="M3376" s="267"/>
      <c r="N3376" s="267"/>
      <c r="O3376" s="267"/>
      <c r="P3376" s="267"/>
      <c r="Q3376" s="267"/>
      <c r="R3376" s="267"/>
      <c r="S3376" s="267"/>
      <c r="T3376" s="267"/>
      <c r="U3376" s="267"/>
      <c r="V3376" s="267"/>
      <c r="W3376" s="267"/>
      <c r="X3376" s="267"/>
      <c r="Y3376" s="267"/>
      <c r="Z3376" s="267"/>
      <c r="AA3376" s="267"/>
      <c r="AB3376" s="267"/>
    </row>
    <row r="3377" spans="1:28" s="268" customFormat="1" ht="40.200000000000003" customHeight="1">
      <c r="A3377" s="263" t="s">
        <v>9117</v>
      </c>
      <c r="B3377" s="535"/>
      <c r="C3377" s="263" t="s">
        <v>9157</v>
      </c>
      <c r="D3377" s="263" t="s">
        <v>9120</v>
      </c>
      <c r="E3377" s="535"/>
      <c r="F3377" s="263" t="s">
        <v>8874</v>
      </c>
      <c r="G3377" s="264" t="s">
        <v>9143</v>
      </c>
      <c r="H3377" s="263" t="s">
        <v>4735</v>
      </c>
      <c r="I3377" s="265" t="s">
        <v>9</v>
      </c>
      <c r="J3377" s="263"/>
      <c r="K3377" s="269"/>
      <c r="L3377" s="269" t="s">
        <v>645</v>
      </c>
      <c r="M3377" s="267"/>
      <c r="N3377" s="267"/>
      <c r="O3377" s="267"/>
      <c r="P3377" s="267"/>
      <c r="Q3377" s="267"/>
      <c r="R3377" s="267"/>
      <c r="S3377" s="267"/>
      <c r="T3377" s="267"/>
      <c r="U3377" s="267"/>
      <c r="V3377" s="267"/>
      <c r="W3377" s="267"/>
      <c r="X3377" s="267"/>
      <c r="Y3377" s="267"/>
      <c r="Z3377" s="267"/>
      <c r="AA3377" s="267"/>
      <c r="AB3377" s="267"/>
    </row>
    <row r="3378" spans="1:28" s="268" customFormat="1" ht="40.200000000000003" customHeight="1">
      <c r="A3378" s="263" t="s">
        <v>9117</v>
      </c>
      <c r="B3378" s="535"/>
      <c r="C3378" s="263" t="s">
        <v>9158</v>
      </c>
      <c r="D3378" s="263" t="s">
        <v>9120</v>
      </c>
      <c r="E3378" s="535"/>
      <c r="F3378" s="263" t="s">
        <v>8475</v>
      </c>
      <c r="G3378" s="264" t="s">
        <v>9143</v>
      </c>
      <c r="H3378" s="263" t="s">
        <v>8876</v>
      </c>
      <c r="I3378" s="265" t="s">
        <v>9</v>
      </c>
      <c r="J3378" s="263"/>
      <c r="K3378" s="269"/>
      <c r="L3378" s="269" t="s">
        <v>645</v>
      </c>
      <c r="M3378" s="267"/>
      <c r="N3378" s="267"/>
      <c r="O3378" s="267"/>
      <c r="P3378" s="267"/>
      <c r="Q3378" s="267"/>
      <c r="R3378" s="267"/>
      <c r="S3378" s="267"/>
      <c r="T3378" s="267"/>
      <c r="U3378" s="267"/>
      <c r="V3378" s="267"/>
      <c r="W3378" s="267"/>
      <c r="X3378" s="267"/>
      <c r="Y3378" s="267"/>
      <c r="Z3378" s="267"/>
      <c r="AA3378" s="267"/>
      <c r="AB3378" s="267"/>
    </row>
    <row r="3379" spans="1:28" s="268" customFormat="1" ht="40.200000000000003" customHeight="1">
      <c r="A3379" s="263" t="s">
        <v>9117</v>
      </c>
      <c r="B3379" s="535"/>
      <c r="C3379" s="263" t="s">
        <v>9159</v>
      </c>
      <c r="D3379" s="263" t="s">
        <v>9120</v>
      </c>
      <c r="E3379" s="535"/>
      <c r="F3379" s="263" t="s">
        <v>8477</v>
      </c>
      <c r="G3379" s="264" t="s">
        <v>9143</v>
      </c>
      <c r="H3379" s="263" t="s">
        <v>9160</v>
      </c>
      <c r="I3379" s="265" t="s">
        <v>9</v>
      </c>
      <c r="J3379" s="263"/>
      <c r="K3379" s="269"/>
      <c r="L3379" s="269" t="s">
        <v>645</v>
      </c>
      <c r="M3379" s="267"/>
      <c r="N3379" s="267"/>
      <c r="O3379" s="267"/>
      <c r="P3379" s="267"/>
      <c r="Q3379" s="267"/>
      <c r="R3379" s="267"/>
      <c r="S3379" s="267"/>
      <c r="T3379" s="267"/>
      <c r="U3379" s="267"/>
      <c r="V3379" s="267"/>
      <c r="W3379" s="267"/>
      <c r="X3379" s="267"/>
      <c r="Y3379" s="267"/>
      <c r="Z3379" s="267"/>
      <c r="AA3379" s="267"/>
      <c r="AB3379" s="267"/>
    </row>
    <row r="3380" spans="1:28" s="268" customFormat="1" ht="40.200000000000003" customHeight="1">
      <c r="A3380" s="263" t="s">
        <v>9117</v>
      </c>
      <c r="B3380" s="535"/>
      <c r="C3380" s="263" t="s">
        <v>9161</v>
      </c>
      <c r="D3380" s="263" t="s">
        <v>9120</v>
      </c>
      <c r="E3380" s="535"/>
      <c r="F3380" s="263" t="s">
        <v>6732</v>
      </c>
      <c r="G3380" s="264" t="s">
        <v>9143</v>
      </c>
      <c r="H3380" s="263" t="s">
        <v>8880</v>
      </c>
      <c r="I3380" s="265" t="s">
        <v>9</v>
      </c>
      <c r="J3380" s="263"/>
      <c r="K3380" s="269"/>
      <c r="L3380" s="269" t="s">
        <v>645</v>
      </c>
      <c r="M3380" s="267"/>
      <c r="N3380" s="267"/>
      <c r="O3380" s="267"/>
      <c r="P3380" s="267"/>
      <c r="Q3380" s="267"/>
      <c r="R3380" s="267"/>
      <c r="S3380" s="267"/>
      <c r="T3380" s="267"/>
      <c r="U3380" s="267"/>
      <c r="V3380" s="267"/>
      <c r="W3380" s="267"/>
      <c r="X3380" s="267"/>
      <c r="Y3380" s="267"/>
      <c r="Z3380" s="267"/>
      <c r="AA3380" s="267"/>
      <c r="AB3380" s="267"/>
    </row>
    <row r="3381" spans="1:28" s="268" customFormat="1" ht="40.200000000000003" customHeight="1">
      <c r="A3381" s="263" t="s">
        <v>9117</v>
      </c>
      <c r="B3381" s="535"/>
      <c r="C3381" s="263" t="s">
        <v>9162</v>
      </c>
      <c r="D3381" s="263" t="s">
        <v>9120</v>
      </c>
      <c r="E3381" s="535"/>
      <c r="F3381" s="263" t="s">
        <v>8882</v>
      </c>
      <c r="G3381" s="264" t="s">
        <v>9143</v>
      </c>
      <c r="H3381" s="263" t="s">
        <v>8883</v>
      </c>
      <c r="I3381" s="265" t="s">
        <v>9</v>
      </c>
      <c r="J3381" s="263"/>
      <c r="K3381" s="269"/>
      <c r="L3381" s="269" t="s">
        <v>645</v>
      </c>
      <c r="M3381" s="267"/>
      <c r="N3381" s="267"/>
      <c r="O3381" s="267"/>
      <c r="P3381" s="267"/>
      <c r="Q3381" s="267"/>
      <c r="R3381" s="267"/>
      <c r="S3381" s="267"/>
      <c r="T3381" s="267"/>
      <c r="U3381" s="267"/>
      <c r="V3381" s="267"/>
      <c r="W3381" s="267"/>
      <c r="X3381" s="267"/>
      <c r="Y3381" s="267"/>
      <c r="Z3381" s="267"/>
      <c r="AA3381" s="267"/>
      <c r="AB3381" s="267"/>
    </row>
    <row r="3382" spans="1:28" s="268" customFormat="1" ht="40.200000000000003" customHeight="1">
      <c r="A3382" s="263" t="s">
        <v>9117</v>
      </c>
      <c r="B3382" s="535"/>
      <c r="C3382" s="263" t="s">
        <v>9163</v>
      </c>
      <c r="D3382" s="263" t="s">
        <v>9120</v>
      </c>
      <c r="E3382" s="535"/>
      <c r="F3382" s="263" t="s">
        <v>8483</v>
      </c>
      <c r="G3382" s="264" t="s">
        <v>9143</v>
      </c>
      <c r="H3382" s="263" t="s">
        <v>8885</v>
      </c>
      <c r="I3382" s="265" t="s">
        <v>9</v>
      </c>
      <c r="J3382" s="263"/>
      <c r="K3382" s="269"/>
      <c r="L3382" s="269" t="s">
        <v>645</v>
      </c>
      <c r="M3382" s="267"/>
      <c r="N3382" s="267"/>
      <c r="O3382" s="267"/>
      <c r="P3382" s="267"/>
      <c r="Q3382" s="267"/>
      <c r="R3382" s="267"/>
      <c r="S3382" s="267"/>
      <c r="T3382" s="267"/>
      <c r="U3382" s="267"/>
      <c r="V3382" s="267"/>
      <c r="W3382" s="267"/>
      <c r="X3382" s="267"/>
      <c r="Y3382" s="267"/>
      <c r="Z3382" s="267"/>
      <c r="AA3382" s="267"/>
      <c r="AB3382" s="267"/>
    </row>
    <row r="3383" spans="1:28" s="268" customFormat="1" ht="40.200000000000003" customHeight="1">
      <c r="A3383" s="263" t="s">
        <v>9117</v>
      </c>
      <c r="B3383" s="535"/>
      <c r="C3383" s="263" t="s">
        <v>9164</v>
      </c>
      <c r="D3383" s="263" t="s">
        <v>9120</v>
      </c>
      <c r="E3383" s="535"/>
      <c r="F3383" s="263" t="s">
        <v>6735</v>
      </c>
      <c r="G3383" s="264" t="s">
        <v>9143</v>
      </c>
      <c r="H3383" s="263" t="s">
        <v>8887</v>
      </c>
      <c r="I3383" s="265" t="s">
        <v>9</v>
      </c>
      <c r="J3383" s="263"/>
      <c r="K3383" s="269"/>
      <c r="L3383" s="269" t="s">
        <v>645</v>
      </c>
      <c r="M3383" s="267"/>
      <c r="N3383" s="267"/>
      <c r="O3383" s="267"/>
      <c r="P3383" s="267"/>
      <c r="Q3383" s="267"/>
      <c r="R3383" s="267"/>
      <c r="S3383" s="267"/>
      <c r="T3383" s="267"/>
      <c r="U3383" s="267"/>
      <c r="V3383" s="267"/>
      <c r="W3383" s="267"/>
      <c r="X3383" s="267"/>
      <c r="Y3383" s="267"/>
      <c r="Z3383" s="267"/>
      <c r="AA3383" s="267"/>
      <c r="AB3383" s="267"/>
    </row>
    <row r="3384" spans="1:28" s="268" customFormat="1" ht="40.200000000000003" customHeight="1">
      <c r="A3384" s="263" t="s">
        <v>9117</v>
      </c>
      <c r="B3384" s="535"/>
      <c r="C3384" s="263" t="s">
        <v>9165</v>
      </c>
      <c r="D3384" s="263" t="s">
        <v>9120</v>
      </c>
      <c r="E3384" s="535"/>
      <c r="F3384" s="263" t="s">
        <v>9166</v>
      </c>
      <c r="G3384" s="264" t="s">
        <v>9167</v>
      </c>
      <c r="H3384" s="263" t="s">
        <v>6765</v>
      </c>
      <c r="I3384" s="265" t="s">
        <v>9</v>
      </c>
      <c r="J3384" s="263"/>
      <c r="K3384" s="269"/>
      <c r="L3384" s="269" t="s">
        <v>645</v>
      </c>
      <c r="M3384" s="267"/>
      <c r="N3384" s="267"/>
      <c r="O3384" s="267"/>
      <c r="P3384" s="267"/>
      <c r="Q3384" s="267"/>
      <c r="R3384" s="267"/>
      <c r="S3384" s="267"/>
      <c r="T3384" s="267"/>
      <c r="U3384" s="267"/>
      <c r="V3384" s="267"/>
      <c r="W3384" s="267"/>
      <c r="X3384" s="267"/>
      <c r="Y3384" s="267"/>
      <c r="Z3384" s="267"/>
      <c r="AA3384" s="267"/>
      <c r="AB3384" s="267"/>
    </row>
    <row r="3385" spans="1:28" s="268" customFormat="1" ht="40.200000000000003" customHeight="1">
      <c r="A3385" s="263" t="s">
        <v>9117</v>
      </c>
      <c r="B3385" s="535"/>
      <c r="C3385" s="263" t="s">
        <v>9168</v>
      </c>
      <c r="D3385" s="263" t="s">
        <v>9120</v>
      </c>
      <c r="E3385" s="535"/>
      <c r="F3385" s="263" t="s">
        <v>9169</v>
      </c>
      <c r="G3385" s="264" t="s">
        <v>9143</v>
      </c>
      <c r="H3385" s="263" t="s">
        <v>6768</v>
      </c>
      <c r="I3385" s="265" t="s">
        <v>9</v>
      </c>
      <c r="J3385" s="263"/>
      <c r="K3385" s="269"/>
      <c r="L3385" s="269" t="s">
        <v>645</v>
      </c>
      <c r="M3385" s="267"/>
      <c r="N3385" s="267"/>
      <c r="O3385" s="267"/>
      <c r="P3385" s="267"/>
      <c r="Q3385" s="267"/>
      <c r="R3385" s="267"/>
      <c r="S3385" s="267"/>
      <c r="T3385" s="267"/>
      <c r="U3385" s="267"/>
      <c r="V3385" s="267"/>
      <c r="W3385" s="267"/>
      <c r="X3385" s="267"/>
      <c r="Y3385" s="267"/>
      <c r="Z3385" s="267"/>
      <c r="AA3385" s="267"/>
      <c r="AB3385" s="267"/>
    </row>
    <row r="3386" spans="1:28" s="268" customFormat="1" ht="40.200000000000003" customHeight="1">
      <c r="A3386" s="263" t="s">
        <v>9117</v>
      </c>
      <c r="B3386" s="535"/>
      <c r="C3386" s="263" t="s">
        <v>9170</v>
      </c>
      <c r="D3386" s="263" t="s">
        <v>9120</v>
      </c>
      <c r="E3386" s="535"/>
      <c r="F3386" s="263" t="s">
        <v>9171</v>
      </c>
      <c r="G3386" s="264" t="s">
        <v>9143</v>
      </c>
      <c r="H3386" s="263" t="s">
        <v>1812</v>
      </c>
      <c r="I3386" s="265" t="s">
        <v>9</v>
      </c>
      <c r="J3386" s="263"/>
      <c r="K3386" s="269"/>
      <c r="L3386" s="269" t="s">
        <v>645</v>
      </c>
      <c r="M3386" s="267"/>
      <c r="N3386" s="267"/>
      <c r="O3386" s="267"/>
      <c r="P3386" s="267"/>
      <c r="Q3386" s="267"/>
      <c r="R3386" s="267"/>
      <c r="S3386" s="267"/>
      <c r="T3386" s="267"/>
      <c r="U3386" s="267"/>
      <c r="V3386" s="267"/>
      <c r="W3386" s="267"/>
      <c r="X3386" s="267"/>
      <c r="Y3386" s="267"/>
      <c r="Z3386" s="267"/>
      <c r="AA3386" s="267"/>
      <c r="AB3386" s="267"/>
    </row>
    <row r="3387" spans="1:28" s="268" customFormat="1" ht="40.200000000000003" customHeight="1">
      <c r="A3387" s="263" t="s">
        <v>9117</v>
      </c>
      <c r="B3387" s="535"/>
      <c r="C3387" s="263" t="s">
        <v>9172</v>
      </c>
      <c r="D3387" s="263" t="s">
        <v>9120</v>
      </c>
      <c r="E3387" s="535"/>
      <c r="F3387" s="263" t="s">
        <v>9173</v>
      </c>
      <c r="G3387" s="264" t="s">
        <v>9143</v>
      </c>
      <c r="H3387" s="263" t="s">
        <v>1808</v>
      </c>
      <c r="I3387" s="265" t="s">
        <v>9</v>
      </c>
      <c r="J3387" s="263"/>
      <c r="K3387" s="269"/>
      <c r="L3387" s="269" t="s">
        <v>645</v>
      </c>
      <c r="M3387" s="267"/>
      <c r="N3387" s="267"/>
      <c r="O3387" s="267"/>
      <c r="P3387" s="267"/>
      <c r="Q3387" s="267"/>
      <c r="R3387" s="267"/>
      <c r="S3387" s="267"/>
      <c r="T3387" s="267"/>
      <c r="U3387" s="267"/>
      <c r="V3387" s="267"/>
      <c r="W3387" s="267"/>
      <c r="X3387" s="267"/>
      <c r="Y3387" s="267"/>
      <c r="Z3387" s="267"/>
      <c r="AA3387" s="267"/>
      <c r="AB3387" s="267"/>
    </row>
    <row r="3388" spans="1:28" s="268" customFormat="1" ht="40.200000000000003" customHeight="1">
      <c r="A3388" s="263" t="s">
        <v>9117</v>
      </c>
      <c r="B3388" s="535"/>
      <c r="C3388" s="263" t="s">
        <v>9174</v>
      </c>
      <c r="D3388" s="263" t="s">
        <v>9120</v>
      </c>
      <c r="E3388" s="535"/>
      <c r="F3388" s="263" t="s">
        <v>1804</v>
      </c>
      <c r="G3388" s="264" t="s">
        <v>9143</v>
      </c>
      <c r="H3388" s="263" t="s">
        <v>1625</v>
      </c>
      <c r="I3388" s="265" t="s">
        <v>9</v>
      </c>
      <c r="J3388" s="263"/>
      <c r="K3388" s="269"/>
      <c r="L3388" s="269" t="s">
        <v>645</v>
      </c>
      <c r="M3388" s="267"/>
      <c r="N3388" s="267"/>
      <c r="O3388" s="267"/>
      <c r="P3388" s="267"/>
      <c r="Q3388" s="267"/>
      <c r="R3388" s="267"/>
      <c r="S3388" s="267"/>
      <c r="T3388" s="267"/>
      <c r="U3388" s="267"/>
      <c r="V3388" s="267"/>
      <c r="W3388" s="267"/>
      <c r="X3388" s="267"/>
      <c r="Y3388" s="267"/>
      <c r="Z3388" s="267"/>
      <c r="AA3388" s="267"/>
      <c r="AB3388" s="267"/>
    </row>
    <row r="3389" spans="1:28" s="268" customFormat="1" ht="40.200000000000003" customHeight="1">
      <c r="A3389" s="263" t="s">
        <v>9117</v>
      </c>
      <c r="B3389" s="535"/>
      <c r="C3389" s="263" t="s">
        <v>9175</v>
      </c>
      <c r="D3389" s="263" t="s">
        <v>9120</v>
      </c>
      <c r="E3389" s="535"/>
      <c r="F3389" s="263" t="s">
        <v>8901</v>
      </c>
      <c r="G3389" s="264" t="s">
        <v>9143</v>
      </c>
      <c r="H3389" s="263" t="s">
        <v>8902</v>
      </c>
      <c r="I3389" s="265" t="s">
        <v>9</v>
      </c>
      <c r="J3389" s="263"/>
      <c r="K3389" s="269"/>
      <c r="L3389" s="269" t="s">
        <v>645</v>
      </c>
      <c r="M3389" s="267"/>
      <c r="N3389" s="267"/>
      <c r="O3389" s="267"/>
      <c r="P3389" s="267"/>
      <c r="Q3389" s="267"/>
      <c r="R3389" s="267"/>
      <c r="S3389" s="267"/>
      <c r="T3389" s="267"/>
      <c r="U3389" s="267"/>
      <c r="V3389" s="267"/>
      <c r="W3389" s="267"/>
      <c r="X3389" s="267"/>
      <c r="Y3389" s="267"/>
      <c r="Z3389" s="267"/>
      <c r="AA3389" s="267"/>
      <c r="AB3389" s="267"/>
    </row>
    <row r="3390" spans="1:28" s="268" customFormat="1" ht="40.200000000000003" customHeight="1">
      <c r="A3390" s="263" t="s">
        <v>9117</v>
      </c>
      <c r="B3390" s="535"/>
      <c r="C3390" s="263" t="s">
        <v>9176</v>
      </c>
      <c r="D3390" s="263" t="s">
        <v>9120</v>
      </c>
      <c r="E3390" s="535"/>
      <c r="F3390" s="263" t="s">
        <v>4860</v>
      </c>
      <c r="G3390" s="264" t="s">
        <v>9143</v>
      </c>
      <c r="H3390" s="263" t="s">
        <v>8904</v>
      </c>
      <c r="I3390" s="265" t="s">
        <v>9</v>
      </c>
      <c r="J3390" s="263"/>
      <c r="K3390" s="269"/>
      <c r="L3390" s="269" t="s">
        <v>645</v>
      </c>
      <c r="M3390" s="267"/>
      <c r="N3390" s="267"/>
      <c r="O3390" s="267"/>
      <c r="P3390" s="267"/>
      <c r="Q3390" s="267"/>
      <c r="R3390" s="267"/>
      <c r="S3390" s="267"/>
      <c r="T3390" s="267"/>
      <c r="U3390" s="267"/>
      <c r="V3390" s="267"/>
      <c r="W3390" s="267"/>
      <c r="X3390" s="267"/>
      <c r="Y3390" s="267"/>
      <c r="Z3390" s="267"/>
      <c r="AA3390" s="267"/>
      <c r="AB3390" s="267"/>
    </row>
    <row r="3391" spans="1:28" s="268" customFormat="1" ht="40.200000000000003" customHeight="1">
      <c r="A3391" s="263" t="s">
        <v>9117</v>
      </c>
      <c r="B3391" s="535"/>
      <c r="C3391" s="263" t="s">
        <v>9177</v>
      </c>
      <c r="D3391" s="263" t="s">
        <v>9120</v>
      </c>
      <c r="E3391" s="535"/>
      <c r="F3391" s="263" t="s">
        <v>9178</v>
      </c>
      <c r="G3391" s="264" t="s">
        <v>9143</v>
      </c>
      <c r="H3391" s="263" t="s">
        <v>9179</v>
      </c>
      <c r="I3391" s="265" t="s">
        <v>9</v>
      </c>
      <c r="J3391" s="263"/>
      <c r="K3391" s="269"/>
      <c r="L3391" s="269" t="s">
        <v>645</v>
      </c>
      <c r="M3391" s="267"/>
      <c r="N3391" s="267"/>
      <c r="O3391" s="267"/>
      <c r="P3391" s="267"/>
      <c r="Q3391" s="267"/>
      <c r="R3391" s="267"/>
      <c r="S3391" s="267"/>
      <c r="T3391" s="267"/>
      <c r="U3391" s="267"/>
      <c r="V3391" s="267"/>
      <c r="W3391" s="267"/>
      <c r="X3391" s="267"/>
      <c r="Y3391" s="267"/>
      <c r="Z3391" s="267"/>
      <c r="AA3391" s="267"/>
      <c r="AB3391" s="267"/>
    </row>
    <row r="3392" spans="1:28" s="268" customFormat="1" ht="40.200000000000003" customHeight="1">
      <c r="A3392" s="263" t="s">
        <v>9117</v>
      </c>
      <c r="B3392" s="535"/>
      <c r="C3392" s="263" t="s">
        <v>9180</v>
      </c>
      <c r="D3392" s="263" t="s">
        <v>9120</v>
      </c>
      <c r="E3392" s="535"/>
      <c r="F3392" s="263" t="s">
        <v>9181</v>
      </c>
      <c r="G3392" s="264" t="s">
        <v>9143</v>
      </c>
      <c r="H3392" s="263" t="s">
        <v>8910</v>
      </c>
      <c r="I3392" s="265" t="s">
        <v>9</v>
      </c>
      <c r="J3392" s="263"/>
      <c r="K3392" s="269"/>
      <c r="L3392" s="269" t="s">
        <v>645</v>
      </c>
      <c r="M3392" s="267"/>
      <c r="N3392" s="267"/>
      <c r="O3392" s="267"/>
      <c r="P3392" s="267"/>
      <c r="Q3392" s="267"/>
      <c r="R3392" s="267"/>
      <c r="S3392" s="267"/>
      <c r="T3392" s="267"/>
      <c r="U3392" s="267"/>
      <c r="V3392" s="267"/>
      <c r="W3392" s="267"/>
      <c r="X3392" s="267"/>
      <c r="Y3392" s="267"/>
      <c r="Z3392" s="267"/>
      <c r="AA3392" s="267"/>
      <c r="AB3392" s="267"/>
    </row>
    <row r="3393" spans="1:28" s="268" customFormat="1" ht="40.200000000000003" customHeight="1">
      <c r="A3393" s="263" t="s">
        <v>9117</v>
      </c>
      <c r="B3393" s="535"/>
      <c r="C3393" s="263" t="s">
        <v>9182</v>
      </c>
      <c r="D3393" s="263" t="s">
        <v>9120</v>
      </c>
      <c r="E3393" s="535"/>
      <c r="F3393" s="263" t="s">
        <v>3031</v>
      </c>
      <c r="G3393" s="264" t="s">
        <v>5408</v>
      </c>
      <c r="H3393" s="263" t="s">
        <v>6538</v>
      </c>
      <c r="I3393" s="265" t="s">
        <v>9</v>
      </c>
      <c r="J3393" s="263"/>
      <c r="K3393" s="269"/>
      <c r="L3393" s="269" t="s">
        <v>645</v>
      </c>
      <c r="M3393" s="267"/>
      <c r="N3393" s="267"/>
      <c r="O3393" s="267"/>
      <c r="P3393" s="267"/>
      <c r="Q3393" s="267"/>
      <c r="R3393" s="267"/>
      <c r="S3393" s="267"/>
      <c r="T3393" s="267"/>
      <c r="U3393" s="267"/>
      <c r="V3393" s="267"/>
      <c r="W3393" s="267"/>
      <c r="X3393" s="267"/>
      <c r="Y3393" s="267"/>
      <c r="Z3393" s="267"/>
      <c r="AA3393" s="267"/>
      <c r="AB3393" s="267"/>
    </row>
    <row r="3394" spans="1:28" s="268" customFormat="1" ht="40.200000000000003" customHeight="1">
      <c r="A3394" s="263" t="s">
        <v>9117</v>
      </c>
      <c r="B3394" s="535"/>
      <c r="C3394" s="263" t="s">
        <v>9183</v>
      </c>
      <c r="D3394" s="263" t="s">
        <v>9120</v>
      </c>
      <c r="E3394" s="535"/>
      <c r="F3394" s="263" t="s">
        <v>5025</v>
      </c>
      <c r="G3394" s="264" t="s">
        <v>6540</v>
      </c>
      <c r="H3394" s="263" t="s">
        <v>3365</v>
      </c>
      <c r="I3394" s="265" t="s">
        <v>9</v>
      </c>
      <c r="J3394" s="263"/>
      <c r="K3394" s="269"/>
      <c r="L3394" s="269" t="s">
        <v>645</v>
      </c>
      <c r="M3394" s="267"/>
      <c r="N3394" s="267"/>
      <c r="O3394" s="267"/>
      <c r="P3394" s="267"/>
      <c r="Q3394" s="267"/>
      <c r="R3394" s="267"/>
      <c r="S3394" s="267"/>
      <c r="T3394" s="267"/>
      <c r="U3394" s="267"/>
      <c r="V3394" s="267"/>
      <c r="W3394" s="267"/>
      <c r="X3394" s="267"/>
      <c r="Y3394" s="267"/>
      <c r="Z3394" s="267"/>
      <c r="AA3394" s="267"/>
      <c r="AB3394" s="267"/>
    </row>
    <row r="3395" spans="1:28" s="268" customFormat="1" ht="40.200000000000003" customHeight="1">
      <c r="A3395" s="263" t="s">
        <v>9117</v>
      </c>
      <c r="B3395" s="535"/>
      <c r="C3395" s="263" t="s">
        <v>9184</v>
      </c>
      <c r="D3395" s="263" t="s">
        <v>9120</v>
      </c>
      <c r="E3395" s="535"/>
      <c r="F3395" s="263" t="s">
        <v>3036</v>
      </c>
      <c r="G3395" s="264" t="s">
        <v>6542</v>
      </c>
      <c r="H3395" s="263" t="s">
        <v>6543</v>
      </c>
      <c r="I3395" s="265" t="s">
        <v>9</v>
      </c>
      <c r="J3395" s="263"/>
      <c r="K3395" s="269"/>
      <c r="L3395" s="269" t="s">
        <v>645</v>
      </c>
      <c r="M3395" s="267"/>
      <c r="N3395" s="267"/>
      <c r="O3395" s="267"/>
      <c r="P3395" s="267"/>
      <c r="Q3395" s="267"/>
      <c r="R3395" s="267"/>
      <c r="S3395" s="267"/>
      <c r="T3395" s="267"/>
      <c r="U3395" s="267"/>
      <c r="V3395" s="267"/>
      <c r="W3395" s="267"/>
      <c r="X3395" s="267"/>
      <c r="Y3395" s="267"/>
      <c r="Z3395" s="267"/>
      <c r="AA3395" s="267"/>
      <c r="AB3395" s="267"/>
    </row>
    <row r="3396" spans="1:28" s="268" customFormat="1" ht="40.200000000000003" customHeight="1">
      <c r="A3396" s="263" t="s">
        <v>9185</v>
      </c>
      <c r="B3396" s="535" t="s">
        <v>9186</v>
      </c>
      <c r="C3396" s="263" t="s">
        <v>9187</v>
      </c>
      <c r="D3396" s="263" t="s">
        <v>9188</v>
      </c>
      <c r="E3396" s="535" t="s">
        <v>9189</v>
      </c>
      <c r="F3396" s="263" t="s">
        <v>9190</v>
      </c>
      <c r="G3396" s="264" t="s">
        <v>9191</v>
      </c>
      <c r="H3396" s="263" t="s">
        <v>9192</v>
      </c>
      <c r="I3396" s="265" t="s">
        <v>9</v>
      </c>
      <c r="J3396" s="263"/>
      <c r="K3396" s="269"/>
      <c r="L3396" s="269" t="s">
        <v>645</v>
      </c>
      <c r="M3396" s="267"/>
      <c r="N3396" s="267"/>
      <c r="O3396" s="267"/>
      <c r="P3396" s="267"/>
      <c r="Q3396" s="267"/>
      <c r="R3396" s="267"/>
      <c r="S3396" s="267"/>
      <c r="T3396" s="267"/>
      <c r="U3396" s="267"/>
      <c r="V3396" s="267"/>
      <c r="W3396" s="267"/>
      <c r="X3396" s="267"/>
      <c r="Y3396" s="267"/>
      <c r="Z3396" s="267"/>
      <c r="AA3396" s="267"/>
      <c r="AB3396" s="267"/>
    </row>
    <row r="3397" spans="1:28" s="268" customFormat="1" ht="40.200000000000003" customHeight="1">
      <c r="A3397" s="263" t="s">
        <v>9185</v>
      </c>
      <c r="B3397" s="535"/>
      <c r="C3397" s="263" t="s">
        <v>9193</v>
      </c>
      <c r="D3397" s="263" t="s">
        <v>9188</v>
      </c>
      <c r="E3397" s="535"/>
      <c r="F3397" s="263" t="s">
        <v>9194</v>
      </c>
      <c r="G3397" s="264" t="s">
        <v>9191</v>
      </c>
      <c r="H3397" s="263" t="s">
        <v>9195</v>
      </c>
      <c r="I3397" s="265" t="s">
        <v>9</v>
      </c>
      <c r="J3397" s="263"/>
      <c r="K3397" s="269"/>
      <c r="L3397" s="269" t="s">
        <v>645</v>
      </c>
      <c r="M3397" s="267"/>
      <c r="N3397" s="267"/>
      <c r="O3397" s="267"/>
      <c r="P3397" s="267"/>
      <c r="Q3397" s="267"/>
      <c r="R3397" s="267"/>
      <c r="S3397" s="267"/>
      <c r="T3397" s="267"/>
      <c r="U3397" s="267"/>
      <c r="V3397" s="267"/>
      <c r="W3397" s="267"/>
      <c r="X3397" s="267"/>
      <c r="Y3397" s="267"/>
      <c r="Z3397" s="267"/>
      <c r="AA3397" s="267"/>
      <c r="AB3397" s="267"/>
    </row>
    <row r="3398" spans="1:28" s="268" customFormat="1" ht="40.200000000000003" customHeight="1">
      <c r="A3398" s="263" t="s">
        <v>9185</v>
      </c>
      <c r="B3398" s="535"/>
      <c r="C3398" s="263" t="s">
        <v>9196</v>
      </c>
      <c r="D3398" s="263" t="s">
        <v>9188</v>
      </c>
      <c r="E3398" s="535"/>
      <c r="F3398" s="263" t="s">
        <v>1955</v>
      </c>
      <c r="G3398" s="264" t="s">
        <v>9197</v>
      </c>
      <c r="H3398" s="263" t="s">
        <v>4896</v>
      </c>
      <c r="I3398" s="265" t="s">
        <v>9</v>
      </c>
      <c r="J3398" s="263"/>
      <c r="K3398" s="269"/>
      <c r="L3398" s="269" t="s">
        <v>645</v>
      </c>
      <c r="M3398" s="267"/>
      <c r="N3398" s="267"/>
      <c r="O3398" s="267"/>
      <c r="P3398" s="267"/>
      <c r="Q3398" s="267"/>
      <c r="R3398" s="267"/>
      <c r="S3398" s="267"/>
      <c r="T3398" s="267"/>
      <c r="U3398" s="267"/>
      <c r="V3398" s="267"/>
      <c r="W3398" s="267"/>
      <c r="X3398" s="267"/>
      <c r="Y3398" s="267"/>
      <c r="Z3398" s="267"/>
      <c r="AA3398" s="267"/>
      <c r="AB3398" s="267"/>
    </row>
    <row r="3399" spans="1:28" s="268" customFormat="1" ht="40.200000000000003" customHeight="1">
      <c r="A3399" s="263" t="s">
        <v>9185</v>
      </c>
      <c r="B3399" s="535"/>
      <c r="C3399" s="263" t="s">
        <v>9198</v>
      </c>
      <c r="D3399" s="263" t="s">
        <v>9188</v>
      </c>
      <c r="E3399" s="535"/>
      <c r="F3399" s="263" t="s">
        <v>9199</v>
      </c>
      <c r="G3399" s="264" t="s">
        <v>9200</v>
      </c>
      <c r="H3399" s="263" t="s">
        <v>9201</v>
      </c>
      <c r="I3399" s="265" t="s">
        <v>9</v>
      </c>
      <c r="J3399" s="263"/>
      <c r="K3399" s="269"/>
      <c r="L3399" s="269" t="s">
        <v>645</v>
      </c>
      <c r="M3399" s="267"/>
      <c r="N3399" s="267"/>
      <c r="O3399" s="267"/>
      <c r="P3399" s="267"/>
      <c r="Q3399" s="267"/>
      <c r="R3399" s="267"/>
      <c r="S3399" s="267"/>
      <c r="T3399" s="267"/>
      <c r="U3399" s="267"/>
      <c r="V3399" s="267"/>
      <c r="W3399" s="267"/>
      <c r="X3399" s="267"/>
      <c r="Y3399" s="267"/>
      <c r="Z3399" s="267"/>
      <c r="AA3399" s="267"/>
      <c r="AB3399" s="267"/>
    </row>
    <row r="3400" spans="1:28" s="268" customFormat="1" ht="40.200000000000003" customHeight="1">
      <c r="A3400" s="263" t="s">
        <v>9185</v>
      </c>
      <c r="B3400" s="535"/>
      <c r="C3400" s="263" t="s">
        <v>9202</v>
      </c>
      <c r="D3400" s="263" t="s">
        <v>9188</v>
      </c>
      <c r="E3400" s="535"/>
      <c r="F3400" s="263" t="s">
        <v>9203</v>
      </c>
      <c r="G3400" s="264" t="s">
        <v>9200</v>
      </c>
      <c r="H3400" s="263" t="s">
        <v>9204</v>
      </c>
      <c r="I3400" s="265" t="s">
        <v>9</v>
      </c>
      <c r="J3400" s="263"/>
      <c r="K3400" s="269"/>
      <c r="L3400" s="269" t="s">
        <v>645</v>
      </c>
      <c r="M3400" s="267"/>
      <c r="N3400" s="267"/>
      <c r="O3400" s="267"/>
      <c r="P3400" s="267"/>
      <c r="Q3400" s="267"/>
      <c r="R3400" s="267"/>
      <c r="S3400" s="267"/>
      <c r="T3400" s="267"/>
      <c r="U3400" s="267"/>
      <c r="V3400" s="267"/>
      <c r="W3400" s="267"/>
      <c r="X3400" s="267"/>
      <c r="Y3400" s="267"/>
      <c r="Z3400" s="267"/>
      <c r="AA3400" s="267"/>
      <c r="AB3400" s="267"/>
    </row>
    <row r="3401" spans="1:28" s="268" customFormat="1" ht="40.200000000000003" customHeight="1">
      <c r="A3401" s="263" t="s">
        <v>9185</v>
      </c>
      <c r="B3401" s="535"/>
      <c r="C3401" s="263" t="s">
        <v>9205</v>
      </c>
      <c r="D3401" s="263" t="s">
        <v>9188</v>
      </c>
      <c r="E3401" s="535"/>
      <c r="F3401" s="263" t="s">
        <v>9206</v>
      </c>
      <c r="G3401" s="264" t="s">
        <v>9200</v>
      </c>
      <c r="H3401" s="263" t="s">
        <v>9207</v>
      </c>
      <c r="I3401" s="265" t="s">
        <v>9</v>
      </c>
      <c r="J3401" s="263"/>
      <c r="K3401" s="269"/>
      <c r="L3401" s="269" t="s">
        <v>645</v>
      </c>
      <c r="M3401" s="267"/>
      <c r="N3401" s="267"/>
      <c r="O3401" s="267"/>
      <c r="P3401" s="267"/>
      <c r="Q3401" s="267"/>
      <c r="R3401" s="267"/>
      <c r="S3401" s="267"/>
      <c r="T3401" s="267"/>
      <c r="U3401" s="267"/>
      <c r="V3401" s="267"/>
      <c r="W3401" s="267"/>
      <c r="X3401" s="267"/>
      <c r="Y3401" s="267"/>
      <c r="Z3401" s="267"/>
      <c r="AA3401" s="267"/>
      <c r="AB3401" s="267"/>
    </row>
    <row r="3402" spans="1:28" s="268" customFormat="1" ht="40.200000000000003" customHeight="1">
      <c r="A3402" s="263" t="s">
        <v>9185</v>
      </c>
      <c r="B3402" s="535"/>
      <c r="C3402" s="263" t="s">
        <v>9208</v>
      </c>
      <c r="D3402" s="263" t="s">
        <v>9188</v>
      </c>
      <c r="E3402" s="535"/>
      <c r="F3402" s="263" t="s">
        <v>1965</v>
      </c>
      <c r="G3402" s="264" t="s">
        <v>9200</v>
      </c>
      <c r="H3402" s="263" t="s">
        <v>1966</v>
      </c>
      <c r="I3402" s="265" t="s">
        <v>9</v>
      </c>
      <c r="J3402" s="263"/>
      <c r="K3402" s="269"/>
      <c r="L3402" s="269" t="s">
        <v>645</v>
      </c>
      <c r="M3402" s="267"/>
      <c r="N3402" s="267"/>
      <c r="O3402" s="267"/>
      <c r="P3402" s="267"/>
      <c r="Q3402" s="267"/>
      <c r="R3402" s="267"/>
      <c r="S3402" s="267"/>
      <c r="T3402" s="267"/>
      <c r="U3402" s="267"/>
      <c r="V3402" s="267"/>
      <c r="W3402" s="267"/>
      <c r="X3402" s="267"/>
      <c r="Y3402" s="267"/>
      <c r="Z3402" s="267"/>
      <c r="AA3402" s="267"/>
      <c r="AB3402" s="267"/>
    </row>
    <row r="3403" spans="1:28" s="268" customFormat="1" ht="40.200000000000003" customHeight="1">
      <c r="A3403" s="263" t="s">
        <v>9185</v>
      </c>
      <c r="B3403" s="535"/>
      <c r="C3403" s="263" t="s">
        <v>9209</v>
      </c>
      <c r="D3403" s="263" t="s">
        <v>9188</v>
      </c>
      <c r="E3403" s="535"/>
      <c r="F3403" s="263" t="s">
        <v>1967</v>
      </c>
      <c r="G3403" s="264" t="s">
        <v>9200</v>
      </c>
      <c r="H3403" s="263" t="s">
        <v>1969</v>
      </c>
      <c r="I3403" s="265" t="s">
        <v>9</v>
      </c>
      <c r="J3403" s="263"/>
      <c r="K3403" s="269"/>
      <c r="L3403" s="269" t="s">
        <v>645</v>
      </c>
      <c r="M3403" s="267"/>
      <c r="N3403" s="267"/>
      <c r="O3403" s="267"/>
      <c r="P3403" s="267"/>
      <c r="Q3403" s="267"/>
      <c r="R3403" s="267"/>
      <c r="S3403" s="267"/>
      <c r="T3403" s="267"/>
      <c r="U3403" s="267"/>
      <c r="V3403" s="267"/>
      <c r="W3403" s="267"/>
      <c r="X3403" s="267"/>
      <c r="Y3403" s="267"/>
      <c r="Z3403" s="267"/>
      <c r="AA3403" s="267"/>
      <c r="AB3403" s="267"/>
    </row>
    <row r="3404" spans="1:28" s="268" customFormat="1" ht="40.200000000000003" customHeight="1">
      <c r="A3404" s="263" t="s">
        <v>9185</v>
      </c>
      <c r="B3404" s="535"/>
      <c r="C3404" s="263" t="s">
        <v>9210</v>
      </c>
      <c r="D3404" s="263" t="s">
        <v>9188</v>
      </c>
      <c r="E3404" s="535"/>
      <c r="F3404" s="263" t="s">
        <v>1970</v>
      </c>
      <c r="G3404" s="264" t="s">
        <v>9200</v>
      </c>
      <c r="H3404" s="263" t="s">
        <v>9211</v>
      </c>
      <c r="I3404" s="265" t="s">
        <v>9</v>
      </c>
      <c r="J3404" s="263"/>
      <c r="K3404" s="269"/>
      <c r="L3404" s="269" t="s">
        <v>645</v>
      </c>
      <c r="M3404" s="267"/>
      <c r="N3404" s="267"/>
      <c r="O3404" s="267"/>
      <c r="P3404" s="267"/>
      <c r="Q3404" s="267"/>
      <c r="R3404" s="267"/>
      <c r="S3404" s="267"/>
      <c r="T3404" s="267"/>
      <c r="U3404" s="267"/>
      <c r="V3404" s="267"/>
      <c r="W3404" s="267"/>
      <c r="X3404" s="267"/>
      <c r="Y3404" s="267"/>
      <c r="Z3404" s="267"/>
      <c r="AA3404" s="267"/>
      <c r="AB3404" s="267"/>
    </row>
    <row r="3405" spans="1:28" s="268" customFormat="1" ht="40.200000000000003" customHeight="1">
      <c r="A3405" s="263" t="s">
        <v>9185</v>
      </c>
      <c r="B3405" s="535"/>
      <c r="C3405" s="263" t="s">
        <v>9212</v>
      </c>
      <c r="D3405" s="263" t="s">
        <v>9188</v>
      </c>
      <c r="E3405" s="535"/>
      <c r="F3405" s="263" t="s">
        <v>1972</v>
      </c>
      <c r="G3405" s="264" t="s">
        <v>9200</v>
      </c>
      <c r="H3405" s="263" t="s">
        <v>1974</v>
      </c>
      <c r="I3405" s="265" t="s">
        <v>9</v>
      </c>
      <c r="J3405" s="263"/>
      <c r="K3405" s="269"/>
      <c r="L3405" s="269" t="s">
        <v>645</v>
      </c>
      <c r="M3405" s="267"/>
      <c r="N3405" s="267"/>
      <c r="O3405" s="267"/>
      <c r="P3405" s="267"/>
      <c r="Q3405" s="267"/>
      <c r="R3405" s="267"/>
      <c r="S3405" s="267"/>
      <c r="T3405" s="267"/>
      <c r="U3405" s="267"/>
      <c r="V3405" s="267"/>
      <c r="W3405" s="267"/>
      <c r="X3405" s="267"/>
      <c r="Y3405" s="267"/>
      <c r="Z3405" s="267"/>
      <c r="AA3405" s="267"/>
      <c r="AB3405" s="267"/>
    </row>
    <row r="3406" spans="1:28" s="268" customFormat="1" ht="40.200000000000003" customHeight="1">
      <c r="A3406" s="263" t="s">
        <v>9185</v>
      </c>
      <c r="B3406" s="535"/>
      <c r="C3406" s="263" t="s">
        <v>9213</v>
      </c>
      <c r="D3406" s="263" t="s">
        <v>9188</v>
      </c>
      <c r="E3406" s="535"/>
      <c r="F3406" s="263" t="s">
        <v>1975</v>
      </c>
      <c r="G3406" s="264" t="s">
        <v>9200</v>
      </c>
      <c r="H3406" s="263" t="s">
        <v>6179</v>
      </c>
      <c r="I3406" s="265" t="s">
        <v>9</v>
      </c>
      <c r="J3406" s="263"/>
      <c r="K3406" s="269"/>
      <c r="L3406" s="269" t="s">
        <v>645</v>
      </c>
      <c r="M3406" s="267"/>
      <c r="N3406" s="267"/>
      <c r="O3406" s="267"/>
      <c r="P3406" s="267"/>
      <c r="Q3406" s="267"/>
      <c r="R3406" s="267"/>
      <c r="S3406" s="267"/>
      <c r="T3406" s="267"/>
      <c r="U3406" s="267"/>
      <c r="V3406" s="267"/>
      <c r="W3406" s="267"/>
      <c r="X3406" s="267"/>
      <c r="Y3406" s="267"/>
      <c r="Z3406" s="267"/>
      <c r="AA3406" s="267"/>
      <c r="AB3406" s="267"/>
    </row>
    <row r="3407" spans="1:28" s="268" customFormat="1" ht="40.200000000000003" customHeight="1">
      <c r="A3407" s="263" t="s">
        <v>9185</v>
      </c>
      <c r="B3407" s="535"/>
      <c r="C3407" s="263" t="s">
        <v>9214</v>
      </c>
      <c r="D3407" s="263" t="s">
        <v>9188</v>
      </c>
      <c r="E3407" s="535"/>
      <c r="F3407" s="263" t="s">
        <v>9215</v>
      </c>
      <c r="G3407" s="264" t="s">
        <v>9216</v>
      </c>
      <c r="H3407" s="263" t="s">
        <v>6183</v>
      </c>
      <c r="I3407" s="265" t="s">
        <v>9</v>
      </c>
      <c r="J3407" s="263"/>
      <c r="K3407" s="269"/>
      <c r="L3407" s="269" t="s">
        <v>645</v>
      </c>
      <c r="M3407" s="267"/>
      <c r="N3407" s="267"/>
      <c r="O3407" s="267"/>
      <c r="P3407" s="267"/>
      <c r="Q3407" s="267"/>
      <c r="R3407" s="267"/>
      <c r="S3407" s="267"/>
      <c r="T3407" s="267"/>
      <c r="U3407" s="267"/>
      <c r="V3407" s="267"/>
      <c r="W3407" s="267"/>
      <c r="X3407" s="267"/>
      <c r="Y3407" s="267"/>
      <c r="Z3407" s="267"/>
      <c r="AA3407" s="267"/>
      <c r="AB3407" s="267"/>
    </row>
    <row r="3408" spans="1:28" s="268" customFormat="1" ht="40.200000000000003" customHeight="1">
      <c r="A3408" s="263" t="s">
        <v>9185</v>
      </c>
      <c r="B3408" s="535"/>
      <c r="C3408" s="263" t="s">
        <v>9217</v>
      </c>
      <c r="D3408" s="263" t="s">
        <v>9188</v>
      </c>
      <c r="E3408" s="535"/>
      <c r="F3408" s="263" t="s">
        <v>9218</v>
      </c>
      <c r="G3408" s="264" t="s">
        <v>9216</v>
      </c>
      <c r="H3408" s="263" t="s">
        <v>9219</v>
      </c>
      <c r="I3408" s="265" t="s">
        <v>9</v>
      </c>
      <c r="J3408" s="263"/>
      <c r="K3408" s="269"/>
      <c r="L3408" s="269" t="s">
        <v>645</v>
      </c>
      <c r="M3408" s="267"/>
      <c r="N3408" s="267"/>
      <c r="O3408" s="267"/>
      <c r="P3408" s="267"/>
      <c r="Q3408" s="267"/>
      <c r="R3408" s="267"/>
      <c r="S3408" s="267"/>
      <c r="T3408" s="267"/>
      <c r="U3408" s="267"/>
      <c r="V3408" s="267"/>
      <c r="W3408" s="267"/>
      <c r="X3408" s="267"/>
      <c r="Y3408" s="267"/>
      <c r="Z3408" s="267"/>
      <c r="AA3408" s="267"/>
      <c r="AB3408" s="267"/>
    </row>
    <row r="3409" spans="1:28" s="268" customFormat="1" ht="40.200000000000003" customHeight="1">
      <c r="A3409" s="263" t="s">
        <v>9185</v>
      </c>
      <c r="B3409" s="535"/>
      <c r="C3409" s="263" t="s">
        <v>9220</v>
      </c>
      <c r="D3409" s="263" t="s">
        <v>9188</v>
      </c>
      <c r="E3409" s="535"/>
      <c r="F3409" s="263" t="s">
        <v>9221</v>
      </c>
      <c r="G3409" s="264" t="s">
        <v>9222</v>
      </c>
      <c r="H3409" s="263" t="s">
        <v>9223</v>
      </c>
      <c r="I3409" s="265" t="s">
        <v>9</v>
      </c>
      <c r="J3409" s="263"/>
      <c r="K3409" s="269"/>
      <c r="L3409" s="269" t="s">
        <v>645</v>
      </c>
      <c r="M3409" s="267"/>
      <c r="N3409" s="267"/>
      <c r="O3409" s="267"/>
      <c r="P3409" s="267"/>
      <c r="Q3409" s="267"/>
      <c r="R3409" s="267"/>
      <c r="S3409" s="267"/>
      <c r="T3409" s="267"/>
      <c r="U3409" s="267"/>
      <c r="V3409" s="267"/>
      <c r="W3409" s="267"/>
      <c r="X3409" s="267"/>
      <c r="Y3409" s="267"/>
      <c r="Z3409" s="267"/>
      <c r="AA3409" s="267"/>
      <c r="AB3409" s="267"/>
    </row>
    <row r="3410" spans="1:28" s="268" customFormat="1" ht="40.200000000000003" customHeight="1">
      <c r="A3410" s="263" t="s">
        <v>9185</v>
      </c>
      <c r="B3410" s="535"/>
      <c r="C3410" s="263" t="s">
        <v>9224</v>
      </c>
      <c r="D3410" s="263" t="s">
        <v>9188</v>
      </c>
      <c r="E3410" s="535"/>
      <c r="F3410" s="263" t="s">
        <v>9225</v>
      </c>
      <c r="G3410" s="264" t="s">
        <v>9222</v>
      </c>
      <c r="H3410" s="263" t="s">
        <v>9226</v>
      </c>
      <c r="I3410" s="265" t="s">
        <v>9</v>
      </c>
      <c r="J3410" s="263"/>
      <c r="K3410" s="269"/>
      <c r="L3410" s="269" t="s">
        <v>645</v>
      </c>
      <c r="M3410" s="267"/>
      <c r="N3410" s="267"/>
      <c r="O3410" s="267"/>
      <c r="P3410" s="267"/>
      <c r="Q3410" s="267"/>
      <c r="R3410" s="267"/>
      <c r="S3410" s="267"/>
      <c r="T3410" s="267"/>
      <c r="U3410" s="267"/>
      <c r="V3410" s="267"/>
      <c r="W3410" s="267"/>
      <c r="X3410" s="267"/>
      <c r="Y3410" s="267"/>
      <c r="Z3410" s="267"/>
      <c r="AA3410" s="267"/>
      <c r="AB3410" s="267"/>
    </row>
    <row r="3411" spans="1:28" s="268" customFormat="1" ht="40.200000000000003" customHeight="1">
      <c r="A3411" s="263" t="s">
        <v>9185</v>
      </c>
      <c r="B3411" s="535"/>
      <c r="C3411" s="263" t="s">
        <v>9227</v>
      </c>
      <c r="D3411" s="263" t="s">
        <v>9188</v>
      </c>
      <c r="E3411" s="535"/>
      <c r="F3411" s="263" t="s">
        <v>9228</v>
      </c>
      <c r="G3411" s="264" t="s">
        <v>9222</v>
      </c>
      <c r="H3411" s="263" t="s">
        <v>9229</v>
      </c>
      <c r="I3411" s="265" t="s">
        <v>9</v>
      </c>
      <c r="J3411" s="263"/>
      <c r="K3411" s="269"/>
      <c r="L3411" s="269" t="s">
        <v>645</v>
      </c>
      <c r="M3411" s="267"/>
      <c r="N3411" s="267"/>
      <c r="O3411" s="267"/>
      <c r="P3411" s="267"/>
      <c r="Q3411" s="267"/>
      <c r="R3411" s="267"/>
      <c r="S3411" s="267"/>
      <c r="T3411" s="267"/>
      <c r="U3411" s="267"/>
      <c r="V3411" s="267"/>
      <c r="W3411" s="267"/>
      <c r="X3411" s="267"/>
      <c r="Y3411" s="267"/>
      <c r="Z3411" s="267"/>
      <c r="AA3411" s="267"/>
      <c r="AB3411" s="267"/>
    </row>
    <row r="3412" spans="1:28" s="268" customFormat="1" ht="40.200000000000003" customHeight="1">
      <c r="A3412" s="263" t="s">
        <v>9185</v>
      </c>
      <c r="B3412" s="535"/>
      <c r="C3412" s="263" t="s">
        <v>9230</v>
      </c>
      <c r="D3412" s="263" t="s">
        <v>9188</v>
      </c>
      <c r="E3412" s="535"/>
      <c r="F3412" s="263" t="s">
        <v>9231</v>
      </c>
      <c r="G3412" s="264" t="s">
        <v>9232</v>
      </c>
      <c r="H3412" s="263" t="s">
        <v>9233</v>
      </c>
      <c r="I3412" s="265" t="s">
        <v>9</v>
      </c>
      <c r="J3412" s="263"/>
      <c r="K3412" s="269"/>
      <c r="L3412" s="269" t="s">
        <v>645</v>
      </c>
      <c r="M3412" s="267"/>
      <c r="N3412" s="267"/>
      <c r="O3412" s="267"/>
      <c r="P3412" s="267"/>
      <c r="Q3412" s="267"/>
      <c r="R3412" s="267"/>
      <c r="S3412" s="267"/>
      <c r="T3412" s="267"/>
      <c r="U3412" s="267"/>
      <c r="V3412" s="267"/>
      <c r="W3412" s="267"/>
      <c r="X3412" s="267"/>
      <c r="Y3412" s="267"/>
      <c r="Z3412" s="267"/>
      <c r="AA3412" s="267"/>
      <c r="AB3412" s="267"/>
    </row>
    <row r="3413" spans="1:28" s="268" customFormat="1" ht="40.200000000000003" customHeight="1">
      <c r="A3413" s="263" t="s">
        <v>9185</v>
      </c>
      <c r="B3413" s="535"/>
      <c r="C3413" s="263" t="s">
        <v>9234</v>
      </c>
      <c r="D3413" s="263" t="s">
        <v>9188</v>
      </c>
      <c r="E3413" s="535"/>
      <c r="F3413" s="263" t="s">
        <v>1995</v>
      </c>
      <c r="G3413" s="264" t="s">
        <v>9235</v>
      </c>
      <c r="H3413" s="263" t="s">
        <v>9236</v>
      </c>
      <c r="I3413" s="265" t="s">
        <v>9</v>
      </c>
      <c r="J3413" s="263"/>
      <c r="K3413" s="269"/>
      <c r="L3413" s="269" t="s">
        <v>645</v>
      </c>
      <c r="M3413" s="267"/>
      <c r="N3413" s="267"/>
      <c r="O3413" s="267"/>
      <c r="P3413" s="267"/>
      <c r="Q3413" s="267"/>
      <c r="R3413" s="267"/>
      <c r="S3413" s="267"/>
      <c r="T3413" s="267"/>
      <c r="U3413" s="267"/>
      <c r="V3413" s="267"/>
      <c r="W3413" s="267"/>
      <c r="X3413" s="267"/>
      <c r="Y3413" s="267"/>
      <c r="Z3413" s="267"/>
      <c r="AA3413" s="267"/>
      <c r="AB3413" s="267"/>
    </row>
    <row r="3414" spans="1:28" s="268" customFormat="1" ht="40.200000000000003" customHeight="1">
      <c r="A3414" s="263" t="s">
        <v>9185</v>
      </c>
      <c r="B3414" s="535"/>
      <c r="C3414" s="263" t="s">
        <v>9237</v>
      </c>
      <c r="D3414" s="263" t="s">
        <v>9188</v>
      </c>
      <c r="E3414" s="535"/>
      <c r="F3414" s="291" t="s">
        <v>6215</v>
      </c>
      <c r="G3414" s="264" t="s">
        <v>9238</v>
      </c>
      <c r="H3414" s="291" t="s">
        <v>1185</v>
      </c>
      <c r="I3414" s="265" t="s">
        <v>9</v>
      </c>
      <c r="J3414" s="263"/>
      <c r="K3414" s="269"/>
      <c r="L3414" s="269" t="s">
        <v>645</v>
      </c>
      <c r="M3414" s="267"/>
      <c r="N3414" s="267"/>
      <c r="O3414" s="267"/>
      <c r="P3414" s="267"/>
      <c r="Q3414" s="267"/>
      <c r="R3414" s="267"/>
      <c r="S3414" s="267"/>
      <c r="T3414" s="267"/>
      <c r="U3414" s="267"/>
      <c r="V3414" s="267"/>
      <c r="W3414" s="267"/>
      <c r="X3414" s="267"/>
      <c r="Y3414" s="267"/>
      <c r="Z3414" s="267"/>
      <c r="AA3414" s="267"/>
      <c r="AB3414" s="267"/>
    </row>
    <row r="3415" spans="1:28" s="268" customFormat="1" ht="40.200000000000003" customHeight="1">
      <c r="A3415" s="263" t="s">
        <v>9185</v>
      </c>
      <c r="B3415" s="535"/>
      <c r="C3415" s="263" t="s">
        <v>9239</v>
      </c>
      <c r="D3415" s="263" t="s">
        <v>9188</v>
      </c>
      <c r="E3415" s="535"/>
      <c r="F3415" s="263" t="s">
        <v>4262</v>
      </c>
      <c r="G3415" s="264" t="s">
        <v>9240</v>
      </c>
      <c r="H3415" s="263" t="s">
        <v>2002</v>
      </c>
      <c r="I3415" s="265" t="s">
        <v>9</v>
      </c>
      <c r="J3415" s="263"/>
      <c r="K3415" s="269"/>
      <c r="L3415" s="269" t="s">
        <v>645</v>
      </c>
      <c r="M3415" s="267"/>
      <c r="N3415" s="267"/>
      <c r="O3415" s="267"/>
      <c r="P3415" s="267"/>
      <c r="Q3415" s="267"/>
      <c r="R3415" s="267"/>
      <c r="S3415" s="267"/>
      <c r="T3415" s="267"/>
      <c r="U3415" s="267"/>
      <c r="V3415" s="267"/>
      <c r="W3415" s="267"/>
      <c r="X3415" s="267"/>
      <c r="Y3415" s="267"/>
      <c r="Z3415" s="267"/>
      <c r="AA3415" s="267"/>
      <c r="AB3415" s="267"/>
    </row>
    <row r="3416" spans="1:28" s="268" customFormat="1" ht="40.200000000000003" customHeight="1">
      <c r="A3416" s="263" t="s">
        <v>9185</v>
      </c>
      <c r="B3416" s="535"/>
      <c r="C3416" s="263" t="s">
        <v>9241</v>
      </c>
      <c r="D3416" s="263" t="s">
        <v>9188</v>
      </c>
      <c r="E3416" s="535"/>
      <c r="F3416" s="263" t="s">
        <v>2003</v>
      </c>
      <c r="G3416" s="264" t="s">
        <v>9240</v>
      </c>
      <c r="H3416" s="263" t="s">
        <v>9242</v>
      </c>
      <c r="I3416" s="265" t="s">
        <v>9</v>
      </c>
      <c r="J3416" s="263"/>
      <c r="K3416" s="269"/>
      <c r="L3416" s="269" t="s">
        <v>645</v>
      </c>
      <c r="M3416" s="267"/>
      <c r="N3416" s="267"/>
      <c r="O3416" s="267"/>
      <c r="P3416" s="267"/>
      <c r="Q3416" s="267"/>
      <c r="R3416" s="267"/>
      <c r="S3416" s="267"/>
      <c r="T3416" s="267"/>
      <c r="U3416" s="267"/>
      <c r="V3416" s="267"/>
      <c r="W3416" s="267"/>
      <c r="X3416" s="267"/>
      <c r="Y3416" s="267"/>
      <c r="Z3416" s="267"/>
      <c r="AA3416" s="267"/>
      <c r="AB3416" s="267"/>
    </row>
    <row r="3417" spans="1:28" s="268" customFormat="1" ht="40.200000000000003" customHeight="1">
      <c r="A3417" s="263" t="s">
        <v>9185</v>
      </c>
      <c r="B3417" s="535"/>
      <c r="C3417" s="263" t="s">
        <v>9243</v>
      </c>
      <c r="D3417" s="263" t="s">
        <v>9188</v>
      </c>
      <c r="E3417" s="535"/>
      <c r="F3417" s="263" t="s">
        <v>9244</v>
      </c>
      <c r="G3417" s="264" t="s">
        <v>9240</v>
      </c>
      <c r="H3417" s="263" t="s">
        <v>9245</v>
      </c>
      <c r="I3417" s="265" t="s">
        <v>9</v>
      </c>
      <c r="J3417" s="263"/>
      <c r="K3417" s="269"/>
      <c r="L3417" s="269" t="s">
        <v>645</v>
      </c>
      <c r="M3417" s="267"/>
      <c r="N3417" s="267"/>
      <c r="O3417" s="267"/>
      <c r="P3417" s="267"/>
      <c r="Q3417" s="267"/>
      <c r="R3417" s="267"/>
      <c r="S3417" s="267"/>
      <c r="T3417" s="267"/>
      <c r="U3417" s="267"/>
      <c r="V3417" s="267"/>
      <c r="W3417" s="267"/>
      <c r="X3417" s="267"/>
      <c r="Y3417" s="267"/>
      <c r="Z3417" s="267"/>
      <c r="AA3417" s="267"/>
      <c r="AB3417" s="267"/>
    </row>
    <row r="3418" spans="1:28" s="268" customFormat="1" ht="40.200000000000003" customHeight="1">
      <c r="A3418" s="263" t="s">
        <v>9185</v>
      </c>
      <c r="B3418" s="535"/>
      <c r="C3418" s="263" t="s">
        <v>9246</v>
      </c>
      <c r="D3418" s="263" t="s">
        <v>9188</v>
      </c>
      <c r="E3418" s="535"/>
      <c r="F3418" s="263" t="s">
        <v>9247</v>
      </c>
      <c r="G3418" s="264" t="s">
        <v>9240</v>
      </c>
      <c r="H3418" s="263" t="s">
        <v>9248</v>
      </c>
      <c r="I3418" s="265" t="s">
        <v>9</v>
      </c>
      <c r="J3418" s="263"/>
      <c r="K3418" s="269"/>
      <c r="L3418" s="269" t="s">
        <v>645</v>
      </c>
      <c r="M3418" s="267"/>
      <c r="N3418" s="267"/>
      <c r="O3418" s="267"/>
      <c r="P3418" s="267"/>
      <c r="Q3418" s="267"/>
      <c r="R3418" s="267"/>
      <c r="S3418" s="267"/>
      <c r="T3418" s="267"/>
      <c r="U3418" s="267"/>
      <c r="V3418" s="267"/>
      <c r="W3418" s="267"/>
      <c r="X3418" s="267"/>
      <c r="Y3418" s="267"/>
      <c r="Z3418" s="267"/>
      <c r="AA3418" s="267"/>
      <c r="AB3418" s="267"/>
    </row>
    <row r="3419" spans="1:28" s="268" customFormat="1" ht="40.200000000000003" customHeight="1">
      <c r="A3419" s="263" t="s">
        <v>9185</v>
      </c>
      <c r="B3419" s="535"/>
      <c r="C3419" s="263" t="s">
        <v>9249</v>
      </c>
      <c r="D3419" s="263" t="s">
        <v>9188</v>
      </c>
      <c r="E3419" s="535"/>
      <c r="F3419" s="263" t="s">
        <v>1804</v>
      </c>
      <c r="G3419" s="264" t="s">
        <v>9240</v>
      </c>
      <c r="H3419" s="263" t="s">
        <v>1625</v>
      </c>
      <c r="I3419" s="265" t="s">
        <v>9</v>
      </c>
      <c r="J3419" s="263"/>
      <c r="K3419" s="269"/>
      <c r="L3419" s="269" t="s">
        <v>645</v>
      </c>
      <c r="M3419" s="267"/>
      <c r="N3419" s="267"/>
      <c r="O3419" s="267"/>
      <c r="P3419" s="267"/>
      <c r="Q3419" s="267"/>
      <c r="R3419" s="267"/>
      <c r="S3419" s="267"/>
      <c r="T3419" s="267"/>
      <c r="U3419" s="267"/>
      <c r="V3419" s="267"/>
      <c r="W3419" s="267"/>
      <c r="X3419" s="267"/>
      <c r="Y3419" s="267"/>
      <c r="Z3419" s="267"/>
      <c r="AA3419" s="267"/>
      <c r="AB3419" s="267"/>
    </row>
    <row r="3420" spans="1:28" s="268" customFormat="1" ht="40.200000000000003" customHeight="1">
      <c r="A3420" s="263" t="s">
        <v>9185</v>
      </c>
      <c r="B3420" s="535"/>
      <c r="C3420" s="263" t="s">
        <v>9250</v>
      </c>
      <c r="D3420" s="263" t="s">
        <v>9188</v>
      </c>
      <c r="E3420" s="535"/>
      <c r="F3420" s="263" t="s">
        <v>2011</v>
      </c>
      <c r="G3420" s="264" t="s">
        <v>9251</v>
      </c>
      <c r="H3420" s="263" t="s">
        <v>2012</v>
      </c>
      <c r="I3420" s="265" t="s">
        <v>9</v>
      </c>
      <c r="J3420" s="263"/>
      <c r="K3420" s="269"/>
      <c r="L3420" s="269" t="s">
        <v>645</v>
      </c>
      <c r="M3420" s="267"/>
      <c r="N3420" s="267"/>
      <c r="O3420" s="267"/>
      <c r="P3420" s="267"/>
      <c r="Q3420" s="267"/>
      <c r="R3420" s="267"/>
      <c r="S3420" s="267"/>
      <c r="T3420" s="267"/>
      <c r="U3420" s="267"/>
      <c r="V3420" s="267"/>
      <c r="W3420" s="267"/>
      <c r="X3420" s="267"/>
      <c r="Y3420" s="267"/>
      <c r="Z3420" s="267"/>
      <c r="AA3420" s="267"/>
      <c r="AB3420" s="267"/>
    </row>
    <row r="3421" spans="1:28" s="268" customFormat="1" ht="40.200000000000003" customHeight="1">
      <c r="A3421" s="263" t="s">
        <v>9185</v>
      </c>
      <c r="B3421" s="535"/>
      <c r="C3421" s="263" t="s">
        <v>9252</v>
      </c>
      <c r="D3421" s="263" t="s">
        <v>9188</v>
      </c>
      <c r="E3421" s="535"/>
      <c r="F3421" s="263" t="s">
        <v>9253</v>
      </c>
      <c r="G3421" s="264" t="s">
        <v>9251</v>
      </c>
      <c r="H3421" s="263" t="s">
        <v>9254</v>
      </c>
      <c r="I3421" s="265" t="s">
        <v>9</v>
      </c>
      <c r="J3421" s="263"/>
      <c r="K3421" s="269"/>
      <c r="L3421" s="269" t="s">
        <v>645</v>
      </c>
      <c r="M3421" s="267"/>
      <c r="N3421" s="267"/>
      <c r="O3421" s="267"/>
      <c r="P3421" s="267"/>
      <c r="Q3421" s="267"/>
      <c r="R3421" s="267"/>
      <c r="S3421" s="267"/>
      <c r="T3421" s="267"/>
      <c r="U3421" s="267"/>
      <c r="V3421" s="267"/>
      <c r="W3421" s="267"/>
      <c r="X3421" s="267"/>
      <c r="Y3421" s="267"/>
      <c r="Z3421" s="267"/>
      <c r="AA3421" s="267"/>
      <c r="AB3421" s="267"/>
    </row>
    <row r="3422" spans="1:28" s="268" customFormat="1" ht="40.200000000000003" customHeight="1">
      <c r="A3422" s="263" t="s">
        <v>9185</v>
      </c>
      <c r="B3422" s="535"/>
      <c r="C3422" s="263" t="s">
        <v>9255</v>
      </c>
      <c r="D3422" s="263" t="s">
        <v>9188</v>
      </c>
      <c r="E3422" s="535"/>
      <c r="F3422" s="263" t="s">
        <v>9256</v>
      </c>
      <c r="G3422" s="264" t="s">
        <v>9257</v>
      </c>
      <c r="H3422" s="263" t="s">
        <v>9258</v>
      </c>
      <c r="I3422" s="265" t="s">
        <v>9</v>
      </c>
      <c r="J3422" s="263"/>
      <c r="K3422" s="269"/>
      <c r="L3422" s="269" t="s">
        <v>645</v>
      </c>
      <c r="M3422" s="267"/>
      <c r="N3422" s="267"/>
      <c r="O3422" s="267"/>
      <c r="P3422" s="267"/>
      <c r="Q3422" s="267"/>
      <c r="R3422" s="267"/>
      <c r="S3422" s="267"/>
      <c r="T3422" s="267"/>
      <c r="U3422" s="267"/>
      <c r="V3422" s="267"/>
      <c r="W3422" s="267"/>
      <c r="X3422" s="267"/>
      <c r="Y3422" s="267"/>
      <c r="Z3422" s="267"/>
      <c r="AA3422" s="267"/>
      <c r="AB3422" s="267"/>
    </row>
    <row r="3423" spans="1:28" s="268" customFormat="1" ht="40.200000000000003" customHeight="1">
      <c r="A3423" s="263" t="s">
        <v>9185</v>
      </c>
      <c r="B3423" s="535"/>
      <c r="C3423" s="263" t="s">
        <v>9259</v>
      </c>
      <c r="D3423" s="263" t="s">
        <v>9188</v>
      </c>
      <c r="E3423" s="535"/>
      <c r="F3423" s="263" t="s">
        <v>9260</v>
      </c>
      <c r="G3423" s="264" t="s">
        <v>9261</v>
      </c>
      <c r="H3423" s="263" t="s">
        <v>9262</v>
      </c>
      <c r="I3423" s="265" t="s">
        <v>9</v>
      </c>
      <c r="J3423" s="263"/>
      <c r="K3423" s="269"/>
      <c r="L3423" s="269" t="s">
        <v>645</v>
      </c>
      <c r="M3423" s="267"/>
      <c r="N3423" s="267"/>
      <c r="O3423" s="267"/>
      <c r="P3423" s="267"/>
      <c r="Q3423" s="267"/>
      <c r="R3423" s="267"/>
      <c r="S3423" s="267"/>
      <c r="T3423" s="267"/>
      <c r="U3423" s="267"/>
      <c r="V3423" s="267"/>
      <c r="W3423" s="267"/>
      <c r="X3423" s="267"/>
      <c r="Y3423" s="267"/>
      <c r="Z3423" s="267"/>
      <c r="AA3423" s="267"/>
      <c r="AB3423" s="267"/>
    </row>
    <row r="3424" spans="1:28" s="268" customFormat="1" ht="40.200000000000003" customHeight="1">
      <c r="A3424" s="263" t="s">
        <v>9185</v>
      </c>
      <c r="B3424" s="535"/>
      <c r="C3424" s="263" t="s">
        <v>9263</v>
      </c>
      <c r="D3424" s="263" t="s">
        <v>9188</v>
      </c>
      <c r="E3424" s="535"/>
      <c r="F3424" s="263" t="s">
        <v>9264</v>
      </c>
      <c r="G3424" s="264" t="s">
        <v>9261</v>
      </c>
      <c r="H3424" s="263" t="s">
        <v>9265</v>
      </c>
      <c r="I3424" s="265" t="s">
        <v>9</v>
      </c>
      <c r="J3424" s="263"/>
      <c r="K3424" s="269"/>
      <c r="L3424" s="269" t="s">
        <v>645</v>
      </c>
      <c r="M3424" s="267"/>
      <c r="N3424" s="267"/>
      <c r="O3424" s="267"/>
      <c r="P3424" s="267"/>
      <c r="Q3424" s="267"/>
      <c r="R3424" s="267"/>
      <c r="S3424" s="267"/>
      <c r="T3424" s="267"/>
      <c r="U3424" s="267"/>
      <c r="V3424" s="267"/>
      <c r="W3424" s="267"/>
      <c r="X3424" s="267"/>
      <c r="Y3424" s="267"/>
      <c r="Z3424" s="267"/>
      <c r="AA3424" s="267"/>
      <c r="AB3424" s="267"/>
    </row>
    <row r="3425" spans="1:28" s="268" customFormat="1" ht="40.200000000000003" customHeight="1">
      <c r="A3425" s="263" t="s">
        <v>9185</v>
      </c>
      <c r="B3425" s="535"/>
      <c r="C3425" s="263" t="s">
        <v>9266</v>
      </c>
      <c r="D3425" s="263" t="s">
        <v>9188</v>
      </c>
      <c r="E3425" s="535"/>
      <c r="F3425" s="263" t="s">
        <v>9267</v>
      </c>
      <c r="G3425" s="264" t="s">
        <v>9261</v>
      </c>
      <c r="H3425" s="269" t="s">
        <v>9268</v>
      </c>
      <c r="I3425" s="265" t="s">
        <v>9</v>
      </c>
      <c r="J3425" s="263"/>
      <c r="K3425" s="269"/>
      <c r="L3425" s="269" t="s">
        <v>645</v>
      </c>
      <c r="M3425" s="267"/>
      <c r="N3425" s="267"/>
      <c r="O3425" s="267"/>
      <c r="P3425" s="267"/>
      <c r="Q3425" s="267"/>
      <c r="R3425" s="267"/>
      <c r="S3425" s="267"/>
      <c r="T3425" s="267"/>
      <c r="U3425" s="267"/>
      <c r="V3425" s="267"/>
      <c r="W3425" s="267"/>
      <c r="X3425" s="267"/>
      <c r="Y3425" s="267"/>
      <c r="Z3425" s="267"/>
      <c r="AA3425" s="267"/>
      <c r="AB3425" s="267"/>
    </row>
    <row r="3426" spans="1:28" s="268" customFormat="1" ht="40.200000000000003" customHeight="1">
      <c r="A3426" s="263" t="s">
        <v>9185</v>
      </c>
      <c r="B3426" s="535"/>
      <c r="C3426" s="263" t="s">
        <v>9269</v>
      </c>
      <c r="D3426" s="263" t="s">
        <v>9188</v>
      </c>
      <c r="E3426" s="535"/>
      <c r="F3426" s="263" t="s">
        <v>3031</v>
      </c>
      <c r="G3426" s="264" t="s">
        <v>8998</v>
      </c>
      <c r="H3426" s="263" t="s">
        <v>3362</v>
      </c>
      <c r="I3426" s="265" t="s">
        <v>9</v>
      </c>
      <c r="J3426" s="263"/>
      <c r="K3426" s="269"/>
      <c r="L3426" s="269" t="s">
        <v>645</v>
      </c>
      <c r="M3426" s="267"/>
      <c r="N3426" s="267"/>
      <c r="O3426" s="267"/>
      <c r="P3426" s="267"/>
      <c r="Q3426" s="267"/>
      <c r="R3426" s="267"/>
      <c r="S3426" s="267"/>
      <c r="T3426" s="267"/>
      <c r="U3426" s="267"/>
      <c r="V3426" s="267"/>
      <c r="W3426" s="267"/>
      <c r="X3426" s="267"/>
      <c r="Y3426" s="267"/>
      <c r="Z3426" s="267"/>
      <c r="AA3426" s="267"/>
      <c r="AB3426" s="267"/>
    </row>
    <row r="3427" spans="1:28" s="268" customFormat="1" ht="40.200000000000003" customHeight="1">
      <c r="A3427" s="263" t="s">
        <v>9185</v>
      </c>
      <c r="B3427" s="535"/>
      <c r="C3427" s="263" t="s">
        <v>9270</v>
      </c>
      <c r="D3427" s="263" t="s">
        <v>9188</v>
      </c>
      <c r="E3427" s="535"/>
      <c r="F3427" s="263" t="s">
        <v>5025</v>
      </c>
      <c r="G3427" s="264" t="s">
        <v>6540</v>
      </c>
      <c r="H3427" s="263" t="s">
        <v>3365</v>
      </c>
      <c r="I3427" s="265" t="s">
        <v>9</v>
      </c>
      <c r="J3427" s="263"/>
      <c r="K3427" s="269"/>
      <c r="L3427" s="269" t="s">
        <v>645</v>
      </c>
      <c r="M3427" s="267"/>
      <c r="N3427" s="267"/>
      <c r="O3427" s="267"/>
      <c r="P3427" s="267"/>
      <c r="Q3427" s="267"/>
      <c r="R3427" s="267"/>
      <c r="S3427" s="267"/>
      <c r="T3427" s="267"/>
      <c r="U3427" s="267"/>
      <c r="V3427" s="267"/>
      <c r="W3427" s="267"/>
      <c r="X3427" s="267"/>
      <c r="Y3427" s="267"/>
      <c r="Z3427" s="267"/>
      <c r="AA3427" s="267"/>
      <c r="AB3427" s="267"/>
    </row>
    <row r="3428" spans="1:28" s="268" customFormat="1" ht="40.200000000000003" customHeight="1">
      <c r="A3428" s="263" t="s">
        <v>9185</v>
      </c>
      <c r="B3428" s="535"/>
      <c r="C3428" s="263" t="s">
        <v>9271</v>
      </c>
      <c r="D3428" s="263" t="s">
        <v>9188</v>
      </c>
      <c r="E3428" s="535"/>
      <c r="F3428" s="263" t="s">
        <v>3036</v>
      </c>
      <c r="G3428" s="264" t="s">
        <v>8664</v>
      </c>
      <c r="H3428" s="263" t="s">
        <v>6543</v>
      </c>
      <c r="I3428" s="265" t="s">
        <v>9</v>
      </c>
      <c r="J3428" s="263"/>
      <c r="K3428" s="269"/>
      <c r="L3428" s="269" t="s">
        <v>645</v>
      </c>
      <c r="M3428" s="267"/>
      <c r="N3428" s="267"/>
      <c r="O3428" s="267"/>
      <c r="P3428" s="267"/>
      <c r="Q3428" s="267"/>
      <c r="R3428" s="267"/>
      <c r="S3428" s="267"/>
      <c r="T3428" s="267"/>
      <c r="U3428" s="267"/>
      <c r="V3428" s="267"/>
      <c r="W3428" s="267"/>
      <c r="X3428" s="267"/>
      <c r="Y3428" s="267"/>
      <c r="Z3428" s="267"/>
      <c r="AA3428" s="267"/>
      <c r="AB3428" s="267"/>
    </row>
    <row r="3429" spans="1:28" s="268" customFormat="1" ht="40.200000000000003" customHeight="1">
      <c r="A3429" s="263" t="s">
        <v>9185</v>
      </c>
      <c r="B3429" s="535"/>
      <c r="C3429" s="263" t="s">
        <v>9272</v>
      </c>
      <c r="D3429" s="263" t="s">
        <v>9188</v>
      </c>
      <c r="E3429" s="535"/>
      <c r="F3429" s="263" t="s">
        <v>9273</v>
      </c>
      <c r="G3429" s="264" t="s">
        <v>9274</v>
      </c>
      <c r="H3429" s="263" t="s">
        <v>9275</v>
      </c>
      <c r="I3429" s="282" t="s">
        <v>10</v>
      </c>
      <c r="J3429" s="290" t="s">
        <v>9276</v>
      </c>
      <c r="K3429" s="263"/>
      <c r="L3429" s="263"/>
      <c r="M3429" s="267"/>
      <c r="N3429" s="267"/>
      <c r="O3429" s="267"/>
      <c r="P3429" s="267"/>
      <c r="Q3429" s="267"/>
      <c r="R3429" s="267"/>
      <c r="S3429" s="267"/>
      <c r="T3429" s="267"/>
      <c r="U3429" s="267"/>
      <c r="V3429" s="267"/>
      <c r="W3429" s="267"/>
      <c r="X3429" s="267"/>
      <c r="Y3429" s="267"/>
      <c r="Z3429" s="267"/>
      <c r="AA3429" s="267"/>
      <c r="AB3429" s="267"/>
    </row>
    <row r="3430" spans="1:28" s="268" customFormat="1" ht="40.200000000000003" customHeight="1">
      <c r="A3430" s="263" t="s">
        <v>9277</v>
      </c>
      <c r="B3430" s="535" t="s">
        <v>9278</v>
      </c>
      <c r="C3430" s="263" t="s">
        <v>9279</v>
      </c>
      <c r="D3430" s="263" t="s">
        <v>9280</v>
      </c>
      <c r="E3430" s="535" t="s">
        <v>9281</v>
      </c>
      <c r="F3430" s="263" t="s">
        <v>9282</v>
      </c>
      <c r="G3430" s="264" t="s">
        <v>9283</v>
      </c>
      <c r="H3430" s="263" t="s">
        <v>9284</v>
      </c>
      <c r="I3430" s="265" t="s">
        <v>9</v>
      </c>
      <c r="J3430" s="263"/>
      <c r="K3430" s="269"/>
      <c r="L3430" s="269" t="s">
        <v>645</v>
      </c>
      <c r="M3430" s="267"/>
      <c r="N3430" s="267"/>
      <c r="O3430" s="267"/>
      <c r="P3430" s="267"/>
      <c r="Q3430" s="267"/>
      <c r="R3430" s="267"/>
      <c r="S3430" s="267"/>
      <c r="T3430" s="267"/>
      <c r="U3430" s="267"/>
      <c r="V3430" s="267"/>
      <c r="W3430" s="267"/>
      <c r="X3430" s="267"/>
      <c r="Y3430" s="267"/>
      <c r="Z3430" s="267"/>
      <c r="AA3430" s="267"/>
      <c r="AB3430" s="267"/>
    </row>
    <row r="3431" spans="1:28" s="284" customFormat="1" ht="40.200000000000003" customHeight="1">
      <c r="A3431" s="287" t="s">
        <v>9277</v>
      </c>
      <c r="B3431" s="535"/>
      <c r="C3431" s="287" t="s">
        <v>9285</v>
      </c>
      <c r="D3431" s="287" t="s">
        <v>9280</v>
      </c>
      <c r="E3431" s="535"/>
      <c r="F3431" s="287" t="s">
        <v>9286</v>
      </c>
      <c r="G3431" s="309" t="s">
        <v>9287</v>
      </c>
      <c r="H3431" s="287" t="s">
        <v>9288</v>
      </c>
      <c r="I3431" s="286" t="s">
        <v>116</v>
      </c>
      <c r="J3431" s="313" t="s">
        <v>645</v>
      </c>
      <c r="K3431" s="313"/>
      <c r="L3431" s="287" t="s">
        <v>5325</v>
      </c>
    </row>
    <row r="3432" spans="1:28" s="262" customFormat="1" ht="40.200000000000003" customHeight="1">
      <c r="A3432" s="256" t="s">
        <v>9277</v>
      </c>
      <c r="B3432" s="535"/>
      <c r="C3432" s="256" t="s">
        <v>9289</v>
      </c>
      <c r="D3432" s="256" t="s">
        <v>9280</v>
      </c>
      <c r="E3432" s="535"/>
      <c r="F3432" s="256" t="s">
        <v>9290</v>
      </c>
      <c r="G3432" s="258" t="s">
        <v>9287</v>
      </c>
      <c r="H3432" s="256" t="s">
        <v>9291</v>
      </c>
      <c r="I3432" s="259" t="s">
        <v>9</v>
      </c>
      <c r="J3432" s="263"/>
      <c r="K3432" s="314"/>
      <c r="L3432" s="314" t="s">
        <v>645</v>
      </c>
      <c r="M3432" s="261"/>
      <c r="N3432" s="261"/>
      <c r="O3432" s="261"/>
      <c r="P3432" s="261"/>
      <c r="Q3432" s="261"/>
      <c r="R3432" s="261"/>
      <c r="S3432" s="261"/>
      <c r="T3432" s="261"/>
      <c r="U3432" s="261"/>
      <c r="V3432" s="261"/>
      <c r="W3432" s="261"/>
      <c r="X3432" s="261"/>
      <c r="Y3432" s="261"/>
      <c r="Z3432" s="261"/>
      <c r="AA3432" s="261"/>
      <c r="AB3432" s="261"/>
    </row>
    <row r="3433" spans="1:28" s="268" customFormat="1" ht="40.200000000000003" customHeight="1">
      <c r="A3433" s="263" t="s">
        <v>9277</v>
      </c>
      <c r="B3433" s="535"/>
      <c r="C3433" s="263" t="s">
        <v>9292</v>
      </c>
      <c r="D3433" s="263" t="s">
        <v>9280</v>
      </c>
      <c r="E3433" s="535"/>
      <c r="F3433" s="263" t="s">
        <v>9293</v>
      </c>
      <c r="G3433" s="264" t="s">
        <v>9287</v>
      </c>
      <c r="H3433" s="263" t="s">
        <v>9294</v>
      </c>
      <c r="I3433" s="265" t="s">
        <v>9</v>
      </c>
      <c r="J3433" s="263"/>
      <c r="K3433" s="269"/>
      <c r="L3433" s="269" t="s">
        <v>645</v>
      </c>
      <c r="M3433" s="267"/>
      <c r="N3433" s="267"/>
      <c r="O3433" s="267"/>
      <c r="P3433" s="267"/>
      <c r="Q3433" s="267"/>
      <c r="R3433" s="267"/>
      <c r="S3433" s="267"/>
      <c r="T3433" s="267"/>
      <c r="U3433" s="267"/>
      <c r="V3433" s="267"/>
      <c r="W3433" s="267"/>
      <c r="X3433" s="267"/>
      <c r="Y3433" s="267"/>
      <c r="Z3433" s="267"/>
      <c r="AA3433" s="267"/>
      <c r="AB3433" s="267"/>
    </row>
    <row r="3434" spans="1:28" s="268" customFormat="1" ht="40.200000000000003" customHeight="1">
      <c r="A3434" s="263" t="s">
        <v>9277</v>
      </c>
      <c r="B3434" s="535"/>
      <c r="C3434" s="263" t="s">
        <v>9295</v>
      </c>
      <c r="D3434" s="263" t="s">
        <v>9280</v>
      </c>
      <c r="E3434" s="535"/>
      <c r="F3434" s="263" t="s">
        <v>9296</v>
      </c>
      <c r="G3434" s="264" t="s">
        <v>9297</v>
      </c>
      <c r="H3434" s="263" t="s">
        <v>3744</v>
      </c>
      <c r="I3434" s="265" t="s">
        <v>9</v>
      </c>
      <c r="J3434" s="263"/>
      <c r="K3434" s="269"/>
      <c r="L3434" s="269" t="s">
        <v>645</v>
      </c>
      <c r="M3434" s="267"/>
      <c r="N3434" s="267"/>
      <c r="O3434" s="267"/>
      <c r="P3434" s="267"/>
      <c r="Q3434" s="267"/>
      <c r="R3434" s="267"/>
      <c r="S3434" s="267"/>
      <c r="T3434" s="267"/>
      <c r="U3434" s="267"/>
      <c r="V3434" s="267"/>
      <c r="W3434" s="267"/>
      <c r="X3434" s="267"/>
      <c r="Y3434" s="267"/>
      <c r="Z3434" s="267"/>
      <c r="AA3434" s="267"/>
      <c r="AB3434" s="267"/>
    </row>
    <row r="3435" spans="1:28" s="268" customFormat="1" ht="40.200000000000003" customHeight="1">
      <c r="A3435" s="263" t="s">
        <v>9277</v>
      </c>
      <c r="B3435" s="535"/>
      <c r="C3435" s="263" t="s">
        <v>9298</v>
      </c>
      <c r="D3435" s="263" t="s">
        <v>9280</v>
      </c>
      <c r="E3435" s="535"/>
      <c r="F3435" s="263" t="s">
        <v>9299</v>
      </c>
      <c r="G3435" s="264" t="s">
        <v>9297</v>
      </c>
      <c r="H3435" s="263" t="s">
        <v>9300</v>
      </c>
      <c r="I3435" s="265" t="s">
        <v>9</v>
      </c>
      <c r="J3435" s="263"/>
      <c r="K3435" s="269"/>
      <c r="L3435" s="269" t="s">
        <v>645</v>
      </c>
      <c r="M3435" s="267"/>
      <c r="N3435" s="267"/>
      <c r="O3435" s="267"/>
      <c r="P3435" s="267"/>
      <c r="Q3435" s="267"/>
      <c r="R3435" s="267"/>
      <c r="S3435" s="267"/>
      <c r="T3435" s="267"/>
      <c r="U3435" s="267"/>
      <c r="V3435" s="267"/>
      <c r="W3435" s="267"/>
      <c r="X3435" s="267"/>
      <c r="Y3435" s="267"/>
      <c r="Z3435" s="267"/>
      <c r="AA3435" s="267"/>
      <c r="AB3435" s="267"/>
    </row>
    <row r="3436" spans="1:28" s="268" customFormat="1" ht="40.200000000000003" customHeight="1">
      <c r="A3436" s="263" t="s">
        <v>9277</v>
      </c>
      <c r="B3436" s="535"/>
      <c r="C3436" s="263" t="s">
        <v>9301</v>
      </c>
      <c r="D3436" s="263" t="s">
        <v>9280</v>
      </c>
      <c r="E3436" s="535"/>
      <c r="F3436" s="263" t="s">
        <v>9302</v>
      </c>
      <c r="G3436" s="264" t="s">
        <v>9297</v>
      </c>
      <c r="H3436" s="263" t="s">
        <v>9303</v>
      </c>
      <c r="I3436" s="265" t="s">
        <v>9</v>
      </c>
      <c r="J3436" s="263"/>
      <c r="K3436" s="269"/>
      <c r="L3436" s="269" t="s">
        <v>645</v>
      </c>
      <c r="M3436" s="267"/>
      <c r="N3436" s="267"/>
      <c r="O3436" s="267"/>
      <c r="P3436" s="267"/>
      <c r="Q3436" s="267"/>
      <c r="R3436" s="267"/>
      <c r="S3436" s="267"/>
      <c r="T3436" s="267"/>
      <c r="U3436" s="267"/>
      <c r="V3436" s="267"/>
      <c r="W3436" s="267"/>
      <c r="X3436" s="267"/>
      <c r="Y3436" s="267"/>
      <c r="Z3436" s="267"/>
      <c r="AA3436" s="267"/>
      <c r="AB3436" s="267"/>
    </row>
    <row r="3437" spans="1:28" s="268" customFormat="1" ht="40.200000000000003" customHeight="1">
      <c r="A3437" s="263" t="s">
        <v>9277</v>
      </c>
      <c r="B3437" s="535"/>
      <c r="C3437" s="263" t="s">
        <v>9304</v>
      </c>
      <c r="D3437" s="263" t="s">
        <v>9280</v>
      </c>
      <c r="E3437" s="535"/>
      <c r="F3437" s="263" t="s">
        <v>9305</v>
      </c>
      <c r="G3437" s="264" t="s">
        <v>9306</v>
      </c>
      <c r="H3437" s="263" t="s">
        <v>9307</v>
      </c>
      <c r="I3437" s="265" t="s">
        <v>9</v>
      </c>
      <c r="J3437" s="263"/>
      <c r="K3437" s="269"/>
      <c r="L3437" s="269" t="s">
        <v>645</v>
      </c>
      <c r="M3437" s="267"/>
      <c r="N3437" s="267"/>
      <c r="O3437" s="267"/>
      <c r="P3437" s="267"/>
      <c r="Q3437" s="267"/>
      <c r="R3437" s="267"/>
      <c r="S3437" s="267"/>
      <c r="T3437" s="267"/>
      <c r="U3437" s="267"/>
      <c r="V3437" s="267"/>
      <c r="W3437" s="267"/>
      <c r="X3437" s="267"/>
      <c r="Y3437" s="267"/>
      <c r="Z3437" s="267"/>
      <c r="AA3437" s="267"/>
      <c r="AB3437" s="267"/>
    </row>
    <row r="3438" spans="1:28" s="268" customFormat="1" ht="40.200000000000003" customHeight="1">
      <c r="A3438" s="263" t="s">
        <v>9277</v>
      </c>
      <c r="B3438" s="535"/>
      <c r="C3438" s="263" t="s">
        <v>9308</v>
      </c>
      <c r="D3438" s="263" t="s">
        <v>9280</v>
      </c>
      <c r="E3438" s="535"/>
      <c r="F3438" s="263" t="s">
        <v>1695</v>
      </c>
      <c r="G3438" s="264" t="s">
        <v>9309</v>
      </c>
      <c r="H3438" s="263" t="s">
        <v>4016</v>
      </c>
      <c r="I3438" s="265" t="s">
        <v>9</v>
      </c>
      <c r="J3438" s="263"/>
      <c r="K3438" s="269"/>
      <c r="L3438" s="269" t="s">
        <v>645</v>
      </c>
      <c r="M3438" s="267"/>
      <c r="N3438" s="267"/>
      <c r="O3438" s="267"/>
      <c r="P3438" s="267"/>
      <c r="Q3438" s="267"/>
      <c r="R3438" s="267"/>
      <c r="S3438" s="267"/>
      <c r="T3438" s="267"/>
      <c r="U3438" s="267"/>
      <c r="V3438" s="267"/>
      <c r="W3438" s="267"/>
      <c r="X3438" s="267"/>
      <c r="Y3438" s="267"/>
      <c r="Z3438" s="267"/>
      <c r="AA3438" s="267"/>
      <c r="AB3438" s="267"/>
    </row>
    <row r="3439" spans="1:28" s="268" customFormat="1" ht="40.200000000000003" customHeight="1">
      <c r="A3439" s="263" t="s">
        <v>9277</v>
      </c>
      <c r="B3439" s="535"/>
      <c r="C3439" s="263" t="s">
        <v>9310</v>
      </c>
      <c r="D3439" s="263" t="s">
        <v>9280</v>
      </c>
      <c r="E3439" s="535"/>
      <c r="F3439" s="263" t="s">
        <v>4018</v>
      </c>
      <c r="G3439" s="264" t="s">
        <v>9309</v>
      </c>
      <c r="H3439" s="263" t="s">
        <v>4019</v>
      </c>
      <c r="I3439" s="265" t="s">
        <v>9</v>
      </c>
      <c r="J3439" s="263"/>
      <c r="K3439" s="269"/>
      <c r="L3439" s="269" t="s">
        <v>645</v>
      </c>
      <c r="M3439" s="267"/>
      <c r="N3439" s="267"/>
      <c r="O3439" s="267"/>
      <c r="P3439" s="267"/>
      <c r="Q3439" s="267"/>
      <c r="R3439" s="267"/>
      <c r="S3439" s="267"/>
      <c r="T3439" s="267"/>
      <c r="U3439" s="267"/>
      <c r="V3439" s="267"/>
      <c r="W3439" s="267"/>
      <c r="X3439" s="267"/>
      <c r="Y3439" s="267"/>
      <c r="Z3439" s="267"/>
      <c r="AA3439" s="267"/>
      <c r="AB3439" s="267"/>
    </row>
    <row r="3440" spans="1:28" s="268" customFormat="1" ht="40.200000000000003" customHeight="1">
      <c r="A3440" s="263" t="s">
        <v>9277</v>
      </c>
      <c r="B3440" s="535"/>
      <c r="C3440" s="263" t="s">
        <v>9311</v>
      </c>
      <c r="D3440" s="263" t="s">
        <v>9280</v>
      </c>
      <c r="E3440" s="535"/>
      <c r="F3440" s="263" t="s">
        <v>1702</v>
      </c>
      <c r="G3440" s="264" t="s">
        <v>9309</v>
      </c>
      <c r="H3440" s="263" t="s">
        <v>9312</v>
      </c>
      <c r="I3440" s="265" t="s">
        <v>9</v>
      </c>
      <c r="J3440" s="263"/>
      <c r="K3440" s="269"/>
      <c r="L3440" s="269" t="s">
        <v>645</v>
      </c>
      <c r="M3440" s="267"/>
      <c r="N3440" s="267"/>
      <c r="O3440" s="267"/>
      <c r="P3440" s="267"/>
      <c r="Q3440" s="267"/>
      <c r="R3440" s="267"/>
      <c r="S3440" s="267"/>
      <c r="T3440" s="267"/>
      <c r="U3440" s="267"/>
      <c r="V3440" s="267"/>
      <c r="W3440" s="267"/>
      <c r="X3440" s="267"/>
      <c r="Y3440" s="267"/>
      <c r="Z3440" s="267"/>
      <c r="AA3440" s="267"/>
      <c r="AB3440" s="267"/>
    </row>
    <row r="3441" spans="1:28" s="268" customFormat="1" ht="40.200000000000003" customHeight="1">
      <c r="A3441" s="263" t="s">
        <v>9277</v>
      </c>
      <c r="B3441" s="535"/>
      <c r="C3441" s="263" t="s">
        <v>9313</v>
      </c>
      <c r="D3441" s="263" t="s">
        <v>9280</v>
      </c>
      <c r="E3441" s="535"/>
      <c r="F3441" s="263" t="s">
        <v>6604</v>
      </c>
      <c r="G3441" s="264" t="s">
        <v>9309</v>
      </c>
      <c r="H3441" s="263" t="s">
        <v>6605</v>
      </c>
      <c r="I3441" s="265" t="s">
        <v>9</v>
      </c>
      <c r="J3441" s="263"/>
      <c r="K3441" s="269"/>
      <c r="L3441" s="269" t="s">
        <v>645</v>
      </c>
      <c r="M3441" s="267"/>
      <c r="N3441" s="267"/>
      <c r="O3441" s="267"/>
      <c r="P3441" s="267"/>
      <c r="Q3441" s="267"/>
      <c r="R3441" s="267"/>
      <c r="S3441" s="267"/>
      <c r="T3441" s="267"/>
      <c r="U3441" s="267"/>
      <c r="V3441" s="267"/>
      <c r="W3441" s="267"/>
      <c r="X3441" s="267"/>
      <c r="Y3441" s="267"/>
      <c r="Z3441" s="267"/>
      <c r="AA3441" s="267"/>
      <c r="AB3441" s="267"/>
    </row>
    <row r="3442" spans="1:28" s="268" customFormat="1" ht="40.200000000000003" customHeight="1">
      <c r="A3442" s="263" t="s">
        <v>9277</v>
      </c>
      <c r="B3442" s="535"/>
      <c r="C3442" s="263" t="s">
        <v>9314</v>
      </c>
      <c r="D3442" s="263" t="s">
        <v>9280</v>
      </c>
      <c r="E3442" s="535"/>
      <c r="F3442" s="263" t="s">
        <v>6607</v>
      </c>
      <c r="G3442" s="264" t="s">
        <v>9315</v>
      </c>
      <c r="H3442" s="263" t="s">
        <v>6609</v>
      </c>
      <c r="I3442" s="265" t="s">
        <v>9</v>
      </c>
      <c r="J3442" s="263"/>
      <c r="K3442" s="269"/>
      <c r="L3442" s="269" t="s">
        <v>645</v>
      </c>
      <c r="M3442" s="267"/>
      <c r="N3442" s="267"/>
      <c r="O3442" s="267"/>
      <c r="P3442" s="267"/>
      <c r="Q3442" s="267"/>
      <c r="R3442" s="267"/>
      <c r="S3442" s="267"/>
      <c r="T3442" s="267"/>
      <c r="U3442" s="267"/>
      <c r="V3442" s="267"/>
      <c r="W3442" s="267"/>
      <c r="X3442" s="267"/>
      <c r="Y3442" s="267"/>
      <c r="Z3442" s="267"/>
      <c r="AA3442" s="267"/>
      <c r="AB3442" s="267"/>
    </row>
    <row r="3443" spans="1:28" s="268" customFormat="1" ht="40.200000000000003" customHeight="1">
      <c r="A3443" s="263" t="s">
        <v>9277</v>
      </c>
      <c r="B3443" s="535"/>
      <c r="C3443" s="263" t="s">
        <v>9316</v>
      </c>
      <c r="D3443" s="263" t="s">
        <v>9280</v>
      </c>
      <c r="E3443" s="535"/>
      <c r="F3443" s="263" t="s">
        <v>6611</v>
      </c>
      <c r="G3443" s="264" t="s">
        <v>9315</v>
      </c>
      <c r="H3443" s="263" t="s">
        <v>6612</v>
      </c>
      <c r="I3443" s="265" t="s">
        <v>9</v>
      </c>
      <c r="J3443" s="263"/>
      <c r="K3443" s="269"/>
      <c r="L3443" s="269" t="s">
        <v>645</v>
      </c>
      <c r="M3443" s="267"/>
      <c r="N3443" s="267"/>
      <c r="O3443" s="267"/>
      <c r="P3443" s="267"/>
      <c r="Q3443" s="267"/>
      <c r="R3443" s="267"/>
      <c r="S3443" s="267"/>
      <c r="T3443" s="267"/>
      <c r="U3443" s="267"/>
      <c r="V3443" s="267"/>
      <c r="W3443" s="267"/>
      <c r="X3443" s="267"/>
      <c r="Y3443" s="267"/>
      <c r="Z3443" s="267"/>
      <c r="AA3443" s="267"/>
      <c r="AB3443" s="267"/>
    </row>
    <row r="3444" spans="1:28" s="268" customFormat="1" ht="40.200000000000003" customHeight="1">
      <c r="A3444" s="263" t="s">
        <v>9277</v>
      </c>
      <c r="B3444" s="535"/>
      <c r="C3444" s="263" t="s">
        <v>9317</v>
      </c>
      <c r="D3444" s="263" t="s">
        <v>9280</v>
      </c>
      <c r="E3444" s="535"/>
      <c r="F3444" s="263" t="s">
        <v>6614</v>
      </c>
      <c r="G3444" s="264" t="s">
        <v>9315</v>
      </c>
      <c r="H3444" s="263" t="s">
        <v>6615</v>
      </c>
      <c r="I3444" s="265" t="s">
        <v>9</v>
      </c>
      <c r="J3444" s="263"/>
      <c r="K3444" s="269"/>
      <c r="L3444" s="269" t="s">
        <v>645</v>
      </c>
      <c r="M3444" s="267"/>
      <c r="N3444" s="267"/>
      <c r="O3444" s="267"/>
      <c r="P3444" s="267"/>
      <c r="Q3444" s="267"/>
      <c r="R3444" s="267"/>
      <c r="S3444" s="267"/>
      <c r="T3444" s="267"/>
      <c r="U3444" s="267"/>
      <c r="V3444" s="267"/>
      <c r="W3444" s="267"/>
      <c r="X3444" s="267"/>
      <c r="Y3444" s="267"/>
      <c r="Z3444" s="267"/>
      <c r="AA3444" s="267"/>
      <c r="AB3444" s="267"/>
    </row>
    <row r="3445" spans="1:28" s="268" customFormat="1" ht="40.200000000000003" customHeight="1">
      <c r="A3445" s="263" t="s">
        <v>9277</v>
      </c>
      <c r="B3445" s="535"/>
      <c r="C3445" s="263" t="s">
        <v>9318</v>
      </c>
      <c r="D3445" s="263" t="s">
        <v>9280</v>
      </c>
      <c r="E3445" s="535"/>
      <c r="F3445" s="263" t="s">
        <v>6617</v>
      </c>
      <c r="G3445" s="264" t="s">
        <v>9319</v>
      </c>
      <c r="H3445" s="263" t="s">
        <v>6619</v>
      </c>
      <c r="I3445" s="265" t="s">
        <v>9</v>
      </c>
      <c r="J3445" s="263"/>
      <c r="K3445" s="269"/>
      <c r="L3445" s="269" t="s">
        <v>645</v>
      </c>
      <c r="M3445" s="267"/>
      <c r="N3445" s="267"/>
      <c r="O3445" s="267"/>
      <c r="P3445" s="267"/>
      <c r="Q3445" s="267"/>
      <c r="R3445" s="267"/>
      <c r="S3445" s="267"/>
      <c r="T3445" s="267"/>
      <c r="U3445" s="267"/>
      <c r="V3445" s="267"/>
      <c r="W3445" s="267"/>
      <c r="X3445" s="267"/>
      <c r="Y3445" s="267"/>
      <c r="Z3445" s="267"/>
      <c r="AA3445" s="267"/>
      <c r="AB3445" s="267"/>
    </row>
    <row r="3446" spans="1:28" s="268" customFormat="1" ht="40.200000000000003" customHeight="1">
      <c r="A3446" s="263" t="s">
        <v>9277</v>
      </c>
      <c r="B3446" s="535"/>
      <c r="C3446" s="263" t="s">
        <v>9320</v>
      </c>
      <c r="D3446" s="263" t="s">
        <v>9280</v>
      </c>
      <c r="E3446" s="535"/>
      <c r="F3446" s="263" t="s">
        <v>6621</v>
      </c>
      <c r="G3446" s="264" t="s">
        <v>9319</v>
      </c>
      <c r="H3446" s="263" t="s">
        <v>6622</v>
      </c>
      <c r="I3446" s="265" t="s">
        <v>9</v>
      </c>
      <c r="J3446" s="263"/>
      <c r="K3446" s="269"/>
      <c r="L3446" s="269" t="s">
        <v>645</v>
      </c>
      <c r="M3446" s="267"/>
      <c r="N3446" s="267"/>
      <c r="O3446" s="267"/>
      <c r="P3446" s="267"/>
      <c r="Q3446" s="267"/>
      <c r="R3446" s="267"/>
      <c r="S3446" s="267"/>
      <c r="T3446" s="267"/>
      <c r="U3446" s="267"/>
      <c r="V3446" s="267"/>
      <c r="W3446" s="267"/>
      <c r="X3446" s="267"/>
      <c r="Y3446" s="267"/>
      <c r="Z3446" s="267"/>
      <c r="AA3446" s="267"/>
      <c r="AB3446" s="267"/>
    </row>
    <row r="3447" spans="1:28" s="268" customFormat="1" ht="40.200000000000003" customHeight="1">
      <c r="A3447" s="263" t="s">
        <v>9277</v>
      </c>
      <c r="B3447" s="535"/>
      <c r="C3447" s="263" t="s">
        <v>9321</v>
      </c>
      <c r="D3447" s="263" t="s">
        <v>9280</v>
      </c>
      <c r="E3447" s="535"/>
      <c r="F3447" s="263" t="s">
        <v>5807</v>
      </c>
      <c r="G3447" s="264" t="s">
        <v>9319</v>
      </c>
      <c r="H3447" s="263" t="s">
        <v>6624</v>
      </c>
      <c r="I3447" s="265" t="s">
        <v>9</v>
      </c>
      <c r="J3447" s="263"/>
      <c r="K3447" s="269"/>
      <c r="L3447" s="269" t="s">
        <v>645</v>
      </c>
      <c r="M3447" s="267"/>
      <c r="N3447" s="267"/>
      <c r="O3447" s="267"/>
      <c r="P3447" s="267"/>
      <c r="Q3447" s="267"/>
      <c r="R3447" s="267"/>
      <c r="S3447" s="267"/>
      <c r="T3447" s="267"/>
      <c r="U3447" s="267"/>
      <c r="V3447" s="267"/>
      <c r="W3447" s="267"/>
      <c r="X3447" s="267"/>
      <c r="Y3447" s="267"/>
      <c r="Z3447" s="267"/>
      <c r="AA3447" s="267"/>
      <c r="AB3447" s="267"/>
    </row>
    <row r="3448" spans="1:28" s="268" customFormat="1" ht="40.200000000000003" customHeight="1">
      <c r="A3448" s="263" t="s">
        <v>9277</v>
      </c>
      <c r="B3448" s="535"/>
      <c r="C3448" s="263" t="s">
        <v>9322</v>
      </c>
      <c r="D3448" s="263" t="s">
        <v>9280</v>
      </c>
      <c r="E3448" s="535"/>
      <c r="F3448" s="263" t="s">
        <v>6626</v>
      </c>
      <c r="G3448" s="264" t="s">
        <v>9319</v>
      </c>
      <c r="H3448" s="263" t="s">
        <v>6627</v>
      </c>
      <c r="I3448" s="265" t="s">
        <v>9</v>
      </c>
      <c r="J3448" s="263"/>
      <c r="K3448" s="269"/>
      <c r="L3448" s="269" t="s">
        <v>645</v>
      </c>
      <c r="M3448" s="267"/>
      <c r="N3448" s="267"/>
      <c r="O3448" s="267"/>
      <c r="P3448" s="267"/>
      <c r="Q3448" s="267"/>
      <c r="R3448" s="267"/>
      <c r="S3448" s="267"/>
      <c r="T3448" s="267"/>
      <c r="U3448" s="267"/>
      <c r="V3448" s="267"/>
      <c r="W3448" s="267"/>
      <c r="X3448" s="267"/>
      <c r="Y3448" s="267"/>
      <c r="Z3448" s="267"/>
      <c r="AA3448" s="267"/>
      <c r="AB3448" s="267"/>
    </row>
    <row r="3449" spans="1:28" s="268" customFormat="1" ht="40.200000000000003" customHeight="1">
      <c r="A3449" s="263" t="s">
        <v>9277</v>
      </c>
      <c r="B3449" s="535"/>
      <c r="C3449" s="263" t="s">
        <v>9323</v>
      </c>
      <c r="D3449" s="263" t="s">
        <v>9280</v>
      </c>
      <c r="E3449" s="535"/>
      <c r="F3449" s="263" t="s">
        <v>6629</v>
      </c>
      <c r="G3449" s="264" t="s">
        <v>9319</v>
      </c>
      <c r="H3449" s="263" t="s">
        <v>6631</v>
      </c>
      <c r="I3449" s="265" t="s">
        <v>9</v>
      </c>
      <c r="J3449" s="263"/>
      <c r="K3449" s="269"/>
      <c r="L3449" s="269" t="s">
        <v>645</v>
      </c>
      <c r="M3449" s="267"/>
      <c r="N3449" s="267"/>
      <c r="O3449" s="267"/>
      <c r="P3449" s="267"/>
      <c r="Q3449" s="267"/>
      <c r="R3449" s="267"/>
      <c r="S3449" s="267"/>
      <c r="T3449" s="267"/>
      <c r="U3449" s="267"/>
      <c r="V3449" s="267"/>
      <c r="W3449" s="267"/>
      <c r="X3449" s="267"/>
      <c r="Y3449" s="267"/>
      <c r="Z3449" s="267"/>
      <c r="AA3449" s="267"/>
      <c r="AB3449" s="267"/>
    </row>
    <row r="3450" spans="1:28" s="268" customFormat="1" ht="40.200000000000003" customHeight="1">
      <c r="A3450" s="263" t="s">
        <v>9277</v>
      </c>
      <c r="B3450" s="535"/>
      <c r="C3450" s="263" t="s">
        <v>9324</v>
      </c>
      <c r="D3450" s="263" t="s">
        <v>9280</v>
      </c>
      <c r="E3450" s="535"/>
      <c r="F3450" s="263" t="s">
        <v>6633</v>
      </c>
      <c r="G3450" s="264" t="s">
        <v>9319</v>
      </c>
      <c r="H3450" s="263" t="s">
        <v>6634</v>
      </c>
      <c r="I3450" s="265" t="s">
        <v>9</v>
      </c>
      <c r="J3450" s="263"/>
      <c r="K3450" s="269"/>
      <c r="L3450" s="269" t="s">
        <v>645</v>
      </c>
      <c r="M3450" s="267"/>
      <c r="N3450" s="267"/>
      <c r="O3450" s="267"/>
      <c r="P3450" s="267"/>
      <c r="Q3450" s="267"/>
      <c r="R3450" s="267"/>
      <c r="S3450" s="267"/>
      <c r="T3450" s="267"/>
      <c r="U3450" s="267"/>
      <c r="V3450" s="267"/>
      <c r="W3450" s="267"/>
      <c r="X3450" s="267"/>
      <c r="Y3450" s="267"/>
      <c r="Z3450" s="267"/>
      <c r="AA3450" s="267"/>
      <c r="AB3450" s="267"/>
    </row>
    <row r="3451" spans="1:28" s="268" customFormat="1" ht="40.200000000000003" customHeight="1">
      <c r="A3451" s="263" t="s">
        <v>9277</v>
      </c>
      <c r="B3451" s="535"/>
      <c r="C3451" s="263" t="s">
        <v>9325</v>
      </c>
      <c r="D3451" s="263" t="s">
        <v>9280</v>
      </c>
      <c r="E3451" s="535"/>
      <c r="F3451" s="263" t="s">
        <v>6636</v>
      </c>
      <c r="G3451" s="264" t="s">
        <v>9326</v>
      </c>
      <c r="H3451" s="263" t="s">
        <v>4029</v>
      </c>
      <c r="I3451" s="265" t="s">
        <v>9</v>
      </c>
      <c r="J3451" s="263"/>
      <c r="K3451" s="269"/>
      <c r="L3451" s="269" t="s">
        <v>645</v>
      </c>
      <c r="M3451" s="267"/>
      <c r="N3451" s="267"/>
      <c r="O3451" s="267"/>
      <c r="P3451" s="267"/>
      <c r="Q3451" s="267"/>
      <c r="R3451" s="267"/>
      <c r="S3451" s="267"/>
      <c r="T3451" s="267"/>
      <c r="U3451" s="267"/>
      <c r="V3451" s="267"/>
      <c r="W3451" s="267"/>
      <c r="X3451" s="267"/>
      <c r="Y3451" s="267"/>
      <c r="Z3451" s="267"/>
      <c r="AA3451" s="267"/>
      <c r="AB3451" s="267"/>
    </row>
    <row r="3452" spans="1:28" s="268" customFormat="1" ht="40.200000000000003" customHeight="1">
      <c r="A3452" s="263" t="s">
        <v>9277</v>
      </c>
      <c r="B3452" s="535"/>
      <c r="C3452" s="263" t="s">
        <v>9327</v>
      </c>
      <c r="D3452" s="263" t="s">
        <v>9280</v>
      </c>
      <c r="E3452" s="535"/>
      <c r="F3452" s="263" t="s">
        <v>6640</v>
      </c>
      <c r="G3452" s="264" t="s">
        <v>9328</v>
      </c>
      <c r="H3452" s="263" t="s">
        <v>6642</v>
      </c>
      <c r="I3452" s="265" t="s">
        <v>9</v>
      </c>
      <c r="J3452" s="263"/>
      <c r="K3452" s="269"/>
      <c r="L3452" s="269" t="s">
        <v>645</v>
      </c>
      <c r="M3452" s="267"/>
      <c r="N3452" s="267"/>
      <c r="O3452" s="267"/>
      <c r="P3452" s="267"/>
      <c r="Q3452" s="267"/>
      <c r="R3452" s="267"/>
      <c r="S3452" s="267"/>
      <c r="T3452" s="267"/>
      <c r="U3452" s="267"/>
      <c r="V3452" s="267"/>
      <c r="W3452" s="267"/>
      <c r="X3452" s="267"/>
      <c r="Y3452" s="267"/>
      <c r="Z3452" s="267"/>
      <c r="AA3452" s="267"/>
      <c r="AB3452" s="267"/>
    </row>
    <row r="3453" spans="1:28" s="268" customFormat="1" ht="40.200000000000003" customHeight="1">
      <c r="A3453" s="263" t="s">
        <v>9277</v>
      </c>
      <c r="B3453" s="535"/>
      <c r="C3453" s="263" t="s">
        <v>9329</v>
      </c>
      <c r="D3453" s="263" t="s">
        <v>9280</v>
      </c>
      <c r="E3453" s="535"/>
      <c r="F3453" s="263" t="s">
        <v>6297</v>
      </c>
      <c r="G3453" s="264" t="s">
        <v>9330</v>
      </c>
      <c r="H3453" s="263" t="s">
        <v>9331</v>
      </c>
      <c r="I3453" s="265" t="s">
        <v>9</v>
      </c>
      <c r="J3453" s="263"/>
      <c r="K3453" s="269"/>
      <c r="L3453" s="269" t="s">
        <v>645</v>
      </c>
      <c r="M3453" s="267"/>
      <c r="N3453" s="267"/>
      <c r="O3453" s="267"/>
      <c r="P3453" s="267"/>
      <c r="Q3453" s="267"/>
      <c r="R3453" s="267"/>
      <c r="S3453" s="267"/>
      <c r="T3453" s="267"/>
      <c r="U3453" s="267"/>
      <c r="V3453" s="267"/>
      <c r="W3453" s="267"/>
      <c r="X3453" s="267"/>
      <c r="Y3453" s="267"/>
      <c r="Z3453" s="267"/>
      <c r="AA3453" s="267"/>
      <c r="AB3453" s="267"/>
    </row>
    <row r="3454" spans="1:28" s="268" customFormat="1" ht="40.200000000000003" customHeight="1">
      <c r="A3454" s="263" t="s">
        <v>9277</v>
      </c>
      <c r="B3454" s="535"/>
      <c r="C3454" s="263" t="s">
        <v>9332</v>
      </c>
      <c r="D3454" s="263" t="s">
        <v>9280</v>
      </c>
      <c r="E3454" s="535"/>
      <c r="F3454" s="263" t="s">
        <v>1723</v>
      </c>
      <c r="G3454" s="264" t="s">
        <v>9333</v>
      </c>
      <c r="H3454" s="263" t="s">
        <v>1725</v>
      </c>
      <c r="I3454" s="265" t="s">
        <v>9</v>
      </c>
      <c r="J3454" s="263"/>
      <c r="K3454" s="269"/>
      <c r="L3454" s="269" t="s">
        <v>645</v>
      </c>
      <c r="M3454" s="267"/>
      <c r="N3454" s="267"/>
      <c r="O3454" s="267"/>
      <c r="P3454" s="267"/>
      <c r="Q3454" s="267"/>
      <c r="R3454" s="267"/>
      <c r="S3454" s="267"/>
      <c r="T3454" s="267"/>
      <c r="U3454" s="267"/>
      <c r="V3454" s="267"/>
      <c r="W3454" s="267"/>
      <c r="X3454" s="267"/>
      <c r="Y3454" s="267"/>
      <c r="Z3454" s="267"/>
      <c r="AA3454" s="267"/>
      <c r="AB3454" s="267"/>
    </row>
    <row r="3455" spans="1:28" s="268" customFormat="1" ht="40.200000000000003" customHeight="1">
      <c r="A3455" s="263" t="s">
        <v>9277</v>
      </c>
      <c r="B3455" s="535"/>
      <c r="C3455" s="263" t="s">
        <v>9334</v>
      </c>
      <c r="D3455" s="263" t="s">
        <v>9280</v>
      </c>
      <c r="E3455" s="535"/>
      <c r="F3455" s="263" t="s">
        <v>1726</v>
      </c>
      <c r="G3455" s="264" t="s">
        <v>9335</v>
      </c>
      <c r="H3455" s="263" t="s">
        <v>1728</v>
      </c>
      <c r="I3455" s="265" t="s">
        <v>9</v>
      </c>
      <c r="J3455" s="263"/>
      <c r="K3455" s="269"/>
      <c r="L3455" s="269" t="s">
        <v>645</v>
      </c>
      <c r="M3455" s="267"/>
      <c r="N3455" s="267"/>
      <c r="O3455" s="267"/>
      <c r="P3455" s="267"/>
      <c r="Q3455" s="267"/>
      <c r="R3455" s="267"/>
      <c r="S3455" s="267"/>
      <c r="T3455" s="267"/>
      <c r="U3455" s="267"/>
      <c r="V3455" s="267"/>
      <c r="W3455" s="267"/>
      <c r="X3455" s="267"/>
      <c r="Y3455" s="267"/>
      <c r="Z3455" s="267"/>
      <c r="AA3455" s="267"/>
      <c r="AB3455" s="267"/>
    </row>
    <row r="3456" spans="1:28" s="268" customFormat="1" ht="40.200000000000003" customHeight="1">
      <c r="A3456" s="263" t="s">
        <v>9277</v>
      </c>
      <c r="B3456" s="535"/>
      <c r="C3456" s="263" t="s">
        <v>9336</v>
      </c>
      <c r="D3456" s="263" t="s">
        <v>9280</v>
      </c>
      <c r="E3456" s="535"/>
      <c r="F3456" s="263" t="s">
        <v>1729</v>
      </c>
      <c r="G3456" s="264" t="s">
        <v>9337</v>
      </c>
      <c r="H3456" s="263" t="s">
        <v>4050</v>
      </c>
      <c r="I3456" s="265" t="s">
        <v>9</v>
      </c>
      <c r="J3456" s="263"/>
      <c r="K3456" s="269"/>
      <c r="L3456" s="269" t="s">
        <v>645</v>
      </c>
      <c r="M3456" s="267"/>
      <c r="N3456" s="267"/>
      <c r="O3456" s="267"/>
      <c r="P3456" s="267"/>
      <c r="Q3456" s="267"/>
      <c r="R3456" s="267"/>
      <c r="S3456" s="267"/>
      <c r="T3456" s="267"/>
      <c r="U3456" s="267"/>
      <c r="V3456" s="267"/>
      <c r="W3456" s="267"/>
      <c r="X3456" s="267"/>
      <c r="Y3456" s="267"/>
      <c r="Z3456" s="267"/>
      <c r="AA3456" s="267"/>
      <c r="AB3456" s="267"/>
    </row>
    <row r="3457" spans="1:28" s="268" customFormat="1" ht="40.200000000000003" customHeight="1">
      <c r="A3457" s="263" t="s">
        <v>9277</v>
      </c>
      <c r="B3457" s="535"/>
      <c r="C3457" s="263" t="s">
        <v>9338</v>
      </c>
      <c r="D3457" s="263" t="s">
        <v>9280</v>
      </c>
      <c r="E3457" s="535"/>
      <c r="F3457" s="263" t="s">
        <v>1732</v>
      </c>
      <c r="G3457" s="264" t="s">
        <v>9339</v>
      </c>
      <c r="H3457" s="263" t="s">
        <v>4053</v>
      </c>
      <c r="I3457" s="265" t="s">
        <v>9</v>
      </c>
      <c r="J3457" s="263"/>
      <c r="K3457" s="269"/>
      <c r="L3457" s="269" t="s">
        <v>645</v>
      </c>
      <c r="M3457" s="267"/>
      <c r="N3457" s="267"/>
      <c r="O3457" s="267"/>
      <c r="P3457" s="267"/>
      <c r="Q3457" s="267"/>
      <c r="R3457" s="267"/>
      <c r="S3457" s="267"/>
      <c r="T3457" s="267"/>
      <c r="U3457" s="267"/>
      <c r="V3457" s="267"/>
      <c r="W3457" s="267"/>
      <c r="X3457" s="267"/>
      <c r="Y3457" s="267"/>
      <c r="Z3457" s="267"/>
      <c r="AA3457" s="267"/>
      <c r="AB3457" s="267"/>
    </row>
    <row r="3458" spans="1:28" s="268" customFormat="1" ht="40.200000000000003" customHeight="1">
      <c r="A3458" s="263" t="s">
        <v>9277</v>
      </c>
      <c r="B3458" s="535"/>
      <c r="C3458" s="263" t="s">
        <v>9340</v>
      </c>
      <c r="D3458" s="263" t="s">
        <v>9280</v>
      </c>
      <c r="E3458" s="535"/>
      <c r="F3458" s="263" t="s">
        <v>4068</v>
      </c>
      <c r="G3458" s="264" t="s">
        <v>9341</v>
      </c>
      <c r="H3458" s="263" t="s">
        <v>4070</v>
      </c>
      <c r="I3458" s="265" t="s">
        <v>9</v>
      </c>
      <c r="J3458" s="263"/>
      <c r="K3458" s="269"/>
      <c r="L3458" s="269" t="s">
        <v>645</v>
      </c>
      <c r="M3458" s="267"/>
      <c r="N3458" s="267"/>
      <c r="O3458" s="267"/>
      <c r="P3458" s="267"/>
      <c r="Q3458" s="267"/>
      <c r="R3458" s="267"/>
      <c r="S3458" s="267"/>
      <c r="T3458" s="267"/>
      <c r="U3458" s="267"/>
      <c r="V3458" s="267"/>
      <c r="W3458" s="267"/>
      <c r="X3458" s="267"/>
      <c r="Y3458" s="267"/>
      <c r="Z3458" s="267"/>
      <c r="AA3458" s="267"/>
      <c r="AB3458" s="267"/>
    </row>
    <row r="3459" spans="1:28" s="268" customFormat="1" ht="40.200000000000003" customHeight="1">
      <c r="A3459" s="263" t="s">
        <v>9277</v>
      </c>
      <c r="B3459" s="535"/>
      <c r="C3459" s="263" t="s">
        <v>9342</v>
      </c>
      <c r="D3459" s="263" t="s">
        <v>9280</v>
      </c>
      <c r="E3459" s="535"/>
      <c r="F3459" s="263" t="s">
        <v>9343</v>
      </c>
      <c r="G3459" s="264" t="s">
        <v>9341</v>
      </c>
      <c r="H3459" s="263" t="s">
        <v>9344</v>
      </c>
      <c r="I3459" s="265" t="s">
        <v>9</v>
      </c>
      <c r="J3459" s="263"/>
      <c r="K3459" s="269"/>
      <c r="L3459" s="269" t="s">
        <v>645</v>
      </c>
      <c r="M3459" s="267"/>
      <c r="N3459" s="267"/>
      <c r="O3459" s="267"/>
      <c r="P3459" s="267"/>
      <c r="Q3459" s="267"/>
      <c r="R3459" s="267"/>
      <c r="S3459" s="267"/>
      <c r="T3459" s="267"/>
      <c r="U3459" s="267"/>
      <c r="V3459" s="267"/>
      <c r="W3459" s="267"/>
      <c r="X3459" s="267"/>
      <c r="Y3459" s="267"/>
      <c r="Z3459" s="267"/>
      <c r="AA3459" s="267"/>
      <c r="AB3459" s="267"/>
    </row>
    <row r="3460" spans="1:28" s="268" customFormat="1" ht="40.200000000000003" customHeight="1">
      <c r="A3460" s="263" t="s">
        <v>9277</v>
      </c>
      <c r="B3460" s="535"/>
      <c r="C3460" s="263" t="s">
        <v>9345</v>
      </c>
      <c r="D3460" s="263" t="s">
        <v>9280</v>
      </c>
      <c r="E3460" s="535"/>
      <c r="F3460" s="263" t="s">
        <v>9346</v>
      </c>
      <c r="G3460" s="264" t="s">
        <v>9341</v>
      </c>
      <c r="H3460" s="263" t="s">
        <v>9347</v>
      </c>
      <c r="I3460" s="265" t="s">
        <v>9</v>
      </c>
      <c r="J3460" s="263"/>
      <c r="K3460" s="269"/>
      <c r="L3460" s="269" t="s">
        <v>645</v>
      </c>
      <c r="M3460" s="267"/>
      <c r="N3460" s="267"/>
      <c r="O3460" s="267"/>
      <c r="P3460" s="267"/>
      <c r="Q3460" s="267"/>
      <c r="R3460" s="267"/>
      <c r="S3460" s="267"/>
      <c r="T3460" s="267"/>
      <c r="U3460" s="267"/>
      <c r="V3460" s="267"/>
      <c r="W3460" s="267"/>
      <c r="X3460" s="267"/>
      <c r="Y3460" s="267"/>
      <c r="Z3460" s="267"/>
      <c r="AA3460" s="267"/>
      <c r="AB3460" s="267"/>
    </row>
    <row r="3461" spans="1:28" s="268" customFormat="1" ht="40.200000000000003" customHeight="1">
      <c r="A3461" s="263" t="s">
        <v>9277</v>
      </c>
      <c r="B3461" s="535"/>
      <c r="C3461" s="263" t="s">
        <v>9348</v>
      </c>
      <c r="D3461" s="263" t="s">
        <v>9280</v>
      </c>
      <c r="E3461" s="535"/>
      <c r="F3461" s="263" t="s">
        <v>9349</v>
      </c>
      <c r="G3461" s="264" t="s">
        <v>9350</v>
      </c>
      <c r="H3461" s="263" t="s">
        <v>9351</v>
      </c>
      <c r="I3461" s="265" t="s">
        <v>9</v>
      </c>
      <c r="J3461" s="263"/>
      <c r="K3461" s="269"/>
      <c r="L3461" s="269" t="s">
        <v>645</v>
      </c>
      <c r="M3461" s="267"/>
      <c r="N3461" s="267"/>
      <c r="O3461" s="267"/>
      <c r="P3461" s="267"/>
      <c r="Q3461" s="267"/>
      <c r="R3461" s="267"/>
      <c r="S3461" s="267"/>
      <c r="T3461" s="267"/>
      <c r="U3461" s="267"/>
      <c r="V3461" s="267"/>
      <c r="W3461" s="267"/>
      <c r="X3461" s="267"/>
      <c r="Y3461" s="267"/>
      <c r="Z3461" s="267"/>
      <c r="AA3461" s="267"/>
      <c r="AB3461" s="267"/>
    </row>
    <row r="3462" spans="1:28" s="268" customFormat="1" ht="40.200000000000003" customHeight="1">
      <c r="A3462" s="263" t="s">
        <v>9277</v>
      </c>
      <c r="B3462" s="535"/>
      <c r="C3462" s="263" t="s">
        <v>9352</v>
      </c>
      <c r="D3462" s="263" t="s">
        <v>9280</v>
      </c>
      <c r="E3462" s="535"/>
      <c r="F3462" s="263" t="s">
        <v>9353</v>
      </c>
      <c r="G3462" s="264" t="s">
        <v>9341</v>
      </c>
      <c r="H3462" s="263" t="s">
        <v>9354</v>
      </c>
      <c r="I3462" s="265" t="s">
        <v>9</v>
      </c>
      <c r="J3462" s="263"/>
      <c r="K3462" s="269"/>
      <c r="L3462" s="269" t="s">
        <v>645</v>
      </c>
      <c r="M3462" s="267"/>
      <c r="N3462" s="267"/>
      <c r="O3462" s="267"/>
      <c r="P3462" s="267"/>
      <c r="Q3462" s="267"/>
      <c r="R3462" s="267"/>
      <c r="S3462" s="267"/>
      <c r="T3462" s="267"/>
      <c r="U3462" s="267"/>
      <c r="V3462" s="267"/>
      <c r="W3462" s="267"/>
      <c r="X3462" s="267"/>
      <c r="Y3462" s="267"/>
      <c r="Z3462" s="267"/>
      <c r="AA3462" s="267"/>
      <c r="AB3462" s="267"/>
    </row>
    <row r="3463" spans="1:28" s="268" customFormat="1" ht="40.200000000000003" customHeight="1">
      <c r="A3463" s="263" t="s">
        <v>9277</v>
      </c>
      <c r="B3463" s="535"/>
      <c r="C3463" s="263" t="s">
        <v>9355</v>
      </c>
      <c r="D3463" s="263" t="s">
        <v>9280</v>
      </c>
      <c r="E3463" s="535"/>
      <c r="F3463" s="263" t="s">
        <v>9356</v>
      </c>
      <c r="G3463" s="264" t="s">
        <v>9357</v>
      </c>
      <c r="H3463" s="263" t="s">
        <v>9358</v>
      </c>
      <c r="I3463" s="265" t="s">
        <v>9</v>
      </c>
      <c r="J3463" s="263"/>
      <c r="K3463" s="269"/>
      <c r="L3463" s="269" t="s">
        <v>645</v>
      </c>
      <c r="M3463" s="267"/>
      <c r="N3463" s="267"/>
      <c r="O3463" s="267"/>
      <c r="P3463" s="267"/>
      <c r="Q3463" s="267"/>
      <c r="R3463" s="267"/>
      <c r="S3463" s="267"/>
      <c r="T3463" s="267"/>
      <c r="U3463" s="267"/>
      <c r="V3463" s="267"/>
      <c r="W3463" s="267"/>
      <c r="X3463" s="267"/>
      <c r="Y3463" s="267"/>
      <c r="Z3463" s="267"/>
      <c r="AA3463" s="267"/>
      <c r="AB3463" s="267"/>
    </row>
    <row r="3464" spans="1:28" s="268" customFormat="1" ht="40.200000000000003" customHeight="1">
      <c r="A3464" s="263" t="s">
        <v>9277</v>
      </c>
      <c r="B3464" s="535"/>
      <c r="C3464" s="263" t="s">
        <v>9359</v>
      </c>
      <c r="D3464" s="263" t="s">
        <v>9280</v>
      </c>
      <c r="E3464" s="535"/>
      <c r="F3464" s="263" t="s">
        <v>9360</v>
      </c>
      <c r="G3464" s="264" t="s">
        <v>9361</v>
      </c>
      <c r="H3464" s="263" t="s">
        <v>9362</v>
      </c>
      <c r="I3464" s="265" t="s">
        <v>9</v>
      </c>
      <c r="J3464" s="263"/>
      <c r="K3464" s="269"/>
      <c r="L3464" s="269" t="s">
        <v>645</v>
      </c>
      <c r="M3464" s="267"/>
      <c r="N3464" s="267"/>
      <c r="O3464" s="267"/>
      <c r="P3464" s="267"/>
      <c r="Q3464" s="267"/>
      <c r="R3464" s="267"/>
      <c r="S3464" s="267"/>
      <c r="T3464" s="267"/>
      <c r="U3464" s="267"/>
      <c r="V3464" s="267"/>
      <c r="W3464" s="267"/>
      <c r="X3464" s="267"/>
      <c r="Y3464" s="267"/>
      <c r="Z3464" s="267"/>
      <c r="AA3464" s="267"/>
      <c r="AB3464" s="267"/>
    </row>
    <row r="3465" spans="1:28" s="268" customFormat="1" ht="40.200000000000003" customHeight="1">
      <c r="A3465" s="263" t="s">
        <v>9277</v>
      </c>
      <c r="B3465" s="535"/>
      <c r="C3465" s="263" t="s">
        <v>9363</v>
      </c>
      <c r="D3465" s="263" t="s">
        <v>9280</v>
      </c>
      <c r="E3465" s="535"/>
      <c r="F3465" s="263" t="s">
        <v>9076</v>
      </c>
      <c r="G3465" s="264" t="s">
        <v>9364</v>
      </c>
      <c r="H3465" s="263" t="s">
        <v>9078</v>
      </c>
      <c r="I3465" s="265" t="s">
        <v>9</v>
      </c>
      <c r="J3465" s="263"/>
      <c r="K3465" s="269"/>
      <c r="L3465" s="269" t="s">
        <v>645</v>
      </c>
      <c r="M3465" s="267"/>
      <c r="N3465" s="267"/>
      <c r="O3465" s="267"/>
      <c r="P3465" s="267"/>
      <c r="Q3465" s="267"/>
      <c r="R3465" s="267"/>
      <c r="S3465" s="267"/>
      <c r="T3465" s="267"/>
      <c r="U3465" s="267"/>
      <c r="V3465" s="267"/>
      <c r="W3465" s="267"/>
      <c r="X3465" s="267"/>
      <c r="Y3465" s="267"/>
      <c r="Z3465" s="267"/>
      <c r="AA3465" s="267"/>
      <c r="AB3465" s="267"/>
    </row>
    <row r="3466" spans="1:28" s="268" customFormat="1" ht="40.200000000000003" customHeight="1">
      <c r="A3466" s="263" t="s">
        <v>9277</v>
      </c>
      <c r="B3466" s="535"/>
      <c r="C3466" s="263" t="s">
        <v>9365</v>
      </c>
      <c r="D3466" s="263" t="s">
        <v>9280</v>
      </c>
      <c r="E3466" s="535"/>
      <c r="F3466" s="263" t="s">
        <v>1757</v>
      </c>
      <c r="G3466" s="264" t="s">
        <v>9366</v>
      </c>
      <c r="H3466" s="263" t="s">
        <v>1759</v>
      </c>
      <c r="I3466" s="265" t="s">
        <v>9</v>
      </c>
      <c r="J3466" s="263"/>
      <c r="K3466" s="269"/>
      <c r="L3466" s="269" t="s">
        <v>645</v>
      </c>
      <c r="M3466" s="267"/>
      <c r="N3466" s="267"/>
      <c r="O3466" s="267"/>
      <c r="P3466" s="267"/>
      <c r="Q3466" s="267"/>
      <c r="R3466" s="267"/>
      <c r="S3466" s="267"/>
      <c r="T3466" s="267"/>
      <c r="U3466" s="267"/>
      <c r="V3466" s="267"/>
      <c r="W3466" s="267"/>
      <c r="X3466" s="267"/>
      <c r="Y3466" s="267"/>
      <c r="Z3466" s="267"/>
      <c r="AA3466" s="267"/>
      <c r="AB3466" s="267"/>
    </row>
    <row r="3467" spans="1:28" s="268" customFormat="1" ht="40.200000000000003" customHeight="1">
      <c r="A3467" s="263" t="s">
        <v>9277</v>
      </c>
      <c r="B3467" s="535"/>
      <c r="C3467" s="263" t="s">
        <v>9367</v>
      </c>
      <c r="D3467" s="263" t="s">
        <v>9280</v>
      </c>
      <c r="E3467" s="535"/>
      <c r="F3467" s="263" t="s">
        <v>1760</v>
      </c>
      <c r="G3467" s="264" t="s">
        <v>9366</v>
      </c>
      <c r="H3467" s="263" t="s">
        <v>1761</v>
      </c>
      <c r="I3467" s="265" t="s">
        <v>9</v>
      </c>
      <c r="J3467" s="263"/>
      <c r="K3467" s="269"/>
      <c r="L3467" s="269" t="s">
        <v>645</v>
      </c>
      <c r="M3467" s="267"/>
      <c r="N3467" s="267"/>
      <c r="O3467" s="267"/>
      <c r="P3467" s="267"/>
      <c r="Q3467" s="267"/>
      <c r="R3467" s="267"/>
      <c r="S3467" s="267"/>
      <c r="T3467" s="267"/>
      <c r="U3467" s="267"/>
      <c r="V3467" s="267"/>
      <c r="W3467" s="267"/>
      <c r="X3467" s="267"/>
      <c r="Y3467" s="267"/>
      <c r="Z3467" s="267"/>
      <c r="AA3467" s="267"/>
      <c r="AB3467" s="267"/>
    </row>
    <row r="3468" spans="1:28" s="268" customFormat="1" ht="40.200000000000003" customHeight="1">
      <c r="A3468" s="263" t="s">
        <v>9277</v>
      </c>
      <c r="B3468" s="535"/>
      <c r="C3468" s="263" t="s">
        <v>9368</v>
      </c>
      <c r="D3468" s="263" t="s">
        <v>9280</v>
      </c>
      <c r="E3468" s="535"/>
      <c r="F3468" s="263" t="s">
        <v>1762</v>
      </c>
      <c r="G3468" s="264" t="s">
        <v>9366</v>
      </c>
      <c r="H3468" s="263" t="s">
        <v>1763</v>
      </c>
      <c r="I3468" s="265" t="s">
        <v>9</v>
      </c>
      <c r="J3468" s="263"/>
      <c r="K3468" s="269"/>
      <c r="L3468" s="269" t="s">
        <v>645</v>
      </c>
      <c r="M3468" s="267"/>
      <c r="N3468" s="267"/>
      <c r="O3468" s="267"/>
      <c r="P3468" s="267"/>
      <c r="Q3468" s="267"/>
      <c r="R3468" s="267"/>
      <c r="S3468" s="267"/>
      <c r="T3468" s="267"/>
      <c r="U3468" s="267"/>
      <c r="V3468" s="267"/>
      <c r="W3468" s="267"/>
      <c r="X3468" s="267"/>
      <c r="Y3468" s="267"/>
      <c r="Z3468" s="267"/>
      <c r="AA3468" s="267"/>
      <c r="AB3468" s="267"/>
    </row>
    <row r="3469" spans="1:28" s="268" customFormat="1" ht="40.200000000000003" customHeight="1">
      <c r="A3469" s="263" t="s">
        <v>9277</v>
      </c>
      <c r="B3469" s="535"/>
      <c r="C3469" s="263" t="s">
        <v>9369</v>
      </c>
      <c r="D3469" s="263" t="s">
        <v>9280</v>
      </c>
      <c r="E3469" s="535"/>
      <c r="F3469" s="263" t="s">
        <v>1764</v>
      </c>
      <c r="G3469" s="264" t="s">
        <v>9370</v>
      </c>
      <c r="H3469" s="263" t="s">
        <v>1766</v>
      </c>
      <c r="I3469" s="265" t="s">
        <v>9</v>
      </c>
      <c r="J3469" s="263"/>
      <c r="K3469" s="269"/>
      <c r="L3469" s="269" t="s">
        <v>645</v>
      </c>
      <c r="M3469" s="267"/>
      <c r="N3469" s="267"/>
      <c r="O3469" s="267"/>
      <c r="P3469" s="267"/>
      <c r="Q3469" s="267"/>
      <c r="R3469" s="267"/>
      <c r="S3469" s="267"/>
      <c r="T3469" s="267"/>
      <c r="U3469" s="267"/>
      <c r="V3469" s="267"/>
      <c r="W3469" s="267"/>
      <c r="X3469" s="267"/>
      <c r="Y3469" s="267"/>
      <c r="Z3469" s="267"/>
      <c r="AA3469" s="267"/>
      <c r="AB3469" s="267"/>
    </row>
    <row r="3470" spans="1:28" s="268" customFormat="1" ht="40.200000000000003" customHeight="1">
      <c r="A3470" s="263" t="s">
        <v>9277</v>
      </c>
      <c r="B3470" s="535"/>
      <c r="C3470" s="263" t="s">
        <v>9371</v>
      </c>
      <c r="D3470" s="263" t="s">
        <v>9280</v>
      </c>
      <c r="E3470" s="535"/>
      <c r="F3470" s="263" t="s">
        <v>1767</v>
      </c>
      <c r="G3470" s="264" t="s">
        <v>9372</v>
      </c>
      <c r="H3470" s="263" t="s">
        <v>1769</v>
      </c>
      <c r="I3470" s="265" t="s">
        <v>9</v>
      </c>
      <c r="J3470" s="263"/>
      <c r="K3470" s="269"/>
      <c r="L3470" s="269" t="s">
        <v>645</v>
      </c>
      <c r="M3470" s="267"/>
      <c r="N3470" s="267"/>
      <c r="O3470" s="267"/>
      <c r="P3470" s="267"/>
      <c r="Q3470" s="267"/>
      <c r="R3470" s="267"/>
      <c r="S3470" s="267"/>
      <c r="T3470" s="267"/>
      <c r="U3470" s="267"/>
      <c r="V3470" s="267"/>
      <c r="W3470" s="267"/>
      <c r="X3470" s="267"/>
      <c r="Y3470" s="267"/>
      <c r="Z3470" s="267"/>
      <c r="AA3470" s="267"/>
      <c r="AB3470" s="267"/>
    </row>
    <row r="3471" spans="1:28" s="268" customFormat="1" ht="40.200000000000003" customHeight="1">
      <c r="A3471" s="263" t="s">
        <v>9277</v>
      </c>
      <c r="B3471" s="535"/>
      <c r="C3471" s="263" t="s">
        <v>9373</v>
      </c>
      <c r="D3471" s="263" t="s">
        <v>9280</v>
      </c>
      <c r="E3471" s="535"/>
      <c r="F3471" s="263" t="s">
        <v>1770</v>
      </c>
      <c r="G3471" s="264" t="s">
        <v>9372</v>
      </c>
      <c r="H3471" s="263" t="s">
        <v>1772</v>
      </c>
      <c r="I3471" s="265" t="s">
        <v>9</v>
      </c>
      <c r="J3471" s="263"/>
      <c r="K3471" s="269"/>
      <c r="L3471" s="269" t="s">
        <v>645</v>
      </c>
      <c r="M3471" s="267"/>
      <c r="N3471" s="267"/>
      <c r="O3471" s="267"/>
      <c r="P3471" s="267"/>
      <c r="Q3471" s="267"/>
      <c r="R3471" s="267"/>
      <c r="S3471" s="267"/>
      <c r="T3471" s="267"/>
      <c r="U3471" s="267"/>
      <c r="V3471" s="267"/>
      <c r="W3471" s="267"/>
      <c r="X3471" s="267"/>
      <c r="Y3471" s="267"/>
      <c r="Z3471" s="267"/>
      <c r="AA3471" s="267"/>
      <c r="AB3471" s="267"/>
    </row>
    <row r="3472" spans="1:28" s="268" customFormat="1" ht="40.200000000000003" customHeight="1">
      <c r="A3472" s="263" t="s">
        <v>9277</v>
      </c>
      <c r="B3472" s="535"/>
      <c r="C3472" s="263" t="s">
        <v>9374</v>
      </c>
      <c r="D3472" s="263" t="s">
        <v>9280</v>
      </c>
      <c r="E3472" s="535"/>
      <c r="F3472" s="263" t="s">
        <v>1773</v>
      </c>
      <c r="G3472" s="264" t="s">
        <v>9372</v>
      </c>
      <c r="H3472" s="263" t="s">
        <v>1775</v>
      </c>
      <c r="I3472" s="265" t="s">
        <v>9</v>
      </c>
      <c r="J3472" s="263"/>
      <c r="K3472" s="269"/>
      <c r="L3472" s="269" t="s">
        <v>645</v>
      </c>
      <c r="M3472" s="267"/>
      <c r="N3472" s="267"/>
      <c r="O3472" s="267"/>
      <c r="P3472" s="267"/>
      <c r="Q3472" s="267"/>
      <c r="R3472" s="267"/>
      <c r="S3472" s="267"/>
      <c r="T3472" s="267"/>
      <c r="U3472" s="267"/>
      <c r="V3472" s="267"/>
      <c r="W3472" s="267"/>
      <c r="X3472" s="267"/>
      <c r="Y3472" s="267"/>
      <c r="Z3472" s="267"/>
      <c r="AA3472" s="267"/>
      <c r="AB3472" s="267"/>
    </row>
    <row r="3473" spans="1:28" s="268" customFormat="1" ht="40.200000000000003" customHeight="1">
      <c r="A3473" s="263" t="s">
        <v>9277</v>
      </c>
      <c r="B3473" s="535"/>
      <c r="C3473" s="263" t="s">
        <v>9375</v>
      </c>
      <c r="D3473" s="263" t="s">
        <v>9280</v>
      </c>
      <c r="E3473" s="535"/>
      <c r="F3473" s="263" t="s">
        <v>9090</v>
      </c>
      <c r="G3473" s="264" t="s">
        <v>9372</v>
      </c>
      <c r="H3473" s="263" t="s">
        <v>9376</v>
      </c>
      <c r="I3473" s="265" t="s">
        <v>9</v>
      </c>
      <c r="J3473" s="263"/>
      <c r="K3473" s="269"/>
      <c r="L3473" s="269" t="s">
        <v>645</v>
      </c>
      <c r="M3473" s="267"/>
      <c r="N3473" s="267"/>
      <c r="O3473" s="267"/>
      <c r="P3473" s="267"/>
      <c r="Q3473" s="267"/>
      <c r="R3473" s="267"/>
      <c r="S3473" s="267"/>
      <c r="T3473" s="267"/>
      <c r="U3473" s="267"/>
      <c r="V3473" s="267"/>
      <c r="W3473" s="267"/>
      <c r="X3473" s="267"/>
      <c r="Y3473" s="267"/>
      <c r="Z3473" s="267"/>
      <c r="AA3473" s="267"/>
      <c r="AB3473" s="267"/>
    </row>
    <row r="3474" spans="1:28" s="268" customFormat="1" ht="40.200000000000003" customHeight="1">
      <c r="A3474" s="263" t="s">
        <v>9277</v>
      </c>
      <c r="B3474" s="535"/>
      <c r="C3474" s="263" t="s">
        <v>9377</v>
      </c>
      <c r="D3474" s="263" t="s">
        <v>9280</v>
      </c>
      <c r="E3474" s="535"/>
      <c r="F3474" s="263" t="s">
        <v>1779</v>
      </c>
      <c r="G3474" s="264" t="s">
        <v>9372</v>
      </c>
      <c r="H3474" s="263" t="s">
        <v>4096</v>
      </c>
      <c r="I3474" s="265" t="s">
        <v>9</v>
      </c>
      <c r="J3474" s="263"/>
      <c r="K3474" s="269"/>
      <c r="L3474" s="269" t="s">
        <v>645</v>
      </c>
      <c r="M3474" s="267"/>
      <c r="N3474" s="267"/>
      <c r="O3474" s="267"/>
      <c r="P3474" s="267"/>
      <c r="Q3474" s="267"/>
      <c r="R3474" s="267"/>
      <c r="S3474" s="267"/>
      <c r="T3474" s="267"/>
      <c r="U3474" s="267"/>
      <c r="V3474" s="267"/>
      <c r="W3474" s="267"/>
      <c r="X3474" s="267"/>
      <c r="Y3474" s="267"/>
      <c r="Z3474" s="267"/>
      <c r="AA3474" s="267"/>
      <c r="AB3474" s="267"/>
    </row>
    <row r="3475" spans="1:28" s="268" customFormat="1" ht="40.200000000000003" customHeight="1">
      <c r="A3475" s="263" t="s">
        <v>9277</v>
      </c>
      <c r="B3475" s="535"/>
      <c r="C3475" s="263" t="s">
        <v>9378</v>
      </c>
      <c r="D3475" s="263" t="s">
        <v>9280</v>
      </c>
      <c r="E3475" s="535"/>
      <c r="F3475" s="263" t="s">
        <v>9379</v>
      </c>
      <c r="G3475" s="264" t="s">
        <v>9372</v>
      </c>
      <c r="H3475" s="263" t="s">
        <v>6666</v>
      </c>
      <c r="I3475" s="265" t="s">
        <v>9</v>
      </c>
      <c r="J3475" s="263"/>
      <c r="K3475" s="269"/>
      <c r="L3475" s="269" t="s">
        <v>645</v>
      </c>
      <c r="M3475" s="267"/>
      <c r="N3475" s="267"/>
      <c r="O3475" s="267"/>
      <c r="P3475" s="267"/>
      <c r="Q3475" s="267"/>
      <c r="R3475" s="267"/>
      <c r="S3475" s="267"/>
      <c r="T3475" s="267"/>
      <c r="U3475" s="267"/>
      <c r="V3475" s="267"/>
      <c r="W3475" s="267"/>
      <c r="X3475" s="267"/>
      <c r="Y3475" s="267"/>
      <c r="Z3475" s="267"/>
      <c r="AA3475" s="267"/>
      <c r="AB3475" s="267"/>
    </row>
    <row r="3476" spans="1:28" s="268" customFormat="1" ht="40.200000000000003" customHeight="1">
      <c r="A3476" s="263" t="s">
        <v>9277</v>
      </c>
      <c r="B3476" s="535"/>
      <c r="C3476" s="263" t="s">
        <v>9380</v>
      </c>
      <c r="D3476" s="263" t="s">
        <v>9280</v>
      </c>
      <c r="E3476" s="535"/>
      <c r="F3476" s="263" t="s">
        <v>4130</v>
      </c>
      <c r="G3476" s="264" t="s">
        <v>9372</v>
      </c>
      <c r="H3476" s="263" t="s">
        <v>9381</v>
      </c>
      <c r="I3476" s="265" t="s">
        <v>9</v>
      </c>
      <c r="J3476" s="263"/>
      <c r="K3476" s="269"/>
      <c r="L3476" s="269" t="s">
        <v>645</v>
      </c>
      <c r="M3476" s="267"/>
      <c r="N3476" s="267"/>
      <c r="O3476" s="267"/>
      <c r="P3476" s="267"/>
      <c r="Q3476" s="267"/>
      <c r="R3476" s="267"/>
      <c r="S3476" s="267"/>
      <c r="T3476" s="267"/>
      <c r="U3476" s="267"/>
      <c r="V3476" s="267"/>
      <c r="W3476" s="267"/>
      <c r="X3476" s="267"/>
      <c r="Y3476" s="267"/>
      <c r="Z3476" s="267"/>
      <c r="AA3476" s="267"/>
      <c r="AB3476" s="267"/>
    </row>
    <row r="3477" spans="1:28" s="268" customFormat="1" ht="40.200000000000003" customHeight="1">
      <c r="A3477" s="263" t="s">
        <v>9277</v>
      </c>
      <c r="B3477" s="535"/>
      <c r="C3477" s="263" t="s">
        <v>9382</v>
      </c>
      <c r="D3477" s="263" t="s">
        <v>9280</v>
      </c>
      <c r="E3477" s="535"/>
      <c r="F3477" s="263" t="s">
        <v>9383</v>
      </c>
      <c r="G3477" s="264" t="s">
        <v>9384</v>
      </c>
      <c r="H3477" s="263" t="s">
        <v>9385</v>
      </c>
      <c r="I3477" s="265" t="s">
        <v>9</v>
      </c>
      <c r="J3477" s="263"/>
      <c r="K3477" s="269"/>
      <c r="L3477" s="269" t="s">
        <v>645</v>
      </c>
      <c r="M3477" s="267"/>
      <c r="N3477" s="267"/>
      <c r="O3477" s="267"/>
      <c r="P3477" s="267"/>
      <c r="Q3477" s="267"/>
      <c r="R3477" s="267"/>
      <c r="S3477" s="267"/>
      <c r="T3477" s="267"/>
      <c r="U3477" s="267"/>
      <c r="V3477" s="267"/>
      <c r="W3477" s="267"/>
      <c r="X3477" s="267"/>
      <c r="Y3477" s="267"/>
      <c r="Z3477" s="267"/>
      <c r="AA3477" s="267"/>
      <c r="AB3477" s="267"/>
    </row>
    <row r="3478" spans="1:28" s="268" customFormat="1" ht="40.200000000000003" customHeight="1">
      <c r="A3478" s="263" t="s">
        <v>9277</v>
      </c>
      <c r="B3478" s="535"/>
      <c r="C3478" s="263" t="s">
        <v>9386</v>
      </c>
      <c r="D3478" s="263" t="s">
        <v>9280</v>
      </c>
      <c r="E3478" s="535"/>
      <c r="F3478" s="263" t="s">
        <v>9387</v>
      </c>
      <c r="G3478" s="264" t="s">
        <v>9384</v>
      </c>
      <c r="H3478" s="263" t="s">
        <v>1808</v>
      </c>
      <c r="I3478" s="265" t="s">
        <v>9</v>
      </c>
      <c r="J3478" s="263"/>
      <c r="K3478" s="269"/>
      <c r="L3478" s="269" t="s">
        <v>645</v>
      </c>
      <c r="M3478" s="267"/>
      <c r="N3478" s="267"/>
      <c r="O3478" s="267"/>
      <c r="P3478" s="267"/>
      <c r="Q3478" s="267"/>
      <c r="R3478" s="267"/>
      <c r="S3478" s="267"/>
      <c r="T3478" s="267"/>
      <c r="U3478" s="267"/>
      <c r="V3478" s="267"/>
      <c r="W3478" s="267"/>
      <c r="X3478" s="267"/>
      <c r="Y3478" s="267"/>
      <c r="Z3478" s="267"/>
      <c r="AA3478" s="267"/>
      <c r="AB3478" s="267"/>
    </row>
    <row r="3479" spans="1:28" s="268" customFormat="1" ht="40.200000000000003" customHeight="1">
      <c r="A3479" s="263" t="s">
        <v>9277</v>
      </c>
      <c r="B3479" s="535"/>
      <c r="C3479" s="263" t="s">
        <v>9388</v>
      </c>
      <c r="D3479" s="263" t="s">
        <v>9280</v>
      </c>
      <c r="E3479" s="535"/>
      <c r="F3479" s="263" t="s">
        <v>9389</v>
      </c>
      <c r="G3479" s="264" t="s">
        <v>9384</v>
      </c>
      <c r="H3479" s="263" t="s">
        <v>1812</v>
      </c>
      <c r="I3479" s="265" t="s">
        <v>9</v>
      </c>
      <c r="J3479" s="263"/>
      <c r="K3479" s="269"/>
      <c r="L3479" s="269" t="s">
        <v>645</v>
      </c>
      <c r="M3479" s="267"/>
      <c r="N3479" s="267"/>
      <c r="O3479" s="267"/>
      <c r="P3479" s="267"/>
      <c r="Q3479" s="267"/>
      <c r="R3479" s="267"/>
      <c r="S3479" s="267"/>
      <c r="T3479" s="267"/>
      <c r="U3479" s="267"/>
      <c r="V3479" s="267"/>
      <c r="W3479" s="267"/>
      <c r="X3479" s="267"/>
      <c r="Y3479" s="267"/>
      <c r="Z3479" s="267"/>
      <c r="AA3479" s="267"/>
      <c r="AB3479" s="267"/>
    </row>
    <row r="3480" spans="1:28" s="268" customFormat="1" ht="40.200000000000003" customHeight="1">
      <c r="A3480" s="263" t="s">
        <v>9277</v>
      </c>
      <c r="B3480" s="535"/>
      <c r="C3480" s="263" t="s">
        <v>9390</v>
      </c>
      <c r="D3480" s="263" t="s">
        <v>9280</v>
      </c>
      <c r="E3480" s="535"/>
      <c r="F3480" s="263" t="s">
        <v>1830</v>
      </c>
      <c r="G3480" s="264" t="s">
        <v>9384</v>
      </c>
      <c r="H3480" s="263" t="s">
        <v>1832</v>
      </c>
      <c r="I3480" s="265" t="s">
        <v>9</v>
      </c>
      <c r="J3480" s="263"/>
      <c r="K3480" s="269"/>
      <c r="L3480" s="269" t="s">
        <v>645</v>
      </c>
      <c r="M3480" s="267"/>
      <c r="N3480" s="267"/>
      <c r="O3480" s="267"/>
      <c r="P3480" s="267"/>
      <c r="Q3480" s="267"/>
      <c r="R3480" s="267"/>
      <c r="S3480" s="267"/>
      <c r="T3480" s="267"/>
      <c r="U3480" s="267"/>
      <c r="V3480" s="267"/>
      <c r="W3480" s="267"/>
      <c r="X3480" s="267"/>
      <c r="Y3480" s="267"/>
      <c r="Z3480" s="267"/>
      <c r="AA3480" s="267"/>
      <c r="AB3480" s="267"/>
    </row>
    <row r="3481" spans="1:28" s="268" customFormat="1" ht="40.200000000000003" customHeight="1">
      <c r="A3481" s="263" t="s">
        <v>9277</v>
      </c>
      <c r="B3481" s="535"/>
      <c r="C3481" s="263" t="s">
        <v>9391</v>
      </c>
      <c r="D3481" s="263" t="s">
        <v>9280</v>
      </c>
      <c r="E3481" s="535"/>
      <c r="F3481" s="263" t="s">
        <v>4163</v>
      </c>
      <c r="G3481" s="264" t="s">
        <v>9384</v>
      </c>
      <c r="H3481" s="263" t="s">
        <v>9392</v>
      </c>
      <c r="I3481" s="265" t="s">
        <v>9</v>
      </c>
      <c r="J3481" s="263"/>
      <c r="K3481" s="269"/>
      <c r="L3481" s="269" t="s">
        <v>645</v>
      </c>
      <c r="M3481" s="267"/>
      <c r="N3481" s="267"/>
      <c r="O3481" s="267"/>
      <c r="P3481" s="267"/>
      <c r="Q3481" s="267"/>
      <c r="R3481" s="267"/>
      <c r="S3481" s="267"/>
      <c r="T3481" s="267"/>
      <c r="U3481" s="267"/>
      <c r="V3481" s="267"/>
      <c r="W3481" s="267"/>
      <c r="X3481" s="267"/>
      <c r="Y3481" s="267"/>
      <c r="Z3481" s="267"/>
      <c r="AA3481" s="267"/>
      <c r="AB3481" s="267"/>
    </row>
    <row r="3482" spans="1:28" s="268" customFormat="1" ht="40.200000000000003" customHeight="1">
      <c r="A3482" s="264" t="s">
        <v>9277</v>
      </c>
      <c r="B3482" s="535"/>
      <c r="C3482" s="263" t="s">
        <v>9393</v>
      </c>
      <c r="D3482" s="264" t="s">
        <v>9280</v>
      </c>
      <c r="E3482" s="535"/>
      <c r="F3482" s="264" t="s">
        <v>9394</v>
      </c>
      <c r="G3482" s="264" t="s">
        <v>9384</v>
      </c>
      <c r="H3482" s="264" t="s">
        <v>9395</v>
      </c>
      <c r="I3482" s="265" t="s">
        <v>9</v>
      </c>
      <c r="J3482" s="263"/>
      <c r="K3482" s="316"/>
      <c r="L3482" s="316" t="s">
        <v>645</v>
      </c>
      <c r="M3482" s="277"/>
      <c r="N3482" s="277"/>
      <c r="O3482" s="277"/>
      <c r="P3482" s="277"/>
      <c r="Q3482" s="277"/>
      <c r="R3482" s="277"/>
      <c r="S3482" s="277"/>
      <c r="T3482" s="277"/>
      <c r="U3482" s="277"/>
      <c r="V3482" s="277"/>
      <c r="W3482" s="277"/>
      <c r="X3482" s="277"/>
      <c r="Y3482" s="277"/>
      <c r="Z3482" s="277"/>
      <c r="AA3482" s="277"/>
      <c r="AB3482" s="277"/>
    </row>
    <row r="3483" spans="1:28" s="268" customFormat="1" ht="40.200000000000003" customHeight="1">
      <c r="A3483" s="263" t="s">
        <v>9277</v>
      </c>
      <c r="B3483" s="535"/>
      <c r="C3483" s="263" t="s">
        <v>9396</v>
      </c>
      <c r="D3483" s="263" t="s">
        <v>9280</v>
      </c>
      <c r="E3483" s="535"/>
      <c r="F3483" s="263" t="s">
        <v>9397</v>
      </c>
      <c r="G3483" s="264" t="s">
        <v>9384</v>
      </c>
      <c r="H3483" s="263" t="s">
        <v>9398</v>
      </c>
      <c r="I3483" s="265" t="s">
        <v>9</v>
      </c>
      <c r="J3483" s="263"/>
      <c r="K3483" s="269"/>
      <c r="L3483" s="269" t="s">
        <v>645</v>
      </c>
      <c r="M3483" s="267"/>
      <c r="N3483" s="267"/>
      <c r="O3483" s="267"/>
      <c r="P3483" s="267"/>
      <c r="Q3483" s="267"/>
      <c r="R3483" s="267"/>
      <c r="S3483" s="267"/>
      <c r="T3483" s="267"/>
      <c r="U3483" s="267"/>
      <c r="V3483" s="267"/>
      <c r="W3483" s="267"/>
      <c r="X3483" s="267"/>
      <c r="Y3483" s="267"/>
      <c r="Z3483" s="267"/>
      <c r="AA3483" s="267"/>
      <c r="AB3483" s="267"/>
    </row>
    <row r="3484" spans="1:28" s="268" customFormat="1" ht="40.200000000000003" customHeight="1">
      <c r="A3484" s="263" t="s">
        <v>9277</v>
      </c>
      <c r="B3484" s="535"/>
      <c r="C3484" s="263" t="s">
        <v>9399</v>
      </c>
      <c r="D3484" s="263" t="s">
        <v>9280</v>
      </c>
      <c r="E3484" s="535"/>
      <c r="F3484" s="263" t="s">
        <v>9400</v>
      </c>
      <c r="G3484" s="264" t="s">
        <v>9384</v>
      </c>
      <c r="H3484" s="263" t="s">
        <v>4149</v>
      </c>
      <c r="I3484" s="265" t="s">
        <v>9</v>
      </c>
      <c r="J3484" s="263"/>
      <c r="K3484" s="269"/>
      <c r="L3484" s="269" t="s">
        <v>645</v>
      </c>
      <c r="M3484" s="267"/>
      <c r="N3484" s="267"/>
      <c r="O3484" s="267"/>
      <c r="P3484" s="267"/>
      <c r="Q3484" s="267"/>
      <c r="R3484" s="267"/>
      <c r="S3484" s="267"/>
      <c r="T3484" s="267"/>
      <c r="U3484" s="267"/>
      <c r="V3484" s="267"/>
      <c r="W3484" s="267"/>
      <c r="X3484" s="267"/>
      <c r="Y3484" s="267"/>
      <c r="Z3484" s="267"/>
      <c r="AA3484" s="267"/>
      <c r="AB3484" s="267"/>
    </row>
    <row r="3485" spans="1:28" s="318" customFormat="1" ht="40.200000000000003" customHeight="1">
      <c r="A3485" s="264" t="s">
        <v>9277</v>
      </c>
      <c r="B3485" s="535"/>
      <c r="C3485" s="264" t="s">
        <v>9401</v>
      </c>
      <c r="D3485" s="264" t="s">
        <v>9280</v>
      </c>
      <c r="E3485" s="535"/>
      <c r="F3485" s="264" t="s">
        <v>9402</v>
      </c>
      <c r="G3485" s="264" t="s">
        <v>9403</v>
      </c>
      <c r="H3485" s="264" t="s">
        <v>9404</v>
      </c>
      <c r="I3485" s="265" t="s">
        <v>9</v>
      </c>
      <c r="J3485" s="263"/>
      <c r="K3485" s="316"/>
      <c r="L3485" s="316" t="s">
        <v>645</v>
      </c>
      <c r="M3485" s="277"/>
      <c r="N3485" s="277"/>
      <c r="O3485" s="277"/>
      <c r="P3485" s="277"/>
      <c r="Q3485" s="277"/>
      <c r="R3485" s="277"/>
      <c r="S3485" s="277"/>
      <c r="T3485" s="277"/>
      <c r="U3485" s="277"/>
      <c r="V3485" s="277"/>
      <c r="W3485" s="277"/>
      <c r="X3485" s="277"/>
      <c r="Y3485" s="277"/>
      <c r="Z3485" s="277"/>
      <c r="AA3485" s="277"/>
      <c r="AB3485" s="277"/>
    </row>
    <row r="3486" spans="1:28" s="268" customFormat="1" ht="40.200000000000003" customHeight="1">
      <c r="A3486" s="263" t="s">
        <v>9277</v>
      </c>
      <c r="B3486" s="535"/>
      <c r="C3486" s="263" t="s">
        <v>9405</v>
      </c>
      <c r="D3486" s="263" t="s">
        <v>9280</v>
      </c>
      <c r="E3486" s="535"/>
      <c r="F3486" s="263" t="s">
        <v>3031</v>
      </c>
      <c r="G3486" s="264" t="s">
        <v>5408</v>
      </c>
      <c r="H3486" s="263" t="s">
        <v>6538</v>
      </c>
      <c r="I3486" s="265" t="s">
        <v>9</v>
      </c>
      <c r="J3486" s="263"/>
      <c r="K3486" s="269"/>
      <c r="L3486" s="269" t="s">
        <v>645</v>
      </c>
      <c r="M3486" s="267"/>
      <c r="N3486" s="267"/>
      <c r="O3486" s="267"/>
      <c r="P3486" s="267"/>
      <c r="Q3486" s="267"/>
      <c r="R3486" s="267"/>
      <c r="S3486" s="267"/>
      <c r="T3486" s="267"/>
      <c r="U3486" s="267"/>
      <c r="V3486" s="267"/>
      <c r="W3486" s="267"/>
      <c r="X3486" s="267"/>
      <c r="Y3486" s="267"/>
      <c r="Z3486" s="267"/>
      <c r="AA3486" s="267"/>
      <c r="AB3486" s="267"/>
    </row>
    <row r="3487" spans="1:28" s="268" customFormat="1" ht="40.200000000000003" customHeight="1">
      <c r="A3487" s="263" t="s">
        <v>9277</v>
      </c>
      <c r="B3487" s="535"/>
      <c r="C3487" s="263" t="s">
        <v>9406</v>
      </c>
      <c r="D3487" s="263" t="s">
        <v>9280</v>
      </c>
      <c r="E3487" s="535"/>
      <c r="F3487" s="263" t="s">
        <v>5025</v>
      </c>
      <c r="G3487" s="264" t="s">
        <v>6540</v>
      </c>
      <c r="H3487" s="263" t="s">
        <v>3365</v>
      </c>
      <c r="I3487" s="265" t="s">
        <v>9</v>
      </c>
      <c r="J3487" s="263"/>
      <c r="K3487" s="269"/>
      <c r="L3487" s="269" t="s">
        <v>645</v>
      </c>
      <c r="M3487" s="267"/>
      <c r="N3487" s="267"/>
      <c r="O3487" s="267"/>
      <c r="P3487" s="267"/>
      <c r="Q3487" s="267"/>
      <c r="R3487" s="267"/>
      <c r="S3487" s="267"/>
      <c r="T3487" s="267"/>
      <c r="U3487" s="267"/>
      <c r="V3487" s="267"/>
      <c r="W3487" s="267"/>
      <c r="X3487" s="267"/>
      <c r="Y3487" s="267"/>
      <c r="Z3487" s="267"/>
      <c r="AA3487" s="267"/>
      <c r="AB3487" s="267"/>
    </row>
    <row r="3488" spans="1:28" s="268" customFormat="1" ht="40.200000000000003" customHeight="1">
      <c r="A3488" s="263" t="s">
        <v>9277</v>
      </c>
      <c r="B3488" s="535"/>
      <c r="C3488" s="263" t="s">
        <v>9407</v>
      </c>
      <c r="D3488" s="263" t="s">
        <v>9280</v>
      </c>
      <c r="E3488" s="535"/>
      <c r="F3488" s="263" t="s">
        <v>3036</v>
      </c>
      <c r="G3488" s="264" t="s">
        <v>6542</v>
      </c>
      <c r="H3488" s="263" t="s">
        <v>6543</v>
      </c>
      <c r="I3488" s="265" t="s">
        <v>9</v>
      </c>
      <c r="J3488" s="263"/>
      <c r="K3488" s="269"/>
      <c r="L3488" s="269" t="s">
        <v>645</v>
      </c>
      <c r="M3488" s="267"/>
      <c r="N3488" s="267"/>
      <c r="O3488" s="267"/>
      <c r="P3488" s="267"/>
      <c r="Q3488" s="267"/>
      <c r="R3488" s="267"/>
      <c r="S3488" s="267"/>
      <c r="T3488" s="267"/>
      <c r="U3488" s="267"/>
      <c r="V3488" s="267"/>
      <c r="W3488" s="267"/>
      <c r="X3488" s="267"/>
      <c r="Y3488" s="267"/>
      <c r="Z3488" s="267"/>
      <c r="AA3488" s="267"/>
      <c r="AB3488" s="267"/>
    </row>
    <row r="3489" spans="1:28" s="268" customFormat="1" ht="40.200000000000003" customHeight="1">
      <c r="A3489" s="263" t="s">
        <v>9408</v>
      </c>
      <c r="B3489" s="271" t="s">
        <v>9409</v>
      </c>
      <c r="C3489" s="263" t="s">
        <v>9410</v>
      </c>
      <c r="D3489" s="263" t="s">
        <v>9411</v>
      </c>
      <c r="E3489" s="271" t="s">
        <v>9412</v>
      </c>
      <c r="F3489" s="263" t="s">
        <v>9413</v>
      </c>
      <c r="G3489" s="264" t="s">
        <v>9414</v>
      </c>
      <c r="H3489" s="263" t="s">
        <v>9415</v>
      </c>
      <c r="I3489" s="265" t="s">
        <v>9</v>
      </c>
      <c r="J3489" s="263"/>
      <c r="K3489" s="269"/>
      <c r="L3489" s="269" t="s">
        <v>645</v>
      </c>
      <c r="M3489" s="267"/>
      <c r="N3489" s="267"/>
      <c r="O3489" s="267"/>
      <c r="P3489" s="267"/>
      <c r="Q3489" s="267"/>
      <c r="R3489" s="267"/>
      <c r="S3489" s="267"/>
      <c r="T3489" s="267"/>
      <c r="U3489" s="267"/>
      <c r="V3489" s="267"/>
      <c r="W3489" s="267"/>
      <c r="X3489" s="267"/>
      <c r="Y3489" s="267"/>
      <c r="Z3489" s="267"/>
      <c r="AA3489" s="267"/>
      <c r="AB3489" s="267"/>
    </row>
    <row r="3490" spans="1:28" s="268" customFormat="1" ht="40.200000000000003" customHeight="1">
      <c r="A3490" s="263" t="s">
        <v>9408</v>
      </c>
      <c r="B3490" s="271" t="s">
        <v>9409</v>
      </c>
      <c r="C3490" s="263" t="s">
        <v>9416</v>
      </c>
      <c r="D3490" s="263" t="s">
        <v>9411</v>
      </c>
      <c r="E3490" s="271" t="s">
        <v>9412</v>
      </c>
      <c r="F3490" s="263" t="s">
        <v>9417</v>
      </c>
      <c r="G3490" s="264" t="s">
        <v>9414</v>
      </c>
      <c r="H3490" s="263" t="s">
        <v>9418</v>
      </c>
      <c r="I3490" s="265" t="s">
        <v>9</v>
      </c>
      <c r="J3490" s="263"/>
      <c r="K3490" s="269"/>
      <c r="L3490" s="269" t="s">
        <v>645</v>
      </c>
      <c r="M3490" s="267"/>
      <c r="N3490" s="267"/>
      <c r="O3490" s="267"/>
      <c r="P3490" s="267"/>
      <c r="Q3490" s="267"/>
      <c r="R3490" s="267"/>
      <c r="S3490" s="267"/>
      <c r="T3490" s="267"/>
      <c r="U3490" s="267"/>
      <c r="V3490" s="267"/>
      <c r="W3490" s="267"/>
      <c r="X3490" s="267"/>
      <c r="Y3490" s="267"/>
      <c r="Z3490" s="267"/>
      <c r="AA3490" s="267"/>
      <c r="AB3490" s="267"/>
    </row>
    <row r="3491" spans="1:28" s="268" customFormat="1" ht="40.200000000000003" customHeight="1">
      <c r="A3491" s="263" t="s">
        <v>9408</v>
      </c>
      <c r="B3491" s="271" t="s">
        <v>9409</v>
      </c>
      <c r="C3491" s="263" t="s">
        <v>9419</v>
      </c>
      <c r="D3491" s="263" t="s">
        <v>9411</v>
      </c>
      <c r="E3491" s="271" t="s">
        <v>9412</v>
      </c>
      <c r="F3491" s="263" t="s">
        <v>9420</v>
      </c>
      <c r="G3491" s="264" t="s">
        <v>9421</v>
      </c>
      <c r="H3491" s="263" t="s">
        <v>9422</v>
      </c>
      <c r="I3491" s="265" t="s">
        <v>9</v>
      </c>
      <c r="J3491" s="263"/>
      <c r="K3491" s="269"/>
      <c r="L3491" s="269" t="s">
        <v>645</v>
      </c>
      <c r="M3491" s="267"/>
      <c r="N3491" s="267"/>
      <c r="O3491" s="267"/>
      <c r="P3491" s="267"/>
      <c r="Q3491" s="267"/>
      <c r="R3491" s="267"/>
      <c r="S3491" s="267"/>
      <c r="T3491" s="267"/>
      <c r="U3491" s="267"/>
      <c r="V3491" s="267"/>
      <c r="W3491" s="267"/>
      <c r="X3491" s="267"/>
      <c r="Y3491" s="267"/>
      <c r="Z3491" s="267"/>
      <c r="AA3491" s="267"/>
      <c r="AB3491" s="267"/>
    </row>
    <row r="3492" spans="1:28" s="268" customFormat="1" ht="40.200000000000003" customHeight="1">
      <c r="A3492" s="263" t="s">
        <v>9408</v>
      </c>
      <c r="B3492" s="271" t="s">
        <v>9409</v>
      </c>
      <c r="C3492" s="263" t="s">
        <v>9423</v>
      </c>
      <c r="D3492" s="263" t="s">
        <v>9411</v>
      </c>
      <c r="E3492" s="271" t="s">
        <v>9412</v>
      </c>
      <c r="F3492" s="263" t="s">
        <v>9424</v>
      </c>
      <c r="G3492" s="264" t="s">
        <v>9425</v>
      </c>
      <c r="H3492" s="263" t="s">
        <v>9426</v>
      </c>
      <c r="I3492" s="265" t="s">
        <v>9</v>
      </c>
      <c r="J3492" s="263"/>
      <c r="K3492" s="269"/>
      <c r="L3492" s="269" t="s">
        <v>645</v>
      </c>
      <c r="M3492" s="267"/>
      <c r="N3492" s="267"/>
      <c r="O3492" s="267"/>
      <c r="P3492" s="267"/>
      <c r="Q3492" s="267"/>
      <c r="R3492" s="267"/>
      <c r="S3492" s="267"/>
      <c r="T3492" s="267"/>
      <c r="U3492" s="267"/>
      <c r="V3492" s="267"/>
      <c r="W3492" s="267"/>
      <c r="X3492" s="267"/>
      <c r="Y3492" s="267"/>
      <c r="Z3492" s="267"/>
      <c r="AA3492" s="267"/>
      <c r="AB3492" s="267"/>
    </row>
    <row r="3493" spans="1:28" s="268" customFormat="1" ht="40.200000000000003" customHeight="1">
      <c r="A3493" s="263" t="s">
        <v>9408</v>
      </c>
      <c r="B3493" s="271" t="s">
        <v>9409</v>
      </c>
      <c r="C3493" s="263" t="s">
        <v>9427</v>
      </c>
      <c r="D3493" s="263" t="s">
        <v>9411</v>
      </c>
      <c r="E3493" s="271" t="s">
        <v>9412</v>
      </c>
      <c r="F3493" s="263" t="s">
        <v>9428</v>
      </c>
      <c r="G3493" s="264" t="s">
        <v>9429</v>
      </c>
      <c r="H3493" s="263" t="s">
        <v>9430</v>
      </c>
      <c r="I3493" s="265" t="s">
        <v>9</v>
      </c>
      <c r="J3493" s="263"/>
      <c r="K3493" s="269"/>
      <c r="L3493" s="269" t="s">
        <v>645</v>
      </c>
      <c r="M3493" s="267"/>
      <c r="N3493" s="267"/>
      <c r="O3493" s="267"/>
      <c r="P3493" s="267"/>
      <c r="Q3493" s="267"/>
      <c r="R3493" s="267"/>
      <c r="S3493" s="267"/>
      <c r="T3493" s="267"/>
      <c r="U3493" s="267"/>
      <c r="V3493" s="267"/>
      <c r="W3493" s="267"/>
      <c r="X3493" s="267"/>
      <c r="Y3493" s="267"/>
      <c r="Z3493" s="267"/>
      <c r="AA3493" s="267"/>
      <c r="AB3493" s="267"/>
    </row>
    <row r="3494" spans="1:28" s="268" customFormat="1" ht="40.200000000000003" customHeight="1">
      <c r="A3494" s="263" t="s">
        <v>9408</v>
      </c>
      <c r="B3494" s="271" t="s">
        <v>9409</v>
      </c>
      <c r="C3494" s="263" t="s">
        <v>9431</v>
      </c>
      <c r="D3494" s="263" t="s">
        <v>9411</v>
      </c>
      <c r="E3494" s="271" t="s">
        <v>9412</v>
      </c>
      <c r="F3494" s="263" t="s">
        <v>9432</v>
      </c>
      <c r="G3494" s="264" t="s">
        <v>9433</v>
      </c>
      <c r="H3494" s="263" t="s">
        <v>9434</v>
      </c>
      <c r="I3494" s="265" t="s">
        <v>9</v>
      </c>
      <c r="J3494" s="263"/>
      <c r="K3494" s="269"/>
      <c r="L3494" s="269" t="s">
        <v>645</v>
      </c>
      <c r="M3494" s="267"/>
      <c r="N3494" s="267"/>
      <c r="O3494" s="267"/>
      <c r="P3494" s="267"/>
      <c r="Q3494" s="267"/>
      <c r="R3494" s="267"/>
      <c r="S3494" s="267"/>
      <c r="T3494" s="267"/>
      <c r="U3494" s="267"/>
      <c r="V3494" s="267"/>
      <c r="W3494" s="267"/>
      <c r="X3494" s="267"/>
      <c r="Y3494" s="267"/>
      <c r="Z3494" s="267"/>
      <c r="AA3494" s="267"/>
      <c r="AB3494" s="267"/>
    </row>
    <row r="3495" spans="1:28" s="268" customFormat="1" ht="40.200000000000003" customHeight="1">
      <c r="A3495" s="263" t="s">
        <v>9408</v>
      </c>
      <c r="B3495" s="271" t="s">
        <v>9409</v>
      </c>
      <c r="C3495" s="263" t="s">
        <v>9435</v>
      </c>
      <c r="D3495" s="263" t="s">
        <v>9411</v>
      </c>
      <c r="E3495" s="271" t="s">
        <v>9412</v>
      </c>
      <c r="F3495" s="263" t="s">
        <v>9436</v>
      </c>
      <c r="G3495" s="264" t="s">
        <v>9437</v>
      </c>
      <c r="H3495" s="263" t="s">
        <v>6712</v>
      </c>
      <c r="I3495" s="265" t="s">
        <v>9</v>
      </c>
      <c r="J3495" s="263"/>
      <c r="K3495" s="269"/>
      <c r="L3495" s="269" t="s">
        <v>645</v>
      </c>
      <c r="M3495" s="267"/>
      <c r="N3495" s="267"/>
      <c r="O3495" s="267"/>
      <c r="P3495" s="267"/>
      <c r="Q3495" s="267"/>
      <c r="R3495" s="267"/>
      <c r="S3495" s="267"/>
      <c r="T3495" s="267"/>
      <c r="U3495" s="267"/>
      <c r="V3495" s="267"/>
      <c r="W3495" s="267"/>
      <c r="X3495" s="267"/>
      <c r="Y3495" s="267"/>
      <c r="Z3495" s="267"/>
      <c r="AA3495" s="267"/>
      <c r="AB3495" s="267"/>
    </row>
    <row r="3496" spans="1:28" s="268" customFormat="1" ht="40.200000000000003" customHeight="1">
      <c r="A3496" s="263" t="s">
        <v>9408</v>
      </c>
      <c r="B3496" s="271" t="s">
        <v>9409</v>
      </c>
      <c r="C3496" s="263" t="s">
        <v>9438</v>
      </c>
      <c r="D3496" s="263" t="s">
        <v>9411</v>
      </c>
      <c r="E3496" s="271" t="s">
        <v>9412</v>
      </c>
      <c r="F3496" s="263" t="s">
        <v>9439</v>
      </c>
      <c r="G3496" s="264" t="s">
        <v>9440</v>
      </c>
      <c r="H3496" s="263" t="s">
        <v>9441</v>
      </c>
      <c r="I3496" s="265" t="s">
        <v>9</v>
      </c>
      <c r="J3496" s="263"/>
      <c r="K3496" s="269"/>
      <c r="L3496" s="269" t="s">
        <v>645</v>
      </c>
      <c r="M3496" s="267"/>
      <c r="N3496" s="267"/>
      <c r="O3496" s="267"/>
      <c r="P3496" s="267"/>
      <c r="Q3496" s="267"/>
      <c r="R3496" s="267"/>
      <c r="S3496" s="267"/>
      <c r="T3496" s="267"/>
      <c r="U3496" s="267"/>
      <c r="V3496" s="267"/>
      <c r="W3496" s="267"/>
      <c r="X3496" s="267"/>
      <c r="Y3496" s="267"/>
      <c r="Z3496" s="267"/>
      <c r="AA3496" s="267"/>
      <c r="AB3496" s="267"/>
    </row>
    <row r="3497" spans="1:28" s="268" customFormat="1" ht="40.200000000000003" customHeight="1">
      <c r="A3497" s="263" t="s">
        <v>9408</v>
      </c>
      <c r="B3497" s="271" t="s">
        <v>9409</v>
      </c>
      <c r="C3497" s="263" t="s">
        <v>9442</v>
      </c>
      <c r="D3497" s="263" t="s">
        <v>9411</v>
      </c>
      <c r="E3497" s="271" t="s">
        <v>9412</v>
      </c>
      <c r="F3497" s="263" t="s">
        <v>9443</v>
      </c>
      <c r="G3497" s="264" t="s">
        <v>9440</v>
      </c>
      <c r="H3497" s="263" t="s">
        <v>9444</v>
      </c>
      <c r="I3497" s="265" t="s">
        <v>9</v>
      </c>
      <c r="J3497" s="263"/>
      <c r="K3497" s="269"/>
      <c r="L3497" s="269" t="s">
        <v>645</v>
      </c>
      <c r="M3497" s="267"/>
      <c r="N3497" s="267"/>
      <c r="O3497" s="267"/>
      <c r="P3497" s="267"/>
      <c r="Q3497" s="267"/>
      <c r="R3497" s="267"/>
      <c r="S3497" s="267"/>
      <c r="T3497" s="267"/>
      <c r="U3497" s="267"/>
      <c r="V3497" s="267"/>
      <c r="W3497" s="267"/>
      <c r="X3497" s="267"/>
      <c r="Y3497" s="267"/>
      <c r="Z3497" s="267"/>
      <c r="AA3497" s="267"/>
      <c r="AB3497" s="267"/>
    </row>
    <row r="3498" spans="1:28" s="268" customFormat="1" ht="40.200000000000003" customHeight="1">
      <c r="A3498" s="263" t="s">
        <v>9408</v>
      </c>
      <c r="B3498" s="271" t="s">
        <v>9409</v>
      </c>
      <c r="C3498" s="263" t="s">
        <v>9445</v>
      </c>
      <c r="D3498" s="263" t="s">
        <v>9411</v>
      </c>
      <c r="E3498" s="271" t="s">
        <v>9412</v>
      </c>
      <c r="F3498" s="263" t="s">
        <v>9446</v>
      </c>
      <c r="G3498" s="264" t="s">
        <v>9440</v>
      </c>
      <c r="H3498" s="263" t="s">
        <v>9447</v>
      </c>
      <c r="I3498" s="265" t="s">
        <v>9</v>
      </c>
      <c r="J3498" s="263"/>
      <c r="K3498" s="269"/>
      <c r="L3498" s="269" t="s">
        <v>645</v>
      </c>
      <c r="M3498" s="267"/>
      <c r="N3498" s="267"/>
      <c r="O3498" s="267"/>
      <c r="P3498" s="267"/>
      <c r="Q3498" s="267"/>
      <c r="R3498" s="267"/>
      <c r="S3498" s="267"/>
      <c r="T3498" s="267"/>
      <c r="U3498" s="267"/>
      <c r="V3498" s="267"/>
      <c r="W3498" s="267"/>
      <c r="X3498" s="267"/>
      <c r="Y3498" s="267"/>
      <c r="Z3498" s="267"/>
      <c r="AA3498" s="267"/>
      <c r="AB3498" s="267"/>
    </row>
    <row r="3499" spans="1:28" s="268" customFormat="1" ht="40.200000000000003" customHeight="1">
      <c r="A3499" s="263" t="s">
        <v>9408</v>
      </c>
      <c r="B3499" s="271" t="s">
        <v>9409</v>
      </c>
      <c r="C3499" s="263" t="s">
        <v>9448</v>
      </c>
      <c r="D3499" s="263" t="s">
        <v>9411</v>
      </c>
      <c r="E3499" s="271" t="s">
        <v>9412</v>
      </c>
      <c r="F3499" s="263" t="s">
        <v>9449</v>
      </c>
      <c r="G3499" s="264" t="s">
        <v>9440</v>
      </c>
      <c r="H3499" s="263" t="s">
        <v>9450</v>
      </c>
      <c r="I3499" s="265" t="s">
        <v>9</v>
      </c>
      <c r="J3499" s="263"/>
      <c r="K3499" s="269"/>
      <c r="L3499" s="269" t="s">
        <v>645</v>
      </c>
      <c r="M3499" s="267"/>
      <c r="N3499" s="267"/>
      <c r="O3499" s="267"/>
      <c r="P3499" s="267"/>
      <c r="Q3499" s="267"/>
      <c r="R3499" s="267"/>
      <c r="S3499" s="267"/>
      <c r="T3499" s="267"/>
      <c r="U3499" s="267"/>
      <c r="V3499" s="267"/>
      <c r="W3499" s="267"/>
      <c r="X3499" s="267"/>
      <c r="Y3499" s="267"/>
      <c r="Z3499" s="267"/>
      <c r="AA3499" s="267"/>
      <c r="AB3499" s="267"/>
    </row>
    <row r="3500" spans="1:28" s="268" customFormat="1" ht="40.200000000000003" customHeight="1">
      <c r="A3500" s="263" t="s">
        <v>9408</v>
      </c>
      <c r="B3500" s="271" t="s">
        <v>9409</v>
      </c>
      <c r="C3500" s="263" t="s">
        <v>9451</v>
      </c>
      <c r="D3500" s="263" t="s">
        <v>9411</v>
      </c>
      <c r="E3500" s="271" t="s">
        <v>9412</v>
      </c>
      <c r="F3500" s="263" t="s">
        <v>9452</v>
      </c>
      <c r="G3500" s="264" t="s">
        <v>9440</v>
      </c>
      <c r="H3500" s="263" t="s">
        <v>9453</v>
      </c>
      <c r="I3500" s="265" t="s">
        <v>9</v>
      </c>
      <c r="J3500" s="263"/>
      <c r="K3500" s="269"/>
      <c r="L3500" s="269" t="s">
        <v>645</v>
      </c>
      <c r="M3500" s="267"/>
      <c r="N3500" s="267"/>
      <c r="O3500" s="267"/>
      <c r="P3500" s="267"/>
      <c r="Q3500" s="267"/>
      <c r="R3500" s="267"/>
      <c r="S3500" s="267"/>
      <c r="T3500" s="267"/>
      <c r="U3500" s="267"/>
      <c r="V3500" s="267"/>
      <c r="W3500" s="267"/>
      <c r="X3500" s="267"/>
      <c r="Y3500" s="267"/>
      <c r="Z3500" s="267"/>
      <c r="AA3500" s="267"/>
      <c r="AB3500" s="267"/>
    </row>
    <row r="3501" spans="1:28" s="268" customFormat="1" ht="40.200000000000003" customHeight="1">
      <c r="A3501" s="263" t="s">
        <v>9408</v>
      </c>
      <c r="B3501" s="271" t="s">
        <v>9409</v>
      </c>
      <c r="C3501" s="263" t="s">
        <v>9454</v>
      </c>
      <c r="D3501" s="263" t="s">
        <v>9411</v>
      </c>
      <c r="E3501" s="271" t="s">
        <v>9412</v>
      </c>
      <c r="F3501" s="263" t="s">
        <v>6729</v>
      </c>
      <c r="G3501" s="264" t="s">
        <v>9440</v>
      </c>
      <c r="H3501" s="263" t="s">
        <v>6730</v>
      </c>
      <c r="I3501" s="265" t="s">
        <v>9</v>
      </c>
      <c r="J3501" s="263"/>
      <c r="K3501" s="269"/>
      <c r="L3501" s="269" t="s">
        <v>645</v>
      </c>
      <c r="M3501" s="267"/>
      <c r="N3501" s="267"/>
      <c r="O3501" s="267"/>
      <c r="P3501" s="267"/>
      <c r="Q3501" s="267"/>
      <c r="R3501" s="267"/>
      <c r="S3501" s="267"/>
      <c r="T3501" s="267"/>
      <c r="U3501" s="267"/>
      <c r="V3501" s="267"/>
      <c r="W3501" s="267"/>
      <c r="X3501" s="267"/>
      <c r="Y3501" s="267"/>
      <c r="Z3501" s="267"/>
      <c r="AA3501" s="267"/>
      <c r="AB3501" s="267"/>
    </row>
    <row r="3502" spans="1:28" s="268" customFormat="1" ht="40.200000000000003" customHeight="1">
      <c r="A3502" s="263" t="s">
        <v>9408</v>
      </c>
      <c r="B3502" s="271" t="s">
        <v>9409</v>
      </c>
      <c r="C3502" s="263" t="s">
        <v>9455</v>
      </c>
      <c r="D3502" s="263" t="s">
        <v>9411</v>
      </c>
      <c r="E3502" s="271" t="s">
        <v>9412</v>
      </c>
      <c r="F3502" s="263" t="s">
        <v>8874</v>
      </c>
      <c r="G3502" s="264" t="s">
        <v>9440</v>
      </c>
      <c r="H3502" s="263" t="s">
        <v>4735</v>
      </c>
      <c r="I3502" s="265" t="s">
        <v>9</v>
      </c>
      <c r="J3502" s="263"/>
      <c r="K3502" s="269"/>
      <c r="L3502" s="269" t="s">
        <v>645</v>
      </c>
      <c r="M3502" s="267"/>
      <c r="N3502" s="267"/>
      <c r="O3502" s="267"/>
      <c r="P3502" s="267"/>
      <c r="Q3502" s="267"/>
      <c r="R3502" s="267"/>
      <c r="S3502" s="267"/>
      <c r="T3502" s="267"/>
      <c r="U3502" s="267"/>
      <c r="V3502" s="267"/>
      <c r="W3502" s="267"/>
      <c r="X3502" s="267"/>
      <c r="Y3502" s="267"/>
      <c r="Z3502" s="267"/>
      <c r="AA3502" s="267"/>
      <c r="AB3502" s="267"/>
    </row>
    <row r="3503" spans="1:28" s="268" customFormat="1" ht="40.200000000000003" customHeight="1">
      <c r="A3503" s="263" t="s">
        <v>9408</v>
      </c>
      <c r="B3503" s="271" t="s">
        <v>9409</v>
      </c>
      <c r="C3503" s="263" t="s">
        <v>9456</v>
      </c>
      <c r="D3503" s="263" t="s">
        <v>9411</v>
      </c>
      <c r="E3503" s="271" t="s">
        <v>9412</v>
      </c>
      <c r="F3503" s="263" t="s">
        <v>8475</v>
      </c>
      <c r="G3503" s="264" t="s">
        <v>9440</v>
      </c>
      <c r="H3503" s="263" t="s">
        <v>9457</v>
      </c>
      <c r="I3503" s="265" t="s">
        <v>9</v>
      </c>
      <c r="J3503" s="263"/>
      <c r="K3503" s="269"/>
      <c r="L3503" s="269" t="s">
        <v>645</v>
      </c>
      <c r="M3503" s="267"/>
      <c r="N3503" s="267"/>
      <c r="O3503" s="267"/>
      <c r="P3503" s="267"/>
      <c r="Q3503" s="267"/>
      <c r="R3503" s="267"/>
      <c r="S3503" s="267"/>
      <c r="T3503" s="267"/>
      <c r="U3503" s="267"/>
      <c r="V3503" s="267"/>
      <c r="W3503" s="267"/>
      <c r="X3503" s="267"/>
      <c r="Y3503" s="267"/>
      <c r="Z3503" s="267"/>
      <c r="AA3503" s="267"/>
      <c r="AB3503" s="267"/>
    </row>
    <row r="3504" spans="1:28" s="268" customFormat="1" ht="40.200000000000003" customHeight="1">
      <c r="A3504" s="263" t="s">
        <v>9408</v>
      </c>
      <c r="B3504" s="271" t="s">
        <v>9409</v>
      </c>
      <c r="C3504" s="263" t="s">
        <v>9458</v>
      </c>
      <c r="D3504" s="263" t="s">
        <v>9411</v>
      </c>
      <c r="E3504" s="271" t="s">
        <v>9412</v>
      </c>
      <c r="F3504" s="263" t="s">
        <v>8477</v>
      </c>
      <c r="G3504" s="264" t="s">
        <v>9440</v>
      </c>
      <c r="H3504" s="263" t="s">
        <v>9459</v>
      </c>
      <c r="I3504" s="265" t="s">
        <v>9</v>
      </c>
      <c r="J3504" s="263"/>
      <c r="K3504" s="269"/>
      <c r="L3504" s="269" t="s">
        <v>645</v>
      </c>
      <c r="M3504" s="267"/>
      <c r="N3504" s="267"/>
      <c r="O3504" s="267"/>
      <c r="P3504" s="267"/>
      <c r="Q3504" s="267"/>
      <c r="R3504" s="267"/>
      <c r="S3504" s="267"/>
      <c r="T3504" s="267"/>
      <c r="U3504" s="267"/>
      <c r="V3504" s="267"/>
      <c r="W3504" s="267"/>
      <c r="X3504" s="267"/>
      <c r="Y3504" s="267"/>
      <c r="Z3504" s="267"/>
      <c r="AA3504" s="267"/>
      <c r="AB3504" s="267"/>
    </row>
    <row r="3505" spans="1:28" s="268" customFormat="1" ht="40.200000000000003" customHeight="1">
      <c r="A3505" s="263" t="s">
        <v>9408</v>
      </c>
      <c r="B3505" s="271" t="s">
        <v>9409</v>
      </c>
      <c r="C3505" s="263" t="s">
        <v>9460</v>
      </c>
      <c r="D3505" s="263" t="s">
        <v>9411</v>
      </c>
      <c r="E3505" s="271" t="s">
        <v>9412</v>
      </c>
      <c r="F3505" s="263" t="s">
        <v>9461</v>
      </c>
      <c r="G3505" s="264" t="s">
        <v>9440</v>
      </c>
      <c r="H3505" s="263" t="s">
        <v>9462</v>
      </c>
      <c r="I3505" s="265" t="s">
        <v>9</v>
      </c>
      <c r="J3505" s="263"/>
      <c r="K3505" s="269"/>
      <c r="L3505" s="269" t="s">
        <v>645</v>
      </c>
      <c r="M3505" s="267"/>
      <c r="N3505" s="267"/>
      <c r="O3505" s="267"/>
      <c r="P3505" s="267"/>
      <c r="Q3505" s="267"/>
      <c r="R3505" s="267"/>
      <c r="S3505" s="267"/>
      <c r="T3505" s="267"/>
      <c r="U3505" s="267"/>
      <c r="V3505" s="267"/>
      <c r="W3505" s="267"/>
      <c r="X3505" s="267"/>
      <c r="Y3505" s="267"/>
      <c r="Z3505" s="267"/>
      <c r="AA3505" s="267"/>
      <c r="AB3505" s="267"/>
    </row>
    <row r="3506" spans="1:28" s="268" customFormat="1" ht="40.200000000000003" customHeight="1">
      <c r="A3506" s="263" t="s">
        <v>9408</v>
      </c>
      <c r="B3506" s="271" t="s">
        <v>9409</v>
      </c>
      <c r="C3506" s="263" t="s">
        <v>9463</v>
      </c>
      <c r="D3506" s="263" t="s">
        <v>9411</v>
      </c>
      <c r="E3506" s="271" t="s">
        <v>9412</v>
      </c>
      <c r="F3506" s="263" t="s">
        <v>9464</v>
      </c>
      <c r="G3506" s="264" t="s">
        <v>9440</v>
      </c>
      <c r="H3506" s="263" t="s">
        <v>9465</v>
      </c>
      <c r="I3506" s="265" t="s">
        <v>9</v>
      </c>
      <c r="J3506" s="263"/>
      <c r="K3506" s="269"/>
      <c r="L3506" s="269" t="s">
        <v>645</v>
      </c>
      <c r="M3506" s="267"/>
      <c r="N3506" s="267"/>
      <c r="O3506" s="267"/>
      <c r="P3506" s="267"/>
      <c r="Q3506" s="267"/>
      <c r="R3506" s="267"/>
      <c r="S3506" s="267"/>
      <c r="T3506" s="267"/>
      <c r="U3506" s="267"/>
      <c r="V3506" s="267"/>
      <c r="W3506" s="267"/>
      <c r="X3506" s="267"/>
      <c r="Y3506" s="267"/>
      <c r="Z3506" s="267"/>
      <c r="AA3506" s="267"/>
      <c r="AB3506" s="267"/>
    </row>
    <row r="3507" spans="1:28" s="268" customFormat="1" ht="40.200000000000003" customHeight="1">
      <c r="A3507" s="263" t="s">
        <v>9408</v>
      </c>
      <c r="B3507" s="271" t="s">
        <v>9409</v>
      </c>
      <c r="C3507" s="263" t="s">
        <v>9466</v>
      </c>
      <c r="D3507" s="263" t="s">
        <v>9411</v>
      </c>
      <c r="E3507" s="271" t="s">
        <v>9412</v>
      </c>
      <c r="F3507" s="263" t="s">
        <v>9467</v>
      </c>
      <c r="G3507" s="264" t="s">
        <v>9440</v>
      </c>
      <c r="H3507" s="263" t="s">
        <v>9468</v>
      </c>
      <c r="I3507" s="265" t="s">
        <v>9</v>
      </c>
      <c r="J3507" s="263"/>
      <c r="K3507" s="269"/>
      <c r="L3507" s="269" t="s">
        <v>645</v>
      </c>
      <c r="M3507" s="267"/>
      <c r="N3507" s="267"/>
      <c r="O3507" s="267"/>
      <c r="P3507" s="267"/>
      <c r="Q3507" s="267"/>
      <c r="R3507" s="267"/>
      <c r="S3507" s="267"/>
      <c r="T3507" s="267"/>
      <c r="U3507" s="267"/>
      <c r="V3507" s="267"/>
      <c r="W3507" s="267"/>
      <c r="X3507" s="267"/>
      <c r="Y3507" s="267"/>
      <c r="Z3507" s="267"/>
      <c r="AA3507" s="267"/>
      <c r="AB3507" s="267"/>
    </row>
    <row r="3508" spans="1:28" s="268" customFormat="1" ht="40.200000000000003" customHeight="1">
      <c r="A3508" s="263" t="s">
        <v>9408</v>
      </c>
      <c r="B3508" s="271" t="s">
        <v>9409</v>
      </c>
      <c r="C3508" s="263" t="s">
        <v>9469</v>
      </c>
      <c r="D3508" s="263" t="s">
        <v>9411</v>
      </c>
      <c r="E3508" s="271" t="s">
        <v>9412</v>
      </c>
      <c r="F3508" s="263" t="s">
        <v>9470</v>
      </c>
      <c r="G3508" s="264" t="s">
        <v>9440</v>
      </c>
      <c r="H3508" s="263" t="s">
        <v>9471</v>
      </c>
      <c r="I3508" s="265" t="s">
        <v>9</v>
      </c>
      <c r="J3508" s="263"/>
      <c r="K3508" s="269"/>
      <c r="L3508" s="269" t="s">
        <v>645</v>
      </c>
      <c r="M3508" s="267"/>
      <c r="N3508" s="267"/>
      <c r="O3508" s="267"/>
      <c r="P3508" s="267"/>
      <c r="Q3508" s="267"/>
      <c r="R3508" s="267"/>
      <c r="S3508" s="267"/>
      <c r="T3508" s="267"/>
      <c r="U3508" s="267"/>
      <c r="V3508" s="267"/>
      <c r="W3508" s="267"/>
      <c r="X3508" s="267"/>
      <c r="Y3508" s="267"/>
      <c r="Z3508" s="267"/>
      <c r="AA3508" s="267"/>
      <c r="AB3508" s="267"/>
    </row>
    <row r="3509" spans="1:28" s="268" customFormat="1" ht="40.200000000000003" customHeight="1">
      <c r="A3509" s="263" t="s">
        <v>9408</v>
      </c>
      <c r="B3509" s="271" t="s">
        <v>9409</v>
      </c>
      <c r="C3509" s="263" t="s">
        <v>9472</v>
      </c>
      <c r="D3509" s="263" t="s">
        <v>9411</v>
      </c>
      <c r="E3509" s="271" t="s">
        <v>9412</v>
      </c>
      <c r="F3509" s="263" t="s">
        <v>9473</v>
      </c>
      <c r="G3509" s="264" t="s">
        <v>9440</v>
      </c>
      <c r="H3509" s="263" t="s">
        <v>9474</v>
      </c>
      <c r="I3509" s="265" t="s">
        <v>9</v>
      </c>
      <c r="J3509" s="263"/>
      <c r="K3509" s="269"/>
      <c r="L3509" s="269" t="s">
        <v>645</v>
      </c>
      <c r="M3509" s="267"/>
      <c r="N3509" s="267"/>
      <c r="O3509" s="267"/>
      <c r="P3509" s="267"/>
      <c r="Q3509" s="267"/>
      <c r="R3509" s="267"/>
      <c r="S3509" s="267"/>
      <c r="T3509" s="267"/>
      <c r="U3509" s="267"/>
      <c r="V3509" s="267"/>
      <c r="W3509" s="267"/>
      <c r="X3509" s="267"/>
      <c r="Y3509" s="267"/>
      <c r="Z3509" s="267"/>
      <c r="AA3509" s="267"/>
      <c r="AB3509" s="267"/>
    </row>
    <row r="3510" spans="1:28" s="268" customFormat="1" ht="40.200000000000003" customHeight="1">
      <c r="A3510" s="263" t="s">
        <v>9408</v>
      </c>
      <c r="B3510" s="271" t="s">
        <v>9409</v>
      </c>
      <c r="C3510" s="263" t="s">
        <v>9475</v>
      </c>
      <c r="D3510" s="263" t="s">
        <v>9411</v>
      </c>
      <c r="E3510" s="271" t="s">
        <v>9412</v>
      </c>
      <c r="F3510" s="263" t="s">
        <v>9476</v>
      </c>
      <c r="G3510" s="264" t="s">
        <v>9440</v>
      </c>
      <c r="H3510" s="263" t="s">
        <v>9477</v>
      </c>
      <c r="I3510" s="265" t="s">
        <v>9</v>
      </c>
      <c r="J3510" s="263"/>
      <c r="K3510" s="269"/>
      <c r="L3510" s="269" t="s">
        <v>645</v>
      </c>
      <c r="M3510" s="267"/>
      <c r="N3510" s="267"/>
      <c r="O3510" s="267"/>
      <c r="P3510" s="267"/>
      <c r="Q3510" s="267"/>
      <c r="R3510" s="267"/>
      <c r="S3510" s="267"/>
      <c r="T3510" s="267"/>
      <c r="U3510" s="267"/>
      <c r="V3510" s="267"/>
      <c r="W3510" s="267"/>
      <c r="X3510" s="267"/>
      <c r="Y3510" s="267"/>
      <c r="Z3510" s="267"/>
      <c r="AA3510" s="267"/>
      <c r="AB3510" s="267"/>
    </row>
    <row r="3511" spans="1:28" s="268" customFormat="1" ht="40.200000000000003" customHeight="1">
      <c r="A3511" s="263" t="s">
        <v>9408</v>
      </c>
      <c r="B3511" s="271" t="s">
        <v>9409</v>
      </c>
      <c r="C3511" s="263" t="s">
        <v>9478</v>
      </c>
      <c r="D3511" s="263" t="s">
        <v>9411</v>
      </c>
      <c r="E3511" s="271" t="s">
        <v>9412</v>
      </c>
      <c r="F3511" s="263" t="s">
        <v>9479</v>
      </c>
      <c r="G3511" s="264" t="s">
        <v>9480</v>
      </c>
      <c r="H3511" s="263" t="s">
        <v>6765</v>
      </c>
      <c r="I3511" s="265" t="s">
        <v>9</v>
      </c>
      <c r="J3511" s="263"/>
      <c r="K3511" s="269"/>
      <c r="L3511" s="269" t="s">
        <v>645</v>
      </c>
      <c r="M3511" s="267"/>
      <c r="N3511" s="267"/>
      <c r="O3511" s="267"/>
      <c r="P3511" s="267"/>
      <c r="Q3511" s="267"/>
      <c r="R3511" s="267"/>
      <c r="S3511" s="267"/>
      <c r="T3511" s="267"/>
      <c r="U3511" s="267"/>
      <c r="V3511" s="267"/>
      <c r="W3511" s="267"/>
      <c r="X3511" s="267"/>
      <c r="Y3511" s="267"/>
      <c r="Z3511" s="267"/>
      <c r="AA3511" s="267"/>
      <c r="AB3511" s="267"/>
    </row>
    <row r="3512" spans="1:28" s="268" customFormat="1" ht="40.200000000000003" customHeight="1">
      <c r="A3512" s="263" t="s">
        <v>9408</v>
      </c>
      <c r="B3512" s="271" t="s">
        <v>9409</v>
      </c>
      <c r="C3512" s="263" t="s">
        <v>9481</v>
      </c>
      <c r="D3512" s="263" t="s">
        <v>9411</v>
      </c>
      <c r="E3512" s="271" t="s">
        <v>9412</v>
      </c>
      <c r="F3512" s="263" t="s">
        <v>9482</v>
      </c>
      <c r="G3512" s="264" t="s">
        <v>9440</v>
      </c>
      <c r="H3512" s="263" t="s">
        <v>6768</v>
      </c>
      <c r="I3512" s="265" t="s">
        <v>9</v>
      </c>
      <c r="J3512" s="263"/>
      <c r="K3512" s="269"/>
      <c r="L3512" s="269" t="s">
        <v>645</v>
      </c>
      <c r="M3512" s="267"/>
      <c r="N3512" s="267"/>
      <c r="O3512" s="267"/>
      <c r="P3512" s="267"/>
      <c r="Q3512" s="267"/>
      <c r="R3512" s="267"/>
      <c r="S3512" s="267"/>
      <c r="T3512" s="267"/>
      <c r="U3512" s="267"/>
      <c r="V3512" s="267"/>
      <c r="W3512" s="267"/>
      <c r="X3512" s="267"/>
      <c r="Y3512" s="267"/>
      <c r="Z3512" s="267"/>
      <c r="AA3512" s="267"/>
      <c r="AB3512" s="267"/>
    </row>
    <row r="3513" spans="1:28" s="268" customFormat="1" ht="40.200000000000003" customHeight="1">
      <c r="A3513" s="263" t="s">
        <v>9408</v>
      </c>
      <c r="B3513" s="271" t="s">
        <v>9409</v>
      </c>
      <c r="C3513" s="263" t="s">
        <v>9483</v>
      </c>
      <c r="D3513" s="263" t="s">
        <v>9411</v>
      </c>
      <c r="E3513" s="271" t="s">
        <v>9412</v>
      </c>
      <c r="F3513" s="263" t="s">
        <v>9484</v>
      </c>
      <c r="G3513" s="264" t="s">
        <v>9440</v>
      </c>
      <c r="H3513" s="263" t="s">
        <v>1812</v>
      </c>
      <c r="I3513" s="265" t="s">
        <v>9</v>
      </c>
      <c r="J3513" s="263"/>
      <c r="K3513" s="269"/>
      <c r="L3513" s="269" t="s">
        <v>645</v>
      </c>
      <c r="M3513" s="267"/>
      <c r="N3513" s="267"/>
      <c r="O3513" s="267"/>
      <c r="P3513" s="267"/>
      <c r="Q3513" s="267"/>
      <c r="R3513" s="267"/>
      <c r="S3513" s="267"/>
      <c r="T3513" s="267"/>
      <c r="U3513" s="267"/>
      <c r="V3513" s="267"/>
      <c r="W3513" s="267"/>
      <c r="X3513" s="267"/>
      <c r="Y3513" s="267"/>
      <c r="Z3513" s="267"/>
      <c r="AA3513" s="267"/>
      <c r="AB3513" s="267"/>
    </row>
    <row r="3514" spans="1:28" s="268" customFormat="1" ht="40.200000000000003" customHeight="1">
      <c r="A3514" s="263" t="s">
        <v>9408</v>
      </c>
      <c r="B3514" s="271" t="s">
        <v>9409</v>
      </c>
      <c r="C3514" s="263" t="s">
        <v>9485</v>
      </c>
      <c r="D3514" s="263" t="s">
        <v>9411</v>
      </c>
      <c r="E3514" s="271" t="s">
        <v>9412</v>
      </c>
      <c r="F3514" s="263" t="s">
        <v>9486</v>
      </c>
      <c r="G3514" s="264" t="s">
        <v>9440</v>
      </c>
      <c r="H3514" s="263" t="s">
        <v>1808</v>
      </c>
      <c r="I3514" s="265" t="s">
        <v>9</v>
      </c>
      <c r="J3514" s="263"/>
      <c r="K3514" s="269"/>
      <c r="L3514" s="269" t="s">
        <v>645</v>
      </c>
      <c r="M3514" s="267"/>
      <c r="N3514" s="267"/>
      <c r="O3514" s="267"/>
      <c r="P3514" s="267"/>
      <c r="Q3514" s="267"/>
      <c r="R3514" s="267"/>
      <c r="S3514" s="267"/>
      <c r="T3514" s="267"/>
      <c r="U3514" s="267"/>
      <c r="V3514" s="267"/>
      <c r="W3514" s="267"/>
      <c r="X3514" s="267"/>
      <c r="Y3514" s="267"/>
      <c r="Z3514" s="267"/>
      <c r="AA3514" s="267"/>
      <c r="AB3514" s="267"/>
    </row>
    <row r="3515" spans="1:28" s="268" customFormat="1" ht="40.200000000000003" customHeight="1">
      <c r="A3515" s="263" t="s">
        <v>9408</v>
      </c>
      <c r="B3515" s="271" t="s">
        <v>9409</v>
      </c>
      <c r="C3515" s="263" t="s">
        <v>9487</v>
      </c>
      <c r="D3515" s="263" t="s">
        <v>9411</v>
      </c>
      <c r="E3515" s="271" t="s">
        <v>9412</v>
      </c>
      <c r="F3515" s="263" t="s">
        <v>1804</v>
      </c>
      <c r="G3515" s="264" t="s">
        <v>9440</v>
      </c>
      <c r="H3515" s="263" t="s">
        <v>1625</v>
      </c>
      <c r="I3515" s="265" t="s">
        <v>9</v>
      </c>
      <c r="J3515" s="263"/>
      <c r="K3515" s="269"/>
      <c r="L3515" s="269" t="s">
        <v>645</v>
      </c>
      <c r="M3515" s="267"/>
      <c r="N3515" s="267"/>
      <c r="O3515" s="267"/>
      <c r="P3515" s="267"/>
      <c r="Q3515" s="267"/>
      <c r="R3515" s="267"/>
      <c r="S3515" s="267"/>
      <c r="T3515" s="267"/>
      <c r="U3515" s="267"/>
      <c r="V3515" s="267"/>
      <c r="W3515" s="267"/>
      <c r="X3515" s="267"/>
      <c r="Y3515" s="267"/>
      <c r="Z3515" s="267"/>
      <c r="AA3515" s="267"/>
      <c r="AB3515" s="267"/>
    </row>
    <row r="3516" spans="1:28" s="268" customFormat="1" ht="40.200000000000003" customHeight="1">
      <c r="A3516" s="263" t="s">
        <v>9408</v>
      </c>
      <c r="B3516" s="271" t="s">
        <v>9409</v>
      </c>
      <c r="C3516" s="263" t="s">
        <v>9488</v>
      </c>
      <c r="D3516" s="263" t="s">
        <v>9411</v>
      </c>
      <c r="E3516" s="271" t="s">
        <v>9412</v>
      </c>
      <c r="F3516" s="263" t="s">
        <v>8901</v>
      </c>
      <c r="G3516" s="264" t="s">
        <v>9440</v>
      </c>
      <c r="H3516" s="263" t="s">
        <v>8902</v>
      </c>
      <c r="I3516" s="265" t="s">
        <v>9</v>
      </c>
      <c r="J3516" s="263"/>
      <c r="K3516" s="269"/>
      <c r="L3516" s="269" t="s">
        <v>645</v>
      </c>
      <c r="M3516" s="267"/>
      <c r="N3516" s="267"/>
      <c r="O3516" s="267"/>
      <c r="P3516" s="267"/>
      <c r="Q3516" s="267"/>
      <c r="R3516" s="267"/>
      <c r="S3516" s="267"/>
      <c r="T3516" s="267"/>
      <c r="U3516" s="267"/>
      <c r="V3516" s="267"/>
      <c r="W3516" s="267"/>
      <c r="X3516" s="267"/>
      <c r="Y3516" s="267"/>
      <c r="Z3516" s="267"/>
      <c r="AA3516" s="267"/>
      <c r="AB3516" s="267"/>
    </row>
    <row r="3517" spans="1:28" s="268" customFormat="1" ht="40.200000000000003" customHeight="1">
      <c r="A3517" s="263" t="s">
        <v>9408</v>
      </c>
      <c r="B3517" s="271" t="s">
        <v>9409</v>
      </c>
      <c r="C3517" s="263" t="s">
        <v>9489</v>
      </c>
      <c r="D3517" s="263" t="s">
        <v>9411</v>
      </c>
      <c r="E3517" s="271" t="s">
        <v>9412</v>
      </c>
      <c r="F3517" s="263" t="s">
        <v>4860</v>
      </c>
      <c r="G3517" s="264" t="s">
        <v>9440</v>
      </c>
      <c r="H3517" s="263" t="s">
        <v>8904</v>
      </c>
      <c r="I3517" s="265" t="s">
        <v>9</v>
      </c>
      <c r="J3517" s="263"/>
      <c r="K3517" s="269"/>
      <c r="L3517" s="269" t="s">
        <v>645</v>
      </c>
      <c r="M3517" s="267"/>
      <c r="N3517" s="267"/>
      <c r="O3517" s="267"/>
      <c r="P3517" s="267"/>
      <c r="Q3517" s="267"/>
      <c r="R3517" s="267"/>
      <c r="S3517" s="267"/>
      <c r="T3517" s="267"/>
      <c r="U3517" s="267"/>
      <c r="V3517" s="267"/>
      <c r="W3517" s="267"/>
      <c r="X3517" s="267"/>
      <c r="Y3517" s="267"/>
      <c r="Z3517" s="267"/>
      <c r="AA3517" s="267"/>
      <c r="AB3517" s="267"/>
    </row>
    <row r="3518" spans="1:28" s="268" customFormat="1" ht="40.200000000000003" customHeight="1">
      <c r="A3518" s="263" t="s">
        <v>9408</v>
      </c>
      <c r="B3518" s="271" t="s">
        <v>9409</v>
      </c>
      <c r="C3518" s="263" t="s">
        <v>9490</v>
      </c>
      <c r="D3518" s="263" t="s">
        <v>9411</v>
      </c>
      <c r="E3518" s="271" t="s">
        <v>9412</v>
      </c>
      <c r="F3518" s="263" t="s">
        <v>9491</v>
      </c>
      <c r="G3518" s="264" t="s">
        <v>9440</v>
      </c>
      <c r="H3518" s="263" t="s">
        <v>9492</v>
      </c>
      <c r="I3518" s="265" t="s">
        <v>9</v>
      </c>
      <c r="J3518" s="263"/>
      <c r="K3518" s="269"/>
      <c r="L3518" s="269" t="s">
        <v>645</v>
      </c>
      <c r="M3518" s="267"/>
      <c r="N3518" s="267"/>
      <c r="O3518" s="267"/>
      <c r="P3518" s="267"/>
      <c r="Q3518" s="267"/>
      <c r="R3518" s="267"/>
      <c r="S3518" s="267"/>
      <c r="T3518" s="267"/>
      <c r="U3518" s="267"/>
      <c r="V3518" s="267"/>
      <c r="W3518" s="267"/>
      <c r="X3518" s="267"/>
      <c r="Y3518" s="267"/>
      <c r="Z3518" s="267"/>
      <c r="AA3518" s="267"/>
      <c r="AB3518" s="267"/>
    </row>
    <row r="3519" spans="1:28" s="268" customFormat="1" ht="40.200000000000003" customHeight="1">
      <c r="A3519" s="263" t="s">
        <v>9408</v>
      </c>
      <c r="B3519" s="271" t="s">
        <v>9409</v>
      </c>
      <c r="C3519" s="263" t="s">
        <v>9493</v>
      </c>
      <c r="D3519" s="263" t="s">
        <v>9411</v>
      </c>
      <c r="E3519" s="271" t="s">
        <v>9412</v>
      </c>
      <c r="F3519" s="263" t="s">
        <v>9494</v>
      </c>
      <c r="G3519" s="264" t="s">
        <v>9440</v>
      </c>
      <c r="H3519" s="263" t="s">
        <v>8910</v>
      </c>
      <c r="I3519" s="265" t="s">
        <v>9</v>
      </c>
      <c r="J3519" s="263"/>
      <c r="K3519" s="269"/>
      <c r="L3519" s="269" t="s">
        <v>645</v>
      </c>
      <c r="M3519" s="267"/>
      <c r="N3519" s="267"/>
      <c r="O3519" s="267"/>
      <c r="P3519" s="267"/>
      <c r="Q3519" s="267"/>
      <c r="R3519" s="267"/>
      <c r="S3519" s="267"/>
      <c r="T3519" s="267"/>
      <c r="U3519" s="267"/>
      <c r="V3519" s="267"/>
      <c r="W3519" s="267"/>
      <c r="X3519" s="267"/>
      <c r="Y3519" s="267"/>
      <c r="Z3519" s="267"/>
      <c r="AA3519" s="267"/>
      <c r="AB3519" s="267"/>
    </row>
    <row r="3520" spans="1:28" s="268" customFormat="1" ht="40.200000000000003" customHeight="1">
      <c r="A3520" s="263" t="s">
        <v>9408</v>
      </c>
      <c r="B3520" s="271" t="s">
        <v>9409</v>
      </c>
      <c r="C3520" s="263" t="s">
        <v>9495</v>
      </c>
      <c r="D3520" s="263" t="s">
        <v>9411</v>
      </c>
      <c r="E3520" s="271" t="s">
        <v>9412</v>
      </c>
      <c r="F3520" s="263" t="s">
        <v>3031</v>
      </c>
      <c r="G3520" s="264" t="s">
        <v>5408</v>
      </c>
      <c r="H3520" s="263" t="s">
        <v>6538</v>
      </c>
      <c r="I3520" s="265" t="s">
        <v>9</v>
      </c>
      <c r="J3520" s="263"/>
      <c r="K3520" s="269"/>
      <c r="L3520" s="269" t="s">
        <v>645</v>
      </c>
      <c r="M3520" s="267"/>
      <c r="N3520" s="267"/>
      <c r="O3520" s="267"/>
      <c r="P3520" s="267"/>
      <c r="Q3520" s="267"/>
      <c r="R3520" s="267"/>
      <c r="S3520" s="267"/>
      <c r="T3520" s="267"/>
      <c r="U3520" s="267"/>
      <c r="V3520" s="267"/>
      <c r="W3520" s="267"/>
      <c r="X3520" s="267"/>
      <c r="Y3520" s="267"/>
      <c r="Z3520" s="267"/>
      <c r="AA3520" s="267"/>
      <c r="AB3520" s="267"/>
    </row>
    <row r="3521" spans="1:28" s="268" customFormat="1" ht="40.200000000000003" customHeight="1">
      <c r="A3521" s="263" t="s">
        <v>9408</v>
      </c>
      <c r="B3521" s="271" t="s">
        <v>9409</v>
      </c>
      <c r="C3521" s="263" t="s">
        <v>9496</v>
      </c>
      <c r="D3521" s="263" t="s">
        <v>9411</v>
      </c>
      <c r="E3521" s="271" t="s">
        <v>9412</v>
      </c>
      <c r="F3521" s="263" t="s">
        <v>5025</v>
      </c>
      <c r="G3521" s="264" t="s">
        <v>6540</v>
      </c>
      <c r="H3521" s="263" t="s">
        <v>3365</v>
      </c>
      <c r="I3521" s="265" t="s">
        <v>9</v>
      </c>
      <c r="J3521" s="263"/>
      <c r="K3521" s="269"/>
      <c r="L3521" s="269" t="s">
        <v>645</v>
      </c>
      <c r="M3521" s="267"/>
      <c r="N3521" s="267"/>
      <c r="O3521" s="267"/>
      <c r="P3521" s="267"/>
      <c r="Q3521" s="267"/>
      <c r="R3521" s="267"/>
      <c r="S3521" s="267"/>
      <c r="T3521" s="267"/>
      <c r="U3521" s="267"/>
      <c r="V3521" s="267"/>
      <c r="W3521" s="267"/>
      <c r="X3521" s="267"/>
      <c r="Y3521" s="267"/>
      <c r="Z3521" s="267"/>
      <c r="AA3521" s="267"/>
      <c r="AB3521" s="267"/>
    </row>
    <row r="3522" spans="1:28" s="268" customFormat="1" ht="40.200000000000003" customHeight="1">
      <c r="A3522" s="263" t="s">
        <v>9408</v>
      </c>
      <c r="B3522" s="271" t="s">
        <v>9409</v>
      </c>
      <c r="C3522" s="263" t="s">
        <v>9497</v>
      </c>
      <c r="D3522" s="263" t="s">
        <v>9411</v>
      </c>
      <c r="E3522" s="271" t="s">
        <v>9412</v>
      </c>
      <c r="F3522" s="263" t="s">
        <v>3036</v>
      </c>
      <c r="G3522" s="264" t="s">
        <v>6542</v>
      </c>
      <c r="H3522" s="263" t="s">
        <v>6543</v>
      </c>
      <c r="I3522" s="265" t="s">
        <v>9</v>
      </c>
      <c r="J3522" s="263"/>
      <c r="K3522" s="269"/>
      <c r="L3522" s="269" t="s">
        <v>645</v>
      </c>
      <c r="M3522" s="267"/>
      <c r="N3522" s="267"/>
      <c r="O3522" s="267"/>
      <c r="P3522" s="267"/>
      <c r="Q3522" s="267"/>
      <c r="R3522" s="267"/>
      <c r="S3522" s="267"/>
      <c r="T3522" s="267"/>
      <c r="U3522" s="267"/>
      <c r="V3522" s="267"/>
      <c r="W3522" s="267"/>
      <c r="X3522" s="267"/>
      <c r="Y3522" s="267"/>
      <c r="Z3522" s="267"/>
      <c r="AA3522" s="267"/>
      <c r="AB3522" s="267"/>
    </row>
    <row r="3523" spans="1:28" s="268" customFormat="1" ht="40.200000000000003" customHeight="1">
      <c r="A3523" s="263" t="s">
        <v>9498</v>
      </c>
      <c r="B3523" s="271" t="s">
        <v>9499</v>
      </c>
      <c r="C3523" s="263" t="s">
        <v>9500</v>
      </c>
      <c r="D3523" s="263" t="s">
        <v>9501</v>
      </c>
      <c r="E3523" s="271" t="s">
        <v>17412</v>
      </c>
      <c r="F3523" s="263" t="s">
        <v>9502</v>
      </c>
      <c r="G3523" s="264" t="s">
        <v>9503</v>
      </c>
      <c r="H3523" s="263" t="s">
        <v>9504</v>
      </c>
      <c r="I3523" s="265" t="s">
        <v>9</v>
      </c>
      <c r="J3523" s="263"/>
      <c r="K3523" s="269"/>
      <c r="L3523" s="269" t="s">
        <v>645</v>
      </c>
      <c r="M3523" s="267"/>
      <c r="N3523" s="267"/>
      <c r="O3523" s="267"/>
      <c r="P3523" s="267"/>
      <c r="Q3523" s="267"/>
      <c r="R3523" s="267"/>
      <c r="S3523" s="267"/>
      <c r="T3523" s="267"/>
      <c r="U3523" s="267"/>
      <c r="V3523" s="267"/>
      <c r="W3523" s="267"/>
      <c r="X3523" s="267"/>
      <c r="Y3523" s="267"/>
      <c r="Z3523" s="267"/>
      <c r="AA3523" s="267"/>
      <c r="AB3523" s="267"/>
    </row>
    <row r="3524" spans="1:28" s="268" customFormat="1" ht="40.200000000000003" customHeight="1">
      <c r="A3524" s="263" t="s">
        <v>9498</v>
      </c>
      <c r="B3524" s="271" t="s">
        <v>9499</v>
      </c>
      <c r="C3524" s="263" t="s">
        <v>9505</v>
      </c>
      <c r="D3524" s="263" t="s">
        <v>9501</v>
      </c>
      <c r="E3524" s="271" t="s">
        <v>17412</v>
      </c>
      <c r="F3524" s="263" t="s">
        <v>9506</v>
      </c>
      <c r="G3524" s="264" t="s">
        <v>9507</v>
      </c>
      <c r="H3524" s="263" t="s">
        <v>9508</v>
      </c>
      <c r="I3524" s="265" t="s">
        <v>9</v>
      </c>
      <c r="J3524" s="263"/>
      <c r="K3524" s="269"/>
      <c r="L3524" s="269" t="s">
        <v>645</v>
      </c>
      <c r="M3524" s="267"/>
      <c r="N3524" s="267"/>
      <c r="O3524" s="267"/>
      <c r="P3524" s="267"/>
      <c r="Q3524" s="267"/>
      <c r="R3524" s="267"/>
      <c r="S3524" s="267"/>
      <c r="T3524" s="267"/>
      <c r="U3524" s="267"/>
      <c r="V3524" s="267"/>
      <c r="W3524" s="267"/>
      <c r="X3524" s="267"/>
      <c r="Y3524" s="267"/>
      <c r="Z3524" s="267"/>
      <c r="AA3524" s="267"/>
      <c r="AB3524" s="267"/>
    </row>
    <row r="3525" spans="1:28" s="268" customFormat="1" ht="40.200000000000003" customHeight="1">
      <c r="A3525" s="263" t="s">
        <v>9498</v>
      </c>
      <c r="B3525" s="271" t="s">
        <v>9499</v>
      </c>
      <c r="C3525" s="263" t="s">
        <v>9509</v>
      </c>
      <c r="D3525" s="263" t="s">
        <v>9501</v>
      </c>
      <c r="E3525" s="271" t="s">
        <v>17412</v>
      </c>
      <c r="F3525" s="263" t="s">
        <v>9510</v>
      </c>
      <c r="G3525" s="264" t="s">
        <v>9511</v>
      </c>
      <c r="H3525" s="263" t="s">
        <v>9512</v>
      </c>
      <c r="I3525" s="265" t="s">
        <v>9</v>
      </c>
      <c r="J3525" s="263"/>
      <c r="K3525" s="269"/>
      <c r="L3525" s="269" t="s">
        <v>645</v>
      </c>
      <c r="M3525" s="267"/>
      <c r="N3525" s="267"/>
      <c r="O3525" s="267"/>
      <c r="P3525" s="267"/>
      <c r="Q3525" s="267"/>
      <c r="R3525" s="267"/>
      <c r="S3525" s="267"/>
      <c r="T3525" s="267"/>
      <c r="U3525" s="267"/>
      <c r="V3525" s="267"/>
      <c r="W3525" s="267"/>
      <c r="X3525" s="267"/>
      <c r="Y3525" s="267"/>
      <c r="Z3525" s="267"/>
      <c r="AA3525" s="267"/>
      <c r="AB3525" s="267"/>
    </row>
    <row r="3526" spans="1:28" s="268" customFormat="1" ht="40.200000000000003" customHeight="1">
      <c r="A3526" s="263" t="s">
        <v>9498</v>
      </c>
      <c r="B3526" s="271" t="s">
        <v>9499</v>
      </c>
      <c r="C3526" s="263" t="s">
        <v>9513</v>
      </c>
      <c r="D3526" s="263" t="s">
        <v>9501</v>
      </c>
      <c r="E3526" s="271" t="s">
        <v>17412</v>
      </c>
      <c r="F3526" s="263" t="s">
        <v>9514</v>
      </c>
      <c r="G3526" s="264" t="s">
        <v>9515</v>
      </c>
      <c r="H3526" s="263" t="s">
        <v>9516</v>
      </c>
      <c r="I3526" s="265" t="s">
        <v>9</v>
      </c>
      <c r="J3526" s="263"/>
      <c r="K3526" s="269"/>
      <c r="L3526" s="269" t="s">
        <v>645</v>
      </c>
      <c r="M3526" s="267"/>
      <c r="N3526" s="267"/>
      <c r="O3526" s="267"/>
      <c r="P3526" s="267"/>
      <c r="Q3526" s="267"/>
      <c r="R3526" s="267"/>
      <c r="S3526" s="267"/>
      <c r="T3526" s="267"/>
      <c r="U3526" s="267"/>
      <c r="V3526" s="267"/>
      <c r="W3526" s="267"/>
      <c r="X3526" s="267"/>
      <c r="Y3526" s="267"/>
      <c r="Z3526" s="267"/>
      <c r="AA3526" s="267"/>
      <c r="AB3526" s="267"/>
    </row>
    <row r="3527" spans="1:28" s="268" customFormat="1" ht="40.200000000000003" customHeight="1">
      <c r="A3527" s="263" t="s">
        <v>9498</v>
      </c>
      <c r="B3527" s="271" t="s">
        <v>9499</v>
      </c>
      <c r="C3527" s="263" t="s">
        <v>9517</v>
      </c>
      <c r="D3527" s="263" t="s">
        <v>9501</v>
      </c>
      <c r="E3527" s="271" t="s">
        <v>17412</v>
      </c>
      <c r="F3527" s="263" t="s">
        <v>1955</v>
      </c>
      <c r="G3527" s="264" t="s">
        <v>9518</v>
      </c>
      <c r="H3527" s="263" t="s">
        <v>4896</v>
      </c>
      <c r="I3527" s="265" t="s">
        <v>9</v>
      </c>
      <c r="J3527" s="263"/>
      <c r="K3527" s="269"/>
      <c r="L3527" s="269" t="s">
        <v>645</v>
      </c>
      <c r="M3527" s="267"/>
      <c r="N3527" s="267"/>
      <c r="O3527" s="267"/>
      <c r="P3527" s="267"/>
      <c r="Q3527" s="267"/>
      <c r="R3527" s="267"/>
      <c r="S3527" s="267"/>
      <c r="T3527" s="267"/>
      <c r="U3527" s="267"/>
      <c r="V3527" s="267"/>
      <c r="W3527" s="267"/>
      <c r="X3527" s="267"/>
      <c r="Y3527" s="267"/>
      <c r="Z3527" s="267"/>
      <c r="AA3527" s="267"/>
      <c r="AB3527" s="267"/>
    </row>
    <row r="3528" spans="1:28" s="268" customFormat="1" ht="40.200000000000003" customHeight="1">
      <c r="A3528" s="263" t="s">
        <v>9498</v>
      </c>
      <c r="B3528" s="271" t="s">
        <v>9499</v>
      </c>
      <c r="C3528" s="263" t="s">
        <v>9519</v>
      </c>
      <c r="D3528" s="263" t="s">
        <v>9501</v>
      </c>
      <c r="E3528" s="271" t="s">
        <v>17412</v>
      </c>
      <c r="F3528" s="263" t="s">
        <v>9520</v>
      </c>
      <c r="G3528" s="264" t="s">
        <v>9521</v>
      </c>
      <c r="H3528" s="263" t="s">
        <v>9522</v>
      </c>
      <c r="I3528" s="265" t="s">
        <v>9</v>
      </c>
      <c r="J3528" s="263"/>
      <c r="K3528" s="269"/>
      <c r="L3528" s="269" t="s">
        <v>645</v>
      </c>
      <c r="M3528" s="267"/>
      <c r="N3528" s="267"/>
      <c r="O3528" s="267"/>
      <c r="P3528" s="267"/>
      <c r="Q3528" s="267"/>
      <c r="R3528" s="267"/>
      <c r="S3528" s="267"/>
      <c r="T3528" s="267"/>
      <c r="U3528" s="267"/>
      <c r="V3528" s="267"/>
      <c r="W3528" s="267"/>
      <c r="X3528" s="267"/>
      <c r="Y3528" s="267"/>
      <c r="Z3528" s="267"/>
      <c r="AA3528" s="267"/>
      <c r="AB3528" s="267"/>
    </row>
    <row r="3529" spans="1:28" s="268" customFormat="1" ht="40.200000000000003" customHeight="1">
      <c r="A3529" s="263" t="s">
        <v>9498</v>
      </c>
      <c r="B3529" s="271" t="s">
        <v>9499</v>
      </c>
      <c r="C3529" s="263" t="s">
        <v>9523</v>
      </c>
      <c r="D3529" s="263" t="s">
        <v>9501</v>
      </c>
      <c r="E3529" s="271" t="s">
        <v>17412</v>
      </c>
      <c r="F3529" s="263" t="s">
        <v>9524</v>
      </c>
      <c r="G3529" s="264" t="s">
        <v>9521</v>
      </c>
      <c r="H3529" s="263" t="s">
        <v>9525</v>
      </c>
      <c r="I3529" s="265" t="s">
        <v>9</v>
      </c>
      <c r="J3529" s="263"/>
      <c r="K3529" s="269"/>
      <c r="L3529" s="269" t="s">
        <v>645</v>
      </c>
      <c r="M3529" s="267"/>
      <c r="N3529" s="267"/>
      <c r="O3529" s="267"/>
      <c r="P3529" s="267"/>
      <c r="Q3529" s="267"/>
      <c r="R3529" s="267"/>
      <c r="S3529" s="267"/>
      <c r="T3529" s="267"/>
      <c r="U3529" s="267"/>
      <c r="V3529" s="267"/>
      <c r="W3529" s="267"/>
      <c r="X3529" s="267"/>
      <c r="Y3529" s="267"/>
      <c r="Z3529" s="267"/>
      <c r="AA3529" s="267"/>
      <c r="AB3529" s="267"/>
    </row>
    <row r="3530" spans="1:28" s="268" customFormat="1" ht="40.200000000000003" customHeight="1">
      <c r="A3530" s="263" t="s">
        <v>9498</v>
      </c>
      <c r="B3530" s="271" t="s">
        <v>9499</v>
      </c>
      <c r="C3530" s="263" t="s">
        <v>9526</v>
      </c>
      <c r="D3530" s="263" t="s">
        <v>9501</v>
      </c>
      <c r="E3530" s="271" t="s">
        <v>17412</v>
      </c>
      <c r="F3530" s="263" t="s">
        <v>9527</v>
      </c>
      <c r="G3530" s="264" t="s">
        <v>9521</v>
      </c>
      <c r="H3530" s="263" t="s">
        <v>9528</v>
      </c>
      <c r="I3530" s="265" t="s">
        <v>9</v>
      </c>
      <c r="J3530" s="263"/>
      <c r="K3530" s="269"/>
      <c r="L3530" s="269" t="s">
        <v>645</v>
      </c>
      <c r="M3530" s="267"/>
      <c r="N3530" s="267"/>
      <c r="O3530" s="267"/>
      <c r="P3530" s="267"/>
      <c r="Q3530" s="267"/>
      <c r="R3530" s="267"/>
      <c r="S3530" s="267"/>
      <c r="T3530" s="267"/>
      <c r="U3530" s="267"/>
      <c r="V3530" s="267"/>
      <c r="W3530" s="267"/>
      <c r="X3530" s="267"/>
      <c r="Y3530" s="267"/>
      <c r="Z3530" s="267"/>
      <c r="AA3530" s="267"/>
      <c r="AB3530" s="267"/>
    </row>
    <row r="3531" spans="1:28" s="268" customFormat="1" ht="40.200000000000003" customHeight="1">
      <c r="A3531" s="263" t="s">
        <v>9498</v>
      </c>
      <c r="B3531" s="271" t="s">
        <v>9499</v>
      </c>
      <c r="C3531" s="263" t="s">
        <v>9529</v>
      </c>
      <c r="D3531" s="263" t="s">
        <v>9501</v>
      </c>
      <c r="E3531" s="271" t="s">
        <v>17412</v>
      </c>
      <c r="F3531" s="263" t="s">
        <v>9530</v>
      </c>
      <c r="G3531" s="264" t="s">
        <v>9521</v>
      </c>
      <c r="H3531" s="263" t="s">
        <v>9531</v>
      </c>
      <c r="I3531" s="265" t="s">
        <v>9</v>
      </c>
      <c r="J3531" s="263"/>
      <c r="K3531" s="269"/>
      <c r="L3531" s="269" t="s">
        <v>645</v>
      </c>
      <c r="M3531" s="267"/>
      <c r="N3531" s="267"/>
      <c r="O3531" s="267"/>
      <c r="P3531" s="267"/>
      <c r="Q3531" s="267"/>
      <c r="R3531" s="267"/>
      <c r="S3531" s="267"/>
      <c r="T3531" s="267"/>
      <c r="U3531" s="267"/>
      <c r="V3531" s="267"/>
      <c r="W3531" s="267"/>
      <c r="X3531" s="267"/>
      <c r="Y3531" s="267"/>
      <c r="Z3531" s="267"/>
      <c r="AA3531" s="267"/>
      <c r="AB3531" s="267"/>
    </row>
    <row r="3532" spans="1:28" s="268" customFormat="1" ht="40.200000000000003" customHeight="1">
      <c r="A3532" s="263" t="s">
        <v>9498</v>
      </c>
      <c r="B3532" s="271" t="s">
        <v>9499</v>
      </c>
      <c r="C3532" s="263" t="s">
        <v>9532</v>
      </c>
      <c r="D3532" s="263" t="s">
        <v>9501</v>
      </c>
      <c r="E3532" s="271" t="s">
        <v>17412</v>
      </c>
      <c r="F3532" s="263" t="s">
        <v>1965</v>
      </c>
      <c r="G3532" s="264" t="s">
        <v>9521</v>
      </c>
      <c r="H3532" s="263" t="s">
        <v>1966</v>
      </c>
      <c r="I3532" s="265" t="s">
        <v>9</v>
      </c>
      <c r="J3532" s="263"/>
      <c r="K3532" s="269"/>
      <c r="L3532" s="269" t="s">
        <v>645</v>
      </c>
      <c r="M3532" s="267"/>
      <c r="N3532" s="267"/>
      <c r="O3532" s="267"/>
      <c r="P3532" s="267"/>
      <c r="Q3532" s="267"/>
      <c r="R3532" s="267"/>
      <c r="S3532" s="267"/>
      <c r="T3532" s="267"/>
      <c r="U3532" s="267"/>
      <c r="V3532" s="267"/>
      <c r="W3532" s="267"/>
      <c r="X3532" s="267"/>
      <c r="Y3532" s="267"/>
      <c r="Z3532" s="267"/>
      <c r="AA3532" s="267"/>
      <c r="AB3532" s="267"/>
    </row>
    <row r="3533" spans="1:28" s="268" customFormat="1" ht="40.200000000000003" customHeight="1">
      <c r="A3533" s="263" t="s">
        <v>9498</v>
      </c>
      <c r="B3533" s="271" t="s">
        <v>9499</v>
      </c>
      <c r="C3533" s="263" t="s">
        <v>9533</v>
      </c>
      <c r="D3533" s="263" t="s">
        <v>9501</v>
      </c>
      <c r="E3533" s="271" t="s">
        <v>17412</v>
      </c>
      <c r="F3533" s="263" t="s">
        <v>1967</v>
      </c>
      <c r="G3533" s="264" t="s">
        <v>9521</v>
      </c>
      <c r="H3533" s="263" t="s">
        <v>1969</v>
      </c>
      <c r="I3533" s="265" t="s">
        <v>9</v>
      </c>
      <c r="J3533" s="263"/>
      <c r="K3533" s="269"/>
      <c r="L3533" s="269" t="s">
        <v>645</v>
      </c>
      <c r="M3533" s="267"/>
      <c r="N3533" s="267"/>
      <c r="O3533" s="267"/>
      <c r="P3533" s="267"/>
      <c r="Q3533" s="267"/>
      <c r="R3533" s="267"/>
      <c r="S3533" s="267"/>
      <c r="T3533" s="267"/>
      <c r="U3533" s="267"/>
      <c r="V3533" s="267"/>
      <c r="W3533" s="267"/>
      <c r="X3533" s="267"/>
      <c r="Y3533" s="267"/>
      <c r="Z3533" s="267"/>
      <c r="AA3533" s="267"/>
      <c r="AB3533" s="267"/>
    </row>
    <row r="3534" spans="1:28" s="268" customFormat="1" ht="40.200000000000003" customHeight="1">
      <c r="A3534" s="263" t="s">
        <v>9498</v>
      </c>
      <c r="B3534" s="271" t="s">
        <v>9499</v>
      </c>
      <c r="C3534" s="263" t="s">
        <v>9534</v>
      </c>
      <c r="D3534" s="263" t="s">
        <v>9501</v>
      </c>
      <c r="E3534" s="271" t="s">
        <v>17412</v>
      </c>
      <c r="F3534" s="263" t="s">
        <v>1970</v>
      </c>
      <c r="G3534" s="264" t="s">
        <v>9521</v>
      </c>
      <c r="H3534" s="263" t="s">
        <v>9535</v>
      </c>
      <c r="I3534" s="265" t="s">
        <v>9</v>
      </c>
      <c r="J3534" s="263"/>
      <c r="K3534" s="269"/>
      <c r="L3534" s="269" t="s">
        <v>645</v>
      </c>
      <c r="M3534" s="267"/>
      <c r="N3534" s="267"/>
      <c r="O3534" s="267"/>
      <c r="P3534" s="267"/>
      <c r="Q3534" s="267"/>
      <c r="R3534" s="267"/>
      <c r="S3534" s="267"/>
      <c r="T3534" s="267"/>
      <c r="U3534" s="267"/>
      <c r="V3534" s="267"/>
      <c r="W3534" s="267"/>
      <c r="X3534" s="267"/>
      <c r="Y3534" s="267"/>
      <c r="Z3534" s="267"/>
      <c r="AA3534" s="267"/>
      <c r="AB3534" s="267"/>
    </row>
    <row r="3535" spans="1:28" s="268" customFormat="1" ht="40.200000000000003" customHeight="1">
      <c r="A3535" s="263" t="s">
        <v>9498</v>
      </c>
      <c r="B3535" s="271" t="s">
        <v>9499</v>
      </c>
      <c r="C3535" s="263" t="s">
        <v>9536</v>
      </c>
      <c r="D3535" s="263" t="s">
        <v>9501</v>
      </c>
      <c r="E3535" s="271" t="s">
        <v>17412</v>
      </c>
      <c r="F3535" s="263" t="s">
        <v>1972</v>
      </c>
      <c r="G3535" s="264" t="s">
        <v>9521</v>
      </c>
      <c r="H3535" s="263" t="s">
        <v>1974</v>
      </c>
      <c r="I3535" s="265" t="s">
        <v>9</v>
      </c>
      <c r="J3535" s="263"/>
      <c r="K3535" s="269"/>
      <c r="L3535" s="269" t="s">
        <v>645</v>
      </c>
      <c r="M3535" s="267"/>
      <c r="N3535" s="267"/>
      <c r="O3535" s="267"/>
      <c r="P3535" s="267"/>
      <c r="Q3535" s="267"/>
      <c r="R3535" s="267"/>
      <c r="S3535" s="267"/>
      <c r="T3535" s="267"/>
      <c r="U3535" s="267"/>
      <c r="V3535" s="267"/>
      <c r="W3535" s="267"/>
      <c r="X3535" s="267"/>
      <c r="Y3535" s="267"/>
      <c r="Z3535" s="267"/>
      <c r="AA3535" s="267"/>
      <c r="AB3535" s="267"/>
    </row>
    <row r="3536" spans="1:28" s="268" customFormat="1" ht="40.200000000000003" customHeight="1">
      <c r="A3536" s="263" t="s">
        <v>9498</v>
      </c>
      <c r="B3536" s="271" t="s">
        <v>9499</v>
      </c>
      <c r="C3536" s="263" t="s">
        <v>9537</v>
      </c>
      <c r="D3536" s="263" t="s">
        <v>9501</v>
      </c>
      <c r="E3536" s="271" t="s">
        <v>17412</v>
      </c>
      <c r="F3536" s="263" t="s">
        <v>1975</v>
      </c>
      <c r="G3536" s="264" t="s">
        <v>9521</v>
      </c>
      <c r="H3536" s="263" t="s">
        <v>9538</v>
      </c>
      <c r="I3536" s="265" t="s">
        <v>9</v>
      </c>
      <c r="J3536" s="263"/>
      <c r="K3536" s="269"/>
      <c r="L3536" s="269" t="s">
        <v>645</v>
      </c>
      <c r="M3536" s="267"/>
      <c r="N3536" s="267"/>
      <c r="O3536" s="267"/>
      <c r="P3536" s="267"/>
      <c r="Q3536" s="267"/>
      <c r="R3536" s="267"/>
      <c r="S3536" s="267"/>
      <c r="T3536" s="267"/>
      <c r="U3536" s="267"/>
      <c r="V3536" s="267"/>
      <c r="W3536" s="267"/>
      <c r="X3536" s="267"/>
      <c r="Y3536" s="267"/>
      <c r="Z3536" s="267"/>
      <c r="AA3536" s="267"/>
      <c r="AB3536" s="267"/>
    </row>
    <row r="3537" spans="1:28" s="268" customFormat="1" ht="40.200000000000003" customHeight="1">
      <c r="A3537" s="263" t="s">
        <v>9498</v>
      </c>
      <c r="B3537" s="271" t="s">
        <v>9499</v>
      </c>
      <c r="C3537" s="263" t="s">
        <v>9539</v>
      </c>
      <c r="D3537" s="263" t="s">
        <v>9501</v>
      </c>
      <c r="E3537" s="271" t="s">
        <v>17412</v>
      </c>
      <c r="F3537" s="263" t="s">
        <v>9540</v>
      </c>
      <c r="G3537" s="264" t="s">
        <v>9541</v>
      </c>
      <c r="H3537" s="263" t="s">
        <v>6183</v>
      </c>
      <c r="I3537" s="265" t="s">
        <v>9</v>
      </c>
      <c r="J3537" s="263"/>
      <c r="K3537" s="269"/>
      <c r="L3537" s="269" t="s">
        <v>645</v>
      </c>
      <c r="M3537" s="267"/>
      <c r="N3537" s="267"/>
      <c r="O3537" s="267"/>
      <c r="P3537" s="267"/>
      <c r="Q3537" s="267"/>
      <c r="R3537" s="267"/>
      <c r="S3537" s="267"/>
      <c r="T3537" s="267"/>
      <c r="U3537" s="267"/>
      <c r="V3537" s="267"/>
      <c r="W3537" s="267"/>
      <c r="X3537" s="267"/>
      <c r="Y3537" s="267"/>
      <c r="Z3537" s="267"/>
      <c r="AA3537" s="267"/>
      <c r="AB3537" s="267"/>
    </row>
    <row r="3538" spans="1:28" s="268" customFormat="1" ht="40.200000000000003" customHeight="1">
      <c r="A3538" s="263" t="s">
        <v>9498</v>
      </c>
      <c r="B3538" s="271" t="s">
        <v>9499</v>
      </c>
      <c r="C3538" s="263" t="s">
        <v>9542</v>
      </c>
      <c r="D3538" s="263" t="s">
        <v>9501</v>
      </c>
      <c r="E3538" s="271" t="s">
        <v>17412</v>
      </c>
      <c r="F3538" s="263" t="s">
        <v>9543</v>
      </c>
      <c r="G3538" s="264" t="s">
        <v>9541</v>
      </c>
      <c r="H3538" s="263" t="s">
        <v>9544</v>
      </c>
      <c r="I3538" s="265" t="s">
        <v>9</v>
      </c>
      <c r="J3538" s="263"/>
      <c r="K3538" s="269"/>
      <c r="L3538" s="269" t="s">
        <v>645</v>
      </c>
      <c r="M3538" s="267"/>
      <c r="N3538" s="267"/>
      <c r="O3538" s="267"/>
      <c r="P3538" s="267"/>
      <c r="Q3538" s="267"/>
      <c r="R3538" s="267"/>
      <c r="S3538" s="267"/>
      <c r="T3538" s="267"/>
      <c r="U3538" s="267"/>
      <c r="V3538" s="267"/>
      <c r="W3538" s="267"/>
      <c r="X3538" s="267"/>
      <c r="Y3538" s="267"/>
      <c r="Z3538" s="267"/>
      <c r="AA3538" s="267"/>
      <c r="AB3538" s="267"/>
    </row>
    <row r="3539" spans="1:28" s="268" customFormat="1" ht="40.200000000000003" customHeight="1">
      <c r="A3539" s="263" t="s">
        <v>9498</v>
      </c>
      <c r="B3539" s="271" t="s">
        <v>9499</v>
      </c>
      <c r="C3539" s="263" t="s">
        <v>9545</v>
      </c>
      <c r="D3539" s="263" t="s">
        <v>9501</v>
      </c>
      <c r="E3539" s="271" t="s">
        <v>17412</v>
      </c>
      <c r="F3539" s="263" t="s">
        <v>9546</v>
      </c>
      <c r="G3539" s="264" t="s">
        <v>9547</v>
      </c>
      <c r="H3539" s="263" t="s">
        <v>9548</v>
      </c>
      <c r="I3539" s="265" t="s">
        <v>9</v>
      </c>
      <c r="J3539" s="263"/>
      <c r="K3539" s="269"/>
      <c r="L3539" s="269" t="s">
        <v>645</v>
      </c>
      <c r="M3539" s="267"/>
      <c r="N3539" s="267"/>
      <c r="O3539" s="267"/>
      <c r="P3539" s="267"/>
      <c r="Q3539" s="267"/>
      <c r="R3539" s="267"/>
      <c r="S3539" s="267"/>
      <c r="T3539" s="267"/>
      <c r="U3539" s="267"/>
      <c r="V3539" s="267"/>
      <c r="W3539" s="267"/>
      <c r="X3539" s="267"/>
      <c r="Y3539" s="267"/>
      <c r="Z3539" s="267"/>
      <c r="AA3539" s="267"/>
      <c r="AB3539" s="267"/>
    </row>
    <row r="3540" spans="1:28" s="268" customFormat="1" ht="40.200000000000003" customHeight="1">
      <c r="A3540" s="263" t="s">
        <v>9498</v>
      </c>
      <c r="B3540" s="271" t="s">
        <v>9499</v>
      </c>
      <c r="C3540" s="263" t="s">
        <v>9549</v>
      </c>
      <c r="D3540" s="263" t="s">
        <v>9501</v>
      </c>
      <c r="E3540" s="271" t="s">
        <v>17412</v>
      </c>
      <c r="F3540" s="263" t="s">
        <v>9550</v>
      </c>
      <c r="G3540" s="264" t="s">
        <v>9551</v>
      </c>
      <c r="H3540" s="263" t="s">
        <v>9552</v>
      </c>
      <c r="I3540" s="265" t="s">
        <v>9</v>
      </c>
      <c r="J3540" s="263"/>
      <c r="K3540" s="269"/>
      <c r="L3540" s="269" t="s">
        <v>645</v>
      </c>
      <c r="M3540" s="267"/>
      <c r="N3540" s="267"/>
      <c r="O3540" s="267"/>
      <c r="P3540" s="267"/>
      <c r="Q3540" s="267"/>
      <c r="R3540" s="267"/>
      <c r="S3540" s="267"/>
      <c r="T3540" s="267"/>
      <c r="U3540" s="267"/>
      <c r="V3540" s="267"/>
      <c r="W3540" s="267"/>
      <c r="X3540" s="267"/>
      <c r="Y3540" s="267"/>
      <c r="Z3540" s="267"/>
      <c r="AA3540" s="267"/>
      <c r="AB3540" s="267"/>
    </row>
    <row r="3541" spans="1:28" s="268" customFormat="1" ht="40.200000000000003" customHeight="1">
      <c r="A3541" s="263" t="s">
        <v>9498</v>
      </c>
      <c r="B3541" s="271" t="s">
        <v>9499</v>
      </c>
      <c r="C3541" s="263" t="s">
        <v>9553</v>
      </c>
      <c r="D3541" s="263" t="s">
        <v>9501</v>
      </c>
      <c r="E3541" s="271" t="s">
        <v>17412</v>
      </c>
      <c r="F3541" s="263" t="s">
        <v>9554</v>
      </c>
      <c r="G3541" s="264" t="s">
        <v>9555</v>
      </c>
      <c r="H3541" s="263" t="s">
        <v>9556</v>
      </c>
      <c r="I3541" s="265" t="s">
        <v>9</v>
      </c>
      <c r="J3541" s="263"/>
      <c r="K3541" s="269"/>
      <c r="L3541" s="269" t="s">
        <v>645</v>
      </c>
      <c r="M3541" s="267"/>
      <c r="N3541" s="267"/>
      <c r="O3541" s="267"/>
      <c r="P3541" s="267"/>
      <c r="Q3541" s="267"/>
      <c r="R3541" s="267"/>
      <c r="S3541" s="267"/>
      <c r="T3541" s="267"/>
      <c r="U3541" s="267"/>
      <c r="V3541" s="267"/>
      <c r="W3541" s="267"/>
      <c r="X3541" s="267"/>
      <c r="Y3541" s="267"/>
      <c r="Z3541" s="267"/>
      <c r="AA3541" s="267"/>
      <c r="AB3541" s="267"/>
    </row>
    <row r="3542" spans="1:28" s="268" customFormat="1" ht="40.200000000000003" customHeight="1">
      <c r="A3542" s="263" t="s">
        <v>9498</v>
      </c>
      <c r="B3542" s="271" t="s">
        <v>9499</v>
      </c>
      <c r="C3542" s="263" t="s">
        <v>9557</v>
      </c>
      <c r="D3542" s="263" t="s">
        <v>9501</v>
      </c>
      <c r="E3542" s="271" t="s">
        <v>17412</v>
      </c>
      <c r="F3542" s="263" t="s">
        <v>9558</v>
      </c>
      <c r="G3542" s="264" t="s">
        <v>9559</v>
      </c>
      <c r="H3542" s="263" t="s">
        <v>9560</v>
      </c>
      <c r="I3542" s="265" t="s">
        <v>9</v>
      </c>
      <c r="J3542" s="263"/>
      <c r="K3542" s="269"/>
      <c r="L3542" s="269" t="s">
        <v>645</v>
      </c>
      <c r="M3542" s="267"/>
      <c r="N3542" s="267"/>
      <c r="O3542" s="267"/>
      <c r="P3542" s="267"/>
      <c r="Q3542" s="267"/>
      <c r="R3542" s="267"/>
      <c r="S3542" s="267"/>
      <c r="T3542" s="267"/>
      <c r="U3542" s="267"/>
      <c r="V3542" s="267"/>
      <c r="W3542" s="267"/>
      <c r="X3542" s="267"/>
      <c r="Y3542" s="267"/>
      <c r="Z3542" s="267"/>
      <c r="AA3542" s="267"/>
      <c r="AB3542" s="267"/>
    </row>
    <row r="3543" spans="1:28" s="268" customFormat="1" ht="40.200000000000003" customHeight="1">
      <c r="A3543" s="263" t="s">
        <v>9498</v>
      </c>
      <c r="B3543" s="271" t="s">
        <v>9499</v>
      </c>
      <c r="C3543" s="263" t="s">
        <v>9561</v>
      </c>
      <c r="D3543" s="263" t="s">
        <v>9501</v>
      </c>
      <c r="E3543" s="271" t="s">
        <v>17412</v>
      </c>
      <c r="F3543" s="263" t="s">
        <v>9562</v>
      </c>
      <c r="G3543" s="264" t="s">
        <v>9563</v>
      </c>
      <c r="H3543" s="263" t="s">
        <v>9564</v>
      </c>
      <c r="I3543" s="265" t="s">
        <v>9</v>
      </c>
      <c r="J3543" s="263"/>
      <c r="K3543" s="269"/>
      <c r="L3543" s="269" t="s">
        <v>645</v>
      </c>
      <c r="M3543" s="267"/>
      <c r="N3543" s="267"/>
      <c r="O3543" s="267"/>
      <c r="P3543" s="267"/>
      <c r="Q3543" s="267"/>
      <c r="R3543" s="267"/>
      <c r="S3543" s="267"/>
      <c r="T3543" s="267"/>
      <c r="U3543" s="267"/>
      <c r="V3543" s="267"/>
      <c r="W3543" s="267"/>
      <c r="X3543" s="267"/>
      <c r="Y3543" s="267"/>
      <c r="Z3543" s="267"/>
      <c r="AA3543" s="267"/>
      <c r="AB3543" s="267"/>
    </row>
    <row r="3544" spans="1:28" s="268" customFormat="1" ht="40.200000000000003" customHeight="1">
      <c r="A3544" s="263" t="s">
        <v>9498</v>
      </c>
      <c r="B3544" s="271" t="s">
        <v>9499</v>
      </c>
      <c r="C3544" s="263" t="s">
        <v>9565</v>
      </c>
      <c r="D3544" s="263" t="s">
        <v>9501</v>
      </c>
      <c r="E3544" s="271" t="s">
        <v>17412</v>
      </c>
      <c r="F3544" s="263" t="s">
        <v>9566</v>
      </c>
      <c r="G3544" s="264" t="s">
        <v>9567</v>
      </c>
      <c r="H3544" s="263" t="s">
        <v>9568</v>
      </c>
      <c r="I3544" s="265" t="s">
        <v>9</v>
      </c>
      <c r="J3544" s="263"/>
      <c r="K3544" s="269"/>
      <c r="L3544" s="269" t="s">
        <v>645</v>
      </c>
      <c r="M3544" s="267"/>
      <c r="N3544" s="267"/>
      <c r="O3544" s="267"/>
      <c r="P3544" s="267"/>
      <c r="Q3544" s="267"/>
      <c r="R3544" s="267"/>
      <c r="S3544" s="267"/>
      <c r="T3544" s="267"/>
      <c r="U3544" s="267"/>
      <c r="V3544" s="267"/>
      <c r="W3544" s="267"/>
      <c r="X3544" s="267"/>
      <c r="Y3544" s="267"/>
      <c r="Z3544" s="267"/>
      <c r="AA3544" s="267"/>
      <c r="AB3544" s="267"/>
    </row>
    <row r="3545" spans="1:28" s="268" customFormat="1" ht="40.200000000000003" customHeight="1">
      <c r="A3545" s="263" t="s">
        <v>9498</v>
      </c>
      <c r="B3545" s="271" t="s">
        <v>9499</v>
      </c>
      <c r="C3545" s="263" t="s">
        <v>9569</v>
      </c>
      <c r="D3545" s="263" t="s">
        <v>9501</v>
      </c>
      <c r="E3545" s="271" t="s">
        <v>17412</v>
      </c>
      <c r="F3545" s="263" t="s">
        <v>9570</v>
      </c>
      <c r="G3545" s="264" t="s">
        <v>9567</v>
      </c>
      <c r="H3545" s="263" t="s">
        <v>9568</v>
      </c>
      <c r="I3545" s="265" t="s">
        <v>9</v>
      </c>
      <c r="J3545" s="263"/>
      <c r="K3545" s="269"/>
      <c r="L3545" s="269" t="s">
        <v>645</v>
      </c>
      <c r="M3545" s="267"/>
      <c r="N3545" s="267"/>
      <c r="O3545" s="267"/>
      <c r="P3545" s="267"/>
      <c r="Q3545" s="267"/>
      <c r="R3545" s="267"/>
      <c r="S3545" s="267"/>
      <c r="T3545" s="267"/>
      <c r="U3545" s="267"/>
      <c r="V3545" s="267"/>
      <c r="W3545" s="267"/>
      <c r="X3545" s="267"/>
      <c r="Y3545" s="267"/>
      <c r="Z3545" s="267"/>
      <c r="AA3545" s="267"/>
      <c r="AB3545" s="267"/>
    </row>
    <row r="3546" spans="1:28" s="268" customFormat="1" ht="40.200000000000003" customHeight="1">
      <c r="A3546" s="263" t="s">
        <v>9498</v>
      </c>
      <c r="B3546" s="271" t="s">
        <v>9499</v>
      </c>
      <c r="C3546" s="263" t="s">
        <v>9571</v>
      </c>
      <c r="D3546" s="263" t="s">
        <v>9501</v>
      </c>
      <c r="E3546" s="271" t="s">
        <v>17412</v>
      </c>
      <c r="F3546" s="263" t="s">
        <v>1995</v>
      </c>
      <c r="G3546" s="264" t="s">
        <v>9572</v>
      </c>
      <c r="H3546" s="263" t="s">
        <v>9573</v>
      </c>
      <c r="I3546" s="265" t="s">
        <v>9</v>
      </c>
      <c r="J3546" s="263"/>
      <c r="K3546" s="269"/>
      <c r="L3546" s="269" t="s">
        <v>645</v>
      </c>
      <c r="M3546" s="267"/>
      <c r="N3546" s="267"/>
      <c r="O3546" s="267"/>
      <c r="P3546" s="267"/>
      <c r="Q3546" s="267"/>
      <c r="R3546" s="267"/>
      <c r="S3546" s="267"/>
      <c r="T3546" s="267"/>
      <c r="U3546" s="267"/>
      <c r="V3546" s="267"/>
      <c r="W3546" s="267"/>
      <c r="X3546" s="267"/>
      <c r="Y3546" s="267"/>
      <c r="Z3546" s="267"/>
      <c r="AA3546" s="267"/>
      <c r="AB3546" s="267"/>
    </row>
    <row r="3547" spans="1:28" s="268" customFormat="1" ht="40.200000000000003" customHeight="1">
      <c r="A3547" s="263" t="s">
        <v>9498</v>
      </c>
      <c r="B3547" s="271" t="s">
        <v>9499</v>
      </c>
      <c r="C3547" s="263" t="s">
        <v>9574</v>
      </c>
      <c r="D3547" s="263" t="s">
        <v>9501</v>
      </c>
      <c r="E3547" s="271" t="s">
        <v>17412</v>
      </c>
      <c r="F3547" s="291" t="s">
        <v>6215</v>
      </c>
      <c r="G3547" s="264" t="s">
        <v>9575</v>
      </c>
      <c r="H3547" s="291" t="s">
        <v>1185</v>
      </c>
      <c r="I3547" s="265" t="s">
        <v>9</v>
      </c>
      <c r="J3547" s="263"/>
      <c r="K3547" s="269"/>
      <c r="L3547" s="269" t="s">
        <v>645</v>
      </c>
      <c r="M3547" s="267"/>
      <c r="N3547" s="267"/>
      <c r="O3547" s="267"/>
      <c r="P3547" s="267"/>
      <c r="Q3547" s="267"/>
      <c r="R3547" s="267"/>
      <c r="S3547" s="267"/>
      <c r="T3547" s="267"/>
      <c r="U3547" s="267"/>
      <c r="V3547" s="267"/>
      <c r="W3547" s="267"/>
      <c r="X3547" s="267"/>
      <c r="Y3547" s="267"/>
      <c r="Z3547" s="267"/>
      <c r="AA3547" s="267"/>
      <c r="AB3547" s="267"/>
    </row>
    <row r="3548" spans="1:28" s="268" customFormat="1" ht="40.200000000000003" customHeight="1">
      <c r="A3548" s="263" t="s">
        <v>9498</v>
      </c>
      <c r="B3548" s="271" t="s">
        <v>9499</v>
      </c>
      <c r="C3548" s="263" t="s">
        <v>9576</v>
      </c>
      <c r="D3548" s="263" t="s">
        <v>9501</v>
      </c>
      <c r="E3548" s="271" t="s">
        <v>17412</v>
      </c>
      <c r="F3548" s="263" t="s">
        <v>4262</v>
      </c>
      <c r="G3548" s="264" t="s">
        <v>9577</v>
      </c>
      <c r="H3548" s="263" t="s">
        <v>9578</v>
      </c>
      <c r="I3548" s="265" t="s">
        <v>9</v>
      </c>
      <c r="J3548" s="263"/>
      <c r="K3548" s="269"/>
      <c r="L3548" s="269" t="s">
        <v>645</v>
      </c>
      <c r="M3548" s="267"/>
      <c r="N3548" s="267"/>
      <c r="O3548" s="267"/>
      <c r="P3548" s="267"/>
      <c r="Q3548" s="267"/>
      <c r="R3548" s="267"/>
      <c r="S3548" s="267"/>
      <c r="T3548" s="267"/>
      <c r="U3548" s="267"/>
      <c r="V3548" s="267"/>
      <c r="W3548" s="267"/>
      <c r="X3548" s="267"/>
      <c r="Y3548" s="267"/>
      <c r="Z3548" s="267"/>
      <c r="AA3548" s="267"/>
      <c r="AB3548" s="267"/>
    </row>
    <row r="3549" spans="1:28" s="268" customFormat="1" ht="40.200000000000003" customHeight="1">
      <c r="A3549" s="263" t="s">
        <v>9498</v>
      </c>
      <c r="B3549" s="271" t="s">
        <v>9499</v>
      </c>
      <c r="C3549" s="263" t="s">
        <v>9579</v>
      </c>
      <c r="D3549" s="263" t="s">
        <v>9501</v>
      </c>
      <c r="E3549" s="271" t="s">
        <v>17412</v>
      </c>
      <c r="F3549" s="263" t="s">
        <v>2003</v>
      </c>
      <c r="G3549" s="264" t="s">
        <v>9577</v>
      </c>
      <c r="H3549" s="263" t="s">
        <v>9580</v>
      </c>
      <c r="I3549" s="265" t="s">
        <v>9</v>
      </c>
      <c r="J3549" s="263"/>
      <c r="K3549" s="269"/>
      <c r="L3549" s="269" t="s">
        <v>645</v>
      </c>
      <c r="M3549" s="267"/>
      <c r="N3549" s="267"/>
      <c r="O3549" s="267"/>
      <c r="P3549" s="267"/>
      <c r="Q3549" s="267"/>
      <c r="R3549" s="267"/>
      <c r="S3549" s="267"/>
      <c r="T3549" s="267"/>
      <c r="U3549" s="267"/>
      <c r="V3549" s="267"/>
      <c r="W3549" s="267"/>
      <c r="X3549" s="267"/>
      <c r="Y3549" s="267"/>
      <c r="Z3549" s="267"/>
      <c r="AA3549" s="267"/>
      <c r="AB3549" s="267"/>
    </row>
    <row r="3550" spans="1:28" s="268" customFormat="1" ht="40.200000000000003" customHeight="1">
      <c r="A3550" s="263" t="s">
        <v>9498</v>
      </c>
      <c r="B3550" s="271" t="s">
        <v>9499</v>
      </c>
      <c r="C3550" s="263" t="s">
        <v>9581</v>
      </c>
      <c r="D3550" s="263" t="s">
        <v>9501</v>
      </c>
      <c r="E3550" s="271" t="s">
        <v>17412</v>
      </c>
      <c r="F3550" s="263" t="s">
        <v>9582</v>
      </c>
      <c r="G3550" s="264" t="s">
        <v>9577</v>
      </c>
      <c r="H3550" s="263" t="s">
        <v>9583</v>
      </c>
      <c r="I3550" s="265" t="s">
        <v>9</v>
      </c>
      <c r="J3550" s="263"/>
      <c r="K3550" s="269"/>
      <c r="L3550" s="269" t="s">
        <v>645</v>
      </c>
      <c r="M3550" s="267"/>
      <c r="N3550" s="267"/>
      <c r="O3550" s="267"/>
      <c r="P3550" s="267"/>
      <c r="Q3550" s="267"/>
      <c r="R3550" s="267"/>
      <c r="S3550" s="267"/>
      <c r="T3550" s="267"/>
      <c r="U3550" s="267"/>
      <c r="V3550" s="267"/>
      <c r="W3550" s="267"/>
      <c r="X3550" s="267"/>
      <c r="Y3550" s="267"/>
      <c r="Z3550" s="267"/>
      <c r="AA3550" s="267"/>
      <c r="AB3550" s="267"/>
    </row>
    <row r="3551" spans="1:28" s="268" customFormat="1" ht="40.200000000000003" customHeight="1">
      <c r="A3551" s="263" t="s">
        <v>9498</v>
      </c>
      <c r="B3551" s="271" t="s">
        <v>9499</v>
      </c>
      <c r="C3551" s="263" t="s">
        <v>9584</v>
      </c>
      <c r="D3551" s="263" t="s">
        <v>9501</v>
      </c>
      <c r="E3551" s="271" t="s">
        <v>17412</v>
      </c>
      <c r="F3551" s="263" t="s">
        <v>9585</v>
      </c>
      <c r="G3551" s="264" t="s">
        <v>9577</v>
      </c>
      <c r="H3551" s="263" t="s">
        <v>9586</v>
      </c>
      <c r="I3551" s="265" t="s">
        <v>9</v>
      </c>
      <c r="J3551" s="263"/>
      <c r="K3551" s="269"/>
      <c r="L3551" s="269" t="s">
        <v>645</v>
      </c>
      <c r="M3551" s="267"/>
      <c r="N3551" s="267"/>
      <c r="O3551" s="267"/>
      <c r="P3551" s="267"/>
      <c r="Q3551" s="267"/>
      <c r="R3551" s="267"/>
      <c r="S3551" s="267"/>
      <c r="T3551" s="267"/>
      <c r="U3551" s="267"/>
      <c r="V3551" s="267"/>
      <c r="W3551" s="267"/>
      <c r="X3551" s="267"/>
      <c r="Y3551" s="267"/>
      <c r="Z3551" s="267"/>
      <c r="AA3551" s="267"/>
      <c r="AB3551" s="267"/>
    </row>
    <row r="3552" spans="1:28" s="268" customFormat="1" ht="40.200000000000003" customHeight="1">
      <c r="A3552" s="263" t="s">
        <v>9498</v>
      </c>
      <c r="B3552" s="271" t="s">
        <v>9499</v>
      </c>
      <c r="C3552" s="263" t="s">
        <v>9587</v>
      </c>
      <c r="D3552" s="263" t="s">
        <v>9501</v>
      </c>
      <c r="E3552" s="271" t="s">
        <v>17412</v>
      </c>
      <c r="F3552" s="263" t="s">
        <v>1804</v>
      </c>
      <c r="G3552" s="264" t="s">
        <v>9577</v>
      </c>
      <c r="H3552" s="263" t="s">
        <v>1625</v>
      </c>
      <c r="I3552" s="265" t="s">
        <v>9</v>
      </c>
      <c r="J3552" s="263"/>
      <c r="K3552" s="269"/>
      <c r="L3552" s="269" t="s">
        <v>645</v>
      </c>
      <c r="M3552" s="267"/>
      <c r="N3552" s="267"/>
      <c r="O3552" s="267"/>
      <c r="P3552" s="267"/>
      <c r="Q3552" s="267"/>
      <c r="R3552" s="267"/>
      <c r="S3552" s="267"/>
      <c r="T3552" s="267"/>
      <c r="U3552" s="267"/>
      <c r="V3552" s="267"/>
      <c r="W3552" s="267"/>
      <c r="X3552" s="267"/>
      <c r="Y3552" s="267"/>
      <c r="Z3552" s="267"/>
      <c r="AA3552" s="267"/>
      <c r="AB3552" s="267"/>
    </row>
    <row r="3553" spans="1:28" s="268" customFormat="1" ht="40.200000000000003" customHeight="1">
      <c r="A3553" s="263" t="s">
        <v>9498</v>
      </c>
      <c r="B3553" s="271" t="s">
        <v>9499</v>
      </c>
      <c r="C3553" s="263" t="s">
        <v>9588</v>
      </c>
      <c r="D3553" s="263" t="s">
        <v>9501</v>
      </c>
      <c r="E3553" s="271" t="s">
        <v>17412</v>
      </c>
      <c r="F3553" s="263" t="s">
        <v>2011</v>
      </c>
      <c r="G3553" s="264" t="s">
        <v>9589</v>
      </c>
      <c r="H3553" s="263" t="s">
        <v>2012</v>
      </c>
      <c r="I3553" s="265" t="s">
        <v>9</v>
      </c>
      <c r="J3553" s="263"/>
      <c r="K3553" s="269"/>
      <c r="L3553" s="269" t="s">
        <v>645</v>
      </c>
      <c r="M3553" s="267"/>
      <c r="N3553" s="267"/>
      <c r="O3553" s="267"/>
      <c r="P3553" s="267"/>
      <c r="Q3553" s="267"/>
      <c r="R3553" s="267"/>
      <c r="S3553" s="267"/>
      <c r="T3553" s="267"/>
      <c r="U3553" s="267"/>
      <c r="V3553" s="267"/>
      <c r="W3553" s="267"/>
      <c r="X3553" s="267"/>
      <c r="Y3553" s="267"/>
      <c r="Z3553" s="267"/>
      <c r="AA3553" s="267"/>
      <c r="AB3553" s="267"/>
    </row>
    <row r="3554" spans="1:28" s="268" customFormat="1" ht="40.200000000000003" customHeight="1">
      <c r="A3554" s="263" t="s">
        <v>9498</v>
      </c>
      <c r="B3554" s="271" t="s">
        <v>9499</v>
      </c>
      <c r="C3554" s="263" t="s">
        <v>9590</v>
      </c>
      <c r="D3554" s="263" t="s">
        <v>9501</v>
      </c>
      <c r="E3554" s="271" t="s">
        <v>17412</v>
      </c>
      <c r="F3554" s="263" t="s">
        <v>9591</v>
      </c>
      <c r="G3554" s="264" t="s">
        <v>9589</v>
      </c>
      <c r="H3554" s="263" t="s">
        <v>9592</v>
      </c>
      <c r="I3554" s="265" t="s">
        <v>9</v>
      </c>
      <c r="J3554" s="263"/>
      <c r="K3554" s="269"/>
      <c r="L3554" s="269" t="s">
        <v>645</v>
      </c>
      <c r="M3554" s="267"/>
      <c r="N3554" s="267"/>
      <c r="O3554" s="267"/>
      <c r="P3554" s="267"/>
      <c r="Q3554" s="267"/>
      <c r="R3554" s="267"/>
      <c r="S3554" s="267"/>
      <c r="T3554" s="267"/>
      <c r="U3554" s="267"/>
      <c r="V3554" s="267"/>
      <c r="W3554" s="267"/>
      <c r="X3554" s="267"/>
      <c r="Y3554" s="267"/>
      <c r="Z3554" s="267"/>
      <c r="AA3554" s="267"/>
      <c r="AB3554" s="267"/>
    </row>
    <row r="3555" spans="1:28" s="268" customFormat="1" ht="40.200000000000003" customHeight="1">
      <c r="A3555" s="263" t="s">
        <v>9498</v>
      </c>
      <c r="B3555" s="271" t="s">
        <v>9499</v>
      </c>
      <c r="C3555" s="263" t="s">
        <v>9593</v>
      </c>
      <c r="D3555" s="263" t="s">
        <v>9501</v>
      </c>
      <c r="E3555" s="271" t="s">
        <v>17412</v>
      </c>
      <c r="F3555" s="263" t="s">
        <v>9594</v>
      </c>
      <c r="G3555" s="264" t="s">
        <v>9595</v>
      </c>
      <c r="H3555" s="263" t="s">
        <v>9596</v>
      </c>
      <c r="I3555" s="265" t="s">
        <v>9</v>
      </c>
      <c r="J3555" s="263"/>
      <c r="K3555" s="269"/>
      <c r="L3555" s="269" t="s">
        <v>645</v>
      </c>
      <c r="M3555" s="267"/>
      <c r="N3555" s="267"/>
      <c r="O3555" s="267"/>
      <c r="P3555" s="267"/>
      <c r="Q3555" s="267"/>
      <c r="R3555" s="267"/>
      <c r="S3555" s="267"/>
      <c r="T3555" s="267"/>
      <c r="U3555" s="267"/>
      <c r="V3555" s="267"/>
      <c r="W3555" s="267"/>
      <c r="X3555" s="267"/>
      <c r="Y3555" s="267"/>
      <c r="Z3555" s="267"/>
      <c r="AA3555" s="267"/>
      <c r="AB3555" s="267"/>
    </row>
    <row r="3556" spans="1:28" s="268" customFormat="1" ht="40.200000000000003" customHeight="1">
      <c r="A3556" s="263" t="s">
        <v>9498</v>
      </c>
      <c r="B3556" s="271" t="s">
        <v>9499</v>
      </c>
      <c r="C3556" s="263" t="s">
        <v>9597</v>
      </c>
      <c r="D3556" s="263" t="s">
        <v>9501</v>
      </c>
      <c r="E3556" s="271" t="s">
        <v>17412</v>
      </c>
      <c r="F3556" s="263" t="s">
        <v>9598</v>
      </c>
      <c r="G3556" s="264" t="s">
        <v>9599</v>
      </c>
      <c r="H3556" s="263" t="s">
        <v>9600</v>
      </c>
      <c r="I3556" s="265" t="s">
        <v>9</v>
      </c>
      <c r="J3556" s="263"/>
      <c r="K3556" s="269"/>
      <c r="L3556" s="269" t="s">
        <v>645</v>
      </c>
      <c r="M3556" s="267"/>
      <c r="N3556" s="267"/>
      <c r="O3556" s="267"/>
      <c r="P3556" s="267"/>
      <c r="Q3556" s="267"/>
      <c r="R3556" s="267"/>
      <c r="S3556" s="267"/>
      <c r="T3556" s="267"/>
      <c r="U3556" s="267"/>
      <c r="V3556" s="267"/>
      <c r="W3556" s="267"/>
      <c r="X3556" s="267"/>
      <c r="Y3556" s="267"/>
      <c r="Z3556" s="267"/>
      <c r="AA3556" s="267"/>
      <c r="AB3556" s="267"/>
    </row>
    <row r="3557" spans="1:28" s="268" customFormat="1" ht="40.200000000000003" customHeight="1">
      <c r="A3557" s="263" t="s">
        <v>9498</v>
      </c>
      <c r="B3557" s="271" t="s">
        <v>9499</v>
      </c>
      <c r="C3557" s="263" t="s">
        <v>9601</v>
      </c>
      <c r="D3557" s="263" t="s">
        <v>9501</v>
      </c>
      <c r="E3557" s="271" t="s">
        <v>17412</v>
      </c>
      <c r="F3557" s="263" t="s">
        <v>9602</v>
      </c>
      <c r="G3557" s="264" t="s">
        <v>9599</v>
      </c>
      <c r="H3557" s="263" t="s">
        <v>9603</v>
      </c>
      <c r="I3557" s="265" t="s">
        <v>9</v>
      </c>
      <c r="J3557" s="263"/>
      <c r="K3557" s="269"/>
      <c r="L3557" s="269" t="s">
        <v>645</v>
      </c>
      <c r="M3557" s="267"/>
      <c r="N3557" s="267"/>
      <c r="O3557" s="267"/>
      <c r="P3557" s="267"/>
      <c r="Q3557" s="267"/>
      <c r="R3557" s="267"/>
      <c r="S3557" s="267"/>
      <c r="T3557" s="267"/>
      <c r="U3557" s="267"/>
      <c r="V3557" s="267"/>
      <c r="W3557" s="267"/>
      <c r="X3557" s="267"/>
      <c r="Y3557" s="267"/>
      <c r="Z3557" s="267"/>
      <c r="AA3557" s="267"/>
      <c r="AB3557" s="267"/>
    </row>
    <row r="3558" spans="1:28" s="268" customFormat="1" ht="40.200000000000003" customHeight="1">
      <c r="A3558" s="263" t="s">
        <v>9498</v>
      </c>
      <c r="B3558" s="271" t="s">
        <v>9499</v>
      </c>
      <c r="C3558" s="263" t="s">
        <v>9604</v>
      </c>
      <c r="D3558" s="263" t="s">
        <v>9501</v>
      </c>
      <c r="E3558" s="271" t="s">
        <v>17412</v>
      </c>
      <c r="F3558" s="263" t="s">
        <v>9605</v>
      </c>
      <c r="G3558" s="264" t="s">
        <v>9599</v>
      </c>
      <c r="H3558" s="263" t="s">
        <v>9606</v>
      </c>
      <c r="I3558" s="265" t="s">
        <v>9</v>
      </c>
      <c r="J3558" s="263"/>
      <c r="K3558" s="269"/>
      <c r="L3558" s="269" t="s">
        <v>645</v>
      </c>
      <c r="M3558" s="267"/>
      <c r="N3558" s="267"/>
      <c r="O3558" s="267"/>
      <c r="P3558" s="267"/>
      <c r="Q3558" s="267"/>
      <c r="R3558" s="267"/>
      <c r="S3558" s="267"/>
      <c r="T3558" s="267"/>
      <c r="U3558" s="267"/>
      <c r="V3558" s="267"/>
      <c r="W3558" s="267"/>
      <c r="X3558" s="267"/>
      <c r="Y3558" s="267"/>
      <c r="Z3558" s="267"/>
      <c r="AA3558" s="267"/>
      <c r="AB3558" s="267"/>
    </row>
    <row r="3559" spans="1:28" s="268" customFormat="1" ht="40.200000000000003" customHeight="1">
      <c r="A3559" s="263" t="s">
        <v>9498</v>
      </c>
      <c r="B3559" s="271" t="s">
        <v>9499</v>
      </c>
      <c r="C3559" s="263" t="s">
        <v>9607</v>
      </c>
      <c r="D3559" s="263" t="s">
        <v>9501</v>
      </c>
      <c r="E3559" s="271" t="s">
        <v>17412</v>
      </c>
      <c r="F3559" s="263" t="s">
        <v>3031</v>
      </c>
      <c r="G3559" s="264" t="s">
        <v>8998</v>
      </c>
      <c r="H3559" s="263" t="s">
        <v>3362</v>
      </c>
      <c r="I3559" s="265" t="s">
        <v>9</v>
      </c>
      <c r="J3559" s="263"/>
      <c r="K3559" s="269"/>
      <c r="L3559" s="269" t="s">
        <v>645</v>
      </c>
      <c r="M3559" s="267"/>
      <c r="N3559" s="267"/>
      <c r="O3559" s="267"/>
      <c r="P3559" s="267"/>
      <c r="Q3559" s="267"/>
      <c r="R3559" s="267"/>
      <c r="S3559" s="267"/>
      <c r="T3559" s="267"/>
      <c r="U3559" s="267"/>
      <c r="V3559" s="267"/>
      <c r="W3559" s="267"/>
      <c r="X3559" s="267"/>
      <c r="Y3559" s="267"/>
      <c r="Z3559" s="267"/>
      <c r="AA3559" s="267"/>
      <c r="AB3559" s="267"/>
    </row>
    <row r="3560" spans="1:28" s="268" customFormat="1" ht="40.200000000000003" customHeight="1">
      <c r="A3560" s="263" t="s">
        <v>9498</v>
      </c>
      <c r="B3560" s="271" t="s">
        <v>9499</v>
      </c>
      <c r="C3560" s="263" t="s">
        <v>9608</v>
      </c>
      <c r="D3560" s="263" t="s">
        <v>9501</v>
      </c>
      <c r="E3560" s="271" t="s">
        <v>17412</v>
      </c>
      <c r="F3560" s="263" t="s">
        <v>5025</v>
      </c>
      <c r="G3560" s="264" t="s">
        <v>6540</v>
      </c>
      <c r="H3560" s="263" t="s">
        <v>3365</v>
      </c>
      <c r="I3560" s="265" t="s">
        <v>9</v>
      </c>
      <c r="J3560" s="263"/>
      <c r="K3560" s="269"/>
      <c r="L3560" s="269" t="s">
        <v>645</v>
      </c>
      <c r="M3560" s="267"/>
      <c r="N3560" s="267"/>
      <c r="O3560" s="267"/>
      <c r="P3560" s="267"/>
      <c r="Q3560" s="267"/>
      <c r="R3560" s="267"/>
      <c r="S3560" s="267"/>
      <c r="T3560" s="267"/>
      <c r="U3560" s="267"/>
      <c r="V3560" s="267"/>
      <c r="W3560" s="267"/>
      <c r="X3560" s="267"/>
      <c r="Y3560" s="267"/>
      <c r="Z3560" s="267"/>
      <c r="AA3560" s="267"/>
      <c r="AB3560" s="267"/>
    </row>
    <row r="3561" spans="1:28" s="268" customFormat="1" ht="40.200000000000003" customHeight="1">
      <c r="A3561" s="263" t="s">
        <v>9498</v>
      </c>
      <c r="B3561" s="271" t="s">
        <v>9499</v>
      </c>
      <c r="C3561" s="263" t="s">
        <v>9609</v>
      </c>
      <c r="D3561" s="263" t="s">
        <v>9501</v>
      </c>
      <c r="E3561" s="271" t="s">
        <v>17412</v>
      </c>
      <c r="F3561" s="263" t="s">
        <v>3036</v>
      </c>
      <c r="G3561" s="264" t="s">
        <v>8664</v>
      </c>
      <c r="H3561" s="263" t="s">
        <v>6543</v>
      </c>
      <c r="I3561" s="265" t="s">
        <v>9</v>
      </c>
      <c r="J3561" s="263"/>
      <c r="K3561" s="269"/>
      <c r="L3561" s="269" t="s">
        <v>645</v>
      </c>
      <c r="M3561" s="267"/>
      <c r="N3561" s="267"/>
      <c r="O3561" s="267"/>
      <c r="P3561" s="267"/>
      <c r="Q3561" s="267"/>
      <c r="R3561" s="267"/>
      <c r="S3561" s="267"/>
      <c r="T3561" s="267"/>
      <c r="U3561" s="267"/>
      <c r="V3561" s="267"/>
      <c r="W3561" s="267"/>
      <c r="X3561" s="267"/>
      <c r="Y3561" s="267"/>
      <c r="Z3561" s="267"/>
      <c r="AA3561" s="267"/>
      <c r="AB3561" s="267"/>
    </row>
    <row r="3562" spans="1:28" s="268" customFormat="1" ht="40.200000000000003" customHeight="1">
      <c r="A3562" s="263" t="s">
        <v>9498</v>
      </c>
      <c r="B3562" s="271" t="s">
        <v>9499</v>
      </c>
      <c r="C3562" s="263" t="s">
        <v>9610</v>
      </c>
      <c r="D3562" s="263" t="s">
        <v>9501</v>
      </c>
      <c r="E3562" s="271" t="s">
        <v>17412</v>
      </c>
      <c r="F3562" s="263" t="s">
        <v>9611</v>
      </c>
      <c r="G3562" s="264" t="s">
        <v>9612</v>
      </c>
      <c r="H3562" s="263" t="s">
        <v>9613</v>
      </c>
      <c r="I3562" s="265" t="s">
        <v>9</v>
      </c>
      <c r="J3562" s="263"/>
      <c r="K3562" s="263"/>
      <c r="L3562" s="263" t="s">
        <v>645</v>
      </c>
      <c r="M3562" s="267"/>
      <c r="N3562" s="267"/>
      <c r="O3562" s="267"/>
      <c r="P3562" s="267"/>
      <c r="Q3562" s="267"/>
      <c r="R3562" s="267"/>
      <c r="S3562" s="267"/>
      <c r="T3562" s="267"/>
      <c r="U3562" s="267"/>
      <c r="V3562" s="267"/>
      <c r="W3562" s="267"/>
      <c r="X3562" s="267"/>
      <c r="Y3562" s="267"/>
      <c r="Z3562" s="267"/>
      <c r="AA3562" s="267"/>
      <c r="AB3562" s="267"/>
    </row>
    <row r="3563" spans="1:28" s="268" customFormat="1" ht="40.200000000000003" customHeight="1">
      <c r="A3563" s="263" t="s">
        <v>9498</v>
      </c>
      <c r="B3563" s="271" t="s">
        <v>9499</v>
      </c>
      <c r="C3563" s="263" t="s">
        <v>9614</v>
      </c>
      <c r="D3563" s="263" t="s">
        <v>9501</v>
      </c>
      <c r="E3563" s="271" t="s">
        <v>17412</v>
      </c>
      <c r="F3563" s="263" t="s">
        <v>9615</v>
      </c>
      <c r="G3563" s="264" t="s">
        <v>9616</v>
      </c>
      <c r="H3563" s="263" t="s">
        <v>9617</v>
      </c>
      <c r="I3563" s="265" t="s">
        <v>9</v>
      </c>
      <c r="J3563" s="263"/>
      <c r="K3563" s="263"/>
      <c r="L3563" s="263" t="s">
        <v>645</v>
      </c>
      <c r="M3563" s="267"/>
      <c r="N3563" s="267"/>
      <c r="O3563" s="267"/>
      <c r="P3563" s="267"/>
      <c r="Q3563" s="267"/>
      <c r="R3563" s="267"/>
      <c r="S3563" s="267"/>
      <c r="T3563" s="267"/>
      <c r="U3563" s="267"/>
      <c r="V3563" s="267"/>
      <c r="W3563" s="267"/>
      <c r="X3563" s="267"/>
      <c r="Y3563" s="267"/>
      <c r="Z3563" s="267"/>
      <c r="AA3563" s="267"/>
      <c r="AB3563" s="267"/>
    </row>
    <row r="3564" spans="1:28" s="268" customFormat="1" ht="40.200000000000003" customHeight="1">
      <c r="A3564" s="263" t="s">
        <v>9618</v>
      </c>
      <c r="B3564" s="271" t="s">
        <v>9619</v>
      </c>
      <c r="C3564" s="263" t="s">
        <v>9620</v>
      </c>
      <c r="D3564" s="263" t="s">
        <v>17413</v>
      </c>
      <c r="E3564" s="271" t="s">
        <v>9621</v>
      </c>
      <c r="F3564" s="263" t="s">
        <v>9622</v>
      </c>
      <c r="G3564" s="264" t="s">
        <v>9623</v>
      </c>
      <c r="H3564" s="263" t="s">
        <v>9624</v>
      </c>
      <c r="I3564" s="265" t="s">
        <v>9</v>
      </c>
      <c r="J3564" s="263"/>
      <c r="K3564" s="269"/>
      <c r="L3564" s="269" t="s">
        <v>645</v>
      </c>
      <c r="M3564" s="267"/>
      <c r="N3564" s="267"/>
      <c r="O3564" s="267"/>
      <c r="P3564" s="267"/>
      <c r="Q3564" s="267"/>
      <c r="R3564" s="267"/>
      <c r="S3564" s="267"/>
      <c r="T3564" s="267"/>
      <c r="U3564" s="267"/>
      <c r="V3564" s="267"/>
      <c r="W3564" s="267"/>
      <c r="X3564" s="267"/>
      <c r="Y3564" s="267"/>
      <c r="Z3564" s="267"/>
      <c r="AA3564" s="267"/>
      <c r="AB3564" s="267"/>
    </row>
    <row r="3565" spans="1:28" s="268" customFormat="1" ht="40.200000000000003" customHeight="1">
      <c r="A3565" s="263" t="s">
        <v>9618</v>
      </c>
      <c r="B3565" s="271" t="s">
        <v>9619</v>
      </c>
      <c r="C3565" s="263" t="s">
        <v>9625</v>
      </c>
      <c r="D3565" s="263" t="s">
        <v>17413</v>
      </c>
      <c r="E3565" s="271" t="s">
        <v>9621</v>
      </c>
      <c r="F3565" s="263" t="s">
        <v>9626</v>
      </c>
      <c r="G3565" s="264" t="s">
        <v>9627</v>
      </c>
      <c r="H3565" s="263" t="s">
        <v>9628</v>
      </c>
      <c r="I3565" s="265" t="s">
        <v>9</v>
      </c>
      <c r="J3565" s="263"/>
      <c r="K3565" s="269"/>
      <c r="L3565" s="269" t="s">
        <v>645</v>
      </c>
      <c r="M3565" s="267"/>
      <c r="N3565" s="267"/>
      <c r="O3565" s="267"/>
      <c r="P3565" s="267"/>
      <c r="Q3565" s="267"/>
      <c r="R3565" s="267"/>
      <c r="S3565" s="267"/>
      <c r="T3565" s="267"/>
      <c r="U3565" s="267"/>
      <c r="V3565" s="267"/>
      <c r="W3565" s="267"/>
      <c r="X3565" s="267"/>
      <c r="Y3565" s="267"/>
      <c r="Z3565" s="267"/>
      <c r="AA3565" s="267"/>
      <c r="AB3565" s="267"/>
    </row>
    <row r="3566" spans="1:28" s="268" customFormat="1" ht="40.200000000000003" customHeight="1">
      <c r="A3566" s="263" t="s">
        <v>9618</v>
      </c>
      <c r="B3566" s="271" t="s">
        <v>9619</v>
      </c>
      <c r="C3566" s="263" t="s">
        <v>9629</v>
      </c>
      <c r="D3566" s="263" t="s">
        <v>17413</v>
      </c>
      <c r="E3566" s="271" t="s">
        <v>9621</v>
      </c>
      <c r="F3566" s="263" t="s">
        <v>9630</v>
      </c>
      <c r="G3566" s="264" t="s">
        <v>9631</v>
      </c>
      <c r="H3566" s="263" t="s">
        <v>9632</v>
      </c>
      <c r="I3566" s="265" t="s">
        <v>9</v>
      </c>
      <c r="J3566" s="263"/>
      <c r="K3566" s="269"/>
      <c r="L3566" s="269" t="s">
        <v>645</v>
      </c>
      <c r="M3566" s="267"/>
      <c r="N3566" s="267"/>
      <c r="O3566" s="267"/>
      <c r="P3566" s="267"/>
      <c r="Q3566" s="267"/>
      <c r="R3566" s="267"/>
      <c r="S3566" s="267"/>
      <c r="T3566" s="267"/>
      <c r="U3566" s="267"/>
      <c r="V3566" s="267"/>
      <c r="W3566" s="267"/>
      <c r="X3566" s="267"/>
      <c r="Y3566" s="267"/>
      <c r="Z3566" s="267"/>
      <c r="AA3566" s="267"/>
      <c r="AB3566" s="267"/>
    </row>
    <row r="3567" spans="1:28" s="268" customFormat="1" ht="40.200000000000003" customHeight="1">
      <c r="A3567" s="263" t="s">
        <v>9618</v>
      </c>
      <c r="B3567" s="271" t="s">
        <v>9619</v>
      </c>
      <c r="C3567" s="263" t="s">
        <v>9633</v>
      </c>
      <c r="D3567" s="263" t="s">
        <v>17413</v>
      </c>
      <c r="E3567" s="271" t="s">
        <v>9621</v>
      </c>
      <c r="F3567" s="263" t="s">
        <v>9634</v>
      </c>
      <c r="G3567" s="264" t="s">
        <v>9635</v>
      </c>
      <c r="H3567" s="263" t="s">
        <v>9636</v>
      </c>
      <c r="I3567" s="265" t="s">
        <v>9</v>
      </c>
      <c r="J3567" s="263"/>
      <c r="K3567" s="269"/>
      <c r="L3567" s="269" t="s">
        <v>645</v>
      </c>
      <c r="M3567" s="267"/>
      <c r="N3567" s="267"/>
      <c r="O3567" s="267"/>
      <c r="P3567" s="267"/>
      <c r="Q3567" s="267"/>
      <c r="R3567" s="267"/>
      <c r="S3567" s="267"/>
      <c r="T3567" s="267"/>
      <c r="U3567" s="267"/>
      <c r="V3567" s="267"/>
      <c r="W3567" s="267"/>
      <c r="X3567" s="267"/>
      <c r="Y3567" s="267"/>
      <c r="Z3567" s="267"/>
      <c r="AA3567" s="267"/>
      <c r="AB3567" s="267"/>
    </row>
    <row r="3568" spans="1:28" s="268" customFormat="1" ht="40.200000000000003" customHeight="1">
      <c r="A3568" s="263" t="s">
        <v>9618</v>
      </c>
      <c r="B3568" s="271" t="s">
        <v>9619</v>
      </c>
      <c r="C3568" s="263" t="s">
        <v>9637</v>
      </c>
      <c r="D3568" s="263" t="s">
        <v>17413</v>
      </c>
      <c r="E3568" s="271" t="s">
        <v>9621</v>
      </c>
      <c r="F3568" s="263" t="s">
        <v>1955</v>
      </c>
      <c r="G3568" s="264" t="s">
        <v>9638</v>
      </c>
      <c r="H3568" s="263" t="s">
        <v>4896</v>
      </c>
      <c r="I3568" s="265" t="s">
        <v>9</v>
      </c>
      <c r="J3568" s="263"/>
      <c r="K3568" s="269"/>
      <c r="L3568" s="269" t="s">
        <v>645</v>
      </c>
      <c r="M3568" s="267"/>
      <c r="N3568" s="267"/>
      <c r="O3568" s="267"/>
      <c r="P3568" s="267"/>
      <c r="Q3568" s="267"/>
      <c r="R3568" s="267"/>
      <c r="S3568" s="267"/>
      <c r="T3568" s="267"/>
      <c r="U3568" s="267"/>
      <c r="V3568" s="267"/>
      <c r="W3568" s="267"/>
      <c r="X3568" s="267"/>
      <c r="Y3568" s="267"/>
      <c r="Z3568" s="267"/>
      <c r="AA3568" s="267"/>
      <c r="AB3568" s="267"/>
    </row>
    <row r="3569" spans="1:28" s="268" customFormat="1" ht="40.200000000000003" customHeight="1">
      <c r="A3569" s="263" t="s">
        <v>9618</v>
      </c>
      <c r="B3569" s="271" t="s">
        <v>9619</v>
      </c>
      <c r="C3569" s="263" t="s">
        <v>9639</v>
      </c>
      <c r="D3569" s="263" t="s">
        <v>17413</v>
      </c>
      <c r="E3569" s="271" t="s">
        <v>9621</v>
      </c>
      <c r="F3569" s="263" t="s">
        <v>9640</v>
      </c>
      <c r="G3569" s="264" t="s">
        <v>9641</v>
      </c>
      <c r="H3569" s="263" t="s">
        <v>9642</v>
      </c>
      <c r="I3569" s="265" t="s">
        <v>9</v>
      </c>
      <c r="J3569" s="263"/>
      <c r="K3569" s="269"/>
      <c r="L3569" s="269" t="s">
        <v>645</v>
      </c>
      <c r="M3569" s="267"/>
      <c r="N3569" s="267"/>
      <c r="O3569" s="267"/>
      <c r="P3569" s="267"/>
      <c r="Q3569" s="267"/>
      <c r="R3569" s="267"/>
      <c r="S3569" s="267"/>
      <c r="T3569" s="267"/>
      <c r="U3569" s="267"/>
      <c r="V3569" s="267"/>
      <c r="W3569" s="267"/>
      <c r="X3569" s="267"/>
      <c r="Y3569" s="267"/>
      <c r="Z3569" s="267"/>
      <c r="AA3569" s="267"/>
      <c r="AB3569" s="267"/>
    </row>
    <row r="3570" spans="1:28" s="268" customFormat="1" ht="40.200000000000003" customHeight="1">
      <c r="A3570" s="263" t="s">
        <v>9618</v>
      </c>
      <c r="B3570" s="271" t="s">
        <v>9619</v>
      </c>
      <c r="C3570" s="263" t="s">
        <v>9643</v>
      </c>
      <c r="D3570" s="263" t="s">
        <v>17413</v>
      </c>
      <c r="E3570" s="271" t="s">
        <v>9621</v>
      </c>
      <c r="F3570" s="263" t="s">
        <v>9644</v>
      </c>
      <c r="G3570" s="264" t="s">
        <v>9641</v>
      </c>
      <c r="H3570" s="263" t="s">
        <v>9645</v>
      </c>
      <c r="I3570" s="265" t="s">
        <v>9</v>
      </c>
      <c r="J3570" s="263"/>
      <c r="K3570" s="269"/>
      <c r="L3570" s="269" t="s">
        <v>645</v>
      </c>
      <c r="M3570" s="267"/>
      <c r="N3570" s="267"/>
      <c r="O3570" s="267"/>
      <c r="P3570" s="267"/>
      <c r="Q3570" s="267"/>
      <c r="R3570" s="267"/>
      <c r="S3570" s="267"/>
      <c r="T3570" s="267"/>
      <c r="U3570" s="267"/>
      <c r="V3570" s="267"/>
      <c r="W3570" s="267"/>
      <c r="X3570" s="267"/>
      <c r="Y3570" s="267"/>
      <c r="Z3570" s="267"/>
      <c r="AA3570" s="267"/>
      <c r="AB3570" s="267"/>
    </row>
    <row r="3571" spans="1:28" s="268" customFormat="1" ht="40.200000000000003" customHeight="1">
      <c r="A3571" s="263" t="s">
        <v>9618</v>
      </c>
      <c r="B3571" s="271" t="s">
        <v>9619</v>
      </c>
      <c r="C3571" s="263" t="s">
        <v>9646</v>
      </c>
      <c r="D3571" s="263" t="s">
        <v>17413</v>
      </c>
      <c r="E3571" s="271" t="s">
        <v>9621</v>
      </c>
      <c r="F3571" s="263" t="s">
        <v>9647</v>
      </c>
      <c r="G3571" s="264" t="s">
        <v>9641</v>
      </c>
      <c r="H3571" s="263" t="s">
        <v>9648</v>
      </c>
      <c r="I3571" s="265" t="s">
        <v>9</v>
      </c>
      <c r="J3571" s="263"/>
      <c r="K3571" s="269"/>
      <c r="L3571" s="269" t="s">
        <v>645</v>
      </c>
      <c r="M3571" s="267"/>
      <c r="N3571" s="267"/>
      <c r="O3571" s="267"/>
      <c r="P3571" s="267"/>
      <c r="Q3571" s="267"/>
      <c r="R3571" s="267"/>
      <c r="S3571" s="267"/>
      <c r="T3571" s="267"/>
      <c r="U3571" s="267"/>
      <c r="V3571" s="267"/>
      <c r="W3571" s="267"/>
      <c r="X3571" s="267"/>
      <c r="Y3571" s="267"/>
      <c r="Z3571" s="267"/>
      <c r="AA3571" s="267"/>
      <c r="AB3571" s="267"/>
    </row>
    <row r="3572" spans="1:28" s="268" customFormat="1" ht="40.200000000000003" customHeight="1">
      <c r="A3572" s="263" t="s">
        <v>9618</v>
      </c>
      <c r="B3572" s="271" t="s">
        <v>9619</v>
      </c>
      <c r="C3572" s="263" t="s">
        <v>9649</v>
      </c>
      <c r="D3572" s="263" t="s">
        <v>17413</v>
      </c>
      <c r="E3572" s="271" t="s">
        <v>9621</v>
      </c>
      <c r="F3572" s="263" t="s">
        <v>1965</v>
      </c>
      <c r="G3572" s="264" t="s">
        <v>9641</v>
      </c>
      <c r="H3572" s="263" t="s">
        <v>1966</v>
      </c>
      <c r="I3572" s="265" t="s">
        <v>9</v>
      </c>
      <c r="J3572" s="263"/>
      <c r="K3572" s="269"/>
      <c r="L3572" s="269" t="s">
        <v>645</v>
      </c>
      <c r="M3572" s="267"/>
      <c r="N3572" s="267"/>
      <c r="O3572" s="267"/>
      <c r="P3572" s="267"/>
      <c r="Q3572" s="267"/>
      <c r="R3572" s="267"/>
      <c r="S3572" s="267"/>
      <c r="T3572" s="267"/>
      <c r="U3572" s="267"/>
      <c r="V3572" s="267"/>
      <c r="W3572" s="267"/>
      <c r="X3572" s="267"/>
      <c r="Y3572" s="267"/>
      <c r="Z3572" s="267"/>
      <c r="AA3572" s="267"/>
      <c r="AB3572" s="267"/>
    </row>
    <row r="3573" spans="1:28" s="268" customFormat="1" ht="40.200000000000003" customHeight="1">
      <c r="A3573" s="263" t="s">
        <v>9618</v>
      </c>
      <c r="B3573" s="271" t="s">
        <v>9619</v>
      </c>
      <c r="C3573" s="263" t="s">
        <v>9650</v>
      </c>
      <c r="D3573" s="263" t="s">
        <v>17413</v>
      </c>
      <c r="E3573" s="271" t="s">
        <v>9621</v>
      </c>
      <c r="F3573" s="263" t="s">
        <v>1967</v>
      </c>
      <c r="G3573" s="264" t="s">
        <v>9641</v>
      </c>
      <c r="H3573" s="263" t="s">
        <v>1969</v>
      </c>
      <c r="I3573" s="265" t="s">
        <v>9</v>
      </c>
      <c r="J3573" s="263"/>
      <c r="K3573" s="269"/>
      <c r="L3573" s="269" t="s">
        <v>645</v>
      </c>
      <c r="M3573" s="267"/>
      <c r="N3573" s="267"/>
      <c r="O3573" s="267"/>
      <c r="P3573" s="267"/>
      <c r="Q3573" s="267"/>
      <c r="R3573" s="267"/>
      <c r="S3573" s="267"/>
      <c r="T3573" s="267"/>
      <c r="U3573" s="267"/>
      <c r="V3573" s="267"/>
      <c r="W3573" s="267"/>
      <c r="X3573" s="267"/>
      <c r="Y3573" s="267"/>
      <c r="Z3573" s="267"/>
      <c r="AA3573" s="267"/>
      <c r="AB3573" s="267"/>
    </row>
    <row r="3574" spans="1:28" s="268" customFormat="1" ht="40.200000000000003" customHeight="1">
      <c r="A3574" s="263" t="s">
        <v>9618</v>
      </c>
      <c r="B3574" s="271" t="s">
        <v>9619</v>
      </c>
      <c r="C3574" s="263" t="s">
        <v>9651</v>
      </c>
      <c r="D3574" s="263" t="s">
        <v>17413</v>
      </c>
      <c r="E3574" s="271" t="s">
        <v>9621</v>
      </c>
      <c r="F3574" s="263" t="s">
        <v>1970</v>
      </c>
      <c r="G3574" s="264" t="s">
        <v>9641</v>
      </c>
      <c r="H3574" s="263" t="s">
        <v>9652</v>
      </c>
      <c r="I3574" s="265" t="s">
        <v>9</v>
      </c>
      <c r="J3574" s="263"/>
      <c r="K3574" s="269"/>
      <c r="L3574" s="269" t="s">
        <v>645</v>
      </c>
      <c r="M3574" s="267"/>
      <c r="N3574" s="267"/>
      <c r="O3574" s="267"/>
      <c r="P3574" s="267"/>
      <c r="Q3574" s="267"/>
      <c r="R3574" s="267"/>
      <c r="S3574" s="267"/>
      <c r="T3574" s="267"/>
      <c r="U3574" s="267"/>
      <c r="V3574" s="267"/>
      <c r="W3574" s="267"/>
      <c r="X3574" s="267"/>
      <c r="Y3574" s="267"/>
      <c r="Z3574" s="267"/>
      <c r="AA3574" s="267"/>
      <c r="AB3574" s="267"/>
    </row>
    <row r="3575" spans="1:28" s="268" customFormat="1" ht="40.200000000000003" customHeight="1">
      <c r="A3575" s="263" t="s">
        <v>9618</v>
      </c>
      <c r="B3575" s="271" t="s">
        <v>9619</v>
      </c>
      <c r="C3575" s="263" t="s">
        <v>9653</v>
      </c>
      <c r="D3575" s="263" t="s">
        <v>17413</v>
      </c>
      <c r="E3575" s="271" t="s">
        <v>9621</v>
      </c>
      <c r="F3575" s="263" t="s">
        <v>1972</v>
      </c>
      <c r="G3575" s="264" t="s">
        <v>9641</v>
      </c>
      <c r="H3575" s="263" t="s">
        <v>1974</v>
      </c>
      <c r="I3575" s="265" t="s">
        <v>9</v>
      </c>
      <c r="J3575" s="263"/>
      <c r="K3575" s="269"/>
      <c r="L3575" s="269" t="s">
        <v>645</v>
      </c>
      <c r="M3575" s="267"/>
      <c r="N3575" s="267"/>
      <c r="O3575" s="267"/>
      <c r="P3575" s="267"/>
      <c r="Q3575" s="267"/>
      <c r="R3575" s="267"/>
      <c r="S3575" s="267"/>
      <c r="T3575" s="267"/>
      <c r="U3575" s="267"/>
      <c r="V3575" s="267"/>
      <c r="W3575" s="267"/>
      <c r="X3575" s="267"/>
      <c r="Y3575" s="267"/>
      <c r="Z3575" s="267"/>
      <c r="AA3575" s="267"/>
      <c r="AB3575" s="267"/>
    </row>
    <row r="3576" spans="1:28" s="268" customFormat="1" ht="40.200000000000003" customHeight="1">
      <c r="A3576" s="263" t="s">
        <v>9618</v>
      </c>
      <c r="B3576" s="271" t="s">
        <v>9619</v>
      </c>
      <c r="C3576" s="263" t="s">
        <v>9654</v>
      </c>
      <c r="D3576" s="263" t="s">
        <v>17413</v>
      </c>
      <c r="E3576" s="271" t="s">
        <v>9621</v>
      </c>
      <c r="F3576" s="263" t="s">
        <v>1975</v>
      </c>
      <c r="G3576" s="264" t="s">
        <v>9641</v>
      </c>
      <c r="H3576" s="263" t="s">
        <v>9538</v>
      </c>
      <c r="I3576" s="265" t="s">
        <v>9</v>
      </c>
      <c r="J3576" s="263"/>
      <c r="K3576" s="269"/>
      <c r="L3576" s="269" t="s">
        <v>645</v>
      </c>
      <c r="M3576" s="267"/>
      <c r="N3576" s="267"/>
      <c r="O3576" s="267"/>
      <c r="P3576" s="267"/>
      <c r="Q3576" s="267"/>
      <c r="R3576" s="267"/>
      <c r="S3576" s="267"/>
      <c r="T3576" s="267"/>
      <c r="U3576" s="267"/>
      <c r="V3576" s="267"/>
      <c r="W3576" s="267"/>
      <c r="X3576" s="267"/>
      <c r="Y3576" s="267"/>
      <c r="Z3576" s="267"/>
      <c r="AA3576" s="267"/>
      <c r="AB3576" s="267"/>
    </row>
    <row r="3577" spans="1:28" s="268" customFormat="1" ht="40.200000000000003" customHeight="1">
      <c r="A3577" s="263" t="s">
        <v>9618</v>
      </c>
      <c r="B3577" s="271" t="s">
        <v>9619</v>
      </c>
      <c r="C3577" s="263" t="s">
        <v>9655</v>
      </c>
      <c r="D3577" s="263" t="s">
        <v>17413</v>
      </c>
      <c r="E3577" s="271" t="s">
        <v>9621</v>
      </c>
      <c r="F3577" s="263" t="s">
        <v>17414</v>
      </c>
      <c r="G3577" s="264" t="s">
        <v>9656</v>
      </c>
      <c r="H3577" s="263" t="s">
        <v>6183</v>
      </c>
      <c r="I3577" s="265" t="s">
        <v>9</v>
      </c>
      <c r="J3577" s="263"/>
      <c r="K3577" s="269"/>
      <c r="L3577" s="269" t="s">
        <v>645</v>
      </c>
      <c r="M3577" s="267"/>
      <c r="N3577" s="267"/>
      <c r="O3577" s="267"/>
      <c r="P3577" s="267"/>
      <c r="Q3577" s="267"/>
      <c r="R3577" s="267"/>
      <c r="S3577" s="267"/>
      <c r="T3577" s="267"/>
      <c r="U3577" s="267"/>
      <c r="V3577" s="267"/>
      <c r="W3577" s="267"/>
      <c r="X3577" s="267"/>
      <c r="Y3577" s="267"/>
      <c r="Z3577" s="267"/>
      <c r="AA3577" s="267"/>
      <c r="AB3577" s="267"/>
    </row>
    <row r="3578" spans="1:28" s="268" customFormat="1" ht="40.200000000000003" customHeight="1">
      <c r="A3578" s="263" t="s">
        <v>9618</v>
      </c>
      <c r="B3578" s="271" t="s">
        <v>9619</v>
      </c>
      <c r="C3578" s="263" t="s">
        <v>9657</v>
      </c>
      <c r="D3578" s="263" t="s">
        <v>17413</v>
      </c>
      <c r="E3578" s="271" t="s">
        <v>9621</v>
      </c>
      <c r="F3578" s="263" t="s">
        <v>9658</v>
      </c>
      <c r="G3578" s="264" t="s">
        <v>9656</v>
      </c>
      <c r="H3578" s="263" t="s">
        <v>9659</v>
      </c>
      <c r="I3578" s="265" t="s">
        <v>9</v>
      </c>
      <c r="J3578" s="263"/>
      <c r="K3578" s="269"/>
      <c r="L3578" s="269" t="s">
        <v>645</v>
      </c>
      <c r="M3578" s="267"/>
      <c r="N3578" s="267"/>
      <c r="O3578" s="267"/>
      <c r="P3578" s="267"/>
      <c r="Q3578" s="267"/>
      <c r="R3578" s="267"/>
      <c r="S3578" s="267"/>
      <c r="T3578" s="267"/>
      <c r="U3578" s="267"/>
      <c r="V3578" s="267"/>
      <c r="W3578" s="267"/>
      <c r="X3578" s="267"/>
      <c r="Y3578" s="267"/>
      <c r="Z3578" s="267"/>
      <c r="AA3578" s="267"/>
      <c r="AB3578" s="267"/>
    </row>
    <row r="3579" spans="1:28" s="268" customFormat="1" ht="40.200000000000003" customHeight="1">
      <c r="A3579" s="263" t="s">
        <v>9618</v>
      </c>
      <c r="B3579" s="271" t="s">
        <v>9619</v>
      </c>
      <c r="C3579" s="263" t="s">
        <v>9660</v>
      </c>
      <c r="D3579" s="263" t="s">
        <v>17413</v>
      </c>
      <c r="E3579" s="271" t="s">
        <v>9621</v>
      </c>
      <c r="F3579" s="263" t="s">
        <v>9661</v>
      </c>
      <c r="G3579" s="264" t="s">
        <v>9662</v>
      </c>
      <c r="H3579" s="263" t="s">
        <v>9663</v>
      </c>
      <c r="I3579" s="265" t="s">
        <v>9</v>
      </c>
      <c r="J3579" s="263"/>
      <c r="K3579" s="269"/>
      <c r="L3579" s="269" t="s">
        <v>645</v>
      </c>
      <c r="M3579" s="267"/>
      <c r="N3579" s="267"/>
      <c r="O3579" s="267"/>
      <c r="P3579" s="267"/>
      <c r="Q3579" s="267"/>
      <c r="R3579" s="267"/>
      <c r="S3579" s="267"/>
      <c r="T3579" s="267"/>
      <c r="U3579" s="267"/>
      <c r="V3579" s="267"/>
      <c r="W3579" s="267"/>
      <c r="X3579" s="267"/>
      <c r="Y3579" s="267"/>
      <c r="Z3579" s="267"/>
      <c r="AA3579" s="267"/>
      <c r="AB3579" s="267"/>
    </row>
    <row r="3580" spans="1:28" s="268" customFormat="1" ht="40.200000000000003" customHeight="1">
      <c r="A3580" s="263" t="s">
        <v>9618</v>
      </c>
      <c r="B3580" s="271" t="s">
        <v>9619</v>
      </c>
      <c r="C3580" s="263" t="s">
        <v>9664</v>
      </c>
      <c r="D3580" s="263" t="s">
        <v>17413</v>
      </c>
      <c r="E3580" s="271" t="s">
        <v>9621</v>
      </c>
      <c r="F3580" s="263" t="s">
        <v>9665</v>
      </c>
      <c r="G3580" s="264" t="s">
        <v>9666</v>
      </c>
      <c r="H3580" s="263" t="s">
        <v>9667</v>
      </c>
      <c r="I3580" s="265" t="s">
        <v>9</v>
      </c>
      <c r="J3580" s="263"/>
      <c r="K3580" s="269"/>
      <c r="L3580" s="269" t="s">
        <v>645</v>
      </c>
      <c r="M3580" s="267"/>
      <c r="N3580" s="267"/>
      <c r="O3580" s="267"/>
      <c r="P3580" s="267"/>
      <c r="Q3580" s="267"/>
      <c r="R3580" s="267"/>
      <c r="S3580" s="267"/>
      <c r="T3580" s="267"/>
      <c r="U3580" s="267"/>
      <c r="V3580" s="267"/>
      <c r="W3580" s="267"/>
      <c r="X3580" s="267"/>
      <c r="Y3580" s="267"/>
      <c r="Z3580" s="267"/>
      <c r="AA3580" s="267"/>
      <c r="AB3580" s="267"/>
    </row>
    <row r="3581" spans="1:28" s="268" customFormat="1" ht="40.200000000000003" customHeight="1">
      <c r="A3581" s="263" t="s">
        <v>9618</v>
      </c>
      <c r="B3581" s="271" t="s">
        <v>9619</v>
      </c>
      <c r="C3581" s="263" t="s">
        <v>9668</v>
      </c>
      <c r="D3581" s="263" t="s">
        <v>17413</v>
      </c>
      <c r="E3581" s="271" t="s">
        <v>9621</v>
      </c>
      <c r="F3581" s="263" t="s">
        <v>9669</v>
      </c>
      <c r="G3581" s="264" t="s">
        <v>9670</v>
      </c>
      <c r="H3581" s="263" t="s">
        <v>4247</v>
      </c>
      <c r="I3581" s="265" t="s">
        <v>9</v>
      </c>
      <c r="J3581" s="263"/>
      <c r="K3581" s="269"/>
      <c r="L3581" s="269" t="s">
        <v>645</v>
      </c>
      <c r="M3581" s="267"/>
      <c r="N3581" s="267"/>
      <c r="O3581" s="267"/>
      <c r="P3581" s="267"/>
      <c r="Q3581" s="267"/>
      <c r="R3581" s="267"/>
      <c r="S3581" s="267"/>
      <c r="T3581" s="267"/>
      <c r="U3581" s="267"/>
      <c r="V3581" s="267"/>
      <c r="W3581" s="267"/>
      <c r="X3581" s="267"/>
      <c r="Y3581" s="267"/>
      <c r="Z3581" s="267"/>
      <c r="AA3581" s="267"/>
      <c r="AB3581" s="267"/>
    </row>
    <row r="3582" spans="1:28" s="268" customFormat="1" ht="40.200000000000003" customHeight="1">
      <c r="A3582" s="263" t="s">
        <v>9618</v>
      </c>
      <c r="B3582" s="271" t="s">
        <v>9619</v>
      </c>
      <c r="C3582" s="263" t="s">
        <v>9671</v>
      </c>
      <c r="D3582" s="263" t="s">
        <v>17413</v>
      </c>
      <c r="E3582" s="271" t="s">
        <v>9621</v>
      </c>
      <c r="F3582" s="263" t="s">
        <v>9672</v>
      </c>
      <c r="G3582" s="264" t="s">
        <v>9673</v>
      </c>
      <c r="H3582" s="263" t="s">
        <v>9674</v>
      </c>
      <c r="I3582" s="265" t="s">
        <v>9</v>
      </c>
      <c r="J3582" s="263"/>
      <c r="K3582" s="269"/>
      <c r="L3582" s="269" t="s">
        <v>645</v>
      </c>
      <c r="M3582" s="267"/>
      <c r="N3582" s="267"/>
      <c r="O3582" s="267"/>
      <c r="P3582" s="267"/>
      <c r="Q3582" s="267"/>
      <c r="R3582" s="267"/>
      <c r="S3582" s="267"/>
      <c r="T3582" s="267"/>
      <c r="U3582" s="267"/>
      <c r="V3582" s="267"/>
      <c r="W3582" s="267"/>
      <c r="X3582" s="267"/>
      <c r="Y3582" s="267"/>
      <c r="Z3582" s="267"/>
      <c r="AA3582" s="267"/>
      <c r="AB3582" s="267"/>
    </row>
    <row r="3583" spans="1:28" s="268" customFormat="1" ht="40.200000000000003" customHeight="1">
      <c r="A3583" s="264" t="s">
        <v>9618</v>
      </c>
      <c r="B3583" s="271" t="s">
        <v>9619</v>
      </c>
      <c r="C3583" s="263" t="s">
        <v>9675</v>
      </c>
      <c r="D3583" s="264" t="s">
        <v>17413</v>
      </c>
      <c r="E3583" s="271" t="s">
        <v>9621</v>
      </c>
      <c r="F3583" s="264" t="s">
        <v>9676</v>
      </c>
      <c r="G3583" s="264" t="s">
        <v>9673</v>
      </c>
      <c r="H3583" s="264" t="s">
        <v>9674</v>
      </c>
      <c r="I3583" s="265" t="s">
        <v>9</v>
      </c>
      <c r="J3583" s="263"/>
      <c r="K3583" s="316"/>
      <c r="L3583" s="316" t="s">
        <v>645</v>
      </c>
      <c r="M3583" s="277"/>
      <c r="N3583" s="277"/>
      <c r="O3583" s="277"/>
      <c r="P3583" s="277"/>
      <c r="Q3583" s="277"/>
      <c r="R3583" s="277"/>
      <c r="S3583" s="277"/>
      <c r="T3583" s="277"/>
      <c r="U3583" s="277"/>
      <c r="V3583" s="277"/>
      <c r="W3583" s="277"/>
      <c r="X3583" s="277"/>
      <c r="Y3583" s="277"/>
      <c r="Z3583" s="277"/>
      <c r="AA3583" s="277"/>
      <c r="AB3583" s="277"/>
    </row>
    <row r="3584" spans="1:28" s="268" customFormat="1" ht="40.200000000000003" customHeight="1">
      <c r="A3584" s="263" t="s">
        <v>9618</v>
      </c>
      <c r="B3584" s="271" t="s">
        <v>9619</v>
      </c>
      <c r="C3584" s="263" t="s">
        <v>9677</v>
      </c>
      <c r="D3584" s="263" t="s">
        <v>17413</v>
      </c>
      <c r="E3584" s="271" t="s">
        <v>9621</v>
      </c>
      <c r="F3584" s="263" t="s">
        <v>1995</v>
      </c>
      <c r="G3584" s="264" t="s">
        <v>9678</v>
      </c>
      <c r="H3584" s="263" t="s">
        <v>9679</v>
      </c>
      <c r="I3584" s="265" t="s">
        <v>9</v>
      </c>
      <c r="J3584" s="263"/>
      <c r="K3584" s="269"/>
      <c r="L3584" s="269" t="s">
        <v>645</v>
      </c>
      <c r="M3584" s="267"/>
      <c r="N3584" s="267"/>
      <c r="O3584" s="267"/>
      <c r="P3584" s="267"/>
      <c r="Q3584" s="267"/>
      <c r="R3584" s="267"/>
      <c r="S3584" s="267"/>
      <c r="T3584" s="267"/>
      <c r="U3584" s="267"/>
      <c r="V3584" s="267"/>
      <c r="W3584" s="267"/>
      <c r="X3584" s="267"/>
      <c r="Y3584" s="267"/>
      <c r="Z3584" s="267"/>
      <c r="AA3584" s="267"/>
      <c r="AB3584" s="267"/>
    </row>
    <row r="3585" spans="1:28" s="268" customFormat="1" ht="40.200000000000003" customHeight="1">
      <c r="A3585" s="263" t="s">
        <v>9618</v>
      </c>
      <c r="B3585" s="271" t="s">
        <v>9619</v>
      </c>
      <c r="C3585" s="263" t="s">
        <v>9680</v>
      </c>
      <c r="D3585" s="263" t="s">
        <v>17413</v>
      </c>
      <c r="E3585" s="271" t="s">
        <v>9621</v>
      </c>
      <c r="F3585" s="291" t="s">
        <v>6215</v>
      </c>
      <c r="G3585" s="264" t="s">
        <v>9681</v>
      </c>
      <c r="H3585" s="291" t="s">
        <v>1185</v>
      </c>
      <c r="I3585" s="265" t="s">
        <v>9</v>
      </c>
      <c r="J3585" s="263"/>
      <c r="K3585" s="269"/>
      <c r="L3585" s="269" t="s">
        <v>645</v>
      </c>
      <c r="M3585" s="267"/>
      <c r="N3585" s="267"/>
      <c r="O3585" s="267"/>
      <c r="P3585" s="267"/>
      <c r="Q3585" s="267"/>
      <c r="R3585" s="267"/>
      <c r="S3585" s="267"/>
      <c r="T3585" s="267"/>
      <c r="U3585" s="267"/>
      <c r="V3585" s="267"/>
      <c r="W3585" s="267"/>
      <c r="X3585" s="267"/>
      <c r="Y3585" s="267"/>
      <c r="Z3585" s="267"/>
      <c r="AA3585" s="267"/>
      <c r="AB3585" s="267"/>
    </row>
    <row r="3586" spans="1:28" s="268" customFormat="1" ht="40.200000000000003" customHeight="1">
      <c r="A3586" s="263" t="s">
        <v>9618</v>
      </c>
      <c r="B3586" s="271" t="s">
        <v>9619</v>
      </c>
      <c r="C3586" s="263" t="s">
        <v>9682</v>
      </c>
      <c r="D3586" s="263" t="s">
        <v>17413</v>
      </c>
      <c r="E3586" s="271" t="s">
        <v>9621</v>
      </c>
      <c r="F3586" s="263" t="s">
        <v>4262</v>
      </c>
      <c r="G3586" s="264" t="s">
        <v>9683</v>
      </c>
      <c r="H3586" s="263" t="s">
        <v>4264</v>
      </c>
      <c r="I3586" s="265" t="s">
        <v>9</v>
      </c>
      <c r="J3586" s="263"/>
      <c r="K3586" s="269"/>
      <c r="L3586" s="269" t="s">
        <v>645</v>
      </c>
      <c r="M3586" s="267"/>
      <c r="N3586" s="267"/>
      <c r="O3586" s="267"/>
      <c r="P3586" s="267"/>
      <c r="Q3586" s="267"/>
      <c r="R3586" s="267"/>
      <c r="S3586" s="267"/>
      <c r="T3586" s="267"/>
      <c r="U3586" s="267"/>
      <c r="V3586" s="267"/>
      <c r="W3586" s="267"/>
      <c r="X3586" s="267"/>
      <c r="Y3586" s="267"/>
      <c r="Z3586" s="267"/>
      <c r="AA3586" s="267"/>
      <c r="AB3586" s="267"/>
    </row>
    <row r="3587" spans="1:28" s="268" customFormat="1" ht="40.200000000000003" customHeight="1">
      <c r="A3587" s="263" t="s">
        <v>9618</v>
      </c>
      <c r="B3587" s="271" t="s">
        <v>9619</v>
      </c>
      <c r="C3587" s="263" t="s">
        <v>9684</v>
      </c>
      <c r="D3587" s="263" t="s">
        <v>17413</v>
      </c>
      <c r="E3587" s="271" t="s">
        <v>9621</v>
      </c>
      <c r="F3587" s="263" t="s">
        <v>2003</v>
      </c>
      <c r="G3587" s="264" t="s">
        <v>9683</v>
      </c>
      <c r="H3587" s="263" t="s">
        <v>4266</v>
      </c>
      <c r="I3587" s="265" t="s">
        <v>9</v>
      </c>
      <c r="J3587" s="263"/>
      <c r="K3587" s="269"/>
      <c r="L3587" s="269" t="s">
        <v>645</v>
      </c>
      <c r="M3587" s="267"/>
      <c r="N3587" s="267"/>
      <c r="O3587" s="267"/>
      <c r="P3587" s="267"/>
      <c r="Q3587" s="267"/>
      <c r="R3587" s="267"/>
      <c r="S3587" s="267"/>
      <c r="T3587" s="267"/>
      <c r="U3587" s="267"/>
      <c r="V3587" s="267"/>
      <c r="W3587" s="267"/>
      <c r="X3587" s="267"/>
      <c r="Y3587" s="267"/>
      <c r="Z3587" s="267"/>
      <c r="AA3587" s="267"/>
      <c r="AB3587" s="267"/>
    </row>
    <row r="3588" spans="1:28" s="268" customFormat="1" ht="40.200000000000003" customHeight="1">
      <c r="A3588" s="263" t="s">
        <v>9618</v>
      </c>
      <c r="B3588" s="271" t="s">
        <v>9619</v>
      </c>
      <c r="C3588" s="263" t="s">
        <v>9685</v>
      </c>
      <c r="D3588" s="263" t="s">
        <v>17413</v>
      </c>
      <c r="E3588" s="271" t="s">
        <v>9621</v>
      </c>
      <c r="F3588" s="263" t="s">
        <v>9686</v>
      </c>
      <c r="G3588" s="264" t="s">
        <v>9683</v>
      </c>
      <c r="H3588" s="263" t="s">
        <v>9687</v>
      </c>
      <c r="I3588" s="265" t="s">
        <v>9</v>
      </c>
      <c r="J3588" s="263"/>
      <c r="K3588" s="269"/>
      <c r="L3588" s="269" t="s">
        <v>645</v>
      </c>
      <c r="M3588" s="267"/>
      <c r="N3588" s="267"/>
      <c r="O3588" s="267"/>
      <c r="P3588" s="267"/>
      <c r="Q3588" s="267"/>
      <c r="R3588" s="267"/>
      <c r="S3588" s="267"/>
      <c r="T3588" s="267"/>
      <c r="U3588" s="267"/>
      <c r="V3588" s="267"/>
      <c r="W3588" s="267"/>
      <c r="X3588" s="267"/>
      <c r="Y3588" s="267"/>
      <c r="Z3588" s="267"/>
      <c r="AA3588" s="267"/>
      <c r="AB3588" s="267"/>
    </row>
    <row r="3589" spans="1:28" s="268" customFormat="1" ht="40.200000000000003" customHeight="1">
      <c r="A3589" s="263" t="s">
        <v>9618</v>
      </c>
      <c r="B3589" s="271" t="s">
        <v>9619</v>
      </c>
      <c r="C3589" s="263" t="s">
        <v>9688</v>
      </c>
      <c r="D3589" s="263" t="s">
        <v>17413</v>
      </c>
      <c r="E3589" s="271" t="s">
        <v>9621</v>
      </c>
      <c r="F3589" s="263" t="s">
        <v>9689</v>
      </c>
      <c r="G3589" s="264" t="s">
        <v>9683</v>
      </c>
      <c r="H3589" s="263" t="s">
        <v>4270</v>
      </c>
      <c r="I3589" s="265" t="s">
        <v>9</v>
      </c>
      <c r="J3589" s="263"/>
      <c r="K3589" s="269"/>
      <c r="L3589" s="269" t="s">
        <v>645</v>
      </c>
      <c r="M3589" s="267"/>
      <c r="N3589" s="267"/>
      <c r="O3589" s="267"/>
      <c r="P3589" s="267"/>
      <c r="Q3589" s="267"/>
      <c r="R3589" s="267"/>
      <c r="S3589" s="267"/>
      <c r="T3589" s="267"/>
      <c r="U3589" s="267"/>
      <c r="V3589" s="267"/>
      <c r="W3589" s="267"/>
      <c r="X3589" s="267"/>
      <c r="Y3589" s="267"/>
      <c r="Z3589" s="267"/>
      <c r="AA3589" s="267"/>
      <c r="AB3589" s="267"/>
    </row>
    <row r="3590" spans="1:28" s="268" customFormat="1" ht="40.200000000000003" customHeight="1">
      <c r="A3590" s="263" t="s">
        <v>9618</v>
      </c>
      <c r="B3590" s="271" t="s">
        <v>9619</v>
      </c>
      <c r="C3590" s="263" t="s">
        <v>9690</v>
      </c>
      <c r="D3590" s="263" t="s">
        <v>17413</v>
      </c>
      <c r="E3590" s="271" t="s">
        <v>9621</v>
      </c>
      <c r="F3590" s="263" t="s">
        <v>1804</v>
      </c>
      <c r="G3590" s="264" t="s">
        <v>9683</v>
      </c>
      <c r="H3590" s="263" t="s">
        <v>1625</v>
      </c>
      <c r="I3590" s="265" t="s">
        <v>9</v>
      </c>
      <c r="J3590" s="263"/>
      <c r="K3590" s="269"/>
      <c r="L3590" s="269" t="s">
        <v>645</v>
      </c>
      <c r="M3590" s="267"/>
      <c r="N3590" s="267"/>
      <c r="O3590" s="267"/>
      <c r="P3590" s="267"/>
      <c r="Q3590" s="267"/>
      <c r="R3590" s="267"/>
      <c r="S3590" s="267"/>
      <c r="T3590" s="267"/>
      <c r="U3590" s="267"/>
      <c r="V3590" s="267"/>
      <c r="W3590" s="267"/>
      <c r="X3590" s="267"/>
      <c r="Y3590" s="267"/>
      <c r="Z3590" s="267"/>
      <c r="AA3590" s="267"/>
      <c r="AB3590" s="267"/>
    </row>
    <row r="3591" spans="1:28" s="268" customFormat="1" ht="40.200000000000003" customHeight="1">
      <c r="A3591" s="263" t="s">
        <v>9618</v>
      </c>
      <c r="B3591" s="271" t="s">
        <v>9619</v>
      </c>
      <c r="C3591" s="263" t="s">
        <v>9691</v>
      </c>
      <c r="D3591" s="263" t="s">
        <v>17413</v>
      </c>
      <c r="E3591" s="271" t="s">
        <v>9621</v>
      </c>
      <c r="F3591" s="263" t="s">
        <v>2011</v>
      </c>
      <c r="G3591" s="264" t="s">
        <v>9692</v>
      </c>
      <c r="H3591" s="263" t="s">
        <v>2012</v>
      </c>
      <c r="I3591" s="265" t="s">
        <v>9</v>
      </c>
      <c r="J3591" s="263"/>
      <c r="K3591" s="269"/>
      <c r="L3591" s="269" t="s">
        <v>645</v>
      </c>
      <c r="M3591" s="267"/>
      <c r="N3591" s="267"/>
      <c r="O3591" s="267"/>
      <c r="P3591" s="267"/>
      <c r="Q3591" s="267"/>
      <c r="R3591" s="267"/>
      <c r="S3591" s="267"/>
      <c r="T3591" s="267"/>
      <c r="U3591" s="267"/>
      <c r="V3591" s="267"/>
      <c r="W3591" s="267"/>
      <c r="X3591" s="267"/>
      <c r="Y3591" s="267"/>
      <c r="Z3591" s="267"/>
      <c r="AA3591" s="267"/>
      <c r="AB3591" s="267"/>
    </row>
    <row r="3592" spans="1:28" s="268" customFormat="1" ht="40.200000000000003" customHeight="1">
      <c r="A3592" s="263" t="s">
        <v>9618</v>
      </c>
      <c r="B3592" s="271" t="s">
        <v>9619</v>
      </c>
      <c r="C3592" s="263" t="s">
        <v>9693</v>
      </c>
      <c r="D3592" s="263" t="s">
        <v>17413</v>
      </c>
      <c r="E3592" s="271" t="s">
        <v>9621</v>
      </c>
      <c r="F3592" s="263" t="s">
        <v>4286</v>
      </c>
      <c r="G3592" s="264" t="s">
        <v>9692</v>
      </c>
      <c r="H3592" s="263" t="s">
        <v>9694</v>
      </c>
      <c r="I3592" s="265" t="s">
        <v>9</v>
      </c>
      <c r="J3592" s="263"/>
      <c r="K3592" s="269"/>
      <c r="L3592" s="269" t="s">
        <v>645</v>
      </c>
      <c r="M3592" s="267"/>
      <c r="N3592" s="267"/>
      <c r="O3592" s="267"/>
      <c r="P3592" s="267"/>
      <c r="Q3592" s="267"/>
      <c r="R3592" s="267"/>
      <c r="S3592" s="267"/>
      <c r="T3592" s="267"/>
      <c r="U3592" s="267"/>
      <c r="V3592" s="267"/>
      <c r="W3592" s="267"/>
      <c r="X3592" s="267"/>
      <c r="Y3592" s="267"/>
      <c r="Z3592" s="267"/>
      <c r="AA3592" s="267"/>
      <c r="AB3592" s="267"/>
    </row>
    <row r="3593" spans="1:28" s="268" customFormat="1" ht="40.200000000000003" customHeight="1">
      <c r="A3593" s="263" t="s">
        <v>9618</v>
      </c>
      <c r="B3593" s="271" t="s">
        <v>9619</v>
      </c>
      <c r="C3593" s="263" t="s">
        <v>9695</v>
      </c>
      <c r="D3593" s="263" t="s">
        <v>17413</v>
      </c>
      <c r="E3593" s="271" t="s">
        <v>9621</v>
      </c>
      <c r="F3593" s="263" t="s">
        <v>9696</v>
      </c>
      <c r="G3593" s="264" t="s">
        <v>9697</v>
      </c>
      <c r="H3593" s="263" t="s">
        <v>9698</v>
      </c>
      <c r="I3593" s="265" t="s">
        <v>9</v>
      </c>
      <c r="J3593" s="263"/>
      <c r="K3593" s="269"/>
      <c r="L3593" s="269" t="s">
        <v>645</v>
      </c>
      <c r="M3593" s="267"/>
      <c r="N3593" s="267"/>
      <c r="O3593" s="267"/>
      <c r="P3593" s="267"/>
      <c r="Q3593" s="267"/>
      <c r="R3593" s="267"/>
      <c r="S3593" s="267"/>
      <c r="T3593" s="267"/>
      <c r="U3593" s="267"/>
      <c r="V3593" s="267"/>
      <c r="W3593" s="267"/>
      <c r="X3593" s="267"/>
      <c r="Y3593" s="267"/>
      <c r="Z3593" s="267"/>
      <c r="AA3593" s="267"/>
      <c r="AB3593" s="267"/>
    </row>
    <row r="3594" spans="1:28" s="268" customFormat="1" ht="40.200000000000003" customHeight="1">
      <c r="A3594" s="263" t="s">
        <v>9618</v>
      </c>
      <c r="B3594" s="271" t="s">
        <v>9619</v>
      </c>
      <c r="C3594" s="263" t="s">
        <v>9699</v>
      </c>
      <c r="D3594" s="263" t="s">
        <v>17413</v>
      </c>
      <c r="E3594" s="271" t="s">
        <v>9621</v>
      </c>
      <c r="F3594" s="263" t="s">
        <v>9700</v>
      </c>
      <c r="G3594" s="264" t="s">
        <v>9701</v>
      </c>
      <c r="H3594" s="263" t="s">
        <v>9702</v>
      </c>
      <c r="I3594" s="265" t="s">
        <v>9</v>
      </c>
      <c r="J3594" s="263"/>
      <c r="K3594" s="269"/>
      <c r="L3594" s="269" t="s">
        <v>645</v>
      </c>
      <c r="M3594" s="267"/>
      <c r="N3594" s="267"/>
      <c r="O3594" s="267"/>
      <c r="P3594" s="267"/>
      <c r="Q3594" s="267"/>
      <c r="R3594" s="267"/>
      <c r="S3594" s="267"/>
      <c r="T3594" s="267"/>
      <c r="U3594" s="267"/>
      <c r="V3594" s="267"/>
      <c r="W3594" s="267"/>
      <c r="X3594" s="267"/>
      <c r="Y3594" s="267"/>
      <c r="Z3594" s="267"/>
      <c r="AA3594" s="267"/>
      <c r="AB3594" s="267"/>
    </row>
    <row r="3595" spans="1:28" s="268" customFormat="1" ht="40.200000000000003" customHeight="1">
      <c r="A3595" s="263" t="s">
        <v>9618</v>
      </c>
      <c r="B3595" s="271" t="s">
        <v>9619</v>
      </c>
      <c r="C3595" s="263" t="s">
        <v>9703</v>
      </c>
      <c r="D3595" s="263" t="s">
        <v>17413</v>
      </c>
      <c r="E3595" s="271" t="s">
        <v>9621</v>
      </c>
      <c r="F3595" s="263" t="s">
        <v>9704</v>
      </c>
      <c r="G3595" s="264" t="s">
        <v>9701</v>
      </c>
      <c r="H3595" s="263" t="s">
        <v>9705</v>
      </c>
      <c r="I3595" s="265" t="s">
        <v>9</v>
      </c>
      <c r="J3595" s="263"/>
      <c r="K3595" s="269"/>
      <c r="L3595" s="269" t="s">
        <v>645</v>
      </c>
      <c r="M3595" s="267"/>
      <c r="N3595" s="267"/>
      <c r="O3595" s="267"/>
      <c r="P3595" s="267"/>
      <c r="Q3595" s="267"/>
      <c r="R3595" s="267"/>
      <c r="S3595" s="267"/>
      <c r="T3595" s="267"/>
      <c r="U3595" s="267"/>
      <c r="V3595" s="267"/>
      <c r="W3595" s="267"/>
      <c r="X3595" s="267"/>
      <c r="Y3595" s="267"/>
      <c r="Z3595" s="267"/>
      <c r="AA3595" s="267"/>
      <c r="AB3595" s="267"/>
    </row>
    <row r="3596" spans="1:28" s="268" customFormat="1" ht="40.200000000000003" customHeight="1">
      <c r="A3596" s="263" t="s">
        <v>9618</v>
      </c>
      <c r="B3596" s="271" t="s">
        <v>9619</v>
      </c>
      <c r="C3596" s="263" t="s">
        <v>9706</v>
      </c>
      <c r="D3596" s="263" t="s">
        <v>17413</v>
      </c>
      <c r="E3596" s="271" t="s">
        <v>9621</v>
      </c>
      <c r="F3596" s="263" t="s">
        <v>9707</v>
      </c>
      <c r="G3596" s="264" t="s">
        <v>9701</v>
      </c>
      <c r="H3596" s="263" t="s">
        <v>9708</v>
      </c>
      <c r="I3596" s="265" t="s">
        <v>9</v>
      </c>
      <c r="J3596" s="263"/>
      <c r="K3596" s="269"/>
      <c r="L3596" s="269" t="s">
        <v>645</v>
      </c>
      <c r="M3596" s="267"/>
      <c r="N3596" s="267"/>
      <c r="O3596" s="267"/>
      <c r="P3596" s="267"/>
      <c r="Q3596" s="267"/>
      <c r="R3596" s="267"/>
      <c r="S3596" s="267"/>
      <c r="T3596" s="267"/>
      <c r="U3596" s="267"/>
      <c r="V3596" s="267"/>
      <c r="W3596" s="267"/>
      <c r="X3596" s="267"/>
      <c r="Y3596" s="267"/>
      <c r="Z3596" s="267"/>
      <c r="AA3596" s="267"/>
      <c r="AB3596" s="267"/>
    </row>
    <row r="3597" spans="1:28" s="268" customFormat="1" ht="40.200000000000003" customHeight="1">
      <c r="A3597" s="263" t="s">
        <v>9618</v>
      </c>
      <c r="B3597" s="271" t="s">
        <v>9619</v>
      </c>
      <c r="C3597" s="263" t="s">
        <v>9709</v>
      </c>
      <c r="D3597" s="263" t="s">
        <v>17413</v>
      </c>
      <c r="E3597" s="271" t="s">
        <v>9621</v>
      </c>
      <c r="F3597" s="263" t="s">
        <v>3031</v>
      </c>
      <c r="G3597" s="264" t="s">
        <v>8998</v>
      </c>
      <c r="H3597" s="263" t="s">
        <v>3362</v>
      </c>
      <c r="I3597" s="265" t="s">
        <v>9</v>
      </c>
      <c r="J3597" s="263"/>
      <c r="K3597" s="269"/>
      <c r="L3597" s="269" t="s">
        <v>645</v>
      </c>
      <c r="M3597" s="267"/>
      <c r="N3597" s="267"/>
      <c r="O3597" s="267"/>
      <c r="P3597" s="267"/>
      <c r="Q3597" s="267"/>
      <c r="R3597" s="267"/>
      <c r="S3597" s="267"/>
      <c r="T3597" s="267"/>
      <c r="U3597" s="267"/>
      <c r="V3597" s="267"/>
      <c r="W3597" s="267"/>
      <c r="X3597" s="267"/>
      <c r="Y3597" s="267"/>
      <c r="Z3597" s="267"/>
      <c r="AA3597" s="267"/>
      <c r="AB3597" s="267"/>
    </row>
    <row r="3598" spans="1:28" s="268" customFormat="1" ht="40.200000000000003" customHeight="1">
      <c r="A3598" s="263" t="s">
        <v>9618</v>
      </c>
      <c r="B3598" s="271" t="s">
        <v>9619</v>
      </c>
      <c r="C3598" s="263" t="s">
        <v>9710</v>
      </c>
      <c r="D3598" s="263" t="s">
        <v>17413</v>
      </c>
      <c r="E3598" s="271" t="s">
        <v>9621</v>
      </c>
      <c r="F3598" s="263" t="s">
        <v>5025</v>
      </c>
      <c r="G3598" s="264" t="s">
        <v>6540</v>
      </c>
      <c r="H3598" s="263" t="s">
        <v>3365</v>
      </c>
      <c r="I3598" s="265" t="s">
        <v>9</v>
      </c>
      <c r="J3598" s="263"/>
      <c r="K3598" s="269"/>
      <c r="L3598" s="269" t="s">
        <v>645</v>
      </c>
      <c r="M3598" s="267"/>
      <c r="N3598" s="267"/>
      <c r="O3598" s="267"/>
      <c r="P3598" s="267"/>
      <c r="Q3598" s="267"/>
      <c r="R3598" s="267"/>
      <c r="S3598" s="267"/>
      <c r="T3598" s="267"/>
      <c r="U3598" s="267"/>
      <c r="V3598" s="267"/>
      <c r="W3598" s="267"/>
      <c r="X3598" s="267"/>
      <c r="Y3598" s="267"/>
      <c r="Z3598" s="267"/>
      <c r="AA3598" s="267"/>
      <c r="AB3598" s="267"/>
    </row>
    <row r="3599" spans="1:28" s="268" customFormat="1" ht="40.200000000000003" customHeight="1">
      <c r="A3599" s="263" t="s">
        <v>9618</v>
      </c>
      <c r="B3599" s="271" t="s">
        <v>9619</v>
      </c>
      <c r="C3599" s="263" t="s">
        <v>9711</v>
      </c>
      <c r="D3599" s="263" t="s">
        <v>17413</v>
      </c>
      <c r="E3599" s="271" t="s">
        <v>9621</v>
      </c>
      <c r="F3599" s="263" t="s">
        <v>3036</v>
      </c>
      <c r="G3599" s="264" t="s">
        <v>8664</v>
      </c>
      <c r="H3599" s="263" t="s">
        <v>6543</v>
      </c>
      <c r="I3599" s="265" t="s">
        <v>9</v>
      </c>
      <c r="J3599" s="263"/>
      <c r="K3599" s="269"/>
      <c r="L3599" s="269" t="s">
        <v>645</v>
      </c>
      <c r="M3599" s="267"/>
      <c r="N3599" s="267"/>
      <c r="O3599" s="267"/>
      <c r="P3599" s="267"/>
      <c r="Q3599" s="267"/>
      <c r="R3599" s="267"/>
      <c r="S3599" s="267"/>
      <c r="T3599" s="267"/>
      <c r="U3599" s="267"/>
      <c r="V3599" s="267"/>
      <c r="W3599" s="267"/>
      <c r="X3599" s="267"/>
      <c r="Y3599" s="267"/>
      <c r="Z3599" s="267"/>
      <c r="AA3599" s="267"/>
      <c r="AB3599" s="267"/>
    </row>
    <row r="3600" spans="1:28" s="268" customFormat="1" ht="40.200000000000003" customHeight="1">
      <c r="A3600" s="263" t="s">
        <v>9712</v>
      </c>
      <c r="B3600" s="263" t="s">
        <v>9713</v>
      </c>
      <c r="C3600" s="263" t="s">
        <v>9714</v>
      </c>
      <c r="D3600" s="263" t="s">
        <v>9715</v>
      </c>
      <c r="E3600" s="271" t="s">
        <v>9716</v>
      </c>
      <c r="F3600" s="263" t="s">
        <v>8121</v>
      </c>
      <c r="G3600" s="264" t="s">
        <v>9717</v>
      </c>
      <c r="H3600" s="263" t="s">
        <v>9718</v>
      </c>
      <c r="I3600" s="265" t="s">
        <v>9</v>
      </c>
      <c r="J3600" s="263"/>
      <c r="K3600" s="269"/>
      <c r="L3600" s="267"/>
      <c r="M3600" s="267"/>
      <c r="N3600" s="267"/>
      <c r="O3600" s="267"/>
      <c r="P3600" s="267"/>
      <c r="Q3600" s="267"/>
      <c r="R3600" s="267"/>
      <c r="S3600" s="267"/>
      <c r="T3600" s="267"/>
      <c r="U3600" s="267"/>
      <c r="V3600" s="267"/>
      <c r="W3600" s="267"/>
      <c r="X3600" s="267"/>
      <c r="Y3600" s="267"/>
      <c r="Z3600" s="267"/>
      <c r="AA3600" s="267"/>
      <c r="AB3600" s="267"/>
    </row>
    <row r="3601" spans="1:28" s="268" customFormat="1" ht="40.200000000000003" customHeight="1">
      <c r="A3601" s="263" t="s">
        <v>9712</v>
      </c>
      <c r="B3601" s="263" t="s">
        <v>9713</v>
      </c>
      <c r="C3601" s="263" t="s">
        <v>9719</v>
      </c>
      <c r="D3601" s="263" t="s">
        <v>9720</v>
      </c>
      <c r="E3601" s="271" t="s">
        <v>9716</v>
      </c>
      <c r="F3601" s="263" t="s">
        <v>8125</v>
      </c>
      <c r="G3601" s="264" t="s">
        <v>9721</v>
      </c>
      <c r="H3601" s="263" t="s">
        <v>9722</v>
      </c>
      <c r="I3601" s="265" t="s">
        <v>9</v>
      </c>
      <c r="J3601" s="263"/>
      <c r="K3601" s="269"/>
      <c r="L3601" s="267"/>
      <c r="M3601" s="267"/>
      <c r="N3601" s="267"/>
      <c r="O3601" s="267"/>
      <c r="P3601" s="267"/>
      <c r="Q3601" s="267"/>
      <c r="R3601" s="267"/>
      <c r="S3601" s="267"/>
      <c r="T3601" s="267"/>
      <c r="U3601" s="267"/>
      <c r="V3601" s="267"/>
      <c r="W3601" s="267"/>
      <c r="X3601" s="267"/>
      <c r="Y3601" s="267"/>
      <c r="Z3601" s="267"/>
      <c r="AA3601" s="267"/>
      <c r="AB3601" s="267"/>
    </row>
    <row r="3602" spans="1:28" s="268" customFormat="1" ht="40.200000000000003" customHeight="1">
      <c r="A3602" s="263" t="s">
        <v>9712</v>
      </c>
      <c r="B3602" s="263" t="s">
        <v>9713</v>
      </c>
      <c r="C3602" s="263" t="s">
        <v>9723</v>
      </c>
      <c r="D3602" s="263" t="s">
        <v>9720</v>
      </c>
      <c r="E3602" s="271" t="s">
        <v>9716</v>
      </c>
      <c r="F3602" s="263" t="s">
        <v>8129</v>
      </c>
      <c r="G3602" s="264" t="s">
        <v>9724</v>
      </c>
      <c r="H3602" s="263" t="s">
        <v>9725</v>
      </c>
      <c r="I3602" s="265" t="s">
        <v>9</v>
      </c>
      <c r="J3602" s="263"/>
      <c r="K3602" s="269"/>
      <c r="L3602" s="267"/>
      <c r="M3602" s="267"/>
      <c r="N3602" s="267"/>
      <c r="O3602" s="267"/>
      <c r="P3602" s="267"/>
      <c r="Q3602" s="267"/>
      <c r="R3602" s="267"/>
      <c r="S3602" s="267"/>
      <c r="T3602" s="267"/>
      <c r="U3602" s="267"/>
      <c r="V3602" s="267"/>
      <c r="W3602" s="267"/>
      <c r="X3602" s="267"/>
      <c r="Y3602" s="267"/>
      <c r="Z3602" s="267"/>
      <c r="AA3602" s="267"/>
      <c r="AB3602" s="267"/>
    </row>
    <row r="3603" spans="1:28" s="268" customFormat="1" ht="40.200000000000003" customHeight="1">
      <c r="A3603" s="263" t="s">
        <v>9712</v>
      </c>
      <c r="B3603" s="263" t="s">
        <v>9713</v>
      </c>
      <c r="C3603" s="263" t="s">
        <v>9726</v>
      </c>
      <c r="D3603" s="263" t="s">
        <v>9720</v>
      </c>
      <c r="E3603" s="271" t="s">
        <v>9716</v>
      </c>
      <c r="F3603" s="263" t="s">
        <v>9727</v>
      </c>
      <c r="G3603" s="264" t="s">
        <v>9724</v>
      </c>
      <c r="H3603" s="263" t="s">
        <v>9728</v>
      </c>
      <c r="I3603" s="265" t="s">
        <v>9</v>
      </c>
      <c r="J3603" s="263"/>
      <c r="K3603" s="269"/>
      <c r="L3603" s="267"/>
      <c r="M3603" s="267"/>
      <c r="N3603" s="267"/>
      <c r="O3603" s="267"/>
      <c r="P3603" s="267"/>
      <c r="Q3603" s="267"/>
      <c r="R3603" s="267"/>
      <c r="S3603" s="267"/>
      <c r="T3603" s="267"/>
      <c r="U3603" s="267"/>
      <c r="V3603" s="267"/>
      <c r="W3603" s="267"/>
      <c r="X3603" s="267"/>
      <c r="Y3603" s="267"/>
      <c r="Z3603" s="267"/>
      <c r="AA3603" s="267"/>
      <c r="AB3603" s="267"/>
    </row>
    <row r="3604" spans="1:28" s="268" customFormat="1" ht="40.200000000000003" customHeight="1">
      <c r="A3604" s="263" t="s">
        <v>9712</v>
      </c>
      <c r="B3604" s="263" t="s">
        <v>9713</v>
      </c>
      <c r="C3604" s="263" t="s">
        <v>9729</v>
      </c>
      <c r="D3604" s="263" t="s">
        <v>9720</v>
      </c>
      <c r="E3604" s="271" t="s">
        <v>9716</v>
      </c>
      <c r="F3604" s="263" t="s">
        <v>9730</v>
      </c>
      <c r="G3604" s="264" t="s">
        <v>9717</v>
      </c>
      <c r="H3604" s="263" t="s">
        <v>9731</v>
      </c>
      <c r="I3604" s="265" t="s">
        <v>9</v>
      </c>
      <c r="J3604" s="263"/>
      <c r="K3604" s="269"/>
      <c r="L3604" s="267"/>
      <c r="M3604" s="267"/>
      <c r="N3604" s="267"/>
      <c r="O3604" s="267"/>
      <c r="P3604" s="267"/>
      <c r="Q3604" s="267"/>
      <c r="R3604" s="267"/>
      <c r="S3604" s="267"/>
      <c r="T3604" s="267"/>
      <c r="U3604" s="267"/>
      <c r="V3604" s="267"/>
      <c r="W3604" s="267"/>
      <c r="X3604" s="267"/>
      <c r="Y3604" s="267"/>
      <c r="Z3604" s="267"/>
      <c r="AA3604" s="267"/>
      <c r="AB3604" s="267"/>
    </row>
    <row r="3605" spans="1:28" s="268" customFormat="1" ht="40.200000000000003" customHeight="1">
      <c r="A3605" s="263" t="s">
        <v>9712</v>
      </c>
      <c r="B3605" s="263" t="s">
        <v>9713</v>
      </c>
      <c r="C3605" s="263" t="s">
        <v>9732</v>
      </c>
      <c r="D3605" s="263" t="s">
        <v>9720</v>
      </c>
      <c r="E3605" s="271" t="s">
        <v>9716</v>
      </c>
      <c r="F3605" s="263" t="s">
        <v>1955</v>
      </c>
      <c r="G3605" s="264" t="s">
        <v>9717</v>
      </c>
      <c r="H3605" s="263" t="s">
        <v>9733</v>
      </c>
      <c r="I3605" s="265" t="s">
        <v>9</v>
      </c>
      <c r="J3605" s="263"/>
      <c r="K3605" s="269"/>
      <c r="L3605" s="267"/>
      <c r="M3605" s="267"/>
      <c r="N3605" s="267"/>
      <c r="O3605" s="267"/>
      <c r="P3605" s="267"/>
      <c r="Q3605" s="267"/>
      <c r="R3605" s="267"/>
      <c r="S3605" s="267"/>
      <c r="T3605" s="267"/>
      <c r="U3605" s="267"/>
      <c r="V3605" s="267"/>
      <c r="W3605" s="267"/>
      <c r="X3605" s="267"/>
      <c r="Y3605" s="267"/>
      <c r="Z3605" s="267"/>
      <c r="AA3605" s="267"/>
      <c r="AB3605" s="267"/>
    </row>
    <row r="3606" spans="1:28" s="268" customFormat="1" ht="40.200000000000003" customHeight="1">
      <c r="A3606" s="263" t="s">
        <v>9712</v>
      </c>
      <c r="B3606" s="263" t="s">
        <v>9713</v>
      </c>
      <c r="C3606" s="263" t="s">
        <v>9734</v>
      </c>
      <c r="D3606" s="263" t="s">
        <v>9720</v>
      </c>
      <c r="E3606" s="271" t="s">
        <v>9716</v>
      </c>
      <c r="F3606" s="263" t="s">
        <v>9735</v>
      </c>
      <c r="G3606" s="264" t="s">
        <v>9736</v>
      </c>
      <c r="H3606" s="263" t="s">
        <v>8142</v>
      </c>
      <c r="I3606" s="265" t="s">
        <v>9</v>
      </c>
      <c r="J3606" s="269"/>
      <c r="K3606" s="269"/>
      <c r="L3606" s="267"/>
      <c r="M3606" s="267"/>
      <c r="N3606" s="267"/>
      <c r="O3606" s="267"/>
      <c r="P3606" s="267"/>
      <c r="Q3606" s="267"/>
      <c r="R3606" s="267"/>
      <c r="S3606" s="267"/>
      <c r="T3606" s="267"/>
      <c r="U3606" s="267"/>
      <c r="V3606" s="267"/>
      <c r="W3606" s="267"/>
      <c r="X3606" s="267"/>
      <c r="Y3606" s="267"/>
      <c r="Z3606" s="267"/>
      <c r="AA3606" s="267"/>
      <c r="AB3606" s="267"/>
    </row>
    <row r="3607" spans="1:28" s="268" customFormat="1" ht="40.200000000000003" customHeight="1">
      <c r="A3607" s="263" t="s">
        <v>9712</v>
      </c>
      <c r="B3607" s="263" t="s">
        <v>9713</v>
      </c>
      <c r="C3607" s="263" t="s">
        <v>9737</v>
      </c>
      <c r="D3607" s="263" t="s">
        <v>9720</v>
      </c>
      <c r="E3607" s="271" t="s">
        <v>9716</v>
      </c>
      <c r="F3607" s="263" t="s">
        <v>9738</v>
      </c>
      <c r="G3607" s="264" t="s">
        <v>9736</v>
      </c>
      <c r="H3607" s="263" t="s">
        <v>9739</v>
      </c>
      <c r="I3607" s="265" t="s">
        <v>9</v>
      </c>
      <c r="J3607" s="263"/>
      <c r="K3607" s="269"/>
      <c r="L3607" s="267"/>
      <c r="M3607" s="267"/>
      <c r="N3607" s="267"/>
      <c r="O3607" s="267"/>
      <c r="P3607" s="267"/>
      <c r="Q3607" s="267"/>
      <c r="R3607" s="267"/>
      <c r="S3607" s="267"/>
      <c r="T3607" s="267"/>
      <c r="U3607" s="267"/>
      <c r="V3607" s="267"/>
      <c r="W3607" s="267"/>
      <c r="X3607" s="267"/>
      <c r="Y3607" s="267"/>
      <c r="Z3607" s="267"/>
      <c r="AA3607" s="267"/>
      <c r="AB3607" s="267"/>
    </row>
    <row r="3608" spans="1:28" s="268" customFormat="1" ht="40.200000000000003" customHeight="1">
      <c r="A3608" s="263" t="s">
        <v>9712</v>
      </c>
      <c r="B3608" s="263" t="s">
        <v>9713</v>
      </c>
      <c r="C3608" s="263" t="s">
        <v>9740</v>
      </c>
      <c r="D3608" s="263" t="s">
        <v>9720</v>
      </c>
      <c r="E3608" s="271" t="s">
        <v>9716</v>
      </c>
      <c r="F3608" s="263" t="s">
        <v>9741</v>
      </c>
      <c r="G3608" s="264" t="s">
        <v>9736</v>
      </c>
      <c r="H3608" s="263" t="s">
        <v>9742</v>
      </c>
      <c r="I3608" s="265" t="s">
        <v>9</v>
      </c>
      <c r="J3608" s="263"/>
      <c r="K3608" s="269"/>
      <c r="L3608" s="267"/>
      <c r="M3608" s="267"/>
      <c r="N3608" s="267"/>
      <c r="O3608" s="267"/>
      <c r="P3608" s="267"/>
      <c r="Q3608" s="267"/>
      <c r="R3608" s="267"/>
      <c r="S3608" s="267"/>
      <c r="T3608" s="267"/>
      <c r="U3608" s="267"/>
      <c r="V3608" s="267"/>
      <c r="W3608" s="267"/>
      <c r="X3608" s="267"/>
      <c r="Y3608" s="267"/>
      <c r="Z3608" s="267"/>
      <c r="AA3608" s="267"/>
      <c r="AB3608" s="267"/>
    </row>
    <row r="3609" spans="1:28" s="268" customFormat="1" ht="40.200000000000003" customHeight="1">
      <c r="A3609" s="263" t="s">
        <v>9712</v>
      </c>
      <c r="B3609" s="263" t="s">
        <v>9713</v>
      </c>
      <c r="C3609" s="263" t="s">
        <v>9743</v>
      </c>
      <c r="D3609" s="263" t="s">
        <v>9720</v>
      </c>
      <c r="E3609" s="271" t="s">
        <v>9716</v>
      </c>
      <c r="F3609" s="263" t="s">
        <v>1965</v>
      </c>
      <c r="G3609" s="264" t="s">
        <v>9736</v>
      </c>
      <c r="H3609" s="263" t="s">
        <v>1966</v>
      </c>
      <c r="I3609" s="265" t="s">
        <v>9</v>
      </c>
      <c r="J3609" s="263"/>
      <c r="K3609" s="269"/>
      <c r="L3609" s="267"/>
      <c r="M3609" s="267"/>
      <c r="N3609" s="267"/>
      <c r="O3609" s="267"/>
      <c r="P3609" s="267"/>
      <c r="Q3609" s="267"/>
      <c r="R3609" s="267"/>
      <c r="S3609" s="267"/>
      <c r="T3609" s="267"/>
      <c r="U3609" s="267"/>
      <c r="V3609" s="267"/>
      <c r="W3609" s="267"/>
      <c r="X3609" s="267"/>
      <c r="Y3609" s="267"/>
      <c r="Z3609" s="267"/>
      <c r="AA3609" s="267"/>
      <c r="AB3609" s="267"/>
    </row>
    <row r="3610" spans="1:28" s="268" customFormat="1" ht="40.200000000000003" customHeight="1">
      <c r="A3610" s="263" t="s">
        <v>9712</v>
      </c>
      <c r="B3610" s="263" t="s">
        <v>9713</v>
      </c>
      <c r="C3610" s="263" t="s">
        <v>9744</v>
      </c>
      <c r="D3610" s="263" t="s">
        <v>9720</v>
      </c>
      <c r="E3610" s="271" t="s">
        <v>9716</v>
      </c>
      <c r="F3610" s="263" t="s">
        <v>1967</v>
      </c>
      <c r="G3610" s="264" t="s">
        <v>9736</v>
      </c>
      <c r="H3610" s="263" t="s">
        <v>1969</v>
      </c>
      <c r="I3610" s="265" t="s">
        <v>9</v>
      </c>
      <c r="J3610" s="263"/>
      <c r="K3610" s="269"/>
      <c r="L3610" s="267"/>
      <c r="M3610" s="267"/>
      <c r="N3610" s="267"/>
      <c r="O3610" s="267"/>
      <c r="P3610" s="267"/>
      <c r="Q3610" s="267"/>
      <c r="R3610" s="267"/>
      <c r="S3610" s="267"/>
      <c r="T3610" s="267"/>
      <c r="U3610" s="267"/>
      <c r="V3610" s="267"/>
      <c r="W3610" s="267"/>
      <c r="X3610" s="267"/>
      <c r="Y3610" s="267"/>
      <c r="Z3610" s="267"/>
      <c r="AA3610" s="267"/>
      <c r="AB3610" s="267"/>
    </row>
    <row r="3611" spans="1:28" s="268" customFormat="1" ht="40.200000000000003" customHeight="1">
      <c r="A3611" s="263" t="s">
        <v>9712</v>
      </c>
      <c r="B3611" s="263" t="s">
        <v>9713</v>
      </c>
      <c r="C3611" s="263" t="s">
        <v>9745</v>
      </c>
      <c r="D3611" s="263" t="s">
        <v>9720</v>
      </c>
      <c r="E3611" s="271" t="s">
        <v>9716</v>
      </c>
      <c r="F3611" s="263" t="s">
        <v>1970</v>
      </c>
      <c r="G3611" s="264" t="s">
        <v>9736</v>
      </c>
      <c r="H3611" s="263" t="s">
        <v>9746</v>
      </c>
      <c r="I3611" s="265" t="s">
        <v>9</v>
      </c>
      <c r="J3611" s="263"/>
      <c r="K3611" s="269"/>
      <c r="L3611" s="267"/>
      <c r="M3611" s="267"/>
      <c r="N3611" s="267"/>
      <c r="O3611" s="267"/>
      <c r="P3611" s="267"/>
      <c r="Q3611" s="267"/>
      <c r="R3611" s="267"/>
      <c r="S3611" s="267"/>
      <c r="T3611" s="267"/>
      <c r="U3611" s="267"/>
      <c r="V3611" s="267"/>
      <c r="W3611" s="267"/>
      <c r="X3611" s="267"/>
      <c r="Y3611" s="267"/>
      <c r="Z3611" s="267"/>
      <c r="AA3611" s="267"/>
      <c r="AB3611" s="267"/>
    </row>
    <row r="3612" spans="1:28" s="268" customFormat="1" ht="40.200000000000003" customHeight="1">
      <c r="A3612" s="263" t="s">
        <v>9712</v>
      </c>
      <c r="B3612" s="263" t="s">
        <v>9713</v>
      </c>
      <c r="C3612" s="263" t="s">
        <v>9747</v>
      </c>
      <c r="D3612" s="263" t="s">
        <v>9720</v>
      </c>
      <c r="E3612" s="271" t="s">
        <v>9716</v>
      </c>
      <c r="F3612" s="263" t="s">
        <v>1972</v>
      </c>
      <c r="G3612" s="264" t="s">
        <v>9736</v>
      </c>
      <c r="H3612" s="263" t="s">
        <v>1974</v>
      </c>
      <c r="I3612" s="265" t="s">
        <v>9</v>
      </c>
      <c r="J3612" s="263"/>
      <c r="K3612" s="269"/>
      <c r="L3612" s="267"/>
      <c r="M3612" s="267"/>
      <c r="N3612" s="267"/>
      <c r="O3612" s="267"/>
      <c r="P3612" s="267"/>
      <c r="Q3612" s="267"/>
      <c r="R3612" s="267"/>
      <c r="S3612" s="267"/>
      <c r="T3612" s="267"/>
      <c r="U3612" s="267"/>
      <c r="V3612" s="267"/>
      <c r="W3612" s="267"/>
      <c r="X3612" s="267"/>
      <c r="Y3612" s="267"/>
      <c r="Z3612" s="267"/>
      <c r="AA3612" s="267"/>
      <c r="AB3612" s="267"/>
    </row>
    <row r="3613" spans="1:28" s="268" customFormat="1" ht="40.200000000000003" customHeight="1">
      <c r="A3613" s="263" t="s">
        <v>9712</v>
      </c>
      <c r="B3613" s="263" t="s">
        <v>9713</v>
      </c>
      <c r="C3613" s="263" t="s">
        <v>9748</v>
      </c>
      <c r="D3613" s="263" t="s">
        <v>9720</v>
      </c>
      <c r="E3613" s="271" t="s">
        <v>9716</v>
      </c>
      <c r="F3613" s="263" t="s">
        <v>1975</v>
      </c>
      <c r="G3613" s="264" t="s">
        <v>9736</v>
      </c>
      <c r="H3613" s="263" t="s">
        <v>9749</v>
      </c>
      <c r="I3613" s="265" t="s">
        <v>9</v>
      </c>
      <c r="J3613" s="263"/>
      <c r="K3613" s="269"/>
      <c r="L3613" s="267"/>
      <c r="M3613" s="267"/>
      <c r="N3613" s="267"/>
      <c r="O3613" s="267"/>
      <c r="P3613" s="267"/>
      <c r="Q3613" s="267"/>
      <c r="R3613" s="267"/>
      <c r="S3613" s="267"/>
      <c r="T3613" s="267"/>
      <c r="U3613" s="267"/>
      <c r="V3613" s="267"/>
      <c r="W3613" s="267"/>
      <c r="X3613" s="267"/>
      <c r="Y3613" s="267"/>
      <c r="Z3613" s="267"/>
      <c r="AA3613" s="267"/>
      <c r="AB3613" s="267"/>
    </row>
    <row r="3614" spans="1:28" s="268" customFormat="1" ht="40.200000000000003" customHeight="1">
      <c r="A3614" s="263" t="s">
        <v>9712</v>
      </c>
      <c r="B3614" s="263" t="s">
        <v>9713</v>
      </c>
      <c r="C3614" s="263" t="s">
        <v>9750</v>
      </c>
      <c r="D3614" s="263" t="s">
        <v>9720</v>
      </c>
      <c r="E3614" s="271" t="s">
        <v>9716</v>
      </c>
      <c r="F3614" s="263" t="s">
        <v>9751</v>
      </c>
      <c r="G3614" s="264" t="s">
        <v>9752</v>
      </c>
      <c r="H3614" s="263" t="s">
        <v>8158</v>
      </c>
      <c r="I3614" s="265" t="s">
        <v>9</v>
      </c>
      <c r="J3614" s="263"/>
      <c r="K3614" s="269"/>
      <c r="L3614" s="267"/>
      <c r="M3614" s="267"/>
      <c r="N3614" s="267"/>
      <c r="O3614" s="267"/>
      <c r="P3614" s="267"/>
      <c r="Q3614" s="267"/>
      <c r="R3614" s="267"/>
      <c r="S3614" s="267"/>
      <c r="T3614" s="267"/>
      <c r="U3614" s="267"/>
      <c r="V3614" s="267"/>
      <c r="W3614" s="267"/>
      <c r="X3614" s="267"/>
      <c r="Y3614" s="267"/>
      <c r="Z3614" s="267"/>
      <c r="AA3614" s="267"/>
      <c r="AB3614" s="267"/>
    </row>
    <row r="3615" spans="1:28" s="268" customFormat="1" ht="40.200000000000003" customHeight="1">
      <c r="A3615" s="263" t="s">
        <v>9712</v>
      </c>
      <c r="B3615" s="263" t="s">
        <v>9713</v>
      </c>
      <c r="C3615" s="263" t="s">
        <v>9753</v>
      </c>
      <c r="D3615" s="263" t="s">
        <v>9720</v>
      </c>
      <c r="E3615" s="271" t="s">
        <v>9716</v>
      </c>
      <c r="F3615" s="263" t="s">
        <v>4239</v>
      </c>
      <c r="G3615" s="264" t="s">
        <v>9752</v>
      </c>
      <c r="H3615" s="263" t="s">
        <v>4241</v>
      </c>
      <c r="I3615" s="265" t="s">
        <v>9</v>
      </c>
      <c r="J3615" s="263"/>
      <c r="K3615" s="269"/>
      <c r="L3615" s="267"/>
      <c r="M3615" s="267"/>
      <c r="N3615" s="267"/>
      <c r="O3615" s="267"/>
      <c r="P3615" s="267"/>
      <c r="Q3615" s="267"/>
      <c r="R3615" s="267"/>
      <c r="S3615" s="267"/>
      <c r="T3615" s="267"/>
      <c r="U3615" s="267"/>
      <c r="V3615" s="267"/>
      <c r="W3615" s="267"/>
      <c r="X3615" s="267"/>
      <c r="Y3615" s="267"/>
      <c r="Z3615" s="267"/>
      <c r="AA3615" s="267"/>
      <c r="AB3615" s="267"/>
    </row>
    <row r="3616" spans="1:28" s="268" customFormat="1" ht="40.200000000000003" customHeight="1">
      <c r="A3616" s="263" t="s">
        <v>9712</v>
      </c>
      <c r="B3616" s="263" t="s">
        <v>9713</v>
      </c>
      <c r="C3616" s="263" t="s">
        <v>9754</v>
      </c>
      <c r="D3616" s="263" t="s">
        <v>9720</v>
      </c>
      <c r="E3616" s="271" t="s">
        <v>9716</v>
      </c>
      <c r="F3616" s="263" t="s">
        <v>9755</v>
      </c>
      <c r="G3616" s="264" t="s">
        <v>9756</v>
      </c>
      <c r="H3616" s="263" t="s">
        <v>8163</v>
      </c>
      <c r="I3616" s="265" t="s">
        <v>9</v>
      </c>
      <c r="J3616" s="263"/>
      <c r="K3616" s="269"/>
      <c r="L3616" s="267"/>
      <c r="M3616" s="267"/>
      <c r="N3616" s="267"/>
      <c r="O3616" s="267"/>
      <c r="P3616" s="267"/>
      <c r="Q3616" s="267"/>
      <c r="R3616" s="267"/>
      <c r="S3616" s="267"/>
      <c r="T3616" s="267"/>
      <c r="U3616" s="267"/>
      <c r="V3616" s="267"/>
      <c r="W3616" s="267"/>
      <c r="X3616" s="267"/>
      <c r="Y3616" s="267"/>
      <c r="Z3616" s="267"/>
      <c r="AA3616" s="267"/>
      <c r="AB3616" s="267"/>
    </row>
    <row r="3617" spans="1:28" s="268" customFormat="1" ht="40.200000000000003" customHeight="1">
      <c r="A3617" s="263" t="s">
        <v>9712</v>
      </c>
      <c r="B3617" s="263" t="s">
        <v>9713</v>
      </c>
      <c r="C3617" s="263" t="s">
        <v>9757</v>
      </c>
      <c r="D3617" s="263" t="s">
        <v>9720</v>
      </c>
      <c r="E3617" s="271" t="s">
        <v>9716</v>
      </c>
      <c r="F3617" s="263" t="s">
        <v>9758</v>
      </c>
      <c r="G3617" s="264" t="s">
        <v>9759</v>
      </c>
      <c r="H3617" s="263" t="s">
        <v>8167</v>
      </c>
      <c r="I3617" s="265" t="s">
        <v>9</v>
      </c>
      <c r="J3617" s="263"/>
      <c r="K3617" s="269"/>
      <c r="L3617" s="267"/>
      <c r="M3617" s="267"/>
      <c r="N3617" s="267"/>
      <c r="O3617" s="267"/>
      <c r="P3617" s="267"/>
      <c r="Q3617" s="267"/>
      <c r="R3617" s="267"/>
      <c r="S3617" s="267"/>
      <c r="T3617" s="267"/>
      <c r="U3617" s="267"/>
      <c r="V3617" s="267"/>
      <c r="W3617" s="267"/>
      <c r="X3617" s="267"/>
      <c r="Y3617" s="267"/>
      <c r="Z3617" s="267"/>
      <c r="AA3617" s="267"/>
      <c r="AB3617" s="267"/>
    </row>
    <row r="3618" spans="1:28" s="268" customFormat="1" ht="40.200000000000003" customHeight="1">
      <c r="A3618" s="263" t="s">
        <v>9712</v>
      </c>
      <c r="B3618" s="263" t="s">
        <v>9713</v>
      </c>
      <c r="C3618" s="263" t="s">
        <v>9760</v>
      </c>
      <c r="D3618" s="263" t="s">
        <v>9720</v>
      </c>
      <c r="E3618" s="271" t="s">
        <v>9716</v>
      </c>
      <c r="F3618" s="263" t="s">
        <v>9761</v>
      </c>
      <c r="G3618" s="264" t="s">
        <v>9762</v>
      </c>
      <c r="H3618" s="263" t="s">
        <v>9763</v>
      </c>
      <c r="I3618" s="265" t="s">
        <v>9</v>
      </c>
      <c r="J3618" s="263"/>
      <c r="K3618" s="269"/>
      <c r="L3618" s="267"/>
      <c r="M3618" s="267"/>
      <c r="N3618" s="267"/>
      <c r="O3618" s="267"/>
      <c r="P3618" s="267"/>
      <c r="Q3618" s="267"/>
      <c r="R3618" s="267"/>
      <c r="S3618" s="267"/>
      <c r="T3618" s="267"/>
      <c r="U3618" s="267"/>
      <c r="V3618" s="267"/>
      <c r="W3618" s="267"/>
      <c r="X3618" s="267"/>
      <c r="Y3618" s="267"/>
      <c r="Z3618" s="267"/>
      <c r="AA3618" s="267"/>
      <c r="AB3618" s="267"/>
    </row>
    <row r="3619" spans="1:28" s="268" customFormat="1" ht="40.200000000000003" customHeight="1">
      <c r="A3619" s="263" t="s">
        <v>9712</v>
      </c>
      <c r="B3619" s="263" t="s">
        <v>9713</v>
      </c>
      <c r="C3619" s="263" t="s">
        <v>9764</v>
      </c>
      <c r="D3619" s="263" t="s">
        <v>9720</v>
      </c>
      <c r="E3619" s="271" t="s">
        <v>9716</v>
      </c>
      <c r="F3619" s="263" t="s">
        <v>9765</v>
      </c>
      <c r="G3619" s="264" t="s">
        <v>9766</v>
      </c>
      <c r="H3619" s="263" t="s">
        <v>9767</v>
      </c>
      <c r="I3619" s="265" t="s">
        <v>9</v>
      </c>
      <c r="J3619" s="269"/>
      <c r="K3619" s="269"/>
      <c r="L3619" s="267"/>
      <c r="M3619" s="267"/>
      <c r="N3619" s="267"/>
      <c r="O3619" s="267"/>
      <c r="P3619" s="267"/>
      <c r="Q3619" s="267"/>
      <c r="R3619" s="267"/>
      <c r="S3619" s="267"/>
      <c r="T3619" s="267"/>
      <c r="U3619" s="267"/>
      <c r="V3619" s="267"/>
      <c r="W3619" s="267"/>
      <c r="X3619" s="267"/>
      <c r="Y3619" s="267"/>
      <c r="Z3619" s="267"/>
      <c r="AA3619" s="267"/>
      <c r="AB3619" s="267"/>
    </row>
    <row r="3620" spans="1:28" s="268" customFormat="1" ht="40.200000000000003" customHeight="1">
      <c r="A3620" s="266" t="s">
        <v>9712</v>
      </c>
      <c r="B3620" s="263" t="s">
        <v>9713</v>
      </c>
      <c r="C3620" s="266" t="s">
        <v>9768</v>
      </c>
      <c r="D3620" s="266" t="s">
        <v>9720</v>
      </c>
      <c r="E3620" s="271" t="s">
        <v>9716</v>
      </c>
      <c r="F3620" s="266" t="s">
        <v>9769</v>
      </c>
      <c r="G3620" s="278" t="s">
        <v>9770</v>
      </c>
      <c r="H3620" s="266" t="s">
        <v>9771</v>
      </c>
      <c r="I3620" s="265" t="s">
        <v>9</v>
      </c>
      <c r="J3620" s="263"/>
      <c r="K3620" s="319"/>
      <c r="L3620" s="267"/>
      <c r="M3620" s="267"/>
      <c r="N3620" s="267"/>
      <c r="O3620" s="267"/>
      <c r="P3620" s="267"/>
      <c r="Q3620" s="267"/>
      <c r="R3620" s="267"/>
      <c r="S3620" s="267"/>
      <c r="T3620" s="267"/>
      <c r="U3620" s="267"/>
      <c r="V3620" s="267"/>
      <c r="W3620" s="267"/>
      <c r="X3620" s="267"/>
      <c r="Y3620" s="267"/>
      <c r="Z3620" s="267"/>
      <c r="AA3620" s="267"/>
      <c r="AB3620" s="267"/>
    </row>
    <row r="3621" spans="1:28" s="268" customFormat="1" ht="40.200000000000003" customHeight="1">
      <c r="A3621" s="263" t="s">
        <v>9712</v>
      </c>
      <c r="B3621" s="263" t="s">
        <v>9713</v>
      </c>
      <c r="C3621" s="263" t="s">
        <v>9772</v>
      </c>
      <c r="D3621" s="263" t="s">
        <v>9720</v>
      </c>
      <c r="E3621" s="271" t="s">
        <v>9716</v>
      </c>
      <c r="F3621" s="263" t="s">
        <v>9773</v>
      </c>
      <c r="G3621" s="264" t="s">
        <v>9774</v>
      </c>
      <c r="H3621" s="263" t="s">
        <v>9771</v>
      </c>
      <c r="I3621" s="265" t="s">
        <v>9</v>
      </c>
      <c r="J3621" s="263"/>
      <c r="K3621" s="269"/>
      <c r="L3621" s="267"/>
      <c r="M3621" s="267"/>
      <c r="N3621" s="267"/>
      <c r="O3621" s="267"/>
      <c r="P3621" s="267"/>
      <c r="Q3621" s="267"/>
      <c r="R3621" s="267"/>
      <c r="S3621" s="267"/>
      <c r="T3621" s="267"/>
      <c r="U3621" s="267"/>
      <c r="V3621" s="267"/>
      <c r="W3621" s="267"/>
      <c r="X3621" s="267"/>
      <c r="Y3621" s="267"/>
      <c r="Z3621" s="267"/>
      <c r="AA3621" s="267"/>
      <c r="AB3621" s="267"/>
    </row>
    <row r="3622" spans="1:28" s="268" customFormat="1" ht="40.200000000000003" customHeight="1">
      <c r="A3622" s="263" t="s">
        <v>9712</v>
      </c>
      <c r="B3622" s="263" t="s">
        <v>9713</v>
      </c>
      <c r="C3622" s="263" t="s">
        <v>9775</v>
      </c>
      <c r="D3622" s="263" t="s">
        <v>9720</v>
      </c>
      <c r="E3622" s="271" t="s">
        <v>9716</v>
      </c>
      <c r="F3622" s="263" t="s">
        <v>9776</v>
      </c>
      <c r="G3622" s="264" t="s">
        <v>9777</v>
      </c>
      <c r="H3622" s="263" t="s">
        <v>9771</v>
      </c>
      <c r="I3622" s="265" t="s">
        <v>9</v>
      </c>
      <c r="J3622" s="320"/>
      <c r="K3622" s="269"/>
      <c r="L3622" s="267"/>
      <c r="M3622" s="267"/>
      <c r="N3622" s="267"/>
      <c r="O3622" s="267"/>
      <c r="P3622" s="267"/>
      <c r="Q3622" s="267"/>
      <c r="R3622" s="267"/>
      <c r="S3622" s="267"/>
      <c r="T3622" s="267"/>
      <c r="U3622" s="267"/>
      <c r="V3622" s="267"/>
      <c r="W3622" s="267"/>
      <c r="X3622" s="267"/>
      <c r="Y3622" s="267"/>
      <c r="Z3622" s="267"/>
      <c r="AA3622" s="267"/>
      <c r="AB3622" s="267"/>
    </row>
    <row r="3623" spans="1:28" s="268" customFormat="1" ht="40.200000000000003" customHeight="1">
      <c r="A3623" s="263" t="s">
        <v>9712</v>
      </c>
      <c r="B3623" s="263" t="s">
        <v>9713</v>
      </c>
      <c r="C3623" s="263" t="s">
        <v>9778</v>
      </c>
      <c r="D3623" s="263" t="s">
        <v>9720</v>
      </c>
      <c r="E3623" s="271" t="s">
        <v>9716</v>
      </c>
      <c r="F3623" s="263" t="s">
        <v>9779</v>
      </c>
      <c r="G3623" s="264" t="s">
        <v>9780</v>
      </c>
      <c r="H3623" s="263" t="s">
        <v>9781</v>
      </c>
      <c r="I3623" s="265" t="s">
        <v>9</v>
      </c>
      <c r="J3623" s="263"/>
      <c r="K3623" s="269"/>
      <c r="L3623" s="267"/>
      <c r="M3623" s="267"/>
      <c r="N3623" s="267"/>
      <c r="O3623" s="267"/>
      <c r="P3623" s="267"/>
      <c r="Q3623" s="267"/>
      <c r="R3623" s="267"/>
      <c r="S3623" s="267"/>
      <c r="T3623" s="267"/>
      <c r="U3623" s="267"/>
      <c r="V3623" s="267"/>
      <c r="W3623" s="267"/>
      <c r="X3623" s="267"/>
      <c r="Y3623" s="267"/>
      <c r="Z3623" s="267"/>
      <c r="AA3623" s="267"/>
      <c r="AB3623" s="267"/>
    </row>
    <row r="3624" spans="1:28" s="268" customFormat="1" ht="40.200000000000003" customHeight="1">
      <c r="A3624" s="263" t="s">
        <v>9712</v>
      </c>
      <c r="B3624" s="263" t="s">
        <v>9713</v>
      </c>
      <c r="C3624" s="263" t="s">
        <v>9782</v>
      </c>
      <c r="D3624" s="263" t="s">
        <v>9720</v>
      </c>
      <c r="E3624" s="271" t="s">
        <v>9716</v>
      </c>
      <c r="F3624" s="263" t="s">
        <v>9783</v>
      </c>
      <c r="G3624" s="264" t="s">
        <v>9784</v>
      </c>
      <c r="H3624" s="263" t="s">
        <v>9785</v>
      </c>
      <c r="I3624" s="265" t="s">
        <v>9</v>
      </c>
      <c r="J3624" s="263"/>
      <c r="K3624" s="269"/>
      <c r="L3624" s="267"/>
      <c r="M3624" s="267"/>
      <c r="N3624" s="267"/>
      <c r="O3624" s="267"/>
      <c r="P3624" s="267"/>
      <c r="Q3624" s="267"/>
      <c r="R3624" s="267"/>
      <c r="S3624" s="267"/>
      <c r="T3624" s="267"/>
      <c r="U3624" s="267"/>
      <c r="V3624" s="267"/>
      <c r="W3624" s="267"/>
      <c r="X3624" s="267"/>
      <c r="Y3624" s="267"/>
      <c r="Z3624" s="267"/>
      <c r="AA3624" s="267"/>
      <c r="AB3624" s="267"/>
    </row>
    <row r="3625" spans="1:28" s="268" customFormat="1" ht="40.200000000000003" customHeight="1">
      <c r="A3625" s="263" t="s">
        <v>9712</v>
      </c>
      <c r="B3625" s="263" t="s">
        <v>9713</v>
      </c>
      <c r="C3625" s="263" t="s">
        <v>9786</v>
      </c>
      <c r="D3625" s="263" t="s">
        <v>9720</v>
      </c>
      <c r="E3625" s="271" t="s">
        <v>9716</v>
      </c>
      <c r="F3625" s="263" t="s">
        <v>9787</v>
      </c>
      <c r="G3625" s="264" t="s">
        <v>9788</v>
      </c>
      <c r="H3625" s="263" t="s">
        <v>9789</v>
      </c>
      <c r="I3625" s="265" t="s">
        <v>9</v>
      </c>
      <c r="J3625" s="263"/>
      <c r="K3625" s="269"/>
      <c r="L3625" s="267"/>
      <c r="M3625" s="267"/>
      <c r="N3625" s="267"/>
      <c r="O3625" s="267"/>
      <c r="P3625" s="267"/>
      <c r="Q3625" s="267"/>
      <c r="R3625" s="267"/>
      <c r="S3625" s="267"/>
      <c r="T3625" s="267"/>
      <c r="U3625" s="267"/>
      <c r="V3625" s="267"/>
      <c r="W3625" s="267"/>
      <c r="X3625" s="267"/>
      <c r="Y3625" s="267"/>
      <c r="Z3625" s="267"/>
      <c r="AA3625" s="267"/>
      <c r="AB3625" s="267"/>
    </row>
    <row r="3626" spans="1:28" s="268" customFormat="1" ht="40.200000000000003" customHeight="1">
      <c r="A3626" s="263" t="s">
        <v>9712</v>
      </c>
      <c r="B3626" s="263" t="s">
        <v>9713</v>
      </c>
      <c r="C3626" s="263" t="s">
        <v>9790</v>
      </c>
      <c r="D3626" s="263" t="s">
        <v>9720</v>
      </c>
      <c r="E3626" s="271" t="s">
        <v>9716</v>
      </c>
      <c r="F3626" s="263" t="s">
        <v>7521</v>
      </c>
      <c r="G3626" s="264" t="s">
        <v>9791</v>
      </c>
      <c r="H3626" s="263" t="s">
        <v>9792</v>
      </c>
      <c r="I3626" s="265" t="s">
        <v>9</v>
      </c>
      <c r="J3626" s="263"/>
      <c r="K3626" s="269"/>
      <c r="L3626" s="267"/>
      <c r="M3626" s="267"/>
      <c r="N3626" s="267"/>
      <c r="O3626" s="267"/>
      <c r="P3626" s="267"/>
      <c r="Q3626" s="267"/>
      <c r="R3626" s="267"/>
      <c r="S3626" s="267"/>
      <c r="T3626" s="267"/>
      <c r="U3626" s="267"/>
      <c r="V3626" s="267"/>
      <c r="W3626" s="267"/>
      <c r="X3626" s="267"/>
      <c r="Y3626" s="267"/>
      <c r="Z3626" s="267"/>
      <c r="AA3626" s="267"/>
      <c r="AB3626" s="267"/>
    </row>
    <row r="3627" spans="1:28" s="268" customFormat="1" ht="40.200000000000003" customHeight="1">
      <c r="A3627" s="263" t="s">
        <v>9712</v>
      </c>
      <c r="B3627" s="263" t="s">
        <v>9713</v>
      </c>
      <c r="C3627" s="263" t="s">
        <v>9793</v>
      </c>
      <c r="D3627" s="263" t="s">
        <v>9720</v>
      </c>
      <c r="E3627" s="271" t="s">
        <v>9716</v>
      </c>
      <c r="F3627" s="263" t="s">
        <v>9794</v>
      </c>
      <c r="G3627" s="264" t="s">
        <v>9791</v>
      </c>
      <c r="H3627" s="269" t="s">
        <v>9795</v>
      </c>
      <c r="I3627" s="265" t="s">
        <v>9</v>
      </c>
      <c r="J3627" s="263"/>
      <c r="K3627" s="269"/>
      <c r="L3627" s="267"/>
      <c r="M3627" s="267"/>
      <c r="N3627" s="267"/>
      <c r="O3627" s="267"/>
      <c r="P3627" s="267"/>
      <c r="Q3627" s="267"/>
      <c r="R3627" s="267"/>
      <c r="S3627" s="267"/>
      <c r="T3627" s="267"/>
      <c r="U3627" s="267"/>
      <c r="V3627" s="267"/>
      <c r="W3627" s="267"/>
      <c r="X3627" s="267"/>
      <c r="Y3627" s="267"/>
      <c r="Z3627" s="267"/>
      <c r="AA3627" s="267"/>
      <c r="AB3627" s="267"/>
    </row>
    <row r="3628" spans="1:28" s="268" customFormat="1" ht="40.200000000000003" customHeight="1">
      <c r="A3628" s="263" t="s">
        <v>9712</v>
      </c>
      <c r="B3628" s="263" t="s">
        <v>9713</v>
      </c>
      <c r="C3628" s="263" t="s">
        <v>9796</v>
      </c>
      <c r="D3628" s="263" t="s">
        <v>9720</v>
      </c>
      <c r="E3628" s="271" t="s">
        <v>9716</v>
      </c>
      <c r="F3628" s="263" t="s">
        <v>1995</v>
      </c>
      <c r="G3628" s="264" t="s">
        <v>9797</v>
      </c>
      <c r="H3628" s="263" t="s">
        <v>9798</v>
      </c>
      <c r="I3628" s="265" t="s">
        <v>9</v>
      </c>
      <c r="J3628" s="263"/>
      <c r="K3628" s="269"/>
      <c r="L3628" s="267"/>
      <c r="M3628" s="267"/>
      <c r="N3628" s="267"/>
      <c r="O3628" s="267"/>
      <c r="P3628" s="267"/>
      <c r="Q3628" s="267"/>
      <c r="R3628" s="267"/>
      <c r="S3628" s="267"/>
      <c r="T3628" s="267"/>
      <c r="U3628" s="267"/>
      <c r="V3628" s="267"/>
      <c r="W3628" s="267"/>
      <c r="X3628" s="267"/>
      <c r="Y3628" s="267"/>
      <c r="Z3628" s="267"/>
      <c r="AA3628" s="267"/>
      <c r="AB3628" s="267"/>
    </row>
    <row r="3629" spans="1:28" s="268" customFormat="1" ht="40.200000000000003" customHeight="1">
      <c r="A3629" s="263" t="s">
        <v>9712</v>
      </c>
      <c r="B3629" s="263" t="s">
        <v>9713</v>
      </c>
      <c r="C3629" s="263" t="s">
        <v>9799</v>
      </c>
      <c r="D3629" s="263" t="s">
        <v>9720</v>
      </c>
      <c r="E3629" s="271" t="s">
        <v>9716</v>
      </c>
      <c r="F3629" s="291" t="s">
        <v>9800</v>
      </c>
      <c r="G3629" s="264" t="s">
        <v>9801</v>
      </c>
      <c r="H3629" s="291" t="s">
        <v>1185</v>
      </c>
      <c r="I3629" s="265" t="s">
        <v>9</v>
      </c>
      <c r="J3629" s="263"/>
      <c r="K3629" s="269"/>
      <c r="L3629" s="267"/>
      <c r="M3629" s="267"/>
      <c r="N3629" s="267"/>
      <c r="O3629" s="267"/>
      <c r="P3629" s="267"/>
      <c r="Q3629" s="267"/>
      <c r="R3629" s="267"/>
      <c r="S3629" s="267"/>
      <c r="T3629" s="267"/>
      <c r="U3629" s="267"/>
      <c r="V3629" s="267"/>
      <c r="W3629" s="267"/>
      <c r="X3629" s="267"/>
      <c r="Y3629" s="267"/>
      <c r="Z3629" s="267"/>
      <c r="AA3629" s="267"/>
      <c r="AB3629" s="267"/>
    </row>
    <row r="3630" spans="1:28" s="268" customFormat="1" ht="40.200000000000003" customHeight="1">
      <c r="A3630" s="263" t="s">
        <v>9712</v>
      </c>
      <c r="B3630" s="263" t="s">
        <v>9713</v>
      </c>
      <c r="C3630" s="263" t="s">
        <v>9802</v>
      </c>
      <c r="D3630" s="263" t="s">
        <v>9720</v>
      </c>
      <c r="E3630" s="271" t="s">
        <v>9716</v>
      </c>
      <c r="F3630" s="263" t="s">
        <v>4262</v>
      </c>
      <c r="G3630" s="264" t="s">
        <v>9803</v>
      </c>
      <c r="H3630" s="263" t="s">
        <v>9804</v>
      </c>
      <c r="I3630" s="265" t="s">
        <v>9</v>
      </c>
      <c r="J3630" s="263"/>
      <c r="K3630" s="269"/>
      <c r="L3630" s="267"/>
      <c r="M3630" s="267"/>
      <c r="N3630" s="267"/>
      <c r="O3630" s="267"/>
      <c r="P3630" s="267"/>
      <c r="Q3630" s="267"/>
      <c r="R3630" s="267"/>
      <c r="S3630" s="267"/>
      <c r="T3630" s="267"/>
      <c r="U3630" s="267"/>
      <c r="V3630" s="267"/>
      <c r="W3630" s="267"/>
      <c r="X3630" s="267"/>
      <c r="Y3630" s="267"/>
      <c r="Z3630" s="267"/>
      <c r="AA3630" s="267"/>
      <c r="AB3630" s="267"/>
    </row>
    <row r="3631" spans="1:28" s="268" customFormat="1" ht="40.200000000000003" customHeight="1">
      <c r="A3631" s="263" t="s">
        <v>9712</v>
      </c>
      <c r="B3631" s="263" t="s">
        <v>9713</v>
      </c>
      <c r="C3631" s="263" t="s">
        <v>9805</v>
      </c>
      <c r="D3631" s="263" t="s">
        <v>9720</v>
      </c>
      <c r="E3631" s="271" t="s">
        <v>9716</v>
      </c>
      <c r="F3631" s="263" t="s">
        <v>2003</v>
      </c>
      <c r="G3631" s="264" t="s">
        <v>9803</v>
      </c>
      <c r="H3631" s="263" t="s">
        <v>9806</v>
      </c>
      <c r="I3631" s="265" t="s">
        <v>9</v>
      </c>
      <c r="J3631" s="263"/>
      <c r="K3631" s="269"/>
      <c r="L3631" s="267"/>
      <c r="M3631" s="267"/>
      <c r="N3631" s="267"/>
      <c r="O3631" s="267"/>
      <c r="P3631" s="267"/>
      <c r="Q3631" s="267"/>
      <c r="R3631" s="267"/>
      <c r="S3631" s="267"/>
      <c r="T3631" s="267"/>
      <c r="U3631" s="267"/>
      <c r="V3631" s="267"/>
      <c r="W3631" s="267"/>
      <c r="X3631" s="267"/>
      <c r="Y3631" s="267"/>
      <c r="Z3631" s="267"/>
      <c r="AA3631" s="267"/>
      <c r="AB3631" s="267"/>
    </row>
    <row r="3632" spans="1:28" s="268" customFormat="1" ht="40.200000000000003" customHeight="1">
      <c r="A3632" s="263" t="s">
        <v>9712</v>
      </c>
      <c r="B3632" s="263" t="s">
        <v>9713</v>
      </c>
      <c r="C3632" s="263" t="s">
        <v>9807</v>
      </c>
      <c r="D3632" s="263" t="s">
        <v>9720</v>
      </c>
      <c r="E3632" s="271" t="s">
        <v>9716</v>
      </c>
      <c r="F3632" s="263" t="s">
        <v>9808</v>
      </c>
      <c r="G3632" s="264" t="s">
        <v>9809</v>
      </c>
      <c r="H3632" s="263" t="s">
        <v>9810</v>
      </c>
      <c r="I3632" s="265" t="s">
        <v>9</v>
      </c>
      <c r="J3632" s="263"/>
      <c r="K3632" s="269"/>
      <c r="L3632" s="267"/>
      <c r="M3632" s="267"/>
      <c r="N3632" s="267"/>
      <c r="O3632" s="267"/>
      <c r="P3632" s="267"/>
      <c r="Q3632" s="267"/>
      <c r="R3632" s="267"/>
      <c r="S3632" s="267"/>
      <c r="T3632" s="267"/>
      <c r="U3632" s="267"/>
      <c r="V3632" s="267"/>
      <c r="W3632" s="267"/>
      <c r="X3632" s="267"/>
      <c r="Y3632" s="267"/>
      <c r="Z3632" s="267"/>
      <c r="AA3632" s="267"/>
      <c r="AB3632" s="267"/>
    </row>
    <row r="3633" spans="1:28" s="268" customFormat="1" ht="40.200000000000003" customHeight="1">
      <c r="A3633" s="263" t="s">
        <v>9712</v>
      </c>
      <c r="B3633" s="263" t="s">
        <v>9713</v>
      </c>
      <c r="C3633" s="263" t="s">
        <v>9811</v>
      </c>
      <c r="D3633" s="263" t="s">
        <v>9720</v>
      </c>
      <c r="E3633" s="271" t="s">
        <v>9716</v>
      </c>
      <c r="F3633" s="263" t="s">
        <v>9812</v>
      </c>
      <c r="G3633" s="264" t="s">
        <v>9813</v>
      </c>
      <c r="H3633" s="263" t="s">
        <v>9814</v>
      </c>
      <c r="I3633" s="265" t="s">
        <v>9</v>
      </c>
      <c r="J3633" s="263"/>
      <c r="K3633" s="269"/>
      <c r="L3633" s="267"/>
      <c r="M3633" s="267"/>
      <c r="N3633" s="267"/>
      <c r="O3633" s="267"/>
      <c r="P3633" s="267"/>
      <c r="Q3633" s="267"/>
      <c r="R3633" s="267"/>
      <c r="S3633" s="267"/>
      <c r="T3633" s="267"/>
      <c r="U3633" s="267"/>
      <c r="V3633" s="267"/>
      <c r="W3633" s="267"/>
      <c r="X3633" s="267"/>
      <c r="Y3633" s="267"/>
      <c r="Z3633" s="267"/>
      <c r="AA3633" s="267"/>
      <c r="AB3633" s="267"/>
    </row>
    <row r="3634" spans="1:28" s="268" customFormat="1" ht="40.200000000000003" customHeight="1">
      <c r="A3634" s="263" t="s">
        <v>9712</v>
      </c>
      <c r="B3634" s="263" t="s">
        <v>9713</v>
      </c>
      <c r="C3634" s="263" t="s">
        <v>9815</v>
      </c>
      <c r="D3634" s="263" t="s">
        <v>9720</v>
      </c>
      <c r="E3634" s="271" t="s">
        <v>9716</v>
      </c>
      <c r="F3634" s="263" t="s">
        <v>1804</v>
      </c>
      <c r="G3634" s="264" t="s">
        <v>9813</v>
      </c>
      <c r="H3634" s="263" t="s">
        <v>1625</v>
      </c>
      <c r="I3634" s="265" t="s">
        <v>9</v>
      </c>
      <c r="J3634" s="263"/>
      <c r="K3634" s="269"/>
      <c r="L3634" s="267"/>
      <c r="M3634" s="267"/>
      <c r="N3634" s="267"/>
      <c r="O3634" s="267"/>
      <c r="P3634" s="267"/>
      <c r="Q3634" s="267"/>
      <c r="R3634" s="267"/>
      <c r="S3634" s="267"/>
      <c r="T3634" s="267"/>
      <c r="U3634" s="267"/>
      <c r="V3634" s="267"/>
      <c r="W3634" s="267"/>
      <c r="X3634" s="267"/>
      <c r="Y3634" s="267"/>
      <c r="Z3634" s="267"/>
      <c r="AA3634" s="267"/>
      <c r="AB3634" s="267"/>
    </row>
    <row r="3635" spans="1:28" s="268" customFormat="1" ht="40.200000000000003" customHeight="1">
      <c r="A3635" s="263" t="s">
        <v>9712</v>
      </c>
      <c r="B3635" s="263" t="s">
        <v>9713</v>
      </c>
      <c r="C3635" s="263" t="s">
        <v>9816</v>
      </c>
      <c r="D3635" s="263" t="s">
        <v>9720</v>
      </c>
      <c r="E3635" s="271" t="s">
        <v>9716</v>
      </c>
      <c r="F3635" s="263" t="s">
        <v>2011</v>
      </c>
      <c r="G3635" s="264" t="s">
        <v>9813</v>
      </c>
      <c r="H3635" s="263" t="s">
        <v>2012</v>
      </c>
      <c r="I3635" s="265" t="s">
        <v>9</v>
      </c>
      <c r="J3635" s="263"/>
      <c r="K3635" s="269"/>
      <c r="L3635" s="267"/>
      <c r="M3635" s="267"/>
      <c r="N3635" s="267"/>
      <c r="O3635" s="267"/>
      <c r="P3635" s="267"/>
      <c r="Q3635" s="267"/>
      <c r="R3635" s="267"/>
      <c r="S3635" s="267"/>
      <c r="T3635" s="267"/>
      <c r="U3635" s="267"/>
      <c r="V3635" s="267"/>
      <c r="W3635" s="267"/>
      <c r="X3635" s="267"/>
      <c r="Y3635" s="267"/>
      <c r="Z3635" s="267"/>
      <c r="AA3635" s="267"/>
      <c r="AB3635" s="267"/>
    </row>
    <row r="3636" spans="1:28" s="268" customFormat="1" ht="40.200000000000003" customHeight="1">
      <c r="A3636" s="263" t="s">
        <v>9712</v>
      </c>
      <c r="B3636" s="263" t="s">
        <v>9713</v>
      </c>
      <c r="C3636" s="263" t="s">
        <v>9817</v>
      </c>
      <c r="D3636" s="263" t="s">
        <v>9720</v>
      </c>
      <c r="E3636" s="271" t="s">
        <v>9716</v>
      </c>
      <c r="F3636" s="263" t="s">
        <v>9818</v>
      </c>
      <c r="G3636" s="264" t="s">
        <v>9813</v>
      </c>
      <c r="H3636" s="263" t="s">
        <v>9819</v>
      </c>
      <c r="I3636" s="265" t="s">
        <v>9</v>
      </c>
      <c r="J3636" s="263"/>
      <c r="K3636" s="269"/>
      <c r="L3636" s="267"/>
      <c r="M3636" s="267"/>
      <c r="N3636" s="267"/>
      <c r="O3636" s="267"/>
      <c r="P3636" s="267"/>
      <c r="Q3636" s="267"/>
      <c r="R3636" s="267"/>
      <c r="S3636" s="267"/>
      <c r="T3636" s="267"/>
      <c r="U3636" s="267"/>
      <c r="V3636" s="267"/>
      <c r="W3636" s="267"/>
      <c r="X3636" s="267"/>
      <c r="Y3636" s="267"/>
      <c r="Z3636" s="267"/>
      <c r="AA3636" s="267"/>
      <c r="AB3636" s="267"/>
    </row>
    <row r="3637" spans="1:28" s="268" customFormat="1" ht="40.200000000000003" customHeight="1">
      <c r="A3637" s="263" t="s">
        <v>9712</v>
      </c>
      <c r="B3637" s="263" t="s">
        <v>9713</v>
      </c>
      <c r="C3637" s="263" t="s">
        <v>9820</v>
      </c>
      <c r="D3637" s="263" t="s">
        <v>9720</v>
      </c>
      <c r="E3637" s="271" t="s">
        <v>9716</v>
      </c>
      <c r="F3637" s="263" t="s">
        <v>9821</v>
      </c>
      <c r="G3637" s="264" t="s">
        <v>9813</v>
      </c>
      <c r="H3637" s="263" t="s">
        <v>9822</v>
      </c>
      <c r="I3637" s="265" t="s">
        <v>9</v>
      </c>
      <c r="J3637" s="263"/>
      <c r="K3637" s="269"/>
      <c r="L3637" s="267"/>
      <c r="M3637" s="267"/>
      <c r="N3637" s="267"/>
      <c r="O3637" s="267"/>
      <c r="P3637" s="267"/>
      <c r="Q3637" s="267"/>
      <c r="R3637" s="267"/>
      <c r="S3637" s="267"/>
      <c r="T3637" s="267"/>
      <c r="U3637" s="267"/>
      <c r="V3637" s="267"/>
      <c r="W3637" s="267"/>
      <c r="X3637" s="267"/>
      <c r="Y3637" s="267"/>
      <c r="Z3637" s="267"/>
      <c r="AA3637" s="267"/>
      <c r="AB3637" s="267"/>
    </row>
    <row r="3638" spans="1:28" s="318" customFormat="1" ht="40.200000000000003" customHeight="1">
      <c r="A3638" s="264" t="s">
        <v>9712</v>
      </c>
      <c r="B3638" s="264" t="s">
        <v>9713</v>
      </c>
      <c r="C3638" s="263" t="s">
        <v>9823</v>
      </c>
      <c r="D3638" s="264" t="s">
        <v>9720</v>
      </c>
      <c r="E3638" s="271" t="s">
        <v>9716</v>
      </c>
      <c r="F3638" s="264" t="s">
        <v>9824</v>
      </c>
      <c r="G3638" s="264" t="s">
        <v>9803</v>
      </c>
      <c r="H3638" s="264" t="s">
        <v>9825</v>
      </c>
      <c r="I3638" s="265" t="s">
        <v>9</v>
      </c>
      <c r="J3638" s="263"/>
      <c r="K3638" s="264"/>
      <c r="L3638" s="277"/>
      <c r="M3638" s="277"/>
      <c r="N3638" s="277"/>
      <c r="O3638" s="277"/>
      <c r="P3638" s="277"/>
      <c r="Q3638" s="277"/>
      <c r="R3638" s="277"/>
      <c r="S3638" s="277"/>
      <c r="T3638" s="277"/>
      <c r="U3638" s="277"/>
      <c r="V3638" s="277"/>
      <c r="W3638" s="277"/>
      <c r="X3638" s="277"/>
      <c r="Y3638" s="277"/>
      <c r="Z3638" s="277"/>
      <c r="AA3638" s="277"/>
      <c r="AB3638" s="277"/>
    </row>
    <row r="3639" spans="1:28" s="268" customFormat="1" ht="40.200000000000003" customHeight="1">
      <c r="A3639" s="263" t="s">
        <v>9826</v>
      </c>
      <c r="B3639" s="263" t="s">
        <v>9713</v>
      </c>
      <c r="C3639" s="263" t="s">
        <v>9827</v>
      </c>
      <c r="D3639" s="263" t="s">
        <v>9720</v>
      </c>
      <c r="E3639" s="263" t="s">
        <v>9828</v>
      </c>
      <c r="F3639" s="263" t="s">
        <v>9829</v>
      </c>
      <c r="G3639" s="264" t="s">
        <v>9766</v>
      </c>
      <c r="H3639" s="263" t="s">
        <v>9830</v>
      </c>
      <c r="I3639" s="265" t="s">
        <v>9</v>
      </c>
      <c r="J3639" s="263"/>
      <c r="K3639" s="263"/>
      <c r="L3639" s="267"/>
      <c r="M3639" s="267"/>
      <c r="N3639" s="267"/>
      <c r="O3639" s="267"/>
      <c r="P3639" s="267"/>
      <c r="Q3639" s="267"/>
      <c r="R3639" s="267"/>
      <c r="S3639" s="267"/>
      <c r="T3639" s="267"/>
      <c r="U3639" s="267"/>
      <c r="V3639" s="267"/>
      <c r="W3639" s="267"/>
      <c r="X3639" s="267"/>
      <c r="Y3639" s="267"/>
      <c r="Z3639" s="267"/>
      <c r="AA3639" s="267"/>
      <c r="AB3639" s="267"/>
    </row>
    <row r="3640" spans="1:28" s="284" customFormat="1" ht="40.200000000000003" customHeight="1">
      <c r="A3640" s="287" t="s">
        <v>9831</v>
      </c>
      <c r="B3640" s="287" t="s">
        <v>9832</v>
      </c>
      <c r="C3640" s="287" t="s">
        <v>209</v>
      </c>
      <c r="D3640" s="287" t="s">
        <v>9833</v>
      </c>
      <c r="E3640" s="287" t="s">
        <v>9834</v>
      </c>
      <c r="F3640" s="287" t="s">
        <v>9835</v>
      </c>
      <c r="G3640" s="309" t="s">
        <v>9836</v>
      </c>
      <c r="H3640" s="287" t="s">
        <v>9837</v>
      </c>
      <c r="I3640" s="286" t="s">
        <v>116</v>
      </c>
      <c r="J3640" s="287"/>
      <c r="K3640" s="287"/>
      <c r="L3640" s="287" t="s">
        <v>5325</v>
      </c>
    </row>
    <row r="3641" spans="1:28" s="262" customFormat="1" ht="40.200000000000003" customHeight="1">
      <c r="A3641" s="256" t="s">
        <v>9831</v>
      </c>
      <c r="B3641" s="256" t="s">
        <v>9832</v>
      </c>
      <c r="C3641" s="256" t="s">
        <v>215</v>
      </c>
      <c r="D3641" s="256" t="s">
        <v>9833</v>
      </c>
      <c r="E3641" s="256" t="s">
        <v>9834</v>
      </c>
      <c r="F3641" s="256" t="s">
        <v>9838</v>
      </c>
      <c r="G3641" s="258" t="s">
        <v>9836</v>
      </c>
      <c r="H3641" s="256" t="s">
        <v>9839</v>
      </c>
      <c r="I3641" s="259" t="s">
        <v>9</v>
      </c>
      <c r="J3641" s="256"/>
      <c r="K3641" s="256"/>
      <c r="L3641" s="256"/>
      <c r="M3641" s="261"/>
      <c r="N3641" s="261"/>
      <c r="O3641" s="261"/>
      <c r="P3641" s="261"/>
      <c r="Q3641" s="261"/>
      <c r="R3641" s="261"/>
      <c r="S3641" s="261"/>
      <c r="T3641" s="261"/>
      <c r="U3641" s="261"/>
      <c r="V3641" s="261"/>
      <c r="W3641" s="261"/>
      <c r="X3641" s="261"/>
      <c r="Y3641" s="261"/>
      <c r="Z3641" s="261"/>
      <c r="AA3641" s="261"/>
      <c r="AB3641" s="261"/>
    </row>
    <row r="3642" spans="1:28" s="268" customFormat="1" ht="40.200000000000003" customHeight="1">
      <c r="A3642" s="263" t="s">
        <v>9831</v>
      </c>
      <c r="B3642" s="263" t="s">
        <v>9832</v>
      </c>
      <c r="C3642" s="263" t="s">
        <v>220</v>
      </c>
      <c r="D3642" s="263" t="s">
        <v>9833</v>
      </c>
      <c r="E3642" s="263" t="s">
        <v>9834</v>
      </c>
      <c r="F3642" s="263" t="s">
        <v>9840</v>
      </c>
      <c r="G3642" s="264" t="s">
        <v>9841</v>
      </c>
      <c r="H3642" s="263" t="s">
        <v>9842</v>
      </c>
      <c r="I3642" s="265" t="s">
        <v>9</v>
      </c>
      <c r="J3642" s="263"/>
      <c r="K3642" s="263"/>
      <c r="L3642" s="263"/>
      <c r="M3642" s="267"/>
      <c r="N3642" s="267"/>
      <c r="O3642" s="267"/>
      <c r="P3642" s="267"/>
      <c r="Q3642" s="267"/>
      <c r="R3642" s="267"/>
      <c r="S3642" s="267"/>
      <c r="T3642" s="267"/>
      <c r="U3642" s="267"/>
      <c r="V3642" s="267"/>
      <c r="W3642" s="267"/>
      <c r="X3642" s="267"/>
      <c r="Y3642" s="267"/>
      <c r="Z3642" s="267"/>
      <c r="AA3642" s="267"/>
      <c r="AB3642" s="267"/>
    </row>
    <row r="3643" spans="1:28" s="268" customFormat="1" ht="40.200000000000003" customHeight="1">
      <c r="A3643" s="263" t="s">
        <v>9831</v>
      </c>
      <c r="B3643" s="263" t="s">
        <v>9832</v>
      </c>
      <c r="C3643" s="263" t="s">
        <v>226</v>
      </c>
      <c r="D3643" s="263" t="s">
        <v>9833</v>
      </c>
      <c r="E3643" s="263" t="s">
        <v>9834</v>
      </c>
      <c r="F3643" s="263" t="s">
        <v>9843</v>
      </c>
      <c r="G3643" s="264" t="s">
        <v>9844</v>
      </c>
      <c r="H3643" s="263" t="s">
        <v>9845</v>
      </c>
      <c r="I3643" s="265" t="s">
        <v>9</v>
      </c>
      <c r="J3643" s="263"/>
      <c r="K3643" s="263"/>
      <c r="L3643" s="263"/>
      <c r="M3643" s="267"/>
      <c r="N3643" s="267"/>
      <c r="O3643" s="267"/>
      <c r="P3643" s="267"/>
      <c r="Q3643" s="267"/>
      <c r="R3643" s="267"/>
      <c r="S3643" s="267"/>
      <c r="T3643" s="267"/>
      <c r="U3643" s="267"/>
      <c r="V3643" s="267"/>
      <c r="W3643" s="267"/>
      <c r="X3643" s="267"/>
      <c r="Y3643" s="267"/>
      <c r="Z3643" s="267"/>
      <c r="AA3643" s="267"/>
      <c r="AB3643" s="267"/>
    </row>
    <row r="3644" spans="1:28" s="268" customFormat="1" ht="40.200000000000003" customHeight="1">
      <c r="A3644" s="263" t="s">
        <v>9831</v>
      </c>
      <c r="B3644" s="263" t="s">
        <v>9832</v>
      </c>
      <c r="C3644" s="263" t="s">
        <v>230</v>
      </c>
      <c r="D3644" s="263" t="s">
        <v>9833</v>
      </c>
      <c r="E3644" s="263" t="s">
        <v>9834</v>
      </c>
      <c r="F3644" s="263" t="s">
        <v>9846</v>
      </c>
      <c r="G3644" s="264" t="s">
        <v>9847</v>
      </c>
      <c r="H3644" s="263" t="s">
        <v>9848</v>
      </c>
      <c r="I3644" s="265" t="s">
        <v>9</v>
      </c>
      <c r="J3644" s="263"/>
      <c r="K3644" s="263"/>
      <c r="L3644" s="263"/>
      <c r="M3644" s="267"/>
      <c r="N3644" s="267"/>
      <c r="O3644" s="267"/>
      <c r="P3644" s="267"/>
      <c r="Q3644" s="267"/>
      <c r="R3644" s="267"/>
      <c r="S3644" s="267"/>
      <c r="T3644" s="267"/>
      <c r="U3644" s="267"/>
      <c r="V3644" s="267"/>
      <c r="W3644" s="267"/>
      <c r="X3644" s="267"/>
      <c r="Y3644" s="267"/>
      <c r="Z3644" s="267"/>
      <c r="AA3644" s="267"/>
      <c r="AB3644" s="267"/>
    </row>
    <row r="3645" spans="1:28" s="268" customFormat="1" ht="40.200000000000003" customHeight="1">
      <c r="A3645" s="263" t="s">
        <v>9831</v>
      </c>
      <c r="B3645" s="263" t="s">
        <v>9832</v>
      </c>
      <c r="C3645" s="263" t="s">
        <v>234</v>
      </c>
      <c r="D3645" s="263" t="s">
        <v>9833</v>
      </c>
      <c r="E3645" s="263" t="s">
        <v>9834</v>
      </c>
      <c r="F3645" s="263" t="s">
        <v>9849</v>
      </c>
      <c r="G3645" s="264" t="s">
        <v>9850</v>
      </c>
      <c r="H3645" s="263" t="s">
        <v>9851</v>
      </c>
      <c r="I3645" s="265" t="s">
        <v>9</v>
      </c>
      <c r="J3645" s="263"/>
      <c r="K3645" s="263"/>
      <c r="L3645" s="263"/>
      <c r="M3645" s="267"/>
      <c r="N3645" s="267"/>
      <c r="O3645" s="267"/>
      <c r="P3645" s="267"/>
      <c r="Q3645" s="267"/>
      <c r="R3645" s="267"/>
      <c r="S3645" s="267"/>
      <c r="T3645" s="267"/>
      <c r="U3645" s="267"/>
      <c r="V3645" s="267"/>
      <c r="W3645" s="267"/>
      <c r="X3645" s="267"/>
      <c r="Y3645" s="267"/>
      <c r="Z3645" s="267"/>
      <c r="AA3645" s="267"/>
      <c r="AB3645" s="267"/>
    </row>
    <row r="3646" spans="1:28" s="268" customFormat="1" ht="40.200000000000003" customHeight="1">
      <c r="A3646" s="263" t="s">
        <v>9831</v>
      </c>
      <c r="B3646" s="263" t="s">
        <v>9832</v>
      </c>
      <c r="C3646" s="263" t="s">
        <v>238</v>
      </c>
      <c r="D3646" s="263" t="s">
        <v>9833</v>
      </c>
      <c r="E3646" s="263" t="s">
        <v>9834</v>
      </c>
      <c r="F3646" s="263" t="s">
        <v>9852</v>
      </c>
      <c r="G3646" s="264" t="s">
        <v>9853</v>
      </c>
      <c r="H3646" s="263" t="s">
        <v>9854</v>
      </c>
      <c r="I3646" s="265" t="s">
        <v>9</v>
      </c>
      <c r="J3646" s="263"/>
      <c r="K3646" s="263"/>
      <c r="L3646" s="263"/>
      <c r="M3646" s="267"/>
      <c r="N3646" s="267"/>
      <c r="O3646" s="267"/>
      <c r="P3646" s="267"/>
      <c r="Q3646" s="267"/>
      <c r="R3646" s="267"/>
      <c r="S3646" s="267"/>
      <c r="T3646" s="267"/>
      <c r="U3646" s="267"/>
      <c r="V3646" s="267"/>
      <c r="W3646" s="267"/>
      <c r="X3646" s="267"/>
      <c r="Y3646" s="267"/>
      <c r="Z3646" s="267"/>
      <c r="AA3646" s="267"/>
      <c r="AB3646" s="267"/>
    </row>
    <row r="3647" spans="1:28" s="268" customFormat="1" ht="40.200000000000003" customHeight="1">
      <c r="A3647" s="263" t="s">
        <v>9831</v>
      </c>
      <c r="B3647" s="263" t="s">
        <v>9832</v>
      </c>
      <c r="C3647" s="263" t="s">
        <v>243</v>
      </c>
      <c r="D3647" s="263" t="s">
        <v>9833</v>
      </c>
      <c r="E3647" s="263" t="s">
        <v>9834</v>
      </c>
      <c r="F3647" s="263" t="s">
        <v>9855</v>
      </c>
      <c r="G3647" s="264" t="s">
        <v>9856</v>
      </c>
      <c r="H3647" s="263" t="s">
        <v>9857</v>
      </c>
      <c r="I3647" s="265" t="s">
        <v>9</v>
      </c>
      <c r="J3647" s="263"/>
      <c r="K3647" s="263"/>
      <c r="L3647" s="263"/>
      <c r="M3647" s="267"/>
      <c r="N3647" s="267"/>
      <c r="O3647" s="267"/>
      <c r="P3647" s="267"/>
      <c r="Q3647" s="267"/>
      <c r="R3647" s="267"/>
      <c r="S3647" s="267"/>
      <c r="T3647" s="267"/>
      <c r="U3647" s="267"/>
      <c r="V3647" s="267"/>
      <c r="W3647" s="267"/>
      <c r="X3647" s="267"/>
      <c r="Y3647" s="267"/>
      <c r="Z3647" s="267"/>
      <c r="AA3647" s="267"/>
      <c r="AB3647" s="267"/>
    </row>
    <row r="3648" spans="1:28" s="268" customFormat="1" ht="40.200000000000003" customHeight="1">
      <c r="A3648" s="263" t="s">
        <v>9831</v>
      </c>
      <c r="B3648" s="263" t="s">
        <v>9832</v>
      </c>
      <c r="C3648" s="263" t="s">
        <v>248</v>
      </c>
      <c r="D3648" s="263" t="s">
        <v>9833</v>
      </c>
      <c r="E3648" s="263" t="s">
        <v>9834</v>
      </c>
      <c r="F3648" s="263" t="s">
        <v>9858</v>
      </c>
      <c r="G3648" s="264" t="s">
        <v>9859</v>
      </c>
      <c r="H3648" s="263" t="s">
        <v>9860</v>
      </c>
      <c r="I3648" s="265" t="s">
        <v>9</v>
      </c>
      <c r="J3648" s="263"/>
      <c r="K3648" s="263"/>
      <c r="L3648" s="263"/>
      <c r="M3648" s="267"/>
      <c r="N3648" s="267"/>
      <c r="O3648" s="267"/>
      <c r="P3648" s="267"/>
      <c r="Q3648" s="267"/>
      <c r="R3648" s="267"/>
      <c r="S3648" s="267"/>
      <c r="T3648" s="267"/>
      <c r="U3648" s="267"/>
      <c r="V3648" s="267"/>
      <c r="W3648" s="267"/>
      <c r="X3648" s="267"/>
      <c r="Y3648" s="267"/>
      <c r="Z3648" s="267"/>
      <c r="AA3648" s="267"/>
      <c r="AB3648" s="267"/>
    </row>
    <row r="3649" spans="1:28" s="268" customFormat="1" ht="40.200000000000003" customHeight="1">
      <c r="A3649" s="263" t="s">
        <v>9831</v>
      </c>
      <c r="B3649" s="263" t="s">
        <v>9832</v>
      </c>
      <c r="C3649" s="263" t="s">
        <v>252</v>
      </c>
      <c r="D3649" s="263" t="s">
        <v>9833</v>
      </c>
      <c r="E3649" s="263" t="s">
        <v>9834</v>
      </c>
      <c r="F3649" s="263" t="s">
        <v>9861</v>
      </c>
      <c r="G3649" s="264" t="s">
        <v>9862</v>
      </c>
      <c r="H3649" s="263" t="s">
        <v>9863</v>
      </c>
      <c r="I3649" s="265" t="s">
        <v>9</v>
      </c>
      <c r="J3649" s="263"/>
      <c r="K3649" s="263"/>
      <c r="L3649" s="263"/>
      <c r="M3649" s="267"/>
      <c r="N3649" s="267"/>
      <c r="O3649" s="267"/>
      <c r="P3649" s="267"/>
      <c r="Q3649" s="267"/>
      <c r="R3649" s="267"/>
      <c r="S3649" s="267"/>
      <c r="T3649" s="267"/>
      <c r="U3649" s="267"/>
      <c r="V3649" s="267"/>
      <c r="W3649" s="267"/>
      <c r="X3649" s="267"/>
      <c r="Y3649" s="267"/>
      <c r="Z3649" s="267"/>
      <c r="AA3649" s="267"/>
      <c r="AB3649" s="267"/>
    </row>
    <row r="3650" spans="1:28" s="268" customFormat="1" ht="40.200000000000003" customHeight="1">
      <c r="A3650" s="263" t="s">
        <v>9831</v>
      </c>
      <c r="B3650" s="263" t="s">
        <v>9832</v>
      </c>
      <c r="C3650" s="263" t="s">
        <v>257</v>
      </c>
      <c r="D3650" s="263" t="s">
        <v>9833</v>
      </c>
      <c r="E3650" s="263" t="s">
        <v>9834</v>
      </c>
      <c r="F3650" s="263" t="s">
        <v>9864</v>
      </c>
      <c r="G3650" s="264" t="s">
        <v>9865</v>
      </c>
      <c r="H3650" s="263" t="s">
        <v>9866</v>
      </c>
      <c r="I3650" s="265" t="s">
        <v>9</v>
      </c>
      <c r="J3650" s="263"/>
      <c r="K3650" s="263"/>
      <c r="L3650" s="263"/>
      <c r="M3650" s="267"/>
      <c r="N3650" s="267"/>
      <c r="O3650" s="267"/>
      <c r="P3650" s="267"/>
      <c r="Q3650" s="267"/>
      <c r="R3650" s="267"/>
      <c r="S3650" s="267"/>
      <c r="T3650" s="267"/>
      <c r="U3650" s="267"/>
      <c r="V3650" s="267"/>
      <c r="W3650" s="267"/>
      <c r="X3650" s="267"/>
      <c r="Y3650" s="267"/>
      <c r="Z3650" s="267"/>
      <c r="AA3650" s="267"/>
      <c r="AB3650" s="267"/>
    </row>
    <row r="3651" spans="1:28" s="268" customFormat="1" ht="40.200000000000003" customHeight="1">
      <c r="A3651" s="263" t="s">
        <v>9831</v>
      </c>
      <c r="B3651" s="263" t="s">
        <v>9832</v>
      </c>
      <c r="C3651" s="263" t="s">
        <v>260</v>
      </c>
      <c r="D3651" s="263" t="s">
        <v>9833</v>
      </c>
      <c r="E3651" s="263" t="s">
        <v>9834</v>
      </c>
      <c r="F3651" s="263" t="s">
        <v>9867</v>
      </c>
      <c r="G3651" s="264" t="s">
        <v>9865</v>
      </c>
      <c r="H3651" s="263" t="s">
        <v>9868</v>
      </c>
      <c r="I3651" s="265" t="s">
        <v>9</v>
      </c>
      <c r="J3651" s="263"/>
      <c r="K3651" s="263"/>
      <c r="L3651" s="263"/>
      <c r="M3651" s="267"/>
      <c r="N3651" s="267"/>
      <c r="O3651" s="267"/>
      <c r="P3651" s="267"/>
      <c r="Q3651" s="267"/>
      <c r="R3651" s="267"/>
      <c r="S3651" s="267"/>
      <c r="T3651" s="267"/>
      <c r="U3651" s="267"/>
      <c r="V3651" s="267"/>
      <c r="W3651" s="267"/>
      <c r="X3651" s="267"/>
      <c r="Y3651" s="267"/>
      <c r="Z3651" s="267"/>
      <c r="AA3651" s="267"/>
      <c r="AB3651" s="267"/>
    </row>
    <row r="3652" spans="1:28" s="268" customFormat="1" ht="40.200000000000003" customHeight="1">
      <c r="A3652" s="263" t="s">
        <v>9831</v>
      </c>
      <c r="B3652" s="263" t="s">
        <v>9832</v>
      </c>
      <c r="C3652" s="263" t="s">
        <v>264</v>
      </c>
      <c r="D3652" s="263" t="s">
        <v>9833</v>
      </c>
      <c r="E3652" s="263" t="s">
        <v>9834</v>
      </c>
      <c r="F3652" s="263" t="s">
        <v>9869</v>
      </c>
      <c r="G3652" s="264" t="s">
        <v>9870</v>
      </c>
      <c r="H3652" s="263" t="s">
        <v>9871</v>
      </c>
      <c r="I3652" s="265" t="s">
        <v>9</v>
      </c>
      <c r="J3652" s="263"/>
      <c r="K3652" s="263"/>
      <c r="L3652" s="263"/>
      <c r="M3652" s="267"/>
      <c r="N3652" s="267"/>
      <c r="O3652" s="267"/>
      <c r="P3652" s="267"/>
      <c r="Q3652" s="267"/>
      <c r="R3652" s="267"/>
      <c r="S3652" s="267"/>
      <c r="T3652" s="267"/>
      <c r="U3652" s="267"/>
      <c r="V3652" s="267"/>
      <c r="W3652" s="267"/>
      <c r="X3652" s="267"/>
      <c r="Y3652" s="267"/>
      <c r="Z3652" s="267"/>
      <c r="AA3652" s="267"/>
      <c r="AB3652" s="267"/>
    </row>
    <row r="3653" spans="1:28" s="268" customFormat="1" ht="40.200000000000003" customHeight="1">
      <c r="A3653" s="263" t="s">
        <v>9831</v>
      </c>
      <c r="B3653" s="263" t="s">
        <v>9832</v>
      </c>
      <c r="C3653" s="263" t="s">
        <v>268</v>
      </c>
      <c r="D3653" s="263" t="s">
        <v>9833</v>
      </c>
      <c r="E3653" s="263" t="s">
        <v>9834</v>
      </c>
      <c r="F3653" s="263" t="s">
        <v>9872</v>
      </c>
      <c r="G3653" s="264" t="s">
        <v>9873</v>
      </c>
      <c r="H3653" s="263" t="s">
        <v>9874</v>
      </c>
      <c r="I3653" s="265" t="s">
        <v>9</v>
      </c>
      <c r="J3653" s="263"/>
      <c r="K3653" s="263"/>
      <c r="L3653" s="263"/>
      <c r="M3653" s="267"/>
      <c r="N3653" s="267"/>
      <c r="O3653" s="267"/>
      <c r="P3653" s="267"/>
      <c r="Q3653" s="267"/>
      <c r="R3653" s="267"/>
      <c r="S3653" s="267"/>
      <c r="T3653" s="267"/>
      <c r="U3653" s="267"/>
      <c r="V3653" s="267"/>
      <c r="W3653" s="267"/>
      <c r="X3653" s="267"/>
      <c r="Y3653" s="267"/>
      <c r="Z3653" s="267"/>
      <c r="AA3653" s="267"/>
      <c r="AB3653" s="267"/>
    </row>
    <row r="3654" spans="1:28" s="268" customFormat="1" ht="40.200000000000003" customHeight="1">
      <c r="A3654" s="263" t="s">
        <v>9831</v>
      </c>
      <c r="B3654" s="263" t="s">
        <v>9832</v>
      </c>
      <c r="C3654" s="263" t="s">
        <v>272</v>
      </c>
      <c r="D3654" s="263" t="s">
        <v>9833</v>
      </c>
      <c r="E3654" s="263" t="s">
        <v>9834</v>
      </c>
      <c r="F3654" s="263" t="s">
        <v>9875</v>
      </c>
      <c r="G3654" s="264" t="s">
        <v>9876</v>
      </c>
      <c r="H3654" s="263" t="s">
        <v>9877</v>
      </c>
      <c r="I3654" s="265" t="s">
        <v>9</v>
      </c>
      <c r="J3654" s="263"/>
      <c r="K3654" s="263"/>
      <c r="L3654" s="263"/>
      <c r="M3654" s="267"/>
      <c r="N3654" s="267"/>
      <c r="O3654" s="267"/>
      <c r="P3654" s="267"/>
      <c r="Q3654" s="267"/>
      <c r="R3654" s="267"/>
      <c r="S3654" s="267"/>
      <c r="T3654" s="267"/>
      <c r="U3654" s="267"/>
      <c r="V3654" s="267"/>
      <c r="W3654" s="267"/>
      <c r="X3654" s="267"/>
      <c r="Y3654" s="267"/>
      <c r="Z3654" s="267"/>
      <c r="AA3654" s="267"/>
      <c r="AB3654" s="267"/>
    </row>
    <row r="3655" spans="1:28" s="268" customFormat="1" ht="40.200000000000003" customHeight="1">
      <c r="A3655" s="263" t="s">
        <v>9831</v>
      </c>
      <c r="B3655" s="263" t="s">
        <v>9832</v>
      </c>
      <c r="C3655" s="263" t="s">
        <v>275</v>
      </c>
      <c r="D3655" s="263" t="s">
        <v>9833</v>
      </c>
      <c r="E3655" s="263" t="s">
        <v>9834</v>
      </c>
      <c r="F3655" s="263" t="s">
        <v>9878</v>
      </c>
      <c r="G3655" s="264" t="s">
        <v>9876</v>
      </c>
      <c r="H3655" s="263" t="s">
        <v>9879</v>
      </c>
      <c r="I3655" s="265" t="s">
        <v>9</v>
      </c>
      <c r="J3655" s="263"/>
      <c r="K3655" s="263"/>
      <c r="L3655" s="263"/>
      <c r="M3655" s="267"/>
      <c r="N3655" s="267"/>
      <c r="O3655" s="267"/>
      <c r="P3655" s="267"/>
      <c r="Q3655" s="267"/>
      <c r="R3655" s="267"/>
      <c r="S3655" s="267"/>
      <c r="T3655" s="267"/>
      <c r="U3655" s="267"/>
      <c r="V3655" s="267"/>
      <c r="W3655" s="267"/>
      <c r="X3655" s="267"/>
      <c r="Y3655" s="267"/>
      <c r="Z3655" s="267"/>
      <c r="AA3655" s="267"/>
      <c r="AB3655" s="267"/>
    </row>
    <row r="3656" spans="1:28" s="268" customFormat="1" ht="40.200000000000003" customHeight="1">
      <c r="A3656" s="263" t="s">
        <v>9831</v>
      </c>
      <c r="B3656" s="263" t="s">
        <v>9832</v>
      </c>
      <c r="C3656" s="263" t="s">
        <v>279</v>
      </c>
      <c r="D3656" s="263" t="s">
        <v>9833</v>
      </c>
      <c r="E3656" s="263" t="s">
        <v>9834</v>
      </c>
      <c r="F3656" s="263" t="s">
        <v>9880</v>
      </c>
      <c r="G3656" s="264" t="s">
        <v>9836</v>
      </c>
      <c r="H3656" s="263" t="s">
        <v>9881</v>
      </c>
      <c r="I3656" s="265" t="s">
        <v>9</v>
      </c>
      <c r="J3656" s="263"/>
      <c r="K3656" s="263"/>
      <c r="L3656" s="263"/>
      <c r="M3656" s="267"/>
      <c r="N3656" s="267"/>
      <c r="O3656" s="267"/>
      <c r="P3656" s="267"/>
      <c r="Q3656" s="267"/>
      <c r="R3656" s="267"/>
      <c r="S3656" s="267"/>
      <c r="T3656" s="267"/>
      <c r="U3656" s="267"/>
      <c r="V3656" s="267"/>
      <c r="W3656" s="267"/>
      <c r="X3656" s="267"/>
      <c r="Y3656" s="267"/>
      <c r="Z3656" s="267"/>
      <c r="AA3656" s="267"/>
      <c r="AB3656" s="267"/>
    </row>
    <row r="3657" spans="1:28" s="268" customFormat="1" ht="40.200000000000003" customHeight="1">
      <c r="A3657" s="263" t="s">
        <v>9831</v>
      </c>
      <c r="B3657" s="263" t="s">
        <v>9832</v>
      </c>
      <c r="C3657" s="263" t="s">
        <v>283</v>
      </c>
      <c r="D3657" s="263" t="s">
        <v>9833</v>
      </c>
      <c r="E3657" s="263" t="s">
        <v>9834</v>
      </c>
      <c r="F3657" s="263" t="s">
        <v>9882</v>
      </c>
      <c r="G3657" s="264" t="s">
        <v>9836</v>
      </c>
      <c r="H3657" s="263" t="s">
        <v>6273</v>
      </c>
      <c r="I3657" s="265" t="s">
        <v>9</v>
      </c>
      <c r="J3657" s="263"/>
      <c r="K3657" s="263"/>
      <c r="L3657" s="263"/>
      <c r="M3657" s="267"/>
      <c r="N3657" s="267"/>
      <c r="O3657" s="267"/>
      <c r="P3657" s="267"/>
      <c r="Q3657" s="267"/>
      <c r="R3657" s="267"/>
      <c r="S3657" s="267"/>
      <c r="T3657" s="267"/>
      <c r="U3657" s="267"/>
      <c r="V3657" s="267"/>
      <c r="W3657" s="267"/>
      <c r="X3657" s="267"/>
      <c r="Y3657" s="267"/>
      <c r="Z3657" s="267"/>
      <c r="AA3657" s="267"/>
      <c r="AB3657" s="267"/>
    </row>
    <row r="3658" spans="1:28" s="268" customFormat="1" ht="40.200000000000003" customHeight="1">
      <c r="A3658" s="263" t="s">
        <v>9831</v>
      </c>
      <c r="B3658" s="263" t="s">
        <v>9832</v>
      </c>
      <c r="C3658" s="263" t="s">
        <v>286</v>
      </c>
      <c r="D3658" s="263" t="s">
        <v>9833</v>
      </c>
      <c r="E3658" s="263" t="s">
        <v>9834</v>
      </c>
      <c r="F3658" s="263" t="s">
        <v>9883</v>
      </c>
      <c r="G3658" s="264" t="s">
        <v>9884</v>
      </c>
      <c r="H3658" s="263" t="s">
        <v>6275</v>
      </c>
      <c r="I3658" s="265" t="s">
        <v>9</v>
      </c>
      <c r="J3658" s="263"/>
      <c r="K3658" s="263"/>
      <c r="L3658" s="263"/>
      <c r="M3658" s="267"/>
      <c r="N3658" s="267"/>
      <c r="O3658" s="267"/>
      <c r="P3658" s="267"/>
      <c r="Q3658" s="267"/>
      <c r="R3658" s="267"/>
      <c r="S3658" s="267"/>
      <c r="T3658" s="267"/>
      <c r="U3658" s="267"/>
      <c r="V3658" s="267"/>
      <c r="W3658" s="267"/>
      <c r="X3658" s="267"/>
      <c r="Y3658" s="267"/>
      <c r="Z3658" s="267"/>
      <c r="AA3658" s="267"/>
      <c r="AB3658" s="267"/>
    </row>
    <row r="3659" spans="1:28" s="268" customFormat="1" ht="40.200000000000003" customHeight="1">
      <c r="A3659" s="263" t="s">
        <v>9831</v>
      </c>
      <c r="B3659" s="263" t="s">
        <v>9832</v>
      </c>
      <c r="C3659" s="263" t="s">
        <v>290</v>
      </c>
      <c r="D3659" s="263" t="s">
        <v>9833</v>
      </c>
      <c r="E3659" s="263" t="s">
        <v>9834</v>
      </c>
      <c r="F3659" s="263" t="s">
        <v>5784</v>
      </c>
      <c r="G3659" s="264" t="s">
        <v>9885</v>
      </c>
      <c r="H3659" s="263" t="s">
        <v>5786</v>
      </c>
      <c r="I3659" s="265" t="s">
        <v>9</v>
      </c>
      <c r="J3659" s="263"/>
      <c r="K3659" s="263"/>
      <c r="L3659" s="263"/>
      <c r="M3659" s="267"/>
      <c r="N3659" s="267"/>
      <c r="O3659" s="267"/>
      <c r="P3659" s="267"/>
      <c r="Q3659" s="267"/>
      <c r="R3659" s="267"/>
      <c r="S3659" s="267"/>
      <c r="T3659" s="267"/>
      <c r="U3659" s="267"/>
      <c r="V3659" s="267"/>
      <c r="W3659" s="267"/>
      <c r="X3659" s="267"/>
      <c r="Y3659" s="267"/>
      <c r="Z3659" s="267"/>
      <c r="AA3659" s="267"/>
      <c r="AB3659" s="267"/>
    </row>
    <row r="3660" spans="1:28" s="268" customFormat="1" ht="40.200000000000003" customHeight="1">
      <c r="A3660" s="263" t="s">
        <v>9831</v>
      </c>
      <c r="B3660" s="263" t="s">
        <v>9832</v>
      </c>
      <c r="C3660" s="263" t="s">
        <v>295</v>
      </c>
      <c r="D3660" s="263" t="s">
        <v>9833</v>
      </c>
      <c r="E3660" s="263" t="s">
        <v>9834</v>
      </c>
      <c r="F3660" s="263" t="s">
        <v>5787</v>
      </c>
      <c r="G3660" s="264" t="s">
        <v>9886</v>
      </c>
      <c r="H3660" s="263" t="s">
        <v>9887</v>
      </c>
      <c r="I3660" s="265" t="s">
        <v>9</v>
      </c>
      <c r="J3660" s="270"/>
      <c r="K3660" s="263"/>
      <c r="L3660" s="263"/>
      <c r="M3660" s="267"/>
      <c r="N3660" s="267"/>
      <c r="O3660" s="267"/>
      <c r="P3660" s="267"/>
      <c r="Q3660" s="267"/>
      <c r="R3660" s="267"/>
      <c r="S3660" s="267"/>
      <c r="T3660" s="267"/>
      <c r="U3660" s="267"/>
      <c r="V3660" s="267"/>
      <c r="W3660" s="267"/>
      <c r="X3660" s="267"/>
      <c r="Y3660" s="267"/>
      <c r="Z3660" s="267"/>
      <c r="AA3660" s="267"/>
      <c r="AB3660" s="267"/>
    </row>
    <row r="3661" spans="1:28" s="268" customFormat="1" ht="40.200000000000003" customHeight="1">
      <c r="A3661" s="263" t="s">
        <v>9831</v>
      </c>
      <c r="B3661" s="263" t="s">
        <v>9832</v>
      </c>
      <c r="C3661" s="263" t="s">
        <v>300</v>
      </c>
      <c r="D3661" s="263" t="s">
        <v>9833</v>
      </c>
      <c r="E3661" s="263" t="s">
        <v>9834</v>
      </c>
      <c r="F3661" s="263" t="s">
        <v>5790</v>
      </c>
      <c r="G3661" s="264" t="s">
        <v>9886</v>
      </c>
      <c r="H3661" s="263" t="s">
        <v>5791</v>
      </c>
      <c r="I3661" s="265" t="s">
        <v>9</v>
      </c>
      <c r="J3661" s="263"/>
      <c r="K3661" s="263"/>
      <c r="L3661" s="263"/>
      <c r="M3661" s="267"/>
      <c r="N3661" s="267"/>
      <c r="O3661" s="267"/>
      <c r="P3661" s="267"/>
      <c r="Q3661" s="267"/>
      <c r="R3661" s="267"/>
      <c r="S3661" s="267"/>
      <c r="T3661" s="267"/>
      <c r="U3661" s="267"/>
      <c r="V3661" s="267"/>
      <c r="W3661" s="267"/>
      <c r="X3661" s="267"/>
      <c r="Y3661" s="267"/>
      <c r="Z3661" s="267"/>
      <c r="AA3661" s="267"/>
      <c r="AB3661" s="267"/>
    </row>
    <row r="3662" spans="1:28" s="268" customFormat="1" ht="40.200000000000003" customHeight="1">
      <c r="A3662" s="263" t="s">
        <v>9831</v>
      </c>
      <c r="B3662" s="263" t="s">
        <v>9832</v>
      </c>
      <c r="C3662" s="263" t="s">
        <v>304</v>
      </c>
      <c r="D3662" s="263" t="s">
        <v>9833</v>
      </c>
      <c r="E3662" s="263" t="s">
        <v>9834</v>
      </c>
      <c r="F3662" s="263" t="s">
        <v>9888</v>
      </c>
      <c r="G3662" s="264" t="s">
        <v>9886</v>
      </c>
      <c r="H3662" s="263" t="s">
        <v>9889</v>
      </c>
      <c r="I3662" s="265" t="s">
        <v>9</v>
      </c>
      <c r="J3662" s="263"/>
      <c r="K3662" s="263"/>
      <c r="L3662" s="263"/>
      <c r="M3662" s="267"/>
      <c r="N3662" s="267"/>
      <c r="O3662" s="267"/>
      <c r="P3662" s="267"/>
      <c r="Q3662" s="267"/>
      <c r="R3662" s="267"/>
      <c r="S3662" s="267"/>
      <c r="T3662" s="267"/>
      <c r="U3662" s="267"/>
      <c r="V3662" s="267"/>
      <c r="W3662" s="267"/>
      <c r="X3662" s="267"/>
      <c r="Y3662" s="267"/>
      <c r="Z3662" s="267"/>
      <c r="AA3662" s="267"/>
      <c r="AB3662" s="267"/>
    </row>
    <row r="3663" spans="1:28" s="268" customFormat="1" ht="40.200000000000003" customHeight="1">
      <c r="A3663" s="263" t="s">
        <v>9831</v>
      </c>
      <c r="B3663" s="263" t="s">
        <v>9832</v>
      </c>
      <c r="C3663" s="263" t="s">
        <v>308</v>
      </c>
      <c r="D3663" s="263" t="s">
        <v>9833</v>
      </c>
      <c r="E3663" s="263" t="s">
        <v>9834</v>
      </c>
      <c r="F3663" s="263" t="s">
        <v>9890</v>
      </c>
      <c r="G3663" s="264" t="s">
        <v>9891</v>
      </c>
      <c r="H3663" s="263" t="s">
        <v>9892</v>
      </c>
      <c r="I3663" s="265" t="s">
        <v>9</v>
      </c>
      <c r="J3663" s="263"/>
      <c r="K3663" s="263"/>
      <c r="L3663" s="263"/>
      <c r="M3663" s="267"/>
      <c r="N3663" s="267"/>
      <c r="O3663" s="267"/>
      <c r="P3663" s="267"/>
      <c r="Q3663" s="267"/>
      <c r="R3663" s="267"/>
      <c r="S3663" s="267"/>
      <c r="T3663" s="267"/>
      <c r="U3663" s="267"/>
      <c r="V3663" s="267"/>
      <c r="W3663" s="267"/>
      <c r="X3663" s="267"/>
      <c r="Y3663" s="267"/>
      <c r="Z3663" s="267"/>
      <c r="AA3663" s="267"/>
      <c r="AB3663" s="267"/>
    </row>
    <row r="3664" spans="1:28" s="268" customFormat="1" ht="40.200000000000003" customHeight="1">
      <c r="A3664" s="263" t="s">
        <v>9831</v>
      </c>
      <c r="B3664" s="263" t="s">
        <v>9832</v>
      </c>
      <c r="C3664" s="263" t="s">
        <v>311</v>
      </c>
      <c r="D3664" s="263" t="s">
        <v>9833</v>
      </c>
      <c r="E3664" s="263" t="s">
        <v>9834</v>
      </c>
      <c r="F3664" s="263" t="s">
        <v>9893</v>
      </c>
      <c r="G3664" s="264" t="s">
        <v>9894</v>
      </c>
      <c r="H3664" s="263" t="s">
        <v>9895</v>
      </c>
      <c r="I3664" s="265" t="s">
        <v>9</v>
      </c>
      <c r="J3664" s="263"/>
      <c r="K3664" s="263"/>
      <c r="L3664" s="263"/>
      <c r="M3664" s="267"/>
      <c r="N3664" s="267"/>
      <c r="O3664" s="267"/>
      <c r="P3664" s="267"/>
      <c r="Q3664" s="267"/>
      <c r="R3664" s="267"/>
      <c r="S3664" s="267"/>
      <c r="T3664" s="267"/>
      <c r="U3664" s="267"/>
      <c r="V3664" s="267"/>
      <c r="W3664" s="267"/>
      <c r="X3664" s="267"/>
      <c r="Y3664" s="267"/>
      <c r="Z3664" s="267"/>
      <c r="AA3664" s="267"/>
      <c r="AB3664" s="267"/>
    </row>
    <row r="3665" spans="1:28" s="268" customFormat="1" ht="40.200000000000003" customHeight="1">
      <c r="A3665" s="263" t="s">
        <v>9831</v>
      </c>
      <c r="B3665" s="263" t="s">
        <v>9832</v>
      </c>
      <c r="C3665" s="263" t="s">
        <v>315</v>
      </c>
      <c r="D3665" s="263" t="s">
        <v>9833</v>
      </c>
      <c r="E3665" s="263" t="s">
        <v>9834</v>
      </c>
      <c r="F3665" s="263" t="s">
        <v>5810</v>
      </c>
      <c r="G3665" s="264" t="s">
        <v>9896</v>
      </c>
      <c r="H3665" s="263" t="s">
        <v>6293</v>
      </c>
      <c r="I3665" s="265" t="s">
        <v>9</v>
      </c>
      <c r="J3665" s="263"/>
      <c r="K3665" s="263"/>
      <c r="L3665" s="263"/>
      <c r="M3665" s="267"/>
      <c r="N3665" s="267"/>
      <c r="O3665" s="267"/>
      <c r="P3665" s="267"/>
      <c r="Q3665" s="267"/>
      <c r="R3665" s="267"/>
      <c r="S3665" s="267"/>
      <c r="T3665" s="267"/>
      <c r="U3665" s="267"/>
      <c r="V3665" s="267"/>
      <c r="W3665" s="267"/>
      <c r="X3665" s="267"/>
      <c r="Y3665" s="267"/>
      <c r="Z3665" s="267"/>
      <c r="AA3665" s="267"/>
      <c r="AB3665" s="267"/>
    </row>
    <row r="3666" spans="1:28" s="268" customFormat="1" ht="40.200000000000003" customHeight="1">
      <c r="A3666" s="263" t="s">
        <v>9831</v>
      </c>
      <c r="B3666" s="263" t="s">
        <v>9832</v>
      </c>
      <c r="C3666" s="263" t="s">
        <v>318</v>
      </c>
      <c r="D3666" s="263" t="s">
        <v>9833</v>
      </c>
      <c r="E3666" s="263" t="s">
        <v>9834</v>
      </c>
      <c r="F3666" s="263" t="s">
        <v>5813</v>
      </c>
      <c r="G3666" s="264" t="s">
        <v>9897</v>
      </c>
      <c r="H3666" s="263" t="s">
        <v>6295</v>
      </c>
      <c r="I3666" s="265" t="s">
        <v>9</v>
      </c>
      <c r="J3666" s="263"/>
      <c r="K3666" s="263"/>
      <c r="L3666" s="263"/>
      <c r="M3666" s="267"/>
      <c r="N3666" s="267"/>
      <c r="O3666" s="267"/>
      <c r="P3666" s="267"/>
      <c r="Q3666" s="267"/>
      <c r="R3666" s="267"/>
      <c r="S3666" s="267"/>
      <c r="T3666" s="267"/>
      <c r="U3666" s="267"/>
      <c r="V3666" s="267"/>
      <c r="W3666" s="267"/>
      <c r="X3666" s="267"/>
      <c r="Y3666" s="267"/>
      <c r="Z3666" s="267"/>
      <c r="AA3666" s="267"/>
      <c r="AB3666" s="267"/>
    </row>
    <row r="3667" spans="1:28" s="268" customFormat="1" ht="40.200000000000003" customHeight="1">
      <c r="A3667" s="263" t="s">
        <v>9831</v>
      </c>
      <c r="B3667" s="263" t="s">
        <v>9832</v>
      </c>
      <c r="C3667" s="263" t="s">
        <v>322</v>
      </c>
      <c r="D3667" s="263" t="s">
        <v>9833</v>
      </c>
      <c r="E3667" s="263" t="s">
        <v>9834</v>
      </c>
      <c r="F3667" s="263" t="s">
        <v>5816</v>
      </c>
      <c r="G3667" s="264" t="s">
        <v>9898</v>
      </c>
      <c r="H3667" s="263" t="s">
        <v>5734</v>
      </c>
      <c r="I3667" s="265" t="s">
        <v>9</v>
      </c>
      <c r="J3667" s="263"/>
      <c r="K3667" s="263"/>
      <c r="L3667" s="263"/>
      <c r="M3667" s="267"/>
      <c r="N3667" s="267"/>
      <c r="O3667" s="267"/>
      <c r="P3667" s="267"/>
      <c r="Q3667" s="267"/>
      <c r="R3667" s="267"/>
      <c r="S3667" s="267"/>
      <c r="T3667" s="267"/>
      <c r="U3667" s="267"/>
      <c r="V3667" s="267"/>
      <c r="W3667" s="267"/>
      <c r="X3667" s="267"/>
      <c r="Y3667" s="267"/>
      <c r="Z3667" s="267"/>
      <c r="AA3667" s="267"/>
      <c r="AB3667" s="267"/>
    </row>
    <row r="3668" spans="1:28" s="268" customFormat="1" ht="40.200000000000003" customHeight="1">
      <c r="A3668" s="263" t="s">
        <v>9831</v>
      </c>
      <c r="B3668" s="263" t="s">
        <v>9832</v>
      </c>
      <c r="C3668" s="263" t="s">
        <v>1080</v>
      </c>
      <c r="D3668" s="263" t="s">
        <v>9833</v>
      </c>
      <c r="E3668" s="263" t="s">
        <v>9834</v>
      </c>
      <c r="F3668" s="263" t="s">
        <v>6297</v>
      </c>
      <c r="G3668" s="264" t="s">
        <v>9894</v>
      </c>
      <c r="H3668" s="263" t="s">
        <v>6299</v>
      </c>
      <c r="I3668" s="265" t="s">
        <v>9</v>
      </c>
      <c r="J3668" s="263"/>
      <c r="K3668" s="263"/>
      <c r="L3668" s="263"/>
      <c r="M3668" s="267"/>
      <c r="N3668" s="267"/>
      <c r="O3668" s="267"/>
      <c r="P3668" s="267"/>
      <c r="Q3668" s="267"/>
      <c r="R3668" s="267"/>
      <c r="S3668" s="267"/>
      <c r="T3668" s="267"/>
      <c r="U3668" s="267"/>
      <c r="V3668" s="267"/>
      <c r="W3668" s="267"/>
      <c r="X3668" s="267"/>
      <c r="Y3668" s="267"/>
      <c r="Z3668" s="267"/>
      <c r="AA3668" s="267"/>
      <c r="AB3668" s="267"/>
    </row>
    <row r="3669" spans="1:28" s="268" customFormat="1" ht="40.200000000000003" customHeight="1">
      <c r="A3669" s="263" t="s">
        <v>9831</v>
      </c>
      <c r="B3669" s="263" t="s">
        <v>9832</v>
      </c>
      <c r="C3669" s="263" t="s">
        <v>1084</v>
      </c>
      <c r="D3669" s="263" t="s">
        <v>9833</v>
      </c>
      <c r="E3669" s="263" t="s">
        <v>9834</v>
      </c>
      <c r="F3669" s="263" t="s">
        <v>9899</v>
      </c>
      <c r="G3669" s="264" t="s">
        <v>9900</v>
      </c>
      <c r="H3669" s="263" t="s">
        <v>5819</v>
      </c>
      <c r="I3669" s="265" t="s">
        <v>9</v>
      </c>
      <c r="J3669" s="263"/>
      <c r="K3669" s="263"/>
      <c r="L3669" s="263"/>
      <c r="M3669" s="267"/>
      <c r="N3669" s="267"/>
      <c r="O3669" s="267"/>
      <c r="P3669" s="267"/>
      <c r="Q3669" s="267"/>
      <c r="R3669" s="267"/>
      <c r="S3669" s="267"/>
      <c r="T3669" s="267"/>
      <c r="U3669" s="267"/>
      <c r="V3669" s="267"/>
      <c r="W3669" s="267"/>
      <c r="X3669" s="267"/>
      <c r="Y3669" s="267"/>
      <c r="Z3669" s="267"/>
      <c r="AA3669" s="267"/>
      <c r="AB3669" s="267"/>
    </row>
    <row r="3670" spans="1:28" s="268" customFormat="1" ht="40.200000000000003" customHeight="1">
      <c r="A3670" s="263" t="s">
        <v>9831</v>
      </c>
      <c r="B3670" s="263" t="s">
        <v>9832</v>
      </c>
      <c r="C3670" s="263" t="s">
        <v>1088</v>
      </c>
      <c r="D3670" s="263" t="s">
        <v>9833</v>
      </c>
      <c r="E3670" s="263" t="s">
        <v>9834</v>
      </c>
      <c r="F3670" s="263" t="s">
        <v>5820</v>
      </c>
      <c r="G3670" s="264" t="s">
        <v>9901</v>
      </c>
      <c r="H3670" s="263" t="s">
        <v>5822</v>
      </c>
      <c r="I3670" s="265" t="s">
        <v>9</v>
      </c>
      <c r="J3670" s="263"/>
      <c r="K3670" s="263"/>
      <c r="L3670" s="263"/>
      <c r="M3670" s="267"/>
      <c r="N3670" s="267"/>
      <c r="O3670" s="267"/>
      <c r="P3670" s="267"/>
      <c r="Q3670" s="267"/>
      <c r="R3670" s="267"/>
      <c r="S3670" s="267"/>
      <c r="T3670" s="267"/>
      <c r="U3670" s="267"/>
      <c r="V3670" s="267"/>
      <c r="W3670" s="267"/>
      <c r="X3670" s="267"/>
      <c r="Y3670" s="267"/>
      <c r="Z3670" s="267"/>
      <c r="AA3670" s="267"/>
      <c r="AB3670" s="267"/>
    </row>
    <row r="3671" spans="1:28" s="268" customFormat="1" ht="40.200000000000003" customHeight="1">
      <c r="A3671" s="263" t="s">
        <v>9831</v>
      </c>
      <c r="B3671" s="263" t="s">
        <v>9832</v>
      </c>
      <c r="C3671" s="263" t="s">
        <v>1092</v>
      </c>
      <c r="D3671" s="263" t="s">
        <v>9833</v>
      </c>
      <c r="E3671" s="263" t="s">
        <v>9834</v>
      </c>
      <c r="F3671" s="263" t="s">
        <v>6307</v>
      </c>
      <c r="G3671" s="264" t="s">
        <v>9902</v>
      </c>
      <c r="H3671" s="263" t="s">
        <v>6309</v>
      </c>
      <c r="I3671" s="265" t="s">
        <v>9</v>
      </c>
      <c r="J3671" s="263"/>
      <c r="K3671" s="263"/>
      <c r="L3671" s="263"/>
      <c r="M3671" s="267"/>
      <c r="N3671" s="267"/>
      <c r="O3671" s="267"/>
      <c r="P3671" s="267"/>
      <c r="Q3671" s="267"/>
      <c r="R3671" s="267"/>
      <c r="S3671" s="267"/>
      <c r="T3671" s="267"/>
      <c r="U3671" s="267"/>
      <c r="V3671" s="267"/>
      <c r="W3671" s="267"/>
      <c r="X3671" s="267"/>
      <c r="Y3671" s="267"/>
      <c r="Z3671" s="267"/>
      <c r="AA3671" s="267"/>
      <c r="AB3671" s="267"/>
    </row>
    <row r="3672" spans="1:28" s="268" customFormat="1" ht="40.200000000000003" customHeight="1">
      <c r="A3672" s="263" t="s">
        <v>9831</v>
      </c>
      <c r="B3672" s="263" t="s">
        <v>9832</v>
      </c>
      <c r="C3672" s="263" t="s">
        <v>1096</v>
      </c>
      <c r="D3672" s="263" t="s">
        <v>9833</v>
      </c>
      <c r="E3672" s="263" t="s">
        <v>9834</v>
      </c>
      <c r="F3672" s="263" t="s">
        <v>5501</v>
      </c>
      <c r="G3672" s="264" t="s">
        <v>9903</v>
      </c>
      <c r="H3672" s="263" t="s">
        <v>5503</v>
      </c>
      <c r="I3672" s="265" t="s">
        <v>9</v>
      </c>
      <c r="J3672" s="263"/>
      <c r="K3672" s="263"/>
      <c r="L3672" s="263"/>
      <c r="M3672" s="267"/>
      <c r="N3672" s="267"/>
      <c r="O3672" s="267"/>
      <c r="P3672" s="267"/>
      <c r="Q3672" s="267"/>
      <c r="R3672" s="267"/>
      <c r="S3672" s="267"/>
      <c r="T3672" s="267"/>
      <c r="U3672" s="267"/>
      <c r="V3672" s="267"/>
      <c r="W3672" s="267"/>
      <c r="X3672" s="267"/>
      <c r="Y3672" s="267"/>
      <c r="Z3672" s="267"/>
      <c r="AA3672" s="267"/>
      <c r="AB3672" s="267"/>
    </row>
    <row r="3673" spans="1:28" s="268" customFormat="1" ht="40.200000000000003" customHeight="1">
      <c r="A3673" s="263" t="s">
        <v>9831</v>
      </c>
      <c r="B3673" s="263" t="s">
        <v>9832</v>
      </c>
      <c r="C3673" s="263" t="s">
        <v>1100</v>
      </c>
      <c r="D3673" s="263" t="s">
        <v>9833</v>
      </c>
      <c r="E3673" s="263" t="s">
        <v>9834</v>
      </c>
      <c r="F3673" s="263" t="s">
        <v>5025</v>
      </c>
      <c r="G3673" s="264" t="s">
        <v>5507</v>
      </c>
      <c r="H3673" s="263" t="s">
        <v>3365</v>
      </c>
      <c r="I3673" s="265" t="s">
        <v>9</v>
      </c>
      <c r="J3673" s="263"/>
      <c r="K3673" s="263"/>
      <c r="L3673" s="263"/>
      <c r="M3673" s="267"/>
      <c r="N3673" s="267"/>
      <c r="O3673" s="267"/>
      <c r="P3673" s="267"/>
      <c r="Q3673" s="267"/>
      <c r="R3673" s="267"/>
      <c r="S3673" s="267"/>
      <c r="T3673" s="267"/>
      <c r="U3673" s="267"/>
      <c r="V3673" s="267"/>
      <c r="W3673" s="267"/>
      <c r="X3673" s="267"/>
      <c r="Y3673" s="267"/>
      <c r="Z3673" s="267"/>
      <c r="AA3673" s="267"/>
      <c r="AB3673" s="267"/>
    </row>
    <row r="3674" spans="1:28" s="268" customFormat="1" ht="40.200000000000003" customHeight="1">
      <c r="A3674" s="263" t="s">
        <v>9831</v>
      </c>
      <c r="B3674" s="263" t="s">
        <v>9832</v>
      </c>
      <c r="C3674" s="263" t="s">
        <v>1104</v>
      </c>
      <c r="D3674" s="263" t="s">
        <v>9833</v>
      </c>
      <c r="E3674" s="263" t="s">
        <v>9834</v>
      </c>
      <c r="F3674" s="263" t="s">
        <v>3036</v>
      </c>
      <c r="G3674" s="264" t="s">
        <v>5831</v>
      </c>
      <c r="H3674" s="263" t="s">
        <v>3359</v>
      </c>
      <c r="I3674" s="265" t="s">
        <v>9</v>
      </c>
      <c r="J3674" s="263"/>
      <c r="K3674" s="263"/>
      <c r="L3674" s="263"/>
      <c r="M3674" s="267"/>
      <c r="N3674" s="267"/>
      <c r="O3674" s="267"/>
      <c r="P3674" s="267"/>
      <c r="Q3674" s="267"/>
      <c r="R3674" s="267"/>
      <c r="S3674" s="267"/>
      <c r="T3674" s="267"/>
      <c r="U3674" s="267"/>
      <c r="V3674" s="267"/>
      <c r="W3674" s="267"/>
      <c r="X3674" s="267"/>
      <c r="Y3674" s="267"/>
      <c r="Z3674" s="267"/>
      <c r="AA3674" s="267"/>
      <c r="AB3674" s="267"/>
    </row>
    <row r="3675" spans="1:28" s="268" customFormat="1" ht="40.200000000000003" customHeight="1">
      <c r="A3675" s="263" t="s">
        <v>9831</v>
      </c>
      <c r="B3675" s="263" t="s">
        <v>9832</v>
      </c>
      <c r="C3675" s="263" t="s">
        <v>1108</v>
      </c>
      <c r="D3675" s="263" t="s">
        <v>9833</v>
      </c>
      <c r="E3675" s="263" t="s">
        <v>9834</v>
      </c>
      <c r="F3675" s="263" t="s">
        <v>5720</v>
      </c>
      <c r="G3675" s="264" t="s">
        <v>9904</v>
      </c>
      <c r="H3675" s="263" t="s">
        <v>5833</v>
      </c>
      <c r="I3675" s="265" t="s">
        <v>9</v>
      </c>
      <c r="J3675" s="263"/>
      <c r="K3675" s="263"/>
      <c r="L3675" s="263"/>
      <c r="M3675" s="267"/>
      <c r="N3675" s="267"/>
      <c r="O3675" s="267"/>
      <c r="P3675" s="267"/>
      <c r="Q3675" s="267"/>
      <c r="R3675" s="267"/>
      <c r="S3675" s="267"/>
      <c r="T3675" s="267"/>
      <c r="U3675" s="267"/>
      <c r="V3675" s="267"/>
      <c r="W3675" s="267"/>
      <c r="X3675" s="267"/>
      <c r="Y3675" s="267"/>
      <c r="Z3675" s="267"/>
      <c r="AA3675" s="267"/>
      <c r="AB3675" s="267"/>
    </row>
    <row r="3676" spans="1:28" s="268" customFormat="1" ht="40.200000000000003" customHeight="1">
      <c r="A3676" s="263" t="s">
        <v>9831</v>
      </c>
      <c r="B3676" s="263" t="s">
        <v>9832</v>
      </c>
      <c r="C3676" s="263" t="s">
        <v>1111</v>
      </c>
      <c r="D3676" s="263" t="s">
        <v>9833</v>
      </c>
      <c r="E3676" s="263" t="s">
        <v>9834</v>
      </c>
      <c r="F3676" s="263" t="s">
        <v>6932</v>
      </c>
      <c r="G3676" s="264" t="s">
        <v>9905</v>
      </c>
      <c r="H3676" s="263" t="s">
        <v>6934</v>
      </c>
      <c r="I3676" s="265" t="s">
        <v>9</v>
      </c>
      <c r="J3676" s="263"/>
      <c r="K3676" s="263"/>
      <c r="L3676" s="263"/>
      <c r="M3676" s="267"/>
      <c r="N3676" s="267"/>
      <c r="O3676" s="267"/>
      <c r="P3676" s="267"/>
      <c r="Q3676" s="267"/>
      <c r="R3676" s="267"/>
      <c r="S3676" s="267"/>
      <c r="T3676" s="267"/>
      <c r="U3676" s="267"/>
      <c r="V3676" s="267"/>
      <c r="W3676" s="267"/>
      <c r="X3676" s="267"/>
      <c r="Y3676" s="267"/>
      <c r="Z3676" s="267"/>
      <c r="AA3676" s="267"/>
      <c r="AB3676" s="267"/>
    </row>
    <row r="3677" spans="1:28" s="268" customFormat="1" ht="40.200000000000003" customHeight="1">
      <c r="A3677" s="263" t="s">
        <v>9831</v>
      </c>
      <c r="B3677" s="263" t="s">
        <v>9832</v>
      </c>
      <c r="C3677" s="263" t="s">
        <v>1114</v>
      </c>
      <c r="D3677" s="263" t="s">
        <v>9833</v>
      </c>
      <c r="E3677" s="263" t="s">
        <v>9834</v>
      </c>
      <c r="F3677" s="263" t="s">
        <v>6935</v>
      </c>
      <c r="G3677" s="264" t="s">
        <v>9906</v>
      </c>
      <c r="H3677" s="263" t="s">
        <v>6934</v>
      </c>
      <c r="I3677" s="265" t="s">
        <v>9</v>
      </c>
      <c r="J3677" s="263"/>
      <c r="K3677" s="263"/>
      <c r="L3677" s="263"/>
      <c r="M3677" s="267"/>
      <c r="N3677" s="267"/>
      <c r="O3677" s="267"/>
      <c r="P3677" s="267"/>
      <c r="Q3677" s="267"/>
      <c r="R3677" s="267"/>
      <c r="S3677" s="267"/>
      <c r="T3677" s="267"/>
      <c r="U3677" s="267"/>
      <c r="V3677" s="267"/>
      <c r="W3677" s="267"/>
      <c r="X3677" s="267"/>
      <c r="Y3677" s="267"/>
      <c r="Z3677" s="267"/>
      <c r="AA3677" s="267"/>
      <c r="AB3677" s="267"/>
    </row>
    <row r="3678" spans="1:28" s="268" customFormat="1" ht="40.200000000000003" customHeight="1">
      <c r="A3678" s="263" t="s">
        <v>9831</v>
      </c>
      <c r="B3678" s="263" t="s">
        <v>9832</v>
      </c>
      <c r="C3678" s="263" t="s">
        <v>1117</v>
      </c>
      <c r="D3678" s="263" t="s">
        <v>9833</v>
      </c>
      <c r="E3678" s="263" t="s">
        <v>9834</v>
      </c>
      <c r="F3678" s="263" t="s">
        <v>6937</v>
      </c>
      <c r="G3678" s="264" t="s">
        <v>9907</v>
      </c>
      <c r="H3678" s="263" t="s">
        <v>6934</v>
      </c>
      <c r="I3678" s="265" t="s">
        <v>9</v>
      </c>
      <c r="J3678" s="263"/>
      <c r="K3678" s="263"/>
      <c r="L3678" s="263"/>
      <c r="M3678" s="267"/>
      <c r="N3678" s="267"/>
      <c r="O3678" s="267"/>
      <c r="P3678" s="267"/>
      <c r="Q3678" s="267"/>
      <c r="R3678" s="267"/>
      <c r="S3678" s="267"/>
      <c r="T3678" s="267"/>
      <c r="U3678" s="267"/>
      <c r="V3678" s="267"/>
      <c r="W3678" s="267"/>
      <c r="X3678" s="267"/>
      <c r="Y3678" s="267"/>
      <c r="Z3678" s="267"/>
      <c r="AA3678" s="267"/>
      <c r="AB3678" s="267"/>
    </row>
    <row r="3679" spans="1:28" s="268" customFormat="1" ht="40.200000000000003" customHeight="1">
      <c r="A3679" s="263" t="s">
        <v>9908</v>
      </c>
      <c r="B3679" s="257" t="s">
        <v>9909</v>
      </c>
      <c r="C3679" s="263" t="s">
        <v>9910</v>
      </c>
      <c r="D3679" s="263" t="s">
        <v>9911</v>
      </c>
      <c r="E3679" s="271" t="s">
        <v>9912</v>
      </c>
      <c r="F3679" s="263" t="s">
        <v>9913</v>
      </c>
      <c r="G3679" s="264" t="s">
        <v>9914</v>
      </c>
      <c r="H3679" s="263" t="s">
        <v>9915</v>
      </c>
      <c r="I3679" s="265" t="s">
        <v>9</v>
      </c>
      <c r="J3679" s="263"/>
      <c r="K3679" s="269"/>
      <c r="L3679" s="269" t="s">
        <v>645</v>
      </c>
      <c r="M3679" s="267"/>
      <c r="N3679" s="267"/>
      <c r="O3679" s="267"/>
      <c r="P3679" s="267"/>
      <c r="Q3679" s="267"/>
      <c r="R3679" s="267"/>
      <c r="S3679" s="267"/>
      <c r="T3679" s="267"/>
      <c r="U3679" s="267"/>
      <c r="V3679" s="267"/>
      <c r="W3679" s="267"/>
      <c r="X3679" s="267"/>
      <c r="Y3679" s="267"/>
      <c r="Z3679" s="267"/>
      <c r="AA3679" s="267"/>
      <c r="AB3679" s="267"/>
    </row>
    <row r="3680" spans="1:28" s="268" customFormat="1" ht="40.200000000000003" customHeight="1">
      <c r="A3680" s="263" t="s">
        <v>9908</v>
      </c>
      <c r="B3680" s="257" t="s">
        <v>9909</v>
      </c>
      <c r="C3680" s="263" t="s">
        <v>9916</v>
      </c>
      <c r="D3680" s="263" t="s">
        <v>9911</v>
      </c>
      <c r="E3680" s="271" t="s">
        <v>9912</v>
      </c>
      <c r="F3680" s="263" t="s">
        <v>9917</v>
      </c>
      <c r="G3680" s="264" t="s">
        <v>9914</v>
      </c>
      <c r="H3680" s="263" t="s">
        <v>9918</v>
      </c>
      <c r="I3680" s="265" t="s">
        <v>9</v>
      </c>
      <c r="J3680" s="269"/>
      <c r="K3680" s="269"/>
      <c r="L3680" s="269" t="s">
        <v>645</v>
      </c>
      <c r="M3680" s="267"/>
      <c r="N3680" s="267"/>
      <c r="O3680" s="267"/>
      <c r="P3680" s="267"/>
      <c r="Q3680" s="267"/>
      <c r="R3680" s="267"/>
      <c r="S3680" s="267"/>
      <c r="T3680" s="267"/>
      <c r="U3680" s="267"/>
      <c r="V3680" s="267"/>
      <c r="W3680" s="267"/>
      <c r="X3680" s="267"/>
      <c r="Y3680" s="267"/>
      <c r="Z3680" s="267"/>
      <c r="AA3680" s="267"/>
      <c r="AB3680" s="267"/>
    </row>
    <row r="3681" spans="1:28" s="268" customFormat="1" ht="40.200000000000003" customHeight="1">
      <c r="A3681" s="263" t="s">
        <v>9908</v>
      </c>
      <c r="B3681" s="257" t="s">
        <v>9909</v>
      </c>
      <c r="C3681" s="263" t="s">
        <v>9919</v>
      </c>
      <c r="D3681" s="263" t="s">
        <v>9911</v>
      </c>
      <c r="E3681" s="271" t="s">
        <v>9912</v>
      </c>
      <c r="F3681" s="263" t="s">
        <v>9920</v>
      </c>
      <c r="G3681" s="264" t="s">
        <v>9921</v>
      </c>
      <c r="H3681" s="263" t="s">
        <v>9922</v>
      </c>
      <c r="I3681" s="265" t="s">
        <v>9</v>
      </c>
      <c r="J3681" s="263"/>
      <c r="K3681" s="269"/>
      <c r="L3681" s="269" t="s">
        <v>645</v>
      </c>
      <c r="M3681" s="267"/>
      <c r="N3681" s="267"/>
      <c r="O3681" s="267"/>
      <c r="P3681" s="267"/>
      <c r="Q3681" s="267"/>
      <c r="R3681" s="267"/>
      <c r="S3681" s="267"/>
      <c r="T3681" s="267"/>
      <c r="U3681" s="267"/>
      <c r="V3681" s="267"/>
      <c r="W3681" s="267"/>
      <c r="X3681" s="267"/>
      <c r="Y3681" s="267"/>
      <c r="Z3681" s="267"/>
      <c r="AA3681" s="267"/>
      <c r="AB3681" s="267"/>
    </row>
    <row r="3682" spans="1:28" s="268" customFormat="1" ht="40.200000000000003" customHeight="1">
      <c r="A3682" s="263" t="s">
        <v>9908</v>
      </c>
      <c r="B3682" s="257" t="s">
        <v>9909</v>
      </c>
      <c r="C3682" s="263" t="s">
        <v>9923</v>
      </c>
      <c r="D3682" s="263" t="s">
        <v>9911</v>
      </c>
      <c r="E3682" s="271" t="s">
        <v>9912</v>
      </c>
      <c r="F3682" s="263" t="s">
        <v>9924</v>
      </c>
      <c r="G3682" s="264" t="s">
        <v>9921</v>
      </c>
      <c r="H3682" s="263" t="s">
        <v>9925</v>
      </c>
      <c r="I3682" s="265" t="s">
        <v>9</v>
      </c>
      <c r="J3682" s="263"/>
      <c r="K3682" s="269"/>
      <c r="L3682" s="269" t="s">
        <v>645</v>
      </c>
      <c r="M3682" s="267"/>
      <c r="N3682" s="267"/>
      <c r="O3682" s="267"/>
      <c r="P3682" s="267"/>
      <c r="Q3682" s="267"/>
      <c r="R3682" s="267"/>
      <c r="S3682" s="267"/>
      <c r="T3682" s="267"/>
      <c r="U3682" s="267"/>
      <c r="V3682" s="267"/>
      <c r="W3682" s="267"/>
      <c r="X3682" s="267"/>
      <c r="Y3682" s="267"/>
      <c r="Z3682" s="267"/>
      <c r="AA3682" s="267"/>
      <c r="AB3682" s="267"/>
    </row>
    <row r="3683" spans="1:28" s="268" customFormat="1" ht="40.200000000000003" customHeight="1">
      <c r="A3683" s="263" t="s">
        <v>9908</v>
      </c>
      <c r="B3683" s="257" t="s">
        <v>9909</v>
      </c>
      <c r="C3683" s="263" t="s">
        <v>9926</v>
      </c>
      <c r="D3683" s="263" t="s">
        <v>9911</v>
      </c>
      <c r="E3683" s="271" t="s">
        <v>9912</v>
      </c>
      <c r="F3683" s="263" t="s">
        <v>9927</v>
      </c>
      <c r="G3683" s="264" t="s">
        <v>9914</v>
      </c>
      <c r="H3683" s="263" t="s">
        <v>9928</v>
      </c>
      <c r="I3683" s="265" t="s">
        <v>9</v>
      </c>
      <c r="J3683" s="263"/>
      <c r="K3683" s="269"/>
      <c r="L3683" s="269" t="s">
        <v>645</v>
      </c>
      <c r="M3683" s="267"/>
      <c r="N3683" s="267"/>
      <c r="O3683" s="267"/>
      <c r="P3683" s="267"/>
      <c r="Q3683" s="267"/>
      <c r="R3683" s="267"/>
      <c r="S3683" s="267"/>
      <c r="T3683" s="267"/>
      <c r="U3683" s="267"/>
      <c r="V3683" s="267"/>
      <c r="W3683" s="267"/>
      <c r="X3683" s="267"/>
      <c r="Y3683" s="267"/>
      <c r="Z3683" s="267"/>
      <c r="AA3683" s="267"/>
      <c r="AB3683" s="267"/>
    </row>
    <row r="3684" spans="1:28" s="268" customFormat="1" ht="40.200000000000003" customHeight="1">
      <c r="A3684" s="263" t="s">
        <v>9908</v>
      </c>
      <c r="B3684" s="257" t="s">
        <v>9909</v>
      </c>
      <c r="C3684" s="263" t="s">
        <v>9929</v>
      </c>
      <c r="D3684" s="263" t="s">
        <v>9911</v>
      </c>
      <c r="E3684" s="271" t="s">
        <v>9912</v>
      </c>
      <c r="F3684" s="263" t="s">
        <v>9930</v>
      </c>
      <c r="G3684" s="264" t="s">
        <v>9914</v>
      </c>
      <c r="H3684" s="263" t="s">
        <v>9931</v>
      </c>
      <c r="I3684" s="265" t="s">
        <v>9</v>
      </c>
      <c r="J3684" s="263"/>
      <c r="K3684" s="269"/>
      <c r="L3684" s="269" t="s">
        <v>645</v>
      </c>
      <c r="M3684" s="267"/>
      <c r="N3684" s="267"/>
      <c r="O3684" s="267"/>
      <c r="P3684" s="267"/>
      <c r="Q3684" s="267"/>
      <c r="R3684" s="267"/>
      <c r="S3684" s="267"/>
      <c r="T3684" s="267"/>
      <c r="U3684" s="267"/>
      <c r="V3684" s="267"/>
      <c r="W3684" s="267"/>
      <c r="X3684" s="267"/>
      <c r="Y3684" s="267"/>
      <c r="Z3684" s="267"/>
      <c r="AA3684" s="267"/>
      <c r="AB3684" s="267"/>
    </row>
    <row r="3685" spans="1:28" s="268" customFormat="1" ht="40.200000000000003" customHeight="1">
      <c r="A3685" s="263" t="s">
        <v>9908</v>
      </c>
      <c r="B3685" s="257" t="s">
        <v>9909</v>
      </c>
      <c r="C3685" s="263" t="s">
        <v>9932</v>
      </c>
      <c r="D3685" s="263" t="s">
        <v>9911</v>
      </c>
      <c r="E3685" s="271" t="s">
        <v>9912</v>
      </c>
      <c r="F3685" s="263" t="s">
        <v>9933</v>
      </c>
      <c r="G3685" s="264" t="s">
        <v>9914</v>
      </c>
      <c r="H3685" s="263" t="s">
        <v>9934</v>
      </c>
      <c r="I3685" s="265" t="s">
        <v>9</v>
      </c>
      <c r="J3685" s="263"/>
      <c r="K3685" s="269"/>
      <c r="L3685" s="269" t="s">
        <v>645</v>
      </c>
      <c r="M3685" s="267"/>
      <c r="N3685" s="267"/>
      <c r="O3685" s="267"/>
      <c r="P3685" s="267"/>
      <c r="Q3685" s="267"/>
      <c r="R3685" s="267"/>
      <c r="S3685" s="267"/>
      <c r="T3685" s="267"/>
      <c r="U3685" s="267"/>
      <c r="V3685" s="267"/>
      <c r="W3685" s="267"/>
      <c r="X3685" s="267"/>
      <c r="Y3685" s="267"/>
      <c r="Z3685" s="267"/>
      <c r="AA3685" s="267"/>
      <c r="AB3685" s="267"/>
    </row>
    <row r="3686" spans="1:28" s="268" customFormat="1" ht="40.200000000000003" customHeight="1">
      <c r="A3686" s="263" t="s">
        <v>9908</v>
      </c>
      <c r="B3686" s="257" t="s">
        <v>9909</v>
      </c>
      <c r="C3686" s="263" t="s">
        <v>9935</v>
      </c>
      <c r="D3686" s="263" t="s">
        <v>9911</v>
      </c>
      <c r="E3686" s="271" t="s">
        <v>9912</v>
      </c>
      <c r="F3686" s="263" t="s">
        <v>9936</v>
      </c>
      <c r="G3686" s="264" t="s">
        <v>9914</v>
      </c>
      <c r="H3686" s="263" t="s">
        <v>9937</v>
      </c>
      <c r="I3686" s="265" t="s">
        <v>9</v>
      </c>
      <c r="J3686" s="263"/>
      <c r="K3686" s="269"/>
      <c r="L3686" s="269" t="s">
        <v>645</v>
      </c>
      <c r="M3686" s="267"/>
      <c r="N3686" s="267"/>
      <c r="O3686" s="267"/>
      <c r="P3686" s="267"/>
      <c r="Q3686" s="267"/>
      <c r="R3686" s="267"/>
      <c r="S3686" s="267"/>
      <c r="T3686" s="267"/>
      <c r="U3686" s="267"/>
      <c r="V3686" s="267"/>
      <c r="W3686" s="267"/>
      <c r="X3686" s="267"/>
      <c r="Y3686" s="267"/>
      <c r="Z3686" s="267"/>
      <c r="AA3686" s="267"/>
      <c r="AB3686" s="267"/>
    </row>
    <row r="3687" spans="1:28" s="268" customFormat="1" ht="40.200000000000003" customHeight="1">
      <c r="A3687" s="263" t="s">
        <v>9908</v>
      </c>
      <c r="B3687" s="257" t="s">
        <v>9909</v>
      </c>
      <c r="C3687" s="263" t="s">
        <v>9938</v>
      </c>
      <c r="D3687" s="263" t="s">
        <v>9911</v>
      </c>
      <c r="E3687" s="271" t="s">
        <v>9912</v>
      </c>
      <c r="F3687" s="263" t="s">
        <v>9939</v>
      </c>
      <c r="G3687" s="264" t="s">
        <v>9914</v>
      </c>
      <c r="H3687" s="263" t="s">
        <v>9940</v>
      </c>
      <c r="I3687" s="265" t="s">
        <v>9</v>
      </c>
      <c r="J3687" s="263"/>
      <c r="K3687" s="269"/>
      <c r="L3687" s="269" t="s">
        <v>645</v>
      </c>
      <c r="M3687" s="267"/>
      <c r="N3687" s="267"/>
      <c r="O3687" s="267"/>
      <c r="P3687" s="267"/>
      <c r="Q3687" s="267"/>
      <c r="R3687" s="267"/>
      <c r="S3687" s="267"/>
      <c r="T3687" s="267"/>
      <c r="U3687" s="267"/>
      <c r="V3687" s="267"/>
      <c r="W3687" s="267"/>
      <c r="X3687" s="267"/>
      <c r="Y3687" s="267"/>
      <c r="Z3687" s="267"/>
      <c r="AA3687" s="267"/>
      <c r="AB3687" s="267"/>
    </row>
    <row r="3688" spans="1:28" s="268" customFormat="1" ht="40.200000000000003" customHeight="1">
      <c r="A3688" s="263" t="s">
        <v>9908</v>
      </c>
      <c r="B3688" s="257" t="s">
        <v>9909</v>
      </c>
      <c r="C3688" s="263" t="s">
        <v>9941</v>
      </c>
      <c r="D3688" s="263" t="s">
        <v>9911</v>
      </c>
      <c r="E3688" s="271" t="s">
        <v>9912</v>
      </c>
      <c r="F3688" s="263" t="s">
        <v>9942</v>
      </c>
      <c r="G3688" s="264" t="s">
        <v>9914</v>
      </c>
      <c r="H3688" s="263" t="s">
        <v>9943</v>
      </c>
      <c r="I3688" s="265" t="s">
        <v>9</v>
      </c>
      <c r="J3688" s="263"/>
      <c r="K3688" s="269"/>
      <c r="L3688" s="269" t="s">
        <v>645</v>
      </c>
      <c r="M3688" s="267"/>
      <c r="N3688" s="267"/>
      <c r="O3688" s="267"/>
      <c r="P3688" s="267"/>
      <c r="Q3688" s="267"/>
      <c r="R3688" s="267"/>
      <c r="S3688" s="267"/>
      <c r="T3688" s="267"/>
      <c r="U3688" s="267"/>
      <c r="V3688" s="267"/>
      <c r="W3688" s="267"/>
      <c r="X3688" s="267"/>
      <c r="Y3688" s="267"/>
      <c r="Z3688" s="267"/>
      <c r="AA3688" s="267"/>
      <c r="AB3688" s="267"/>
    </row>
    <row r="3689" spans="1:28" s="268" customFormat="1" ht="40.200000000000003" customHeight="1">
      <c r="A3689" s="263" t="s">
        <v>9908</v>
      </c>
      <c r="B3689" s="257" t="s">
        <v>9909</v>
      </c>
      <c r="C3689" s="263" t="s">
        <v>9944</v>
      </c>
      <c r="D3689" s="263" t="s">
        <v>9911</v>
      </c>
      <c r="E3689" s="271" t="s">
        <v>9912</v>
      </c>
      <c r="F3689" s="263" t="s">
        <v>9945</v>
      </c>
      <c r="G3689" s="264" t="s">
        <v>9914</v>
      </c>
      <c r="H3689" s="263" t="s">
        <v>9946</v>
      </c>
      <c r="I3689" s="265" t="s">
        <v>9</v>
      </c>
      <c r="J3689" s="263"/>
      <c r="K3689" s="269"/>
      <c r="L3689" s="269" t="s">
        <v>645</v>
      </c>
      <c r="M3689" s="267"/>
      <c r="N3689" s="267"/>
      <c r="O3689" s="267"/>
      <c r="P3689" s="267"/>
      <c r="Q3689" s="267"/>
      <c r="R3689" s="267"/>
      <c r="S3689" s="267"/>
      <c r="T3689" s="267"/>
      <c r="U3689" s="267"/>
      <c r="V3689" s="267"/>
      <c r="W3689" s="267"/>
      <c r="X3689" s="267"/>
      <c r="Y3689" s="267"/>
      <c r="Z3689" s="267"/>
      <c r="AA3689" s="267"/>
      <c r="AB3689" s="267"/>
    </row>
    <row r="3690" spans="1:28" s="268" customFormat="1" ht="40.200000000000003" customHeight="1">
      <c r="A3690" s="263" t="s">
        <v>9908</v>
      </c>
      <c r="B3690" s="257" t="s">
        <v>9909</v>
      </c>
      <c r="C3690" s="263" t="s">
        <v>9947</v>
      </c>
      <c r="D3690" s="263" t="s">
        <v>9911</v>
      </c>
      <c r="E3690" s="271" t="s">
        <v>9912</v>
      </c>
      <c r="F3690" s="263" t="s">
        <v>9948</v>
      </c>
      <c r="G3690" s="264" t="s">
        <v>9914</v>
      </c>
      <c r="H3690" s="263" t="s">
        <v>9949</v>
      </c>
      <c r="I3690" s="265" t="s">
        <v>9</v>
      </c>
      <c r="J3690" s="263"/>
      <c r="K3690" s="269"/>
      <c r="L3690" s="269" t="s">
        <v>645</v>
      </c>
      <c r="M3690" s="267"/>
      <c r="N3690" s="267"/>
      <c r="O3690" s="267"/>
      <c r="P3690" s="267"/>
      <c r="Q3690" s="267"/>
      <c r="R3690" s="267"/>
      <c r="S3690" s="267"/>
      <c r="T3690" s="267"/>
      <c r="U3690" s="267"/>
      <c r="V3690" s="267"/>
      <c r="W3690" s="267"/>
      <c r="X3690" s="267"/>
      <c r="Y3690" s="267"/>
      <c r="Z3690" s="267"/>
      <c r="AA3690" s="267"/>
      <c r="AB3690" s="267"/>
    </row>
    <row r="3691" spans="1:28" s="268" customFormat="1" ht="40.200000000000003" customHeight="1">
      <c r="A3691" s="263" t="s">
        <v>9908</v>
      </c>
      <c r="B3691" s="257" t="s">
        <v>9909</v>
      </c>
      <c r="C3691" s="263" t="s">
        <v>9950</v>
      </c>
      <c r="D3691" s="263" t="s">
        <v>9911</v>
      </c>
      <c r="E3691" s="271" t="s">
        <v>9912</v>
      </c>
      <c r="F3691" s="263" t="s">
        <v>9951</v>
      </c>
      <c r="G3691" s="264" t="s">
        <v>9914</v>
      </c>
      <c r="H3691" s="263" t="s">
        <v>9952</v>
      </c>
      <c r="I3691" s="265" t="s">
        <v>9</v>
      </c>
      <c r="J3691" s="263"/>
      <c r="K3691" s="269"/>
      <c r="L3691" s="269" t="s">
        <v>645</v>
      </c>
      <c r="M3691" s="267"/>
      <c r="N3691" s="267"/>
      <c r="O3691" s="267"/>
      <c r="P3691" s="267"/>
      <c r="Q3691" s="267"/>
      <c r="R3691" s="267"/>
      <c r="S3691" s="267"/>
      <c r="T3691" s="267"/>
      <c r="U3691" s="267"/>
      <c r="V3691" s="267"/>
      <c r="W3691" s="267"/>
      <c r="X3691" s="267"/>
      <c r="Y3691" s="267"/>
      <c r="Z3691" s="267"/>
      <c r="AA3691" s="267"/>
      <c r="AB3691" s="267"/>
    </row>
    <row r="3692" spans="1:28" s="268" customFormat="1" ht="40.200000000000003" customHeight="1">
      <c r="A3692" s="263" t="s">
        <v>9908</v>
      </c>
      <c r="B3692" s="257" t="s">
        <v>9909</v>
      </c>
      <c r="C3692" s="263" t="s">
        <v>9953</v>
      </c>
      <c r="D3692" s="263" t="s">
        <v>9911</v>
      </c>
      <c r="E3692" s="271" t="s">
        <v>9912</v>
      </c>
      <c r="F3692" s="263" t="s">
        <v>6136</v>
      </c>
      <c r="G3692" s="264" t="s">
        <v>9914</v>
      </c>
      <c r="H3692" s="263" t="s">
        <v>9954</v>
      </c>
      <c r="I3692" s="265" t="s">
        <v>9</v>
      </c>
      <c r="J3692" s="263"/>
      <c r="K3692" s="269"/>
      <c r="L3692" s="269" t="s">
        <v>645</v>
      </c>
      <c r="M3692" s="267"/>
      <c r="N3692" s="267"/>
      <c r="O3692" s="267"/>
      <c r="P3692" s="267"/>
      <c r="Q3692" s="267"/>
      <c r="R3692" s="267"/>
      <c r="S3692" s="267"/>
      <c r="T3692" s="267"/>
      <c r="U3692" s="267"/>
      <c r="V3692" s="267"/>
      <c r="W3692" s="267"/>
      <c r="X3692" s="267"/>
      <c r="Y3692" s="267"/>
      <c r="Z3692" s="267"/>
      <c r="AA3692" s="267"/>
      <c r="AB3692" s="267"/>
    </row>
    <row r="3693" spans="1:28" s="268" customFormat="1" ht="40.200000000000003" customHeight="1">
      <c r="A3693" s="263" t="s">
        <v>9908</v>
      </c>
      <c r="B3693" s="257" t="s">
        <v>9909</v>
      </c>
      <c r="C3693" s="263" t="s">
        <v>9955</v>
      </c>
      <c r="D3693" s="263" t="s">
        <v>9911</v>
      </c>
      <c r="E3693" s="271" t="s">
        <v>9912</v>
      </c>
      <c r="F3693" s="263" t="s">
        <v>9956</v>
      </c>
      <c r="G3693" s="264" t="s">
        <v>9957</v>
      </c>
      <c r="H3693" s="263" t="s">
        <v>9958</v>
      </c>
      <c r="I3693" s="265" t="s">
        <v>9</v>
      </c>
      <c r="J3693" s="263"/>
      <c r="K3693" s="269"/>
      <c r="L3693" s="269" t="s">
        <v>645</v>
      </c>
      <c r="M3693" s="267"/>
      <c r="N3693" s="267"/>
      <c r="O3693" s="267"/>
      <c r="P3693" s="267"/>
      <c r="Q3693" s="267"/>
      <c r="R3693" s="267"/>
      <c r="S3693" s="267"/>
      <c r="T3693" s="267"/>
      <c r="U3693" s="267"/>
      <c r="V3693" s="267"/>
      <c r="W3693" s="267"/>
      <c r="X3693" s="267"/>
      <c r="Y3693" s="267"/>
      <c r="Z3693" s="267"/>
      <c r="AA3693" s="267"/>
      <c r="AB3693" s="267"/>
    </row>
    <row r="3694" spans="1:28" s="268" customFormat="1" ht="40.200000000000003" customHeight="1">
      <c r="A3694" s="263" t="s">
        <v>9908</v>
      </c>
      <c r="B3694" s="257" t="s">
        <v>9909</v>
      </c>
      <c r="C3694" s="263" t="s">
        <v>9959</v>
      </c>
      <c r="D3694" s="263" t="s">
        <v>9911</v>
      </c>
      <c r="E3694" s="271" t="s">
        <v>9912</v>
      </c>
      <c r="F3694" s="263" t="s">
        <v>9960</v>
      </c>
      <c r="G3694" s="264" t="s">
        <v>9957</v>
      </c>
      <c r="H3694" s="263" t="s">
        <v>9961</v>
      </c>
      <c r="I3694" s="265" t="s">
        <v>9</v>
      </c>
      <c r="J3694" s="263"/>
      <c r="K3694" s="269"/>
      <c r="L3694" s="269" t="s">
        <v>645</v>
      </c>
      <c r="M3694" s="267"/>
      <c r="N3694" s="267"/>
      <c r="O3694" s="267"/>
      <c r="P3694" s="267"/>
      <c r="Q3694" s="267"/>
      <c r="R3694" s="267"/>
      <c r="S3694" s="267"/>
      <c r="T3694" s="267"/>
      <c r="U3694" s="267"/>
      <c r="V3694" s="267"/>
      <c r="W3694" s="267"/>
      <c r="X3694" s="267"/>
      <c r="Y3694" s="267"/>
      <c r="Z3694" s="267"/>
      <c r="AA3694" s="267"/>
      <c r="AB3694" s="267"/>
    </row>
    <row r="3695" spans="1:28" s="268" customFormat="1" ht="40.200000000000003" customHeight="1">
      <c r="A3695" s="263" t="s">
        <v>9908</v>
      </c>
      <c r="B3695" s="257" t="s">
        <v>9909</v>
      </c>
      <c r="C3695" s="263" t="s">
        <v>9962</v>
      </c>
      <c r="D3695" s="263" t="s">
        <v>9911</v>
      </c>
      <c r="E3695" s="271" t="s">
        <v>9912</v>
      </c>
      <c r="F3695" s="263" t="s">
        <v>9963</v>
      </c>
      <c r="G3695" s="264" t="s">
        <v>9957</v>
      </c>
      <c r="H3695" s="263" t="s">
        <v>1812</v>
      </c>
      <c r="I3695" s="265" t="s">
        <v>9</v>
      </c>
      <c r="J3695" s="269"/>
      <c r="K3695" s="269"/>
      <c r="L3695" s="269" t="s">
        <v>645</v>
      </c>
      <c r="M3695" s="267"/>
      <c r="N3695" s="267"/>
      <c r="O3695" s="267"/>
      <c r="P3695" s="267"/>
      <c r="Q3695" s="267"/>
      <c r="R3695" s="267"/>
      <c r="S3695" s="267"/>
      <c r="T3695" s="267"/>
      <c r="U3695" s="267"/>
      <c r="V3695" s="267"/>
      <c r="W3695" s="267"/>
      <c r="X3695" s="267"/>
      <c r="Y3695" s="267"/>
      <c r="Z3695" s="267"/>
      <c r="AA3695" s="267"/>
      <c r="AB3695" s="267"/>
    </row>
    <row r="3696" spans="1:28" s="268" customFormat="1" ht="40.200000000000003" customHeight="1">
      <c r="A3696" s="263" t="s">
        <v>9908</v>
      </c>
      <c r="B3696" s="257" t="s">
        <v>9909</v>
      </c>
      <c r="C3696" s="263" t="s">
        <v>9964</v>
      </c>
      <c r="D3696" s="263" t="s">
        <v>9911</v>
      </c>
      <c r="E3696" s="271" t="s">
        <v>9912</v>
      </c>
      <c r="F3696" s="263" t="s">
        <v>9965</v>
      </c>
      <c r="G3696" s="264" t="s">
        <v>9914</v>
      </c>
      <c r="H3696" s="263" t="s">
        <v>1808</v>
      </c>
      <c r="I3696" s="265" t="s">
        <v>9</v>
      </c>
      <c r="J3696" s="269"/>
      <c r="K3696" s="269"/>
      <c r="L3696" s="269" t="s">
        <v>645</v>
      </c>
      <c r="M3696" s="267"/>
      <c r="N3696" s="267"/>
      <c r="O3696" s="267"/>
      <c r="P3696" s="267"/>
      <c r="Q3696" s="267"/>
      <c r="R3696" s="267"/>
      <c r="S3696" s="267"/>
      <c r="T3696" s="267"/>
      <c r="U3696" s="267"/>
      <c r="V3696" s="267"/>
      <c r="W3696" s="267"/>
      <c r="X3696" s="267"/>
      <c r="Y3696" s="267"/>
      <c r="Z3696" s="267"/>
      <c r="AA3696" s="267"/>
      <c r="AB3696" s="267"/>
    </row>
    <row r="3697" spans="1:28" s="268" customFormat="1" ht="40.200000000000003" customHeight="1">
      <c r="A3697" s="263" t="s">
        <v>9908</v>
      </c>
      <c r="B3697" s="257" t="s">
        <v>9909</v>
      </c>
      <c r="C3697" s="263" t="s">
        <v>9966</v>
      </c>
      <c r="D3697" s="263" t="s">
        <v>9911</v>
      </c>
      <c r="E3697" s="271" t="s">
        <v>9912</v>
      </c>
      <c r="F3697" s="263" t="s">
        <v>1804</v>
      </c>
      <c r="G3697" s="264" t="s">
        <v>9914</v>
      </c>
      <c r="H3697" s="263" t="s">
        <v>1625</v>
      </c>
      <c r="I3697" s="265" t="s">
        <v>9</v>
      </c>
      <c r="J3697" s="263"/>
      <c r="K3697" s="269"/>
      <c r="L3697" s="269" t="s">
        <v>645</v>
      </c>
      <c r="M3697" s="267"/>
      <c r="N3697" s="267"/>
      <c r="O3697" s="267"/>
      <c r="P3697" s="267"/>
      <c r="Q3697" s="267"/>
      <c r="R3697" s="267"/>
      <c r="S3697" s="267"/>
      <c r="T3697" s="267"/>
      <c r="U3697" s="267"/>
      <c r="V3697" s="267"/>
      <c r="W3697" s="267"/>
      <c r="X3697" s="267"/>
      <c r="Y3697" s="267"/>
      <c r="Z3697" s="267"/>
      <c r="AA3697" s="267"/>
      <c r="AB3697" s="267"/>
    </row>
    <row r="3698" spans="1:28" s="268" customFormat="1" ht="40.200000000000003" customHeight="1">
      <c r="A3698" s="263" t="s">
        <v>9908</v>
      </c>
      <c r="B3698" s="257" t="s">
        <v>9909</v>
      </c>
      <c r="C3698" s="263" t="s">
        <v>9967</v>
      </c>
      <c r="D3698" s="263" t="s">
        <v>9911</v>
      </c>
      <c r="E3698" s="271" t="s">
        <v>9912</v>
      </c>
      <c r="F3698" s="263" t="s">
        <v>6146</v>
      </c>
      <c r="G3698" s="264" t="s">
        <v>9914</v>
      </c>
      <c r="H3698" s="263" t="s">
        <v>6148</v>
      </c>
      <c r="I3698" s="265" t="s">
        <v>9</v>
      </c>
      <c r="J3698" s="263"/>
      <c r="K3698" s="269"/>
      <c r="L3698" s="269" t="s">
        <v>645</v>
      </c>
      <c r="M3698" s="267"/>
      <c r="N3698" s="267"/>
      <c r="O3698" s="267"/>
      <c r="P3698" s="267"/>
      <c r="Q3698" s="267"/>
      <c r="R3698" s="267"/>
      <c r="S3698" s="267"/>
      <c r="T3698" s="267"/>
      <c r="U3698" s="267"/>
      <c r="V3698" s="267"/>
      <c r="W3698" s="267"/>
      <c r="X3698" s="267"/>
      <c r="Y3698" s="267"/>
      <c r="Z3698" s="267"/>
      <c r="AA3698" s="267"/>
      <c r="AB3698" s="267"/>
    </row>
    <row r="3699" spans="1:28" s="268" customFormat="1" ht="40.200000000000003" customHeight="1">
      <c r="A3699" s="263" t="s">
        <v>9908</v>
      </c>
      <c r="B3699" s="257" t="s">
        <v>9909</v>
      </c>
      <c r="C3699" s="263" t="s">
        <v>9968</v>
      </c>
      <c r="D3699" s="263" t="s">
        <v>9911</v>
      </c>
      <c r="E3699" s="271" t="s">
        <v>9912</v>
      </c>
      <c r="F3699" s="263" t="s">
        <v>9969</v>
      </c>
      <c r="G3699" s="264" t="s">
        <v>9914</v>
      </c>
      <c r="H3699" s="263" t="s">
        <v>9970</v>
      </c>
      <c r="I3699" s="265" t="s">
        <v>9</v>
      </c>
      <c r="J3699" s="263"/>
      <c r="K3699" s="269"/>
      <c r="L3699" s="269" t="s">
        <v>645</v>
      </c>
      <c r="M3699" s="267"/>
      <c r="N3699" s="267"/>
      <c r="O3699" s="267"/>
      <c r="P3699" s="267"/>
      <c r="Q3699" s="267"/>
      <c r="R3699" s="267"/>
      <c r="S3699" s="267"/>
      <c r="T3699" s="267"/>
      <c r="U3699" s="267"/>
      <c r="V3699" s="267"/>
      <c r="W3699" s="267"/>
      <c r="X3699" s="267"/>
      <c r="Y3699" s="267"/>
      <c r="Z3699" s="267"/>
      <c r="AA3699" s="267"/>
      <c r="AB3699" s="267"/>
    </row>
    <row r="3700" spans="1:28" s="268" customFormat="1" ht="40.200000000000003" customHeight="1">
      <c r="A3700" s="263" t="s">
        <v>9908</v>
      </c>
      <c r="B3700" s="257" t="s">
        <v>9909</v>
      </c>
      <c r="C3700" s="263" t="s">
        <v>9971</v>
      </c>
      <c r="D3700" s="263" t="s">
        <v>9911</v>
      </c>
      <c r="E3700" s="271" t="s">
        <v>9912</v>
      </c>
      <c r="F3700" s="263" t="s">
        <v>9972</v>
      </c>
      <c r="G3700" s="264" t="s">
        <v>9914</v>
      </c>
      <c r="H3700" s="263" t="s">
        <v>9973</v>
      </c>
      <c r="I3700" s="265" t="s">
        <v>9</v>
      </c>
      <c r="J3700" s="263"/>
      <c r="K3700" s="269"/>
      <c r="L3700" s="269" t="s">
        <v>645</v>
      </c>
      <c r="M3700" s="267"/>
      <c r="N3700" s="267"/>
      <c r="O3700" s="267"/>
      <c r="P3700" s="267"/>
      <c r="Q3700" s="267"/>
      <c r="R3700" s="267"/>
      <c r="S3700" s="267"/>
      <c r="T3700" s="267"/>
      <c r="U3700" s="267"/>
      <c r="V3700" s="267"/>
      <c r="W3700" s="267"/>
      <c r="X3700" s="267"/>
      <c r="Y3700" s="267"/>
      <c r="Z3700" s="267"/>
      <c r="AA3700" s="267"/>
      <c r="AB3700" s="267"/>
    </row>
    <row r="3701" spans="1:28" s="268" customFormat="1" ht="40.200000000000003" customHeight="1">
      <c r="A3701" s="263" t="s">
        <v>9908</v>
      </c>
      <c r="B3701" s="257" t="s">
        <v>9909</v>
      </c>
      <c r="C3701" s="263" t="s">
        <v>9974</v>
      </c>
      <c r="D3701" s="263" t="s">
        <v>9911</v>
      </c>
      <c r="E3701" s="271" t="s">
        <v>9912</v>
      </c>
      <c r="F3701" s="263" t="s">
        <v>3031</v>
      </c>
      <c r="G3701" s="264" t="s">
        <v>8998</v>
      </c>
      <c r="H3701" s="263" t="s">
        <v>3362</v>
      </c>
      <c r="I3701" s="265" t="s">
        <v>9</v>
      </c>
      <c r="J3701" s="263"/>
      <c r="K3701" s="269"/>
      <c r="L3701" s="269" t="s">
        <v>645</v>
      </c>
      <c r="M3701" s="267"/>
      <c r="N3701" s="267"/>
      <c r="O3701" s="267"/>
      <c r="P3701" s="267"/>
      <c r="Q3701" s="267"/>
      <c r="R3701" s="267"/>
      <c r="S3701" s="267"/>
      <c r="T3701" s="267"/>
      <c r="U3701" s="267"/>
      <c r="V3701" s="267"/>
      <c r="W3701" s="267"/>
      <c r="X3701" s="267"/>
      <c r="Y3701" s="267"/>
      <c r="Z3701" s="267"/>
      <c r="AA3701" s="267"/>
      <c r="AB3701" s="267"/>
    </row>
    <row r="3702" spans="1:28" s="268" customFormat="1" ht="40.200000000000003" customHeight="1">
      <c r="A3702" s="263" t="s">
        <v>9908</v>
      </c>
      <c r="B3702" s="257" t="s">
        <v>9909</v>
      </c>
      <c r="C3702" s="263" t="s">
        <v>9975</v>
      </c>
      <c r="D3702" s="263" t="s">
        <v>9911</v>
      </c>
      <c r="E3702" s="271" t="s">
        <v>9912</v>
      </c>
      <c r="F3702" s="263" t="s">
        <v>5025</v>
      </c>
      <c r="G3702" s="264" t="s">
        <v>6540</v>
      </c>
      <c r="H3702" s="263" t="s">
        <v>3365</v>
      </c>
      <c r="I3702" s="265" t="s">
        <v>9</v>
      </c>
      <c r="J3702" s="263"/>
      <c r="K3702" s="269"/>
      <c r="L3702" s="269" t="s">
        <v>645</v>
      </c>
      <c r="M3702" s="267"/>
      <c r="N3702" s="267"/>
      <c r="O3702" s="267"/>
      <c r="P3702" s="267"/>
      <c r="Q3702" s="267"/>
      <c r="R3702" s="267"/>
      <c r="S3702" s="267"/>
      <c r="T3702" s="267"/>
      <c r="U3702" s="267"/>
      <c r="V3702" s="267"/>
      <c r="W3702" s="267"/>
      <c r="X3702" s="267"/>
      <c r="Y3702" s="267"/>
      <c r="Z3702" s="267"/>
      <c r="AA3702" s="267"/>
      <c r="AB3702" s="267"/>
    </row>
    <row r="3703" spans="1:28" s="268" customFormat="1" ht="40.200000000000003" customHeight="1">
      <c r="A3703" s="263" t="s">
        <v>9908</v>
      </c>
      <c r="B3703" s="257" t="s">
        <v>9909</v>
      </c>
      <c r="C3703" s="263" t="s">
        <v>9976</v>
      </c>
      <c r="D3703" s="263" t="s">
        <v>9911</v>
      </c>
      <c r="E3703" s="271" t="s">
        <v>9912</v>
      </c>
      <c r="F3703" s="263" t="s">
        <v>3036</v>
      </c>
      <c r="G3703" s="264" t="s">
        <v>6542</v>
      </c>
      <c r="H3703" s="263" t="s">
        <v>6543</v>
      </c>
      <c r="I3703" s="265" t="s">
        <v>9</v>
      </c>
      <c r="J3703" s="263"/>
      <c r="K3703" s="269"/>
      <c r="L3703" s="269" t="s">
        <v>645</v>
      </c>
      <c r="M3703" s="267"/>
      <c r="N3703" s="267"/>
      <c r="O3703" s="267"/>
      <c r="P3703" s="267"/>
      <c r="Q3703" s="267"/>
      <c r="R3703" s="267"/>
      <c r="S3703" s="267"/>
      <c r="T3703" s="267"/>
      <c r="U3703" s="267"/>
      <c r="V3703" s="267"/>
      <c r="W3703" s="267"/>
      <c r="X3703" s="267"/>
      <c r="Y3703" s="267"/>
      <c r="Z3703" s="267"/>
      <c r="AA3703" s="267"/>
      <c r="AB3703" s="267"/>
    </row>
    <row r="3704" spans="1:28" s="268" customFormat="1" ht="40.200000000000003" customHeight="1">
      <c r="A3704" s="263" t="s">
        <v>9908</v>
      </c>
      <c r="B3704" s="257" t="s">
        <v>9909</v>
      </c>
      <c r="C3704" s="263" t="s">
        <v>9977</v>
      </c>
      <c r="D3704" s="263" t="s">
        <v>9911</v>
      </c>
      <c r="E3704" s="271" t="s">
        <v>9912</v>
      </c>
      <c r="F3704" s="263" t="s">
        <v>9978</v>
      </c>
      <c r="G3704" s="264" t="s">
        <v>9979</v>
      </c>
      <c r="H3704" s="263" t="s">
        <v>4173</v>
      </c>
      <c r="I3704" s="273" t="s">
        <v>9</v>
      </c>
      <c r="J3704" s="290"/>
      <c r="K3704" s="269"/>
      <c r="L3704" s="269"/>
      <c r="M3704" s="267"/>
      <c r="N3704" s="267"/>
      <c r="O3704" s="267"/>
      <c r="P3704" s="267"/>
      <c r="Q3704" s="267"/>
      <c r="R3704" s="267"/>
      <c r="S3704" s="267"/>
      <c r="T3704" s="267"/>
      <c r="U3704" s="267"/>
      <c r="V3704" s="267"/>
      <c r="W3704" s="267"/>
      <c r="X3704" s="267"/>
      <c r="Y3704" s="267"/>
      <c r="Z3704" s="267"/>
      <c r="AA3704" s="267"/>
      <c r="AB3704" s="267"/>
    </row>
    <row r="3705" spans="1:28" s="268" customFormat="1" ht="40.200000000000003" customHeight="1">
      <c r="A3705" s="263" t="s">
        <v>9980</v>
      </c>
      <c r="B3705" s="271" t="s">
        <v>9981</v>
      </c>
      <c r="C3705" s="263" t="s">
        <v>9982</v>
      </c>
      <c r="D3705" s="263" t="s">
        <v>9983</v>
      </c>
      <c r="E3705" s="271" t="s">
        <v>9984</v>
      </c>
      <c r="F3705" s="263" t="s">
        <v>9985</v>
      </c>
      <c r="G3705" s="264" t="s">
        <v>9986</v>
      </c>
      <c r="H3705" s="263" t="s">
        <v>9987</v>
      </c>
      <c r="I3705" s="265" t="s">
        <v>9</v>
      </c>
      <c r="J3705" s="263"/>
      <c r="K3705" s="269"/>
      <c r="L3705" s="269" t="s">
        <v>645</v>
      </c>
      <c r="M3705" s="267"/>
      <c r="N3705" s="267"/>
      <c r="O3705" s="267"/>
      <c r="P3705" s="267"/>
      <c r="Q3705" s="267"/>
      <c r="R3705" s="267"/>
      <c r="S3705" s="267"/>
      <c r="T3705" s="267"/>
      <c r="U3705" s="267"/>
      <c r="V3705" s="267"/>
      <c r="W3705" s="267"/>
      <c r="X3705" s="267"/>
      <c r="Y3705" s="267"/>
      <c r="Z3705" s="267"/>
      <c r="AA3705" s="267"/>
      <c r="AB3705" s="267"/>
    </row>
    <row r="3706" spans="1:28" s="268" customFormat="1" ht="40.200000000000003" customHeight="1">
      <c r="A3706" s="263" t="s">
        <v>9980</v>
      </c>
      <c r="B3706" s="271" t="s">
        <v>9981</v>
      </c>
      <c r="C3706" s="263" t="s">
        <v>9988</v>
      </c>
      <c r="D3706" s="263" t="s">
        <v>9989</v>
      </c>
      <c r="E3706" s="271" t="s">
        <v>9984</v>
      </c>
      <c r="F3706" s="263" t="s">
        <v>9917</v>
      </c>
      <c r="G3706" s="264" t="s">
        <v>9986</v>
      </c>
      <c r="H3706" s="263" t="s">
        <v>9990</v>
      </c>
      <c r="I3706" s="265" t="s">
        <v>9</v>
      </c>
      <c r="J3706" s="263"/>
      <c r="K3706" s="269"/>
      <c r="L3706" s="269" t="s">
        <v>645</v>
      </c>
      <c r="M3706" s="267"/>
      <c r="N3706" s="267"/>
      <c r="O3706" s="267"/>
      <c r="P3706" s="267"/>
      <c r="Q3706" s="267"/>
      <c r="R3706" s="267"/>
      <c r="S3706" s="267"/>
      <c r="T3706" s="267"/>
      <c r="U3706" s="267"/>
      <c r="V3706" s="267"/>
      <c r="W3706" s="267"/>
      <c r="X3706" s="267"/>
      <c r="Y3706" s="267"/>
      <c r="Z3706" s="267"/>
      <c r="AA3706" s="267"/>
      <c r="AB3706" s="267"/>
    </row>
    <row r="3707" spans="1:28" s="268" customFormat="1" ht="40.200000000000003" customHeight="1">
      <c r="A3707" s="263" t="s">
        <v>9980</v>
      </c>
      <c r="B3707" s="271" t="s">
        <v>9981</v>
      </c>
      <c r="C3707" s="263" t="s">
        <v>9991</v>
      </c>
      <c r="D3707" s="263" t="s">
        <v>9989</v>
      </c>
      <c r="E3707" s="271" t="s">
        <v>9984</v>
      </c>
      <c r="F3707" s="263" t="s">
        <v>9992</v>
      </c>
      <c r="G3707" s="264" t="s">
        <v>9993</v>
      </c>
      <c r="H3707" s="263" t="s">
        <v>9994</v>
      </c>
      <c r="I3707" s="265" t="s">
        <v>9</v>
      </c>
      <c r="J3707" s="263"/>
      <c r="K3707" s="269"/>
      <c r="L3707" s="269" t="s">
        <v>645</v>
      </c>
      <c r="M3707" s="267"/>
      <c r="N3707" s="267"/>
      <c r="O3707" s="267"/>
      <c r="P3707" s="267"/>
      <c r="Q3707" s="267"/>
      <c r="R3707" s="267"/>
      <c r="S3707" s="267"/>
      <c r="T3707" s="267"/>
      <c r="U3707" s="267"/>
      <c r="V3707" s="267"/>
      <c r="W3707" s="267"/>
      <c r="X3707" s="267"/>
      <c r="Y3707" s="267"/>
      <c r="Z3707" s="267"/>
      <c r="AA3707" s="267"/>
      <c r="AB3707" s="267"/>
    </row>
    <row r="3708" spans="1:28" s="268" customFormat="1" ht="40.200000000000003" customHeight="1">
      <c r="A3708" s="263" t="s">
        <v>9980</v>
      </c>
      <c r="B3708" s="271" t="s">
        <v>9981</v>
      </c>
      <c r="C3708" s="263" t="s">
        <v>9995</v>
      </c>
      <c r="D3708" s="263" t="s">
        <v>9989</v>
      </c>
      <c r="E3708" s="271" t="s">
        <v>9984</v>
      </c>
      <c r="F3708" s="263" t="s">
        <v>9996</v>
      </c>
      <c r="G3708" s="264" t="s">
        <v>9993</v>
      </c>
      <c r="H3708" s="263" t="s">
        <v>9997</v>
      </c>
      <c r="I3708" s="265" t="s">
        <v>9</v>
      </c>
      <c r="J3708" s="263"/>
      <c r="K3708" s="269"/>
      <c r="L3708" s="269" t="s">
        <v>645</v>
      </c>
      <c r="M3708" s="267"/>
      <c r="N3708" s="267"/>
      <c r="O3708" s="267"/>
      <c r="P3708" s="267"/>
      <c r="Q3708" s="267"/>
      <c r="R3708" s="267"/>
      <c r="S3708" s="267"/>
      <c r="T3708" s="267"/>
      <c r="U3708" s="267"/>
      <c r="V3708" s="267"/>
      <c r="W3708" s="267"/>
      <c r="X3708" s="267"/>
      <c r="Y3708" s="267"/>
      <c r="Z3708" s="267"/>
      <c r="AA3708" s="267"/>
      <c r="AB3708" s="267"/>
    </row>
    <row r="3709" spans="1:28" s="268" customFormat="1" ht="40.200000000000003" customHeight="1">
      <c r="A3709" s="263" t="s">
        <v>9980</v>
      </c>
      <c r="B3709" s="271" t="s">
        <v>9981</v>
      </c>
      <c r="C3709" s="263" t="s">
        <v>9998</v>
      </c>
      <c r="D3709" s="263" t="s">
        <v>9989</v>
      </c>
      <c r="E3709" s="271" t="s">
        <v>9984</v>
      </c>
      <c r="F3709" s="263" t="s">
        <v>9999</v>
      </c>
      <c r="G3709" s="264" t="s">
        <v>9986</v>
      </c>
      <c r="H3709" s="263" t="s">
        <v>10000</v>
      </c>
      <c r="I3709" s="265" t="s">
        <v>9</v>
      </c>
      <c r="J3709" s="263"/>
      <c r="K3709" s="269"/>
      <c r="L3709" s="269" t="s">
        <v>645</v>
      </c>
      <c r="M3709" s="267"/>
      <c r="N3709" s="267"/>
      <c r="O3709" s="267"/>
      <c r="P3709" s="267"/>
      <c r="Q3709" s="267"/>
      <c r="R3709" s="267"/>
      <c r="S3709" s="267"/>
      <c r="T3709" s="267"/>
      <c r="U3709" s="267"/>
      <c r="V3709" s="267"/>
      <c r="W3709" s="267"/>
      <c r="X3709" s="267"/>
      <c r="Y3709" s="267"/>
      <c r="Z3709" s="267"/>
      <c r="AA3709" s="267"/>
      <c r="AB3709" s="267"/>
    </row>
    <row r="3710" spans="1:28" s="268" customFormat="1" ht="40.200000000000003" customHeight="1">
      <c r="A3710" s="263" t="s">
        <v>9980</v>
      </c>
      <c r="B3710" s="271" t="s">
        <v>9981</v>
      </c>
      <c r="C3710" s="263" t="s">
        <v>10001</v>
      </c>
      <c r="D3710" s="263" t="s">
        <v>9989</v>
      </c>
      <c r="E3710" s="271" t="s">
        <v>9984</v>
      </c>
      <c r="F3710" s="263" t="s">
        <v>9930</v>
      </c>
      <c r="G3710" s="264" t="s">
        <v>9986</v>
      </c>
      <c r="H3710" s="263" t="s">
        <v>10002</v>
      </c>
      <c r="I3710" s="265" t="s">
        <v>9</v>
      </c>
      <c r="J3710" s="263"/>
      <c r="K3710" s="269"/>
      <c r="L3710" s="269" t="s">
        <v>645</v>
      </c>
      <c r="M3710" s="267"/>
      <c r="N3710" s="267"/>
      <c r="O3710" s="267"/>
      <c r="P3710" s="267"/>
      <c r="Q3710" s="267"/>
      <c r="R3710" s="267"/>
      <c r="S3710" s="267"/>
      <c r="T3710" s="267"/>
      <c r="U3710" s="267"/>
      <c r="V3710" s="267"/>
      <c r="W3710" s="267"/>
      <c r="X3710" s="267"/>
      <c r="Y3710" s="267"/>
      <c r="Z3710" s="267"/>
      <c r="AA3710" s="267"/>
      <c r="AB3710" s="267"/>
    </row>
    <row r="3711" spans="1:28" s="268" customFormat="1" ht="40.200000000000003" customHeight="1">
      <c r="A3711" s="263" t="s">
        <v>9980</v>
      </c>
      <c r="B3711" s="271" t="s">
        <v>9981</v>
      </c>
      <c r="C3711" s="263" t="s">
        <v>10003</v>
      </c>
      <c r="D3711" s="263" t="s">
        <v>9989</v>
      </c>
      <c r="E3711" s="271" t="s">
        <v>9984</v>
      </c>
      <c r="F3711" s="263" t="s">
        <v>9933</v>
      </c>
      <c r="G3711" s="264" t="s">
        <v>9986</v>
      </c>
      <c r="H3711" s="263" t="s">
        <v>10004</v>
      </c>
      <c r="I3711" s="265" t="s">
        <v>9</v>
      </c>
      <c r="J3711" s="263"/>
      <c r="K3711" s="269"/>
      <c r="L3711" s="269" t="s">
        <v>645</v>
      </c>
      <c r="M3711" s="267"/>
      <c r="N3711" s="267"/>
      <c r="O3711" s="267"/>
      <c r="P3711" s="267"/>
      <c r="Q3711" s="267"/>
      <c r="R3711" s="267"/>
      <c r="S3711" s="267"/>
      <c r="T3711" s="267"/>
      <c r="U3711" s="267"/>
      <c r="V3711" s="267"/>
      <c r="W3711" s="267"/>
      <c r="X3711" s="267"/>
      <c r="Y3711" s="267"/>
      <c r="Z3711" s="267"/>
      <c r="AA3711" s="267"/>
      <c r="AB3711" s="267"/>
    </row>
    <row r="3712" spans="1:28" s="268" customFormat="1" ht="40.200000000000003" customHeight="1">
      <c r="A3712" s="263" t="s">
        <v>9980</v>
      </c>
      <c r="B3712" s="271" t="s">
        <v>9981</v>
      </c>
      <c r="C3712" s="263" t="s">
        <v>10005</v>
      </c>
      <c r="D3712" s="263" t="s">
        <v>9989</v>
      </c>
      <c r="E3712" s="271" t="s">
        <v>9984</v>
      </c>
      <c r="F3712" s="263" t="s">
        <v>10006</v>
      </c>
      <c r="G3712" s="264" t="s">
        <v>9986</v>
      </c>
      <c r="H3712" s="263" t="s">
        <v>9937</v>
      </c>
      <c r="I3712" s="265" t="s">
        <v>9</v>
      </c>
      <c r="J3712" s="263"/>
      <c r="K3712" s="269"/>
      <c r="L3712" s="269" t="s">
        <v>645</v>
      </c>
      <c r="M3712" s="267"/>
      <c r="N3712" s="267"/>
      <c r="O3712" s="267"/>
      <c r="P3712" s="267"/>
      <c r="Q3712" s="267"/>
      <c r="R3712" s="267"/>
      <c r="S3712" s="267"/>
      <c r="T3712" s="267"/>
      <c r="U3712" s="267"/>
      <c r="V3712" s="267"/>
      <c r="W3712" s="267"/>
      <c r="X3712" s="267"/>
      <c r="Y3712" s="267"/>
      <c r="Z3712" s="267"/>
      <c r="AA3712" s="267"/>
      <c r="AB3712" s="267"/>
    </row>
    <row r="3713" spans="1:28" s="268" customFormat="1" ht="40.200000000000003" customHeight="1">
      <c r="A3713" s="263" t="s">
        <v>9980</v>
      </c>
      <c r="B3713" s="271" t="s">
        <v>9981</v>
      </c>
      <c r="C3713" s="263" t="s">
        <v>10007</v>
      </c>
      <c r="D3713" s="263" t="s">
        <v>9989</v>
      </c>
      <c r="E3713" s="271" t="s">
        <v>9984</v>
      </c>
      <c r="F3713" s="263" t="s">
        <v>9939</v>
      </c>
      <c r="G3713" s="264" t="s">
        <v>9986</v>
      </c>
      <c r="H3713" s="263" t="s">
        <v>9940</v>
      </c>
      <c r="I3713" s="265" t="s">
        <v>9</v>
      </c>
      <c r="J3713" s="263"/>
      <c r="K3713" s="269"/>
      <c r="L3713" s="269" t="s">
        <v>645</v>
      </c>
      <c r="M3713" s="267"/>
      <c r="N3713" s="267"/>
      <c r="O3713" s="267"/>
      <c r="P3713" s="267"/>
      <c r="Q3713" s="267"/>
      <c r="R3713" s="267"/>
      <c r="S3713" s="267"/>
      <c r="T3713" s="267"/>
      <c r="U3713" s="267"/>
      <c r="V3713" s="267"/>
      <c r="W3713" s="267"/>
      <c r="X3713" s="267"/>
      <c r="Y3713" s="267"/>
      <c r="Z3713" s="267"/>
      <c r="AA3713" s="267"/>
      <c r="AB3713" s="267"/>
    </row>
    <row r="3714" spans="1:28" s="268" customFormat="1" ht="40.200000000000003" customHeight="1">
      <c r="A3714" s="263" t="s">
        <v>9980</v>
      </c>
      <c r="B3714" s="271" t="s">
        <v>9981</v>
      </c>
      <c r="C3714" s="263" t="s">
        <v>10008</v>
      </c>
      <c r="D3714" s="263" t="s">
        <v>9989</v>
      </c>
      <c r="E3714" s="271" t="s">
        <v>9984</v>
      </c>
      <c r="F3714" s="263" t="s">
        <v>9942</v>
      </c>
      <c r="G3714" s="264" t="s">
        <v>9986</v>
      </c>
      <c r="H3714" s="263" t="s">
        <v>9943</v>
      </c>
      <c r="I3714" s="265" t="s">
        <v>9</v>
      </c>
      <c r="J3714" s="263"/>
      <c r="K3714" s="269"/>
      <c r="L3714" s="269" t="s">
        <v>645</v>
      </c>
      <c r="M3714" s="267"/>
      <c r="N3714" s="267"/>
      <c r="O3714" s="267"/>
      <c r="P3714" s="267"/>
      <c r="Q3714" s="267"/>
      <c r="R3714" s="267"/>
      <c r="S3714" s="267"/>
      <c r="T3714" s="267"/>
      <c r="U3714" s="267"/>
      <c r="V3714" s="267"/>
      <c r="W3714" s="267"/>
      <c r="X3714" s="267"/>
      <c r="Y3714" s="267"/>
      <c r="Z3714" s="267"/>
      <c r="AA3714" s="267"/>
      <c r="AB3714" s="267"/>
    </row>
    <row r="3715" spans="1:28" s="268" customFormat="1" ht="40.200000000000003" customHeight="1">
      <c r="A3715" s="263" t="s">
        <v>9980</v>
      </c>
      <c r="B3715" s="271" t="s">
        <v>9981</v>
      </c>
      <c r="C3715" s="263" t="s">
        <v>10009</v>
      </c>
      <c r="D3715" s="263" t="s">
        <v>9989</v>
      </c>
      <c r="E3715" s="271" t="s">
        <v>9984</v>
      </c>
      <c r="F3715" s="263" t="s">
        <v>10010</v>
      </c>
      <c r="G3715" s="264" t="s">
        <v>9986</v>
      </c>
      <c r="H3715" s="263" t="s">
        <v>10011</v>
      </c>
      <c r="I3715" s="265" t="s">
        <v>9</v>
      </c>
      <c r="J3715" s="263"/>
      <c r="K3715" s="269"/>
      <c r="L3715" s="269" t="s">
        <v>645</v>
      </c>
      <c r="M3715" s="267"/>
      <c r="N3715" s="267"/>
      <c r="O3715" s="267"/>
      <c r="P3715" s="267"/>
      <c r="Q3715" s="267"/>
      <c r="R3715" s="267"/>
      <c r="S3715" s="267"/>
      <c r="T3715" s="267"/>
      <c r="U3715" s="267"/>
      <c r="V3715" s="267"/>
      <c r="W3715" s="267"/>
      <c r="X3715" s="267"/>
      <c r="Y3715" s="267"/>
      <c r="Z3715" s="267"/>
      <c r="AA3715" s="267"/>
      <c r="AB3715" s="267"/>
    </row>
    <row r="3716" spans="1:28" s="268" customFormat="1" ht="40.200000000000003" customHeight="1">
      <c r="A3716" s="263" t="s">
        <v>9980</v>
      </c>
      <c r="B3716" s="271" t="s">
        <v>9981</v>
      </c>
      <c r="C3716" s="263" t="s">
        <v>10012</v>
      </c>
      <c r="D3716" s="263" t="s">
        <v>9989</v>
      </c>
      <c r="E3716" s="271" t="s">
        <v>9984</v>
      </c>
      <c r="F3716" s="263" t="s">
        <v>10013</v>
      </c>
      <c r="G3716" s="264" t="s">
        <v>9986</v>
      </c>
      <c r="H3716" s="263" t="s">
        <v>10014</v>
      </c>
      <c r="I3716" s="265" t="s">
        <v>9</v>
      </c>
      <c r="J3716" s="263"/>
      <c r="K3716" s="269"/>
      <c r="L3716" s="269" t="s">
        <v>645</v>
      </c>
      <c r="M3716" s="267"/>
      <c r="N3716" s="267"/>
      <c r="O3716" s="267"/>
      <c r="P3716" s="267"/>
      <c r="Q3716" s="267"/>
      <c r="R3716" s="267"/>
      <c r="S3716" s="267"/>
      <c r="T3716" s="267"/>
      <c r="U3716" s="267"/>
      <c r="V3716" s="267"/>
      <c r="W3716" s="267"/>
      <c r="X3716" s="267"/>
      <c r="Y3716" s="267"/>
      <c r="Z3716" s="267"/>
      <c r="AA3716" s="267"/>
      <c r="AB3716" s="267"/>
    </row>
    <row r="3717" spans="1:28" s="268" customFormat="1" ht="40.200000000000003" customHeight="1">
      <c r="A3717" s="263" t="s">
        <v>9980</v>
      </c>
      <c r="B3717" s="271" t="s">
        <v>9981</v>
      </c>
      <c r="C3717" s="263" t="s">
        <v>10015</v>
      </c>
      <c r="D3717" s="263" t="s">
        <v>9989</v>
      </c>
      <c r="E3717" s="271" t="s">
        <v>9984</v>
      </c>
      <c r="F3717" s="263" t="s">
        <v>10016</v>
      </c>
      <c r="G3717" s="264" t="s">
        <v>9986</v>
      </c>
      <c r="H3717" s="263" t="s">
        <v>10017</v>
      </c>
      <c r="I3717" s="265" t="s">
        <v>9</v>
      </c>
      <c r="J3717" s="263"/>
      <c r="K3717" s="269"/>
      <c r="L3717" s="269" t="s">
        <v>645</v>
      </c>
      <c r="M3717" s="267"/>
      <c r="N3717" s="267"/>
      <c r="O3717" s="267"/>
      <c r="P3717" s="267"/>
      <c r="Q3717" s="267"/>
      <c r="R3717" s="267"/>
      <c r="S3717" s="267"/>
      <c r="T3717" s="267"/>
      <c r="U3717" s="267"/>
      <c r="V3717" s="267"/>
      <c r="W3717" s="267"/>
      <c r="X3717" s="267"/>
      <c r="Y3717" s="267"/>
      <c r="Z3717" s="267"/>
      <c r="AA3717" s="267"/>
      <c r="AB3717" s="267"/>
    </row>
    <row r="3718" spans="1:28" s="268" customFormat="1" ht="40.200000000000003" customHeight="1">
      <c r="A3718" s="263" t="s">
        <v>9980</v>
      </c>
      <c r="B3718" s="271" t="s">
        <v>9981</v>
      </c>
      <c r="C3718" s="263" t="s">
        <v>10018</v>
      </c>
      <c r="D3718" s="263" t="s">
        <v>9989</v>
      </c>
      <c r="E3718" s="271" t="s">
        <v>9984</v>
      </c>
      <c r="F3718" s="263" t="s">
        <v>10019</v>
      </c>
      <c r="G3718" s="264" t="s">
        <v>9986</v>
      </c>
      <c r="H3718" s="263" t="s">
        <v>10020</v>
      </c>
      <c r="I3718" s="265" t="s">
        <v>9</v>
      </c>
      <c r="J3718" s="263"/>
      <c r="K3718" s="269"/>
      <c r="L3718" s="269" t="s">
        <v>645</v>
      </c>
      <c r="M3718" s="267"/>
      <c r="N3718" s="267"/>
      <c r="O3718" s="267"/>
      <c r="P3718" s="267"/>
      <c r="Q3718" s="267"/>
      <c r="R3718" s="267"/>
      <c r="S3718" s="267"/>
      <c r="T3718" s="267"/>
      <c r="U3718" s="267"/>
      <c r="V3718" s="267"/>
      <c r="W3718" s="267"/>
      <c r="X3718" s="267"/>
      <c r="Y3718" s="267"/>
      <c r="Z3718" s="267"/>
      <c r="AA3718" s="267"/>
      <c r="AB3718" s="267"/>
    </row>
    <row r="3719" spans="1:28" s="268" customFormat="1" ht="40.200000000000003" customHeight="1">
      <c r="A3719" s="263" t="s">
        <v>9980</v>
      </c>
      <c r="B3719" s="271" t="s">
        <v>9981</v>
      </c>
      <c r="C3719" s="263" t="s">
        <v>10021</v>
      </c>
      <c r="D3719" s="263" t="s">
        <v>9989</v>
      </c>
      <c r="E3719" s="271" t="s">
        <v>9984</v>
      </c>
      <c r="F3719" s="263" t="s">
        <v>9951</v>
      </c>
      <c r="G3719" s="264" t="s">
        <v>9986</v>
      </c>
      <c r="H3719" s="263" t="s">
        <v>9952</v>
      </c>
      <c r="I3719" s="265" t="s">
        <v>9</v>
      </c>
      <c r="J3719" s="263"/>
      <c r="K3719" s="269"/>
      <c r="L3719" s="269" t="s">
        <v>645</v>
      </c>
      <c r="M3719" s="267"/>
      <c r="N3719" s="267"/>
      <c r="O3719" s="267"/>
      <c r="P3719" s="267"/>
      <c r="Q3719" s="267"/>
      <c r="R3719" s="267"/>
      <c r="S3719" s="267"/>
      <c r="T3719" s="267"/>
      <c r="U3719" s="267"/>
      <c r="V3719" s="267"/>
      <c r="W3719" s="267"/>
      <c r="X3719" s="267"/>
      <c r="Y3719" s="267"/>
      <c r="Z3719" s="267"/>
      <c r="AA3719" s="267"/>
      <c r="AB3719" s="267"/>
    </row>
    <row r="3720" spans="1:28" s="268" customFormat="1" ht="40.200000000000003" customHeight="1">
      <c r="A3720" s="263" t="s">
        <v>9980</v>
      </c>
      <c r="B3720" s="271" t="s">
        <v>9981</v>
      </c>
      <c r="C3720" s="263" t="s">
        <v>10022</v>
      </c>
      <c r="D3720" s="263" t="s">
        <v>9989</v>
      </c>
      <c r="E3720" s="271" t="s">
        <v>9984</v>
      </c>
      <c r="F3720" s="263" t="s">
        <v>6136</v>
      </c>
      <c r="G3720" s="264" t="s">
        <v>9986</v>
      </c>
      <c r="H3720" s="263" t="s">
        <v>9954</v>
      </c>
      <c r="I3720" s="265" t="s">
        <v>9</v>
      </c>
      <c r="J3720" s="263"/>
      <c r="K3720" s="269"/>
      <c r="L3720" s="269" t="s">
        <v>645</v>
      </c>
      <c r="M3720" s="267"/>
      <c r="N3720" s="267"/>
      <c r="O3720" s="267"/>
      <c r="P3720" s="267"/>
      <c r="Q3720" s="267"/>
      <c r="R3720" s="267"/>
      <c r="S3720" s="267"/>
      <c r="T3720" s="267"/>
      <c r="U3720" s="267"/>
      <c r="V3720" s="267"/>
      <c r="W3720" s="267"/>
      <c r="X3720" s="267"/>
      <c r="Y3720" s="267"/>
      <c r="Z3720" s="267"/>
      <c r="AA3720" s="267"/>
      <c r="AB3720" s="267"/>
    </row>
    <row r="3721" spans="1:28" s="268" customFormat="1" ht="40.200000000000003" customHeight="1">
      <c r="A3721" s="263" t="s">
        <v>9980</v>
      </c>
      <c r="B3721" s="271" t="s">
        <v>9981</v>
      </c>
      <c r="C3721" s="263" t="s">
        <v>10023</v>
      </c>
      <c r="D3721" s="263" t="s">
        <v>9989</v>
      </c>
      <c r="E3721" s="271" t="s">
        <v>9984</v>
      </c>
      <c r="F3721" s="263" t="s">
        <v>9956</v>
      </c>
      <c r="G3721" s="264" t="s">
        <v>9986</v>
      </c>
      <c r="H3721" s="263" t="s">
        <v>10024</v>
      </c>
      <c r="I3721" s="265" t="s">
        <v>9</v>
      </c>
      <c r="J3721" s="263"/>
      <c r="K3721" s="269"/>
      <c r="L3721" s="269" t="s">
        <v>645</v>
      </c>
      <c r="M3721" s="267"/>
      <c r="N3721" s="267"/>
      <c r="O3721" s="267"/>
      <c r="P3721" s="267"/>
      <c r="Q3721" s="267"/>
      <c r="R3721" s="267"/>
      <c r="S3721" s="267"/>
      <c r="T3721" s="267"/>
      <c r="U3721" s="267"/>
      <c r="V3721" s="267"/>
      <c r="W3721" s="267"/>
      <c r="X3721" s="267"/>
      <c r="Y3721" s="267"/>
      <c r="Z3721" s="267"/>
      <c r="AA3721" s="267"/>
      <c r="AB3721" s="267"/>
    </row>
    <row r="3722" spans="1:28" s="268" customFormat="1" ht="40.200000000000003" customHeight="1">
      <c r="A3722" s="263" t="s">
        <v>9980</v>
      </c>
      <c r="B3722" s="271" t="s">
        <v>9981</v>
      </c>
      <c r="C3722" s="263" t="s">
        <v>10025</v>
      </c>
      <c r="D3722" s="263" t="s">
        <v>9989</v>
      </c>
      <c r="E3722" s="271" t="s">
        <v>9984</v>
      </c>
      <c r="F3722" s="263" t="s">
        <v>10026</v>
      </c>
      <c r="G3722" s="264" t="s">
        <v>9986</v>
      </c>
      <c r="H3722" s="263" t="s">
        <v>10027</v>
      </c>
      <c r="I3722" s="265" t="s">
        <v>9</v>
      </c>
      <c r="J3722" s="263"/>
      <c r="K3722" s="269"/>
      <c r="L3722" s="269" t="s">
        <v>645</v>
      </c>
      <c r="M3722" s="267"/>
      <c r="N3722" s="267"/>
      <c r="O3722" s="267"/>
      <c r="P3722" s="267"/>
      <c r="Q3722" s="267"/>
      <c r="R3722" s="267"/>
      <c r="S3722" s="267"/>
      <c r="T3722" s="267"/>
      <c r="U3722" s="267"/>
      <c r="V3722" s="267"/>
      <c r="W3722" s="267"/>
      <c r="X3722" s="267"/>
      <c r="Y3722" s="267"/>
      <c r="Z3722" s="267"/>
      <c r="AA3722" s="267"/>
      <c r="AB3722" s="267"/>
    </row>
    <row r="3723" spans="1:28" s="268" customFormat="1" ht="40.200000000000003" customHeight="1">
      <c r="A3723" s="263" t="s">
        <v>9980</v>
      </c>
      <c r="B3723" s="271" t="s">
        <v>9981</v>
      </c>
      <c r="C3723" s="263" t="s">
        <v>10028</v>
      </c>
      <c r="D3723" s="263" t="s">
        <v>9989</v>
      </c>
      <c r="E3723" s="271" t="s">
        <v>9984</v>
      </c>
      <c r="F3723" s="263" t="s">
        <v>10029</v>
      </c>
      <c r="G3723" s="264" t="s">
        <v>9986</v>
      </c>
      <c r="H3723" s="263" t="s">
        <v>1812</v>
      </c>
      <c r="I3723" s="265" t="s">
        <v>9</v>
      </c>
      <c r="J3723" s="269"/>
      <c r="K3723" s="269"/>
      <c r="L3723" s="269" t="s">
        <v>645</v>
      </c>
      <c r="M3723" s="267"/>
      <c r="N3723" s="267"/>
      <c r="O3723" s="267"/>
      <c r="P3723" s="267"/>
      <c r="Q3723" s="267"/>
      <c r="R3723" s="267"/>
      <c r="S3723" s="267"/>
      <c r="T3723" s="267"/>
      <c r="U3723" s="267"/>
      <c r="V3723" s="267"/>
      <c r="W3723" s="267"/>
      <c r="X3723" s="267"/>
      <c r="Y3723" s="267"/>
      <c r="Z3723" s="267"/>
      <c r="AA3723" s="267"/>
      <c r="AB3723" s="267"/>
    </row>
    <row r="3724" spans="1:28" s="268" customFormat="1" ht="40.200000000000003" customHeight="1">
      <c r="A3724" s="263" t="s">
        <v>9980</v>
      </c>
      <c r="B3724" s="271" t="s">
        <v>9981</v>
      </c>
      <c r="C3724" s="263" t="s">
        <v>10030</v>
      </c>
      <c r="D3724" s="263" t="s">
        <v>9989</v>
      </c>
      <c r="E3724" s="271" t="s">
        <v>9984</v>
      </c>
      <c r="F3724" s="263" t="s">
        <v>10031</v>
      </c>
      <c r="G3724" s="264" t="s">
        <v>9986</v>
      </c>
      <c r="H3724" s="263" t="s">
        <v>1808</v>
      </c>
      <c r="I3724" s="265" t="s">
        <v>9</v>
      </c>
      <c r="J3724" s="269"/>
      <c r="K3724" s="269"/>
      <c r="L3724" s="269" t="s">
        <v>645</v>
      </c>
      <c r="M3724" s="267"/>
      <c r="N3724" s="267"/>
      <c r="O3724" s="267"/>
      <c r="P3724" s="267"/>
      <c r="Q3724" s="267"/>
      <c r="R3724" s="267"/>
      <c r="S3724" s="267"/>
      <c r="T3724" s="267"/>
      <c r="U3724" s="267"/>
      <c r="V3724" s="267"/>
      <c r="W3724" s="267"/>
      <c r="X3724" s="267"/>
      <c r="Y3724" s="267"/>
      <c r="Z3724" s="267"/>
      <c r="AA3724" s="267"/>
      <c r="AB3724" s="267"/>
    </row>
    <row r="3725" spans="1:28" s="268" customFormat="1" ht="40.200000000000003" customHeight="1">
      <c r="A3725" s="263" t="s">
        <v>9980</v>
      </c>
      <c r="B3725" s="271" t="s">
        <v>9981</v>
      </c>
      <c r="C3725" s="263" t="s">
        <v>10032</v>
      </c>
      <c r="D3725" s="263" t="s">
        <v>9989</v>
      </c>
      <c r="E3725" s="271" t="s">
        <v>9984</v>
      </c>
      <c r="F3725" s="263" t="s">
        <v>1804</v>
      </c>
      <c r="G3725" s="264" t="s">
        <v>9986</v>
      </c>
      <c r="H3725" s="263" t="s">
        <v>1625</v>
      </c>
      <c r="I3725" s="265" t="s">
        <v>9</v>
      </c>
      <c r="J3725" s="263"/>
      <c r="K3725" s="269"/>
      <c r="L3725" s="269" t="s">
        <v>645</v>
      </c>
      <c r="M3725" s="267"/>
      <c r="N3725" s="267"/>
      <c r="O3725" s="267"/>
      <c r="P3725" s="267"/>
      <c r="Q3725" s="267"/>
      <c r="R3725" s="267"/>
      <c r="S3725" s="267"/>
      <c r="T3725" s="267"/>
      <c r="U3725" s="267"/>
      <c r="V3725" s="267"/>
      <c r="W3725" s="267"/>
      <c r="X3725" s="267"/>
      <c r="Y3725" s="267"/>
      <c r="Z3725" s="267"/>
      <c r="AA3725" s="267"/>
      <c r="AB3725" s="267"/>
    </row>
    <row r="3726" spans="1:28" s="268" customFormat="1" ht="40.200000000000003" customHeight="1">
      <c r="A3726" s="263" t="s">
        <v>9980</v>
      </c>
      <c r="B3726" s="271" t="s">
        <v>9981</v>
      </c>
      <c r="C3726" s="263" t="s">
        <v>10033</v>
      </c>
      <c r="D3726" s="263" t="s">
        <v>9989</v>
      </c>
      <c r="E3726" s="271" t="s">
        <v>9984</v>
      </c>
      <c r="F3726" s="263" t="s">
        <v>10034</v>
      </c>
      <c r="G3726" s="264" t="s">
        <v>9986</v>
      </c>
      <c r="H3726" s="263" t="s">
        <v>6148</v>
      </c>
      <c r="I3726" s="265" t="s">
        <v>9</v>
      </c>
      <c r="J3726" s="263"/>
      <c r="K3726" s="269"/>
      <c r="L3726" s="269" t="s">
        <v>645</v>
      </c>
      <c r="M3726" s="267"/>
      <c r="N3726" s="267"/>
      <c r="O3726" s="267"/>
      <c r="P3726" s="267"/>
      <c r="Q3726" s="267"/>
      <c r="R3726" s="267"/>
      <c r="S3726" s="267"/>
      <c r="T3726" s="267"/>
      <c r="U3726" s="267"/>
      <c r="V3726" s="267"/>
      <c r="W3726" s="267"/>
      <c r="X3726" s="267"/>
      <c r="Y3726" s="267"/>
      <c r="Z3726" s="267"/>
      <c r="AA3726" s="267"/>
      <c r="AB3726" s="267"/>
    </row>
    <row r="3727" spans="1:28" s="268" customFormat="1" ht="40.200000000000003" customHeight="1">
      <c r="A3727" s="263" t="s">
        <v>9980</v>
      </c>
      <c r="B3727" s="271" t="s">
        <v>9981</v>
      </c>
      <c r="C3727" s="263" t="s">
        <v>10035</v>
      </c>
      <c r="D3727" s="263" t="s">
        <v>9989</v>
      </c>
      <c r="E3727" s="271" t="s">
        <v>9984</v>
      </c>
      <c r="F3727" s="263" t="s">
        <v>10036</v>
      </c>
      <c r="G3727" s="264" t="s">
        <v>9986</v>
      </c>
      <c r="H3727" s="263" t="s">
        <v>9970</v>
      </c>
      <c r="I3727" s="265" t="s">
        <v>9</v>
      </c>
      <c r="J3727" s="263"/>
      <c r="K3727" s="269"/>
      <c r="L3727" s="269" t="s">
        <v>645</v>
      </c>
      <c r="M3727" s="267"/>
      <c r="N3727" s="267"/>
      <c r="O3727" s="267"/>
      <c r="P3727" s="267"/>
      <c r="Q3727" s="267"/>
      <c r="R3727" s="267"/>
      <c r="S3727" s="267"/>
      <c r="T3727" s="267"/>
      <c r="U3727" s="267"/>
      <c r="V3727" s="267"/>
      <c r="W3727" s="267"/>
      <c r="X3727" s="267"/>
      <c r="Y3727" s="267"/>
      <c r="Z3727" s="267"/>
      <c r="AA3727" s="267"/>
      <c r="AB3727" s="267"/>
    </row>
    <row r="3728" spans="1:28" s="268" customFormat="1" ht="40.200000000000003" customHeight="1">
      <c r="A3728" s="263" t="s">
        <v>9980</v>
      </c>
      <c r="B3728" s="271" t="s">
        <v>9981</v>
      </c>
      <c r="C3728" s="263" t="s">
        <v>10037</v>
      </c>
      <c r="D3728" s="263" t="s">
        <v>9989</v>
      </c>
      <c r="E3728" s="271" t="s">
        <v>9984</v>
      </c>
      <c r="F3728" s="263" t="s">
        <v>10038</v>
      </c>
      <c r="G3728" s="264" t="s">
        <v>9986</v>
      </c>
      <c r="H3728" s="263" t="s">
        <v>9973</v>
      </c>
      <c r="I3728" s="265" t="s">
        <v>9</v>
      </c>
      <c r="J3728" s="263"/>
      <c r="K3728" s="269"/>
      <c r="L3728" s="269" t="s">
        <v>645</v>
      </c>
      <c r="M3728" s="267"/>
      <c r="N3728" s="267"/>
      <c r="O3728" s="267"/>
      <c r="P3728" s="267"/>
      <c r="Q3728" s="267"/>
      <c r="R3728" s="267"/>
      <c r="S3728" s="267"/>
      <c r="T3728" s="267"/>
      <c r="U3728" s="267"/>
      <c r="V3728" s="267"/>
      <c r="W3728" s="267"/>
      <c r="X3728" s="267"/>
      <c r="Y3728" s="267"/>
      <c r="Z3728" s="267"/>
      <c r="AA3728" s="267"/>
      <c r="AB3728" s="267"/>
    </row>
    <row r="3729" spans="1:28" s="268" customFormat="1" ht="40.200000000000003" customHeight="1">
      <c r="A3729" s="263" t="s">
        <v>9980</v>
      </c>
      <c r="B3729" s="271" t="s">
        <v>9981</v>
      </c>
      <c r="C3729" s="263" t="s">
        <v>10039</v>
      </c>
      <c r="D3729" s="263" t="s">
        <v>9989</v>
      </c>
      <c r="E3729" s="271" t="s">
        <v>9984</v>
      </c>
      <c r="F3729" s="263" t="s">
        <v>3031</v>
      </c>
      <c r="G3729" s="264" t="s">
        <v>8998</v>
      </c>
      <c r="H3729" s="263" t="s">
        <v>3362</v>
      </c>
      <c r="I3729" s="265" t="s">
        <v>9</v>
      </c>
      <c r="J3729" s="263"/>
      <c r="K3729" s="269"/>
      <c r="L3729" s="269" t="s">
        <v>645</v>
      </c>
      <c r="M3729" s="267"/>
      <c r="N3729" s="267"/>
      <c r="O3729" s="267"/>
      <c r="P3729" s="267"/>
      <c r="Q3729" s="267"/>
      <c r="R3729" s="267"/>
      <c r="S3729" s="267"/>
      <c r="T3729" s="267"/>
      <c r="U3729" s="267"/>
      <c r="V3729" s="267"/>
      <c r="W3729" s="267"/>
      <c r="X3729" s="267"/>
      <c r="Y3729" s="267"/>
      <c r="Z3729" s="267"/>
      <c r="AA3729" s="267"/>
      <c r="AB3729" s="267"/>
    </row>
    <row r="3730" spans="1:28" s="268" customFormat="1" ht="40.200000000000003" customHeight="1">
      <c r="A3730" s="263" t="s">
        <v>9980</v>
      </c>
      <c r="B3730" s="271" t="s">
        <v>9981</v>
      </c>
      <c r="C3730" s="263" t="s">
        <v>10040</v>
      </c>
      <c r="D3730" s="263" t="s">
        <v>9989</v>
      </c>
      <c r="E3730" s="271" t="s">
        <v>9984</v>
      </c>
      <c r="F3730" s="263" t="s">
        <v>5025</v>
      </c>
      <c r="G3730" s="264" t="s">
        <v>6540</v>
      </c>
      <c r="H3730" s="263" t="s">
        <v>3365</v>
      </c>
      <c r="I3730" s="265" t="s">
        <v>9</v>
      </c>
      <c r="J3730" s="263"/>
      <c r="K3730" s="269"/>
      <c r="L3730" s="269" t="s">
        <v>645</v>
      </c>
      <c r="M3730" s="267"/>
      <c r="N3730" s="267"/>
      <c r="O3730" s="267"/>
      <c r="P3730" s="267"/>
      <c r="Q3730" s="267"/>
      <c r="R3730" s="267"/>
      <c r="S3730" s="267"/>
      <c r="T3730" s="267"/>
      <c r="U3730" s="267"/>
      <c r="V3730" s="267"/>
      <c r="W3730" s="267"/>
      <c r="X3730" s="267"/>
      <c r="Y3730" s="267"/>
      <c r="Z3730" s="267"/>
      <c r="AA3730" s="267"/>
      <c r="AB3730" s="267"/>
    </row>
    <row r="3731" spans="1:28" s="268" customFormat="1" ht="40.200000000000003" customHeight="1">
      <c r="A3731" s="263" t="s">
        <v>9980</v>
      </c>
      <c r="B3731" s="271" t="s">
        <v>9981</v>
      </c>
      <c r="C3731" s="263" t="s">
        <v>10041</v>
      </c>
      <c r="D3731" s="263" t="s">
        <v>9989</v>
      </c>
      <c r="E3731" s="271" t="s">
        <v>9984</v>
      </c>
      <c r="F3731" s="263" t="s">
        <v>3036</v>
      </c>
      <c r="G3731" s="264" t="s">
        <v>6542</v>
      </c>
      <c r="H3731" s="263" t="s">
        <v>6543</v>
      </c>
      <c r="I3731" s="265" t="s">
        <v>9</v>
      </c>
      <c r="J3731" s="263"/>
      <c r="K3731" s="269"/>
      <c r="L3731" s="269" t="s">
        <v>645</v>
      </c>
      <c r="M3731" s="267"/>
      <c r="N3731" s="267"/>
      <c r="O3731" s="267"/>
      <c r="P3731" s="267"/>
      <c r="Q3731" s="267"/>
      <c r="R3731" s="267"/>
      <c r="S3731" s="267"/>
      <c r="T3731" s="267"/>
      <c r="U3731" s="267"/>
      <c r="V3731" s="267"/>
      <c r="W3731" s="267"/>
      <c r="X3731" s="267"/>
      <c r="Y3731" s="267"/>
      <c r="Z3731" s="267"/>
      <c r="AA3731" s="267"/>
      <c r="AB3731" s="267"/>
    </row>
    <row r="3732" spans="1:28" s="268" customFormat="1" ht="40.200000000000003" customHeight="1">
      <c r="A3732" s="263" t="s">
        <v>10042</v>
      </c>
      <c r="B3732" s="271" t="s">
        <v>10043</v>
      </c>
      <c r="C3732" s="263" t="s">
        <v>10044</v>
      </c>
      <c r="D3732" s="263" t="s">
        <v>10045</v>
      </c>
      <c r="E3732" s="271" t="s">
        <v>10046</v>
      </c>
      <c r="F3732" s="263" t="s">
        <v>10047</v>
      </c>
      <c r="G3732" s="264" t="s">
        <v>5950</v>
      </c>
      <c r="H3732" s="263" t="s">
        <v>10048</v>
      </c>
      <c r="I3732" s="265" t="s">
        <v>9</v>
      </c>
      <c r="J3732" s="263"/>
      <c r="K3732" s="269"/>
      <c r="L3732" s="269" t="s">
        <v>645</v>
      </c>
      <c r="M3732" s="267"/>
      <c r="N3732" s="267"/>
      <c r="O3732" s="267"/>
      <c r="P3732" s="267"/>
      <c r="Q3732" s="267"/>
      <c r="R3732" s="267"/>
      <c r="S3732" s="267"/>
      <c r="T3732" s="267"/>
      <c r="U3732" s="267"/>
      <c r="V3732" s="267"/>
      <c r="W3732" s="267"/>
      <c r="X3732" s="267"/>
      <c r="Y3732" s="267"/>
      <c r="Z3732" s="267"/>
      <c r="AA3732" s="267"/>
      <c r="AB3732" s="267"/>
    </row>
    <row r="3733" spans="1:28" s="284" customFormat="1" ht="40.200000000000003" customHeight="1">
      <c r="A3733" s="287" t="s">
        <v>10042</v>
      </c>
      <c r="B3733" s="271" t="s">
        <v>10043</v>
      </c>
      <c r="C3733" s="287" t="s">
        <v>10049</v>
      </c>
      <c r="D3733" s="287" t="s">
        <v>10045</v>
      </c>
      <c r="E3733" s="271" t="s">
        <v>10046</v>
      </c>
      <c r="F3733" s="287" t="s">
        <v>10050</v>
      </c>
      <c r="G3733" s="309" t="s">
        <v>10051</v>
      </c>
      <c r="H3733" s="287" t="s">
        <v>10052</v>
      </c>
      <c r="I3733" s="286" t="s">
        <v>116</v>
      </c>
      <c r="J3733" s="313" t="s">
        <v>645</v>
      </c>
      <c r="K3733" s="313"/>
      <c r="L3733" s="287" t="s">
        <v>5325</v>
      </c>
    </row>
    <row r="3734" spans="1:28" s="262" customFormat="1" ht="40.200000000000003" customHeight="1">
      <c r="A3734" s="256" t="s">
        <v>10042</v>
      </c>
      <c r="B3734" s="271" t="s">
        <v>10043</v>
      </c>
      <c r="C3734" s="256" t="s">
        <v>10053</v>
      </c>
      <c r="D3734" s="256" t="s">
        <v>10045</v>
      </c>
      <c r="E3734" s="271" t="s">
        <v>10046</v>
      </c>
      <c r="F3734" s="256" t="s">
        <v>10054</v>
      </c>
      <c r="G3734" s="258" t="s">
        <v>10051</v>
      </c>
      <c r="H3734" s="256" t="s">
        <v>10055</v>
      </c>
      <c r="I3734" s="259" t="s">
        <v>9</v>
      </c>
      <c r="J3734" s="263"/>
      <c r="K3734" s="314"/>
      <c r="L3734" s="314" t="s">
        <v>645</v>
      </c>
      <c r="M3734" s="261"/>
      <c r="N3734" s="261"/>
      <c r="O3734" s="261"/>
      <c r="P3734" s="261"/>
      <c r="Q3734" s="261"/>
      <c r="R3734" s="261"/>
      <c r="S3734" s="261"/>
      <c r="T3734" s="261"/>
      <c r="U3734" s="261"/>
      <c r="V3734" s="261"/>
      <c r="W3734" s="261"/>
      <c r="X3734" s="261"/>
      <c r="Y3734" s="261"/>
      <c r="Z3734" s="261"/>
      <c r="AA3734" s="261"/>
      <c r="AB3734" s="261"/>
    </row>
    <row r="3735" spans="1:28" s="268" customFormat="1" ht="40.200000000000003" customHeight="1">
      <c r="A3735" s="263" t="s">
        <v>10042</v>
      </c>
      <c r="B3735" s="271" t="s">
        <v>10043</v>
      </c>
      <c r="C3735" s="263" t="s">
        <v>10056</v>
      </c>
      <c r="D3735" s="263" t="s">
        <v>10045</v>
      </c>
      <c r="E3735" s="271" t="s">
        <v>10046</v>
      </c>
      <c r="F3735" s="263" t="s">
        <v>10057</v>
      </c>
      <c r="G3735" s="264" t="s">
        <v>10058</v>
      </c>
      <c r="H3735" s="263" t="s">
        <v>10059</v>
      </c>
      <c r="I3735" s="265" t="s">
        <v>9</v>
      </c>
      <c r="J3735" s="263"/>
      <c r="K3735" s="269"/>
      <c r="L3735" s="269" t="s">
        <v>645</v>
      </c>
      <c r="M3735" s="267"/>
      <c r="N3735" s="267"/>
      <c r="O3735" s="267"/>
      <c r="P3735" s="267"/>
      <c r="Q3735" s="267"/>
      <c r="R3735" s="267"/>
      <c r="S3735" s="267"/>
      <c r="T3735" s="267"/>
      <c r="U3735" s="267"/>
      <c r="V3735" s="267"/>
      <c r="W3735" s="267"/>
      <c r="X3735" s="267"/>
      <c r="Y3735" s="267"/>
      <c r="Z3735" s="267"/>
      <c r="AA3735" s="267"/>
      <c r="AB3735" s="267"/>
    </row>
    <row r="3736" spans="1:28" s="268" customFormat="1" ht="40.200000000000003" customHeight="1">
      <c r="A3736" s="263" t="s">
        <v>10042</v>
      </c>
      <c r="B3736" s="271" t="s">
        <v>10043</v>
      </c>
      <c r="C3736" s="263" t="s">
        <v>10060</v>
      </c>
      <c r="D3736" s="263" t="s">
        <v>10045</v>
      </c>
      <c r="E3736" s="271" t="s">
        <v>10046</v>
      </c>
      <c r="F3736" s="263" t="s">
        <v>10061</v>
      </c>
      <c r="G3736" s="264" t="s">
        <v>10058</v>
      </c>
      <c r="H3736" s="263" t="s">
        <v>10062</v>
      </c>
      <c r="I3736" s="265" t="s">
        <v>9</v>
      </c>
      <c r="J3736" s="263"/>
      <c r="K3736" s="269"/>
      <c r="L3736" s="269" t="s">
        <v>645</v>
      </c>
      <c r="M3736" s="267"/>
      <c r="N3736" s="267"/>
      <c r="O3736" s="267"/>
      <c r="P3736" s="267"/>
      <c r="Q3736" s="267"/>
      <c r="R3736" s="267"/>
      <c r="S3736" s="267"/>
      <c r="T3736" s="267"/>
      <c r="U3736" s="267"/>
      <c r="V3736" s="267"/>
      <c r="W3736" s="267"/>
      <c r="X3736" s="267"/>
      <c r="Y3736" s="267"/>
      <c r="Z3736" s="267"/>
      <c r="AA3736" s="267"/>
      <c r="AB3736" s="267"/>
    </row>
    <row r="3737" spans="1:28" s="268" customFormat="1" ht="40.200000000000003" customHeight="1">
      <c r="A3737" s="263" t="s">
        <v>10042</v>
      </c>
      <c r="B3737" s="271" t="s">
        <v>10043</v>
      </c>
      <c r="C3737" s="263" t="s">
        <v>10063</v>
      </c>
      <c r="D3737" s="263" t="s">
        <v>10045</v>
      </c>
      <c r="E3737" s="271" t="s">
        <v>10046</v>
      </c>
      <c r="F3737" s="263" t="s">
        <v>10064</v>
      </c>
      <c r="G3737" s="264" t="s">
        <v>10065</v>
      </c>
      <c r="H3737" s="263" t="s">
        <v>10066</v>
      </c>
      <c r="I3737" s="265" t="s">
        <v>9</v>
      </c>
      <c r="J3737" s="263"/>
      <c r="K3737" s="269"/>
      <c r="L3737" s="269" t="s">
        <v>645</v>
      </c>
      <c r="M3737" s="267"/>
      <c r="N3737" s="267"/>
      <c r="O3737" s="267"/>
      <c r="P3737" s="267"/>
      <c r="Q3737" s="267"/>
      <c r="R3737" s="267"/>
      <c r="S3737" s="267"/>
      <c r="T3737" s="267"/>
      <c r="U3737" s="267"/>
      <c r="V3737" s="267"/>
      <c r="W3737" s="267"/>
      <c r="X3737" s="267"/>
      <c r="Y3737" s="267"/>
      <c r="Z3737" s="267"/>
      <c r="AA3737" s="267"/>
      <c r="AB3737" s="267"/>
    </row>
    <row r="3738" spans="1:28" s="268" customFormat="1" ht="40.200000000000003" customHeight="1">
      <c r="A3738" s="263" t="s">
        <v>10042</v>
      </c>
      <c r="B3738" s="271" t="s">
        <v>10043</v>
      </c>
      <c r="C3738" s="263" t="s">
        <v>10067</v>
      </c>
      <c r="D3738" s="263" t="s">
        <v>10045</v>
      </c>
      <c r="E3738" s="271" t="s">
        <v>10046</v>
      </c>
      <c r="F3738" s="263" t="s">
        <v>10068</v>
      </c>
      <c r="G3738" s="264" t="s">
        <v>10065</v>
      </c>
      <c r="H3738" s="263" t="s">
        <v>10069</v>
      </c>
      <c r="I3738" s="265" t="s">
        <v>9</v>
      </c>
      <c r="J3738" s="263"/>
      <c r="K3738" s="269"/>
      <c r="L3738" s="269" t="s">
        <v>645</v>
      </c>
      <c r="M3738" s="267"/>
      <c r="N3738" s="267"/>
      <c r="O3738" s="267"/>
      <c r="P3738" s="267"/>
      <c r="Q3738" s="267"/>
      <c r="R3738" s="267"/>
      <c r="S3738" s="267"/>
      <c r="T3738" s="267"/>
      <c r="U3738" s="267"/>
      <c r="V3738" s="267"/>
      <c r="W3738" s="267"/>
      <c r="X3738" s="267"/>
      <c r="Y3738" s="267"/>
      <c r="Z3738" s="267"/>
      <c r="AA3738" s="267"/>
      <c r="AB3738" s="267"/>
    </row>
    <row r="3739" spans="1:28" s="268" customFormat="1" ht="40.200000000000003" customHeight="1">
      <c r="A3739" s="263" t="s">
        <v>10042</v>
      </c>
      <c r="B3739" s="271" t="s">
        <v>10043</v>
      </c>
      <c r="C3739" s="263" t="s">
        <v>10070</v>
      </c>
      <c r="D3739" s="263" t="s">
        <v>10045</v>
      </c>
      <c r="E3739" s="271" t="s">
        <v>10046</v>
      </c>
      <c r="F3739" s="263" t="s">
        <v>5970</v>
      </c>
      <c r="G3739" s="264" t="s">
        <v>10071</v>
      </c>
      <c r="H3739" s="263" t="s">
        <v>5972</v>
      </c>
      <c r="I3739" s="265" t="s">
        <v>9</v>
      </c>
      <c r="J3739" s="263"/>
      <c r="K3739" s="269"/>
      <c r="L3739" s="269" t="s">
        <v>645</v>
      </c>
      <c r="M3739" s="267"/>
      <c r="N3739" s="267"/>
      <c r="O3739" s="267"/>
      <c r="P3739" s="267"/>
      <c r="Q3739" s="267"/>
      <c r="R3739" s="267"/>
      <c r="S3739" s="267"/>
      <c r="T3739" s="267"/>
      <c r="U3739" s="267"/>
      <c r="V3739" s="267"/>
      <c r="W3739" s="267"/>
      <c r="X3739" s="267"/>
      <c r="Y3739" s="267"/>
      <c r="Z3739" s="267"/>
      <c r="AA3739" s="267"/>
      <c r="AB3739" s="267"/>
    </row>
    <row r="3740" spans="1:28" s="268" customFormat="1" ht="40.200000000000003" customHeight="1">
      <c r="A3740" s="263" t="s">
        <v>10042</v>
      </c>
      <c r="B3740" s="271" t="s">
        <v>10043</v>
      </c>
      <c r="C3740" s="263" t="s">
        <v>10072</v>
      </c>
      <c r="D3740" s="263" t="s">
        <v>10045</v>
      </c>
      <c r="E3740" s="271" t="s">
        <v>10046</v>
      </c>
      <c r="F3740" s="263" t="s">
        <v>5974</v>
      </c>
      <c r="G3740" s="264" t="s">
        <v>10071</v>
      </c>
      <c r="H3740" s="263" t="s">
        <v>5975</v>
      </c>
      <c r="I3740" s="265" t="s">
        <v>9</v>
      </c>
      <c r="J3740" s="263"/>
      <c r="K3740" s="269"/>
      <c r="L3740" s="269" t="s">
        <v>645</v>
      </c>
      <c r="M3740" s="267"/>
      <c r="N3740" s="267"/>
      <c r="O3740" s="267"/>
      <c r="P3740" s="267"/>
      <c r="Q3740" s="267"/>
      <c r="R3740" s="267"/>
      <c r="S3740" s="267"/>
      <c r="T3740" s="267"/>
      <c r="U3740" s="267"/>
      <c r="V3740" s="267"/>
      <c r="W3740" s="267"/>
      <c r="X3740" s="267"/>
      <c r="Y3740" s="267"/>
      <c r="Z3740" s="267"/>
      <c r="AA3740" s="267"/>
      <c r="AB3740" s="267"/>
    </row>
    <row r="3741" spans="1:28" s="268" customFormat="1" ht="40.200000000000003" customHeight="1">
      <c r="A3741" s="263" t="s">
        <v>10042</v>
      </c>
      <c r="B3741" s="271" t="s">
        <v>10043</v>
      </c>
      <c r="C3741" s="263" t="s">
        <v>10073</v>
      </c>
      <c r="D3741" s="263" t="s">
        <v>10045</v>
      </c>
      <c r="E3741" s="271" t="s">
        <v>10046</v>
      </c>
      <c r="F3741" s="263" t="s">
        <v>5977</v>
      </c>
      <c r="G3741" s="264" t="s">
        <v>10071</v>
      </c>
      <c r="H3741" s="263" t="s">
        <v>5978</v>
      </c>
      <c r="I3741" s="265" t="s">
        <v>9</v>
      </c>
      <c r="J3741" s="263"/>
      <c r="K3741" s="269"/>
      <c r="L3741" s="269" t="s">
        <v>645</v>
      </c>
      <c r="M3741" s="267"/>
      <c r="N3741" s="267"/>
      <c r="O3741" s="267"/>
      <c r="P3741" s="267"/>
      <c r="Q3741" s="267"/>
      <c r="R3741" s="267"/>
      <c r="S3741" s="267"/>
      <c r="T3741" s="267"/>
      <c r="U3741" s="267"/>
      <c r="V3741" s="267"/>
      <c r="W3741" s="267"/>
      <c r="X3741" s="267"/>
      <c r="Y3741" s="267"/>
      <c r="Z3741" s="267"/>
      <c r="AA3741" s="267"/>
      <c r="AB3741" s="267"/>
    </row>
    <row r="3742" spans="1:28" s="268" customFormat="1" ht="40.200000000000003" customHeight="1">
      <c r="A3742" s="263" t="s">
        <v>10042</v>
      </c>
      <c r="B3742" s="271" t="s">
        <v>10043</v>
      </c>
      <c r="C3742" s="263" t="s">
        <v>10074</v>
      </c>
      <c r="D3742" s="263" t="s">
        <v>10045</v>
      </c>
      <c r="E3742" s="271" t="s">
        <v>10046</v>
      </c>
      <c r="F3742" s="263" t="s">
        <v>5980</v>
      </c>
      <c r="G3742" s="264" t="s">
        <v>10071</v>
      </c>
      <c r="H3742" s="263" t="s">
        <v>5981</v>
      </c>
      <c r="I3742" s="273" t="s">
        <v>9</v>
      </c>
      <c r="J3742" s="290"/>
      <c r="K3742" s="269"/>
      <c r="L3742" s="269"/>
      <c r="M3742" s="267"/>
      <c r="N3742" s="267"/>
      <c r="O3742" s="267"/>
      <c r="P3742" s="267"/>
      <c r="Q3742" s="267"/>
      <c r="R3742" s="267"/>
      <c r="S3742" s="267"/>
      <c r="T3742" s="267"/>
      <c r="U3742" s="267"/>
      <c r="V3742" s="267"/>
      <c r="W3742" s="267"/>
      <c r="X3742" s="267"/>
      <c r="Y3742" s="267"/>
      <c r="Z3742" s="267"/>
      <c r="AA3742" s="267"/>
      <c r="AB3742" s="267"/>
    </row>
    <row r="3743" spans="1:28" s="268" customFormat="1" ht="40.200000000000003" customHeight="1">
      <c r="A3743" s="263" t="s">
        <v>10042</v>
      </c>
      <c r="B3743" s="271" t="s">
        <v>10043</v>
      </c>
      <c r="C3743" s="263" t="s">
        <v>10075</v>
      </c>
      <c r="D3743" s="263" t="s">
        <v>10045</v>
      </c>
      <c r="E3743" s="271" t="s">
        <v>10046</v>
      </c>
      <c r="F3743" s="263" t="s">
        <v>5983</v>
      </c>
      <c r="G3743" s="264" t="s">
        <v>10076</v>
      </c>
      <c r="H3743" s="263" t="s">
        <v>10077</v>
      </c>
      <c r="I3743" s="265" t="s">
        <v>9</v>
      </c>
      <c r="J3743" s="263"/>
      <c r="K3743" s="269"/>
      <c r="L3743" s="269" t="s">
        <v>645</v>
      </c>
      <c r="M3743" s="267"/>
      <c r="N3743" s="267"/>
      <c r="O3743" s="267"/>
      <c r="P3743" s="267"/>
      <c r="Q3743" s="267"/>
      <c r="R3743" s="267"/>
      <c r="S3743" s="267"/>
      <c r="T3743" s="267"/>
      <c r="U3743" s="267"/>
      <c r="V3743" s="267"/>
      <c r="W3743" s="267"/>
      <c r="X3743" s="267"/>
      <c r="Y3743" s="267"/>
      <c r="Z3743" s="267"/>
      <c r="AA3743" s="267"/>
      <c r="AB3743" s="267"/>
    </row>
    <row r="3744" spans="1:28" s="268" customFormat="1" ht="40.200000000000003" customHeight="1">
      <c r="A3744" s="263" t="s">
        <v>10042</v>
      </c>
      <c r="B3744" s="271" t="s">
        <v>10043</v>
      </c>
      <c r="C3744" s="263" t="s">
        <v>10078</v>
      </c>
      <c r="D3744" s="263" t="s">
        <v>10045</v>
      </c>
      <c r="E3744" s="271" t="s">
        <v>10046</v>
      </c>
      <c r="F3744" s="263" t="s">
        <v>5987</v>
      </c>
      <c r="G3744" s="264" t="s">
        <v>10076</v>
      </c>
      <c r="H3744" s="263" t="s">
        <v>5989</v>
      </c>
      <c r="I3744" s="265" t="s">
        <v>9</v>
      </c>
      <c r="J3744" s="263"/>
      <c r="K3744" s="269"/>
      <c r="L3744" s="269" t="s">
        <v>645</v>
      </c>
      <c r="M3744" s="267"/>
      <c r="N3744" s="267"/>
      <c r="O3744" s="267"/>
      <c r="P3744" s="267"/>
      <c r="Q3744" s="267"/>
      <c r="R3744" s="267"/>
      <c r="S3744" s="267"/>
      <c r="T3744" s="267"/>
      <c r="U3744" s="267"/>
      <c r="V3744" s="267"/>
      <c r="W3744" s="267"/>
      <c r="X3744" s="267"/>
      <c r="Y3744" s="267"/>
      <c r="Z3744" s="267"/>
      <c r="AA3744" s="267"/>
      <c r="AB3744" s="267"/>
    </row>
    <row r="3745" spans="1:28" s="268" customFormat="1" ht="40.200000000000003" customHeight="1">
      <c r="A3745" s="263" t="s">
        <v>10042</v>
      </c>
      <c r="B3745" s="271" t="s">
        <v>10043</v>
      </c>
      <c r="C3745" s="263" t="s">
        <v>10079</v>
      </c>
      <c r="D3745" s="263" t="s">
        <v>10045</v>
      </c>
      <c r="E3745" s="271" t="s">
        <v>10046</v>
      </c>
      <c r="F3745" s="263" t="s">
        <v>5991</v>
      </c>
      <c r="G3745" s="264" t="s">
        <v>10080</v>
      </c>
      <c r="H3745" s="263" t="s">
        <v>5993</v>
      </c>
      <c r="I3745" s="265" t="s">
        <v>9</v>
      </c>
      <c r="J3745" s="263"/>
      <c r="K3745" s="269"/>
      <c r="L3745" s="269" t="s">
        <v>645</v>
      </c>
      <c r="M3745" s="267"/>
      <c r="N3745" s="267"/>
      <c r="O3745" s="267"/>
      <c r="P3745" s="267"/>
      <c r="Q3745" s="267"/>
      <c r="R3745" s="267"/>
      <c r="S3745" s="267"/>
      <c r="T3745" s="267"/>
      <c r="U3745" s="267"/>
      <c r="V3745" s="267"/>
      <c r="W3745" s="267"/>
      <c r="X3745" s="267"/>
      <c r="Y3745" s="267"/>
      <c r="Z3745" s="267"/>
      <c r="AA3745" s="267"/>
      <c r="AB3745" s="267"/>
    </row>
    <row r="3746" spans="1:28" s="268" customFormat="1" ht="40.200000000000003" customHeight="1">
      <c r="A3746" s="263" t="s">
        <v>10042</v>
      </c>
      <c r="B3746" s="271" t="s">
        <v>10043</v>
      </c>
      <c r="C3746" s="263" t="s">
        <v>10081</v>
      </c>
      <c r="D3746" s="263" t="s">
        <v>10045</v>
      </c>
      <c r="E3746" s="271" t="s">
        <v>10046</v>
      </c>
      <c r="F3746" s="263" t="s">
        <v>5995</v>
      </c>
      <c r="G3746" s="264" t="s">
        <v>10082</v>
      </c>
      <c r="H3746" s="263" t="s">
        <v>10083</v>
      </c>
      <c r="I3746" s="265" t="s">
        <v>9</v>
      </c>
      <c r="J3746" s="263"/>
      <c r="K3746" s="269"/>
      <c r="L3746" s="269" t="s">
        <v>645</v>
      </c>
      <c r="M3746" s="267"/>
      <c r="N3746" s="267"/>
      <c r="O3746" s="267"/>
      <c r="P3746" s="267"/>
      <c r="Q3746" s="267"/>
      <c r="R3746" s="267"/>
      <c r="S3746" s="267"/>
      <c r="T3746" s="267"/>
      <c r="U3746" s="267"/>
      <c r="V3746" s="267"/>
      <c r="W3746" s="267"/>
      <c r="X3746" s="267"/>
      <c r="Y3746" s="267"/>
      <c r="Z3746" s="267"/>
      <c r="AA3746" s="267"/>
      <c r="AB3746" s="267"/>
    </row>
    <row r="3747" spans="1:28" s="268" customFormat="1" ht="40.200000000000003" customHeight="1">
      <c r="A3747" s="263" t="s">
        <v>10042</v>
      </c>
      <c r="B3747" s="271" t="s">
        <v>10043</v>
      </c>
      <c r="C3747" s="263" t="s">
        <v>10084</v>
      </c>
      <c r="D3747" s="263" t="s">
        <v>10045</v>
      </c>
      <c r="E3747" s="271" t="s">
        <v>10046</v>
      </c>
      <c r="F3747" s="263" t="s">
        <v>4595</v>
      </c>
      <c r="G3747" s="264" t="s">
        <v>10082</v>
      </c>
      <c r="H3747" s="263" t="s">
        <v>6000</v>
      </c>
      <c r="I3747" s="265" t="s">
        <v>9</v>
      </c>
      <c r="J3747" s="263"/>
      <c r="K3747" s="269"/>
      <c r="L3747" s="269" t="s">
        <v>645</v>
      </c>
      <c r="M3747" s="267"/>
      <c r="N3747" s="267"/>
      <c r="O3747" s="267"/>
      <c r="P3747" s="267"/>
      <c r="Q3747" s="267"/>
      <c r="R3747" s="267"/>
      <c r="S3747" s="267"/>
      <c r="T3747" s="267"/>
      <c r="U3747" s="267"/>
      <c r="V3747" s="267"/>
      <c r="W3747" s="267"/>
      <c r="X3747" s="267"/>
      <c r="Y3747" s="267"/>
      <c r="Z3747" s="267"/>
      <c r="AA3747" s="267"/>
      <c r="AB3747" s="267"/>
    </row>
    <row r="3748" spans="1:28" s="268" customFormat="1" ht="40.200000000000003" customHeight="1">
      <c r="A3748" s="263" t="s">
        <v>10042</v>
      </c>
      <c r="B3748" s="271" t="s">
        <v>10043</v>
      </c>
      <c r="C3748" s="263" t="s">
        <v>10085</v>
      </c>
      <c r="D3748" s="263" t="s">
        <v>10045</v>
      </c>
      <c r="E3748" s="271" t="s">
        <v>10046</v>
      </c>
      <c r="F3748" s="263" t="s">
        <v>6002</v>
      </c>
      <c r="G3748" s="264" t="s">
        <v>10082</v>
      </c>
      <c r="H3748" s="263" t="s">
        <v>6003</v>
      </c>
      <c r="I3748" s="265" t="s">
        <v>9</v>
      </c>
      <c r="J3748" s="269"/>
      <c r="K3748" s="269"/>
      <c r="L3748" s="269" t="s">
        <v>645</v>
      </c>
      <c r="M3748" s="267"/>
      <c r="N3748" s="267"/>
      <c r="O3748" s="267"/>
      <c r="P3748" s="267"/>
      <c r="Q3748" s="267"/>
      <c r="R3748" s="267"/>
      <c r="S3748" s="267"/>
      <c r="T3748" s="267"/>
      <c r="U3748" s="267"/>
      <c r="V3748" s="267"/>
      <c r="W3748" s="267"/>
      <c r="X3748" s="267"/>
      <c r="Y3748" s="267"/>
      <c r="Z3748" s="267"/>
      <c r="AA3748" s="267"/>
      <c r="AB3748" s="267"/>
    </row>
    <row r="3749" spans="1:28" s="268" customFormat="1" ht="40.200000000000003" customHeight="1">
      <c r="A3749" s="263" t="s">
        <v>10042</v>
      </c>
      <c r="B3749" s="271" t="s">
        <v>10043</v>
      </c>
      <c r="C3749" s="263" t="s">
        <v>10086</v>
      </c>
      <c r="D3749" s="263" t="s">
        <v>10045</v>
      </c>
      <c r="E3749" s="271" t="s">
        <v>10046</v>
      </c>
      <c r="F3749" s="263" t="s">
        <v>6005</v>
      </c>
      <c r="G3749" s="264" t="s">
        <v>10082</v>
      </c>
      <c r="H3749" s="263" t="s">
        <v>6006</v>
      </c>
      <c r="I3749" s="265" t="s">
        <v>9</v>
      </c>
      <c r="J3749" s="263"/>
      <c r="K3749" s="269"/>
      <c r="L3749" s="269" t="s">
        <v>645</v>
      </c>
      <c r="M3749" s="267"/>
      <c r="N3749" s="267"/>
      <c r="O3749" s="267"/>
      <c r="P3749" s="267"/>
      <c r="Q3749" s="267"/>
      <c r="R3749" s="267"/>
      <c r="S3749" s="267"/>
      <c r="T3749" s="267"/>
      <c r="U3749" s="267"/>
      <c r="V3749" s="267"/>
      <c r="W3749" s="267"/>
      <c r="X3749" s="267"/>
      <c r="Y3749" s="267"/>
      <c r="Z3749" s="267"/>
      <c r="AA3749" s="267"/>
      <c r="AB3749" s="267"/>
    </row>
    <row r="3750" spans="1:28" s="268" customFormat="1" ht="40.200000000000003" customHeight="1">
      <c r="A3750" s="263" t="s">
        <v>10042</v>
      </c>
      <c r="B3750" s="271" t="s">
        <v>10043</v>
      </c>
      <c r="C3750" s="263" t="s">
        <v>10087</v>
      </c>
      <c r="D3750" s="263" t="s">
        <v>10045</v>
      </c>
      <c r="E3750" s="271" t="s">
        <v>10046</v>
      </c>
      <c r="F3750" s="263" t="s">
        <v>6008</v>
      </c>
      <c r="G3750" s="264" t="s">
        <v>10088</v>
      </c>
      <c r="H3750" s="263" t="s">
        <v>10089</v>
      </c>
      <c r="I3750" s="265" t="s">
        <v>9</v>
      </c>
      <c r="J3750" s="263"/>
      <c r="K3750" s="269"/>
      <c r="L3750" s="269" t="s">
        <v>645</v>
      </c>
      <c r="M3750" s="267"/>
      <c r="N3750" s="267"/>
      <c r="O3750" s="267"/>
      <c r="P3750" s="267"/>
      <c r="Q3750" s="267"/>
      <c r="R3750" s="267"/>
      <c r="S3750" s="267"/>
      <c r="T3750" s="267"/>
      <c r="U3750" s="267"/>
      <c r="V3750" s="267"/>
      <c r="W3750" s="267"/>
      <c r="X3750" s="267"/>
      <c r="Y3750" s="267"/>
      <c r="Z3750" s="267"/>
      <c r="AA3750" s="267"/>
      <c r="AB3750" s="267"/>
    </row>
    <row r="3751" spans="1:28" s="268" customFormat="1" ht="40.200000000000003" customHeight="1">
      <c r="A3751" s="263" t="s">
        <v>10042</v>
      </c>
      <c r="B3751" s="271" t="s">
        <v>10043</v>
      </c>
      <c r="C3751" s="263" t="s">
        <v>10090</v>
      </c>
      <c r="D3751" s="263" t="s">
        <v>10045</v>
      </c>
      <c r="E3751" s="271" t="s">
        <v>10046</v>
      </c>
      <c r="F3751" s="263" t="s">
        <v>6012</v>
      </c>
      <c r="G3751" s="264" t="s">
        <v>10091</v>
      </c>
      <c r="H3751" s="263" t="s">
        <v>6014</v>
      </c>
      <c r="I3751" s="265" t="s">
        <v>9</v>
      </c>
      <c r="J3751" s="263"/>
      <c r="K3751" s="269"/>
      <c r="L3751" s="269" t="s">
        <v>645</v>
      </c>
      <c r="M3751" s="267"/>
      <c r="N3751" s="267"/>
      <c r="O3751" s="267"/>
      <c r="P3751" s="267"/>
      <c r="Q3751" s="267"/>
      <c r="R3751" s="267"/>
      <c r="S3751" s="267"/>
      <c r="T3751" s="267"/>
      <c r="U3751" s="267"/>
      <c r="V3751" s="267"/>
      <c r="W3751" s="267"/>
      <c r="X3751" s="267"/>
      <c r="Y3751" s="267"/>
      <c r="Z3751" s="267"/>
      <c r="AA3751" s="267"/>
      <c r="AB3751" s="267"/>
    </row>
    <row r="3752" spans="1:28" s="268" customFormat="1" ht="40.200000000000003" customHeight="1">
      <c r="A3752" s="263" t="s">
        <v>10042</v>
      </c>
      <c r="B3752" s="271" t="s">
        <v>10043</v>
      </c>
      <c r="C3752" s="263" t="s">
        <v>10092</v>
      </c>
      <c r="D3752" s="263" t="s">
        <v>10045</v>
      </c>
      <c r="E3752" s="271" t="s">
        <v>10046</v>
      </c>
      <c r="F3752" s="263" t="s">
        <v>10093</v>
      </c>
      <c r="G3752" s="264" t="s">
        <v>6020</v>
      </c>
      <c r="H3752" s="263" t="s">
        <v>10094</v>
      </c>
      <c r="I3752" s="265" t="s">
        <v>9</v>
      </c>
      <c r="J3752" s="263"/>
      <c r="K3752" s="269"/>
      <c r="L3752" s="269" t="s">
        <v>645</v>
      </c>
      <c r="M3752" s="267"/>
      <c r="N3752" s="267"/>
      <c r="O3752" s="267"/>
      <c r="P3752" s="267"/>
      <c r="Q3752" s="267"/>
      <c r="R3752" s="267"/>
      <c r="S3752" s="267"/>
      <c r="T3752" s="267"/>
      <c r="U3752" s="267"/>
      <c r="V3752" s="267"/>
      <c r="W3752" s="267"/>
      <c r="X3752" s="267"/>
      <c r="Y3752" s="267"/>
      <c r="Z3752" s="267"/>
      <c r="AA3752" s="267"/>
      <c r="AB3752" s="267"/>
    </row>
    <row r="3753" spans="1:28" s="268" customFormat="1" ht="40.200000000000003" customHeight="1">
      <c r="A3753" s="263" t="s">
        <v>10042</v>
      </c>
      <c r="B3753" s="271" t="s">
        <v>10043</v>
      </c>
      <c r="C3753" s="263" t="s">
        <v>10095</v>
      </c>
      <c r="D3753" s="263" t="s">
        <v>10045</v>
      </c>
      <c r="E3753" s="271" t="s">
        <v>10046</v>
      </c>
      <c r="F3753" s="263" t="s">
        <v>10096</v>
      </c>
      <c r="G3753" s="264" t="s">
        <v>6020</v>
      </c>
      <c r="H3753" s="263" t="s">
        <v>10097</v>
      </c>
      <c r="I3753" s="265" t="s">
        <v>9</v>
      </c>
      <c r="J3753" s="269"/>
      <c r="K3753" s="269"/>
      <c r="L3753" s="269" t="s">
        <v>645</v>
      </c>
      <c r="M3753" s="267"/>
      <c r="N3753" s="267"/>
      <c r="O3753" s="267"/>
      <c r="P3753" s="267"/>
      <c r="Q3753" s="267"/>
      <c r="R3753" s="267"/>
      <c r="S3753" s="267"/>
      <c r="T3753" s="267"/>
      <c r="U3753" s="267"/>
      <c r="V3753" s="267"/>
      <c r="W3753" s="267"/>
      <c r="X3753" s="267"/>
      <c r="Y3753" s="267"/>
      <c r="Z3753" s="267"/>
      <c r="AA3753" s="267"/>
      <c r="AB3753" s="267"/>
    </row>
    <row r="3754" spans="1:28" s="268" customFormat="1" ht="40.200000000000003" customHeight="1">
      <c r="A3754" s="263" t="s">
        <v>10042</v>
      </c>
      <c r="B3754" s="271" t="s">
        <v>10043</v>
      </c>
      <c r="C3754" s="263" t="s">
        <v>10098</v>
      </c>
      <c r="D3754" s="263" t="s">
        <v>10045</v>
      </c>
      <c r="E3754" s="271" t="s">
        <v>10046</v>
      </c>
      <c r="F3754" s="263" t="s">
        <v>10099</v>
      </c>
      <c r="G3754" s="264" t="s">
        <v>5996</v>
      </c>
      <c r="H3754" s="263" t="s">
        <v>10100</v>
      </c>
      <c r="I3754" s="265" t="s">
        <v>9</v>
      </c>
      <c r="J3754" s="263"/>
      <c r="K3754" s="269"/>
      <c r="L3754" s="269" t="s">
        <v>645</v>
      </c>
      <c r="M3754" s="267"/>
      <c r="N3754" s="267"/>
      <c r="O3754" s="267"/>
      <c r="P3754" s="267"/>
      <c r="Q3754" s="267"/>
      <c r="R3754" s="267"/>
      <c r="S3754" s="267"/>
      <c r="T3754" s="267"/>
      <c r="U3754" s="267"/>
      <c r="V3754" s="267"/>
      <c r="W3754" s="267"/>
      <c r="X3754" s="267"/>
      <c r="Y3754" s="267"/>
      <c r="Z3754" s="267"/>
      <c r="AA3754" s="267"/>
      <c r="AB3754" s="267"/>
    </row>
    <row r="3755" spans="1:28" s="268" customFormat="1" ht="40.200000000000003" customHeight="1">
      <c r="A3755" s="263" t="s">
        <v>10042</v>
      </c>
      <c r="B3755" s="271" t="s">
        <v>10043</v>
      </c>
      <c r="C3755" s="263" t="s">
        <v>10101</v>
      </c>
      <c r="D3755" s="263" t="s">
        <v>10045</v>
      </c>
      <c r="E3755" s="271" t="s">
        <v>10046</v>
      </c>
      <c r="F3755" s="263" t="s">
        <v>10102</v>
      </c>
      <c r="G3755" s="264" t="s">
        <v>5996</v>
      </c>
      <c r="H3755" s="263" t="s">
        <v>10103</v>
      </c>
      <c r="I3755" s="265" t="s">
        <v>9</v>
      </c>
      <c r="J3755" s="263"/>
      <c r="K3755" s="269"/>
      <c r="L3755" s="269" t="s">
        <v>645</v>
      </c>
      <c r="M3755" s="267"/>
      <c r="N3755" s="267"/>
      <c r="O3755" s="267"/>
      <c r="P3755" s="267"/>
      <c r="Q3755" s="267"/>
      <c r="R3755" s="267"/>
      <c r="S3755" s="267"/>
      <c r="T3755" s="267"/>
      <c r="U3755" s="267"/>
      <c r="V3755" s="267"/>
      <c r="W3755" s="267"/>
      <c r="X3755" s="267"/>
      <c r="Y3755" s="267"/>
      <c r="Z3755" s="267"/>
      <c r="AA3755" s="267"/>
      <c r="AB3755" s="267"/>
    </row>
    <row r="3756" spans="1:28" s="268" customFormat="1" ht="40.200000000000003" customHeight="1">
      <c r="A3756" s="263" t="s">
        <v>10042</v>
      </c>
      <c r="B3756" s="271" t="s">
        <v>10043</v>
      </c>
      <c r="C3756" s="263" t="s">
        <v>10104</v>
      </c>
      <c r="D3756" s="263" t="s">
        <v>10045</v>
      </c>
      <c r="E3756" s="271" t="s">
        <v>10046</v>
      </c>
      <c r="F3756" s="263" t="s">
        <v>6023</v>
      </c>
      <c r="G3756" s="264" t="s">
        <v>6020</v>
      </c>
      <c r="H3756" s="263" t="s">
        <v>6024</v>
      </c>
      <c r="I3756" s="265" t="s">
        <v>9</v>
      </c>
      <c r="J3756" s="263"/>
      <c r="K3756" s="269"/>
      <c r="L3756" s="269" t="s">
        <v>645</v>
      </c>
      <c r="M3756" s="267"/>
      <c r="N3756" s="267"/>
      <c r="O3756" s="267"/>
      <c r="P3756" s="267"/>
      <c r="Q3756" s="267"/>
      <c r="R3756" s="267"/>
      <c r="S3756" s="267"/>
      <c r="T3756" s="267"/>
      <c r="U3756" s="267"/>
      <c r="V3756" s="267"/>
      <c r="W3756" s="267"/>
      <c r="X3756" s="267"/>
      <c r="Y3756" s="267"/>
      <c r="Z3756" s="267"/>
      <c r="AA3756" s="267"/>
      <c r="AB3756" s="267"/>
    </row>
    <row r="3757" spans="1:28" s="268" customFormat="1" ht="40.200000000000003" customHeight="1">
      <c r="A3757" s="263" t="s">
        <v>10042</v>
      </c>
      <c r="B3757" s="271" t="s">
        <v>10043</v>
      </c>
      <c r="C3757" s="263" t="s">
        <v>10105</v>
      </c>
      <c r="D3757" s="263" t="s">
        <v>10045</v>
      </c>
      <c r="E3757" s="271" t="s">
        <v>10046</v>
      </c>
      <c r="F3757" s="263" t="s">
        <v>6026</v>
      </c>
      <c r="G3757" s="264" t="s">
        <v>10106</v>
      </c>
      <c r="H3757" s="263" t="s">
        <v>10107</v>
      </c>
      <c r="I3757" s="265" t="s">
        <v>9</v>
      </c>
      <c r="J3757" s="263"/>
      <c r="K3757" s="269"/>
      <c r="L3757" s="269" t="s">
        <v>645</v>
      </c>
      <c r="M3757" s="267"/>
      <c r="N3757" s="267"/>
      <c r="O3757" s="267"/>
      <c r="P3757" s="267"/>
      <c r="Q3757" s="267"/>
      <c r="R3757" s="267"/>
      <c r="S3757" s="267"/>
      <c r="T3757" s="267"/>
      <c r="U3757" s="267"/>
      <c r="V3757" s="267"/>
      <c r="W3757" s="267"/>
      <c r="X3757" s="267"/>
      <c r="Y3757" s="267"/>
      <c r="Z3757" s="267"/>
      <c r="AA3757" s="267"/>
      <c r="AB3757" s="267"/>
    </row>
    <row r="3758" spans="1:28" s="268" customFormat="1" ht="40.200000000000003" customHeight="1">
      <c r="A3758" s="263" t="s">
        <v>10042</v>
      </c>
      <c r="B3758" s="271" t="s">
        <v>10043</v>
      </c>
      <c r="C3758" s="263" t="s">
        <v>10108</v>
      </c>
      <c r="D3758" s="263" t="s">
        <v>10045</v>
      </c>
      <c r="E3758" s="271" t="s">
        <v>10046</v>
      </c>
      <c r="F3758" s="263" t="s">
        <v>10109</v>
      </c>
      <c r="G3758" s="264" t="s">
        <v>5999</v>
      </c>
      <c r="H3758" s="263" t="s">
        <v>10110</v>
      </c>
      <c r="I3758" s="265" t="s">
        <v>9</v>
      </c>
      <c r="J3758" s="263"/>
      <c r="K3758" s="269"/>
      <c r="L3758" s="269" t="s">
        <v>645</v>
      </c>
      <c r="M3758" s="267"/>
      <c r="N3758" s="267"/>
      <c r="O3758" s="267"/>
      <c r="P3758" s="267"/>
      <c r="Q3758" s="267"/>
      <c r="R3758" s="267"/>
      <c r="S3758" s="267"/>
      <c r="T3758" s="267"/>
      <c r="U3758" s="267"/>
      <c r="V3758" s="267"/>
      <c r="W3758" s="267"/>
      <c r="X3758" s="267"/>
      <c r="Y3758" s="267"/>
      <c r="Z3758" s="267"/>
      <c r="AA3758" s="267"/>
      <c r="AB3758" s="267"/>
    </row>
    <row r="3759" spans="1:28" s="268" customFormat="1" ht="40.200000000000003" customHeight="1">
      <c r="A3759" s="263" t="s">
        <v>10042</v>
      </c>
      <c r="B3759" s="271" t="s">
        <v>10043</v>
      </c>
      <c r="C3759" s="263" t="s">
        <v>10111</v>
      </c>
      <c r="D3759" s="263" t="s">
        <v>10045</v>
      </c>
      <c r="E3759" s="271" t="s">
        <v>10046</v>
      </c>
      <c r="F3759" s="263" t="s">
        <v>1036</v>
      </c>
      <c r="G3759" s="264" t="s">
        <v>6030</v>
      </c>
      <c r="H3759" s="263" t="s">
        <v>4613</v>
      </c>
      <c r="I3759" s="265" t="s">
        <v>9</v>
      </c>
      <c r="J3759" s="263"/>
      <c r="K3759" s="269"/>
      <c r="L3759" s="269" t="s">
        <v>645</v>
      </c>
      <c r="M3759" s="267"/>
      <c r="N3759" s="267"/>
      <c r="O3759" s="267"/>
      <c r="P3759" s="267"/>
      <c r="Q3759" s="267"/>
      <c r="R3759" s="267"/>
      <c r="S3759" s="267"/>
      <c r="T3759" s="267"/>
      <c r="U3759" s="267"/>
      <c r="V3759" s="267"/>
      <c r="W3759" s="267"/>
      <c r="X3759" s="267"/>
      <c r="Y3759" s="267"/>
      <c r="Z3759" s="267"/>
      <c r="AA3759" s="267"/>
      <c r="AB3759" s="267"/>
    </row>
    <row r="3760" spans="1:28" s="268" customFormat="1" ht="40.200000000000003" customHeight="1">
      <c r="A3760" s="263" t="s">
        <v>10042</v>
      </c>
      <c r="B3760" s="271" t="s">
        <v>10043</v>
      </c>
      <c r="C3760" s="263" t="s">
        <v>10112</v>
      </c>
      <c r="D3760" s="263" t="s">
        <v>10045</v>
      </c>
      <c r="E3760" s="271" t="s">
        <v>10046</v>
      </c>
      <c r="F3760" s="263" t="s">
        <v>4618</v>
      </c>
      <c r="G3760" s="264" t="s">
        <v>10113</v>
      </c>
      <c r="H3760" s="263" t="s">
        <v>10114</v>
      </c>
      <c r="I3760" s="265" t="s">
        <v>9</v>
      </c>
      <c r="J3760" s="269"/>
      <c r="K3760" s="269"/>
      <c r="L3760" s="269" t="s">
        <v>645</v>
      </c>
      <c r="M3760" s="267"/>
      <c r="N3760" s="267"/>
      <c r="O3760" s="267"/>
      <c r="P3760" s="267"/>
      <c r="Q3760" s="267"/>
      <c r="R3760" s="267"/>
      <c r="S3760" s="267"/>
      <c r="T3760" s="267"/>
      <c r="U3760" s="267"/>
      <c r="V3760" s="267"/>
      <c r="W3760" s="267"/>
      <c r="X3760" s="267"/>
      <c r="Y3760" s="267"/>
      <c r="Z3760" s="267"/>
      <c r="AA3760" s="267"/>
      <c r="AB3760" s="267"/>
    </row>
    <row r="3761" spans="1:28" s="268" customFormat="1" ht="40.200000000000003" customHeight="1">
      <c r="A3761" s="263" t="s">
        <v>10042</v>
      </c>
      <c r="B3761" s="271" t="s">
        <v>10043</v>
      </c>
      <c r="C3761" s="263" t="s">
        <v>10115</v>
      </c>
      <c r="D3761" s="263" t="s">
        <v>10045</v>
      </c>
      <c r="E3761" s="271" t="s">
        <v>10046</v>
      </c>
      <c r="F3761" s="263" t="s">
        <v>6035</v>
      </c>
      <c r="G3761" s="264" t="s">
        <v>6036</v>
      </c>
      <c r="H3761" s="263" t="s">
        <v>4627</v>
      </c>
      <c r="I3761" s="265" t="s">
        <v>9</v>
      </c>
      <c r="J3761" s="263"/>
      <c r="K3761" s="269"/>
      <c r="L3761" s="269" t="s">
        <v>645</v>
      </c>
      <c r="M3761" s="267"/>
      <c r="N3761" s="267"/>
      <c r="O3761" s="267"/>
      <c r="P3761" s="267"/>
      <c r="Q3761" s="267"/>
      <c r="R3761" s="267"/>
      <c r="S3761" s="267"/>
      <c r="T3761" s="267"/>
      <c r="U3761" s="267"/>
      <c r="V3761" s="267"/>
      <c r="W3761" s="267"/>
      <c r="X3761" s="267"/>
      <c r="Y3761" s="267"/>
      <c r="Z3761" s="267"/>
      <c r="AA3761" s="267"/>
      <c r="AB3761" s="267"/>
    </row>
    <row r="3762" spans="1:28" s="268" customFormat="1" ht="40.200000000000003" customHeight="1">
      <c r="A3762" s="263" t="s">
        <v>10042</v>
      </c>
      <c r="B3762" s="271" t="s">
        <v>10043</v>
      </c>
      <c r="C3762" s="263" t="s">
        <v>10116</v>
      </c>
      <c r="D3762" s="263" t="s">
        <v>10045</v>
      </c>
      <c r="E3762" s="271" t="s">
        <v>10046</v>
      </c>
      <c r="F3762" s="263" t="s">
        <v>10117</v>
      </c>
      <c r="G3762" s="264" t="s">
        <v>10118</v>
      </c>
      <c r="H3762" s="263" t="s">
        <v>10119</v>
      </c>
      <c r="I3762" s="265" t="s">
        <v>9</v>
      </c>
      <c r="J3762" s="263"/>
      <c r="K3762" s="269"/>
      <c r="L3762" s="269" t="s">
        <v>645</v>
      </c>
      <c r="M3762" s="267"/>
      <c r="N3762" s="267"/>
      <c r="O3762" s="267"/>
      <c r="P3762" s="267"/>
      <c r="Q3762" s="267"/>
      <c r="R3762" s="267"/>
      <c r="S3762" s="267"/>
      <c r="T3762" s="267"/>
      <c r="U3762" s="267"/>
      <c r="V3762" s="267"/>
      <c r="W3762" s="267"/>
      <c r="X3762" s="267"/>
      <c r="Y3762" s="267"/>
      <c r="Z3762" s="267"/>
      <c r="AA3762" s="267"/>
      <c r="AB3762" s="267"/>
    </row>
    <row r="3763" spans="1:28" s="268" customFormat="1" ht="40.200000000000003" customHeight="1">
      <c r="A3763" s="263" t="s">
        <v>10042</v>
      </c>
      <c r="B3763" s="271" t="s">
        <v>10043</v>
      </c>
      <c r="C3763" s="263" t="s">
        <v>10120</v>
      </c>
      <c r="D3763" s="263" t="s">
        <v>10045</v>
      </c>
      <c r="E3763" s="271" t="s">
        <v>10046</v>
      </c>
      <c r="F3763" s="263" t="s">
        <v>6040</v>
      </c>
      <c r="G3763" s="264" t="s">
        <v>10121</v>
      </c>
      <c r="H3763" s="263" t="s">
        <v>6042</v>
      </c>
      <c r="I3763" s="265" t="s">
        <v>9</v>
      </c>
      <c r="J3763" s="269"/>
      <c r="K3763" s="269"/>
      <c r="L3763" s="269" t="s">
        <v>645</v>
      </c>
      <c r="M3763" s="267"/>
      <c r="N3763" s="267"/>
      <c r="O3763" s="267"/>
      <c r="P3763" s="267"/>
      <c r="Q3763" s="267"/>
      <c r="R3763" s="267"/>
      <c r="S3763" s="267"/>
      <c r="T3763" s="267"/>
      <c r="U3763" s="267"/>
      <c r="V3763" s="267"/>
      <c r="W3763" s="267"/>
      <c r="X3763" s="267"/>
      <c r="Y3763" s="267"/>
      <c r="Z3763" s="267"/>
      <c r="AA3763" s="267"/>
      <c r="AB3763" s="267"/>
    </row>
    <row r="3764" spans="1:28" s="268" customFormat="1" ht="40.200000000000003" customHeight="1">
      <c r="A3764" s="263" t="s">
        <v>10042</v>
      </c>
      <c r="B3764" s="271" t="s">
        <v>10043</v>
      </c>
      <c r="C3764" s="263" t="s">
        <v>10122</v>
      </c>
      <c r="D3764" s="263" t="s">
        <v>10045</v>
      </c>
      <c r="E3764" s="271" t="s">
        <v>10046</v>
      </c>
      <c r="F3764" s="263" t="s">
        <v>4629</v>
      </c>
      <c r="G3764" s="264" t="s">
        <v>10123</v>
      </c>
      <c r="H3764" s="263" t="s">
        <v>4631</v>
      </c>
      <c r="I3764" s="265" t="s">
        <v>9</v>
      </c>
      <c r="J3764" s="263"/>
      <c r="K3764" s="269"/>
      <c r="L3764" s="269" t="s">
        <v>645</v>
      </c>
      <c r="M3764" s="267"/>
      <c r="N3764" s="267"/>
      <c r="O3764" s="267"/>
      <c r="P3764" s="267"/>
      <c r="Q3764" s="267"/>
      <c r="R3764" s="267"/>
      <c r="S3764" s="267"/>
      <c r="T3764" s="267"/>
      <c r="U3764" s="267"/>
      <c r="V3764" s="267"/>
      <c r="W3764" s="267"/>
      <c r="X3764" s="267"/>
      <c r="Y3764" s="267"/>
      <c r="Z3764" s="267"/>
      <c r="AA3764" s="267"/>
      <c r="AB3764" s="267"/>
    </row>
    <row r="3765" spans="1:28" s="268" customFormat="1" ht="40.200000000000003" customHeight="1">
      <c r="A3765" s="263" t="s">
        <v>10042</v>
      </c>
      <c r="B3765" s="271" t="s">
        <v>10043</v>
      </c>
      <c r="C3765" s="263" t="s">
        <v>10124</v>
      </c>
      <c r="D3765" s="263" t="s">
        <v>10045</v>
      </c>
      <c r="E3765" s="271" t="s">
        <v>10046</v>
      </c>
      <c r="F3765" s="263" t="s">
        <v>10125</v>
      </c>
      <c r="G3765" s="264" t="s">
        <v>10126</v>
      </c>
      <c r="H3765" s="263" t="s">
        <v>6042</v>
      </c>
      <c r="I3765" s="265" t="s">
        <v>9</v>
      </c>
      <c r="J3765" s="263"/>
      <c r="K3765" s="269"/>
      <c r="L3765" s="269" t="s">
        <v>645</v>
      </c>
      <c r="M3765" s="267"/>
      <c r="N3765" s="267"/>
      <c r="O3765" s="267"/>
      <c r="P3765" s="267"/>
      <c r="Q3765" s="267"/>
      <c r="R3765" s="267"/>
      <c r="S3765" s="267"/>
      <c r="T3765" s="267"/>
      <c r="U3765" s="267"/>
      <c r="V3765" s="267"/>
      <c r="W3765" s="267"/>
      <c r="X3765" s="267"/>
      <c r="Y3765" s="267"/>
      <c r="Z3765" s="267"/>
      <c r="AA3765" s="267"/>
      <c r="AB3765" s="267"/>
    </row>
    <row r="3766" spans="1:28" s="268" customFormat="1" ht="40.200000000000003" customHeight="1">
      <c r="A3766" s="263" t="s">
        <v>10042</v>
      </c>
      <c r="B3766" s="271" t="s">
        <v>10043</v>
      </c>
      <c r="C3766" s="263" t="s">
        <v>10127</v>
      </c>
      <c r="D3766" s="263" t="s">
        <v>10045</v>
      </c>
      <c r="E3766" s="271" t="s">
        <v>10046</v>
      </c>
      <c r="F3766" s="263" t="s">
        <v>10128</v>
      </c>
      <c r="G3766" s="264" t="s">
        <v>10129</v>
      </c>
      <c r="H3766" s="263" t="s">
        <v>10130</v>
      </c>
      <c r="I3766" s="265" t="s">
        <v>9</v>
      </c>
      <c r="J3766" s="263"/>
      <c r="K3766" s="269"/>
      <c r="L3766" s="269" t="s">
        <v>645</v>
      </c>
      <c r="M3766" s="267"/>
      <c r="N3766" s="267"/>
      <c r="O3766" s="267"/>
      <c r="P3766" s="267"/>
      <c r="Q3766" s="267"/>
      <c r="R3766" s="267"/>
      <c r="S3766" s="267"/>
      <c r="T3766" s="267"/>
      <c r="U3766" s="267"/>
      <c r="V3766" s="267"/>
      <c r="W3766" s="267"/>
      <c r="X3766" s="267"/>
      <c r="Y3766" s="267"/>
      <c r="Z3766" s="267"/>
      <c r="AA3766" s="267"/>
      <c r="AB3766" s="267"/>
    </row>
    <row r="3767" spans="1:28" s="268" customFormat="1" ht="40.200000000000003" customHeight="1">
      <c r="A3767" s="263" t="s">
        <v>10042</v>
      </c>
      <c r="B3767" s="271" t="s">
        <v>10043</v>
      </c>
      <c r="C3767" s="263" t="s">
        <v>10131</v>
      </c>
      <c r="D3767" s="263" t="s">
        <v>10045</v>
      </c>
      <c r="E3767" s="271" t="s">
        <v>10046</v>
      </c>
      <c r="F3767" s="263" t="s">
        <v>10132</v>
      </c>
      <c r="G3767" s="264" t="s">
        <v>10133</v>
      </c>
      <c r="H3767" s="263" t="s">
        <v>10134</v>
      </c>
      <c r="I3767" s="265" t="s">
        <v>9</v>
      </c>
      <c r="J3767" s="263"/>
      <c r="K3767" s="269"/>
      <c r="L3767" s="269" t="s">
        <v>645</v>
      </c>
      <c r="M3767" s="267"/>
      <c r="N3767" s="267"/>
      <c r="O3767" s="267"/>
      <c r="P3767" s="267"/>
      <c r="Q3767" s="267"/>
      <c r="R3767" s="267"/>
      <c r="S3767" s="267"/>
      <c r="T3767" s="267"/>
      <c r="U3767" s="267"/>
      <c r="V3767" s="267"/>
      <c r="W3767" s="267"/>
      <c r="X3767" s="267"/>
      <c r="Y3767" s="267"/>
      <c r="Z3767" s="267"/>
      <c r="AA3767" s="267"/>
      <c r="AB3767" s="267"/>
    </row>
    <row r="3768" spans="1:28" s="268" customFormat="1" ht="40.200000000000003" customHeight="1">
      <c r="A3768" s="263" t="s">
        <v>10042</v>
      </c>
      <c r="B3768" s="271" t="s">
        <v>10043</v>
      </c>
      <c r="C3768" s="263" t="s">
        <v>10135</v>
      </c>
      <c r="D3768" s="263" t="s">
        <v>10045</v>
      </c>
      <c r="E3768" s="271" t="s">
        <v>10046</v>
      </c>
      <c r="F3768" s="263" t="s">
        <v>6062</v>
      </c>
      <c r="G3768" s="264" t="s">
        <v>10136</v>
      </c>
      <c r="H3768" s="263" t="s">
        <v>6064</v>
      </c>
      <c r="I3768" s="265" t="s">
        <v>9</v>
      </c>
      <c r="J3768" s="263"/>
      <c r="K3768" s="269"/>
      <c r="L3768" s="269" t="s">
        <v>645</v>
      </c>
      <c r="M3768" s="267"/>
      <c r="N3768" s="267"/>
      <c r="O3768" s="267"/>
      <c r="P3768" s="267"/>
      <c r="Q3768" s="267"/>
      <c r="R3768" s="267"/>
      <c r="S3768" s="267"/>
      <c r="T3768" s="267"/>
      <c r="U3768" s="267"/>
      <c r="V3768" s="267"/>
      <c r="W3768" s="267"/>
      <c r="X3768" s="267"/>
      <c r="Y3768" s="267"/>
      <c r="Z3768" s="267"/>
      <c r="AA3768" s="267"/>
      <c r="AB3768" s="267"/>
    </row>
    <row r="3769" spans="1:28" s="268" customFormat="1" ht="40.200000000000003" customHeight="1">
      <c r="A3769" s="263" t="s">
        <v>10042</v>
      </c>
      <c r="B3769" s="271" t="s">
        <v>10043</v>
      </c>
      <c r="C3769" s="263" t="s">
        <v>10137</v>
      </c>
      <c r="D3769" s="263" t="s">
        <v>10045</v>
      </c>
      <c r="E3769" s="271" t="s">
        <v>10046</v>
      </c>
      <c r="F3769" s="263" t="s">
        <v>4622</v>
      </c>
      <c r="G3769" s="264" t="s">
        <v>10138</v>
      </c>
      <c r="H3769" s="263" t="s">
        <v>4624</v>
      </c>
      <c r="I3769" s="265" t="s">
        <v>9</v>
      </c>
      <c r="J3769" s="263"/>
      <c r="K3769" s="269"/>
      <c r="L3769" s="269" t="s">
        <v>645</v>
      </c>
      <c r="M3769" s="267"/>
      <c r="N3769" s="267"/>
      <c r="O3769" s="267"/>
      <c r="P3769" s="267"/>
      <c r="Q3769" s="267"/>
      <c r="R3769" s="267"/>
      <c r="S3769" s="267"/>
      <c r="T3769" s="267"/>
      <c r="U3769" s="267"/>
      <c r="V3769" s="267"/>
      <c r="W3769" s="267"/>
      <c r="X3769" s="267"/>
      <c r="Y3769" s="267"/>
      <c r="Z3769" s="267"/>
      <c r="AA3769" s="267"/>
      <c r="AB3769" s="267"/>
    </row>
    <row r="3770" spans="1:28" s="268" customFormat="1" ht="40.200000000000003" customHeight="1">
      <c r="A3770" s="263" t="s">
        <v>10042</v>
      </c>
      <c r="B3770" s="271" t="s">
        <v>10043</v>
      </c>
      <c r="C3770" s="263" t="s">
        <v>10139</v>
      </c>
      <c r="D3770" s="263" t="s">
        <v>10045</v>
      </c>
      <c r="E3770" s="271" t="s">
        <v>10046</v>
      </c>
      <c r="F3770" s="263" t="s">
        <v>1089</v>
      </c>
      <c r="G3770" s="264" t="s">
        <v>10140</v>
      </c>
      <c r="H3770" s="263" t="s">
        <v>4670</v>
      </c>
      <c r="I3770" s="265" t="s">
        <v>9</v>
      </c>
      <c r="J3770" s="263"/>
      <c r="K3770" s="269"/>
      <c r="L3770" s="269" t="s">
        <v>645</v>
      </c>
      <c r="M3770" s="267"/>
      <c r="N3770" s="267"/>
      <c r="O3770" s="267"/>
      <c r="P3770" s="267"/>
      <c r="Q3770" s="267"/>
      <c r="R3770" s="267"/>
      <c r="S3770" s="267"/>
      <c r="T3770" s="267"/>
      <c r="U3770" s="267"/>
      <c r="V3770" s="267"/>
      <c r="W3770" s="267"/>
      <c r="X3770" s="267"/>
      <c r="Y3770" s="267"/>
      <c r="Z3770" s="267"/>
      <c r="AA3770" s="267"/>
      <c r="AB3770" s="267"/>
    </row>
    <row r="3771" spans="1:28" s="268" customFormat="1" ht="40.200000000000003" customHeight="1">
      <c r="A3771" s="263" t="s">
        <v>10042</v>
      </c>
      <c r="B3771" s="271" t="s">
        <v>10043</v>
      </c>
      <c r="C3771" s="263" t="s">
        <v>10141</v>
      </c>
      <c r="D3771" s="263" t="s">
        <v>10045</v>
      </c>
      <c r="E3771" s="271" t="s">
        <v>10046</v>
      </c>
      <c r="F3771" s="263" t="s">
        <v>10142</v>
      </c>
      <c r="G3771" s="264" t="s">
        <v>10140</v>
      </c>
      <c r="H3771" s="263" t="s">
        <v>4677</v>
      </c>
      <c r="I3771" s="282" t="s">
        <v>10</v>
      </c>
      <c r="J3771" s="290" t="s">
        <v>10143</v>
      </c>
      <c r="K3771" s="269"/>
      <c r="L3771" s="269"/>
      <c r="M3771" s="267"/>
      <c r="N3771" s="267"/>
      <c r="O3771" s="267"/>
      <c r="P3771" s="267"/>
      <c r="Q3771" s="267"/>
      <c r="R3771" s="267"/>
      <c r="S3771" s="267"/>
      <c r="T3771" s="267"/>
      <c r="U3771" s="267"/>
      <c r="V3771" s="267"/>
      <c r="W3771" s="267"/>
      <c r="X3771" s="267"/>
      <c r="Y3771" s="267"/>
      <c r="Z3771" s="267"/>
      <c r="AA3771" s="267"/>
      <c r="AB3771" s="267"/>
    </row>
    <row r="3772" spans="1:28" s="268" customFormat="1" ht="40.200000000000003" customHeight="1">
      <c r="A3772" s="263" t="s">
        <v>10042</v>
      </c>
      <c r="B3772" s="271" t="s">
        <v>10043</v>
      </c>
      <c r="C3772" s="263" t="s">
        <v>10144</v>
      </c>
      <c r="D3772" s="263" t="s">
        <v>10045</v>
      </c>
      <c r="E3772" s="271" t="s">
        <v>10046</v>
      </c>
      <c r="F3772" s="263" t="s">
        <v>10145</v>
      </c>
      <c r="G3772" s="264" t="s">
        <v>10140</v>
      </c>
      <c r="H3772" s="263" t="s">
        <v>4681</v>
      </c>
      <c r="I3772" s="282" t="s">
        <v>10</v>
      </c>
      <c r="J3772" s="290" t="s">
        <v>10143</v>
      </c>
      <c r="K3772" s="269"/>
      <c r="L3772" s="269"/>
      <c r="M3772" s="267"/>
      <c r="N3772" s="267"/>
      <c r="O3772" s="267"/>
      <c r="P3772" s="267"/>
      <c r="Q3772" s="267"/>
      <c r="R3772" s="267"/>
      <c r="S3772" s="267"/>
      <c r="T3772" s="267"/>
      <c r="U3772" s="267"/>
      <c r="V3772" s="267"/>
      <c r="W3772" s="267"/>
      <c r="X3772" s="267"/>
      <c r="Y3772" s="267"/>
      <c r="Z3772" s="267"/>
      <c r="AA3772" s="267"/>
      <c r="AB3772" s="267"/>
    </row>
    <row r="3773" spans="1:28" s="268" customFormat="1" ht="40.200000000000003" customHeight="1">
      <c r="A3773" s="263" t="s">
        <v>10042</v>
      </c>
      <c r="B3773" s="271" t="s">
        <v>10043</v>
      </c>
      <c r="C3773" s="263" t="s">
        <v>10146</v>
      </c>
      <c r="D3773" s="263" t="s">
        <v>10045</v>
      </c>
      <c r="E3773" s="271" t="s">
        <v>10046</v>
      </c>
      <c r="F3773" s="263" t="s">
        <v>418</v>
      </c>
      <c r="G3773" s="264" t="s">
        <v>10140</v>
      </c>
      <c r="H3773" s="263" t="s">
        <v>1625</v>
      </c>
      <c r="I3773" s="265" t="s">
        <v>9</v>
      </c>
      <c r="J3773" s="263"/>
      <c r="K3773" s="269"/>
      <c r="L3773" s="269" t="s">
        <v>645</v>
      </c>
      <c r="M3773" s="267"/>
      <c r="N3773" s="267"/>
      <c r="O3773" s="267"/>
      <c r="P3773" s="267"/>
      <c r="Q3773" s="267"/>
      <c r="R3773" s="267"/>
      <c r="S3773" s="267"/>
      <c r="T3773" s="267"/>
      <c r="U3773" s="267"/>
      <c r="V3773" s="267"/>
      <c r="W3773" s="267"/>
      <c r="X3773" s="267"/>
      <c r="Y3773" s="267"/>
      <c r="Z3773" s="267"/>
      <c r="AA3773" s="267"/>
      <c r="AB3773" s="267"/>
    </row>
    <row r="3774" spans="1:28" s="268" customFormat="1" ht="40.200000000000003" customHeight="1">
      <c r="A3774" s="263" t="s">
        <v>10042</v>
      </c>
      <c r="B3774" s="271" t="s">
        <v>10043</v>
      </c>
      <c r="C3774" s="263" t="s">
        <v>10147</v>
      </c>
      <c r="D3774" s="263" t="s">
        <v>10045</v>
      </c>
      <c r="E3774" s="271" t="s">
        <v>10046</v>
      </c>
      <c r="F3774" s="263" t="s">
        <v>1122</v>
      </c>
      <c r="G3774" s="264" t="s">
        <v>10140</v>
      </c>
      <c r="H3774" s="263" t="s">
        <v>6059</v>
      </c>
      <c r="I3774" s="265" t="s">
        <v>9</v>
      </c>
      <c r="J3774" s="263"/>
      <c r="K3774" s="269"/>
      <c r="L3774" s="269" t="s">
        <v>645</v>
      </c>
      <c r="M3774" s="267"/>
      <c r="N3774" s="267"/>
      <c r="O3774" s="267"/>
      <c r="P3774" s="267"/>
      <c r="Q3774" s="267"/>
      <c r="R3774" s="267"/>
      <c r="S3774" s="267"/>
      <c r="T3774" s="267"/>
      <c r="U3774" s="267"/>
      <c r="V3774" s="267"/>
      <c r="W3774" s="267"/>
      <c r="X3774" s="267"/>
      <c r="Y3774" s="267"/>
      <c r="Z3774" s="267"/>
      <c r="AA3774" s="267"/>
      <c r="AB3774" s="267"/>
    </row>
    <row r="3775" spans="1:28" s="268" customFormat="1" ht="40.200000000000003" customHeight="1">
      <c r="A3775" s="263" t="s">
        <v>10042</v>
      </c>
      <c r="B3775" s="271" t="s">
        <v>10043</v>
      </c>
      <c r="C3775" s="263" t="s">
        <v>10148</v>
      </c>
      <c r="D3775" s="263" t="s">
        <v>10045</v>
      </c>
      <c r="E3775" s="271" t="s">
        <v>10046</v>
      </c>
      <c r="F3775" s="263" t="s">
        <v>10149</v>
      </c>
      <c r="G3775" s="264" t="s">
        <v>10140</v>
      </c>
      <c r="H3775" s="263" t="s">
        <v>10150</v>
      </c>
      <c r="I3775" s="265" t="s">
        <v>9</v>
      </c>
      <c r="J3775" s="263"/>
      <c r="K3775" s="269"/>
      <c r="L3775" s="269" t="s">
        <v>645</v>
      </c>
      <c r="M3775" s="267"/>
      <c r="N3775" s="267"/>
      <c r="O3775" s="267"/>
      <c r="P3775" s="267"/>
      <c r="Q3775" s="267"/>
      <c r="R3775" s="267"/>
      <c r="S3775" s="267"/>
      <c r="T3775" s="267"/>
      <c r="U3775" s="267"/>
      <c r="V3775" s="267"/>
      <c r="W3775" s="267"/>
      <c r="X3775" s="267"/>
      <c r="Y3775" s="267"/>
      <c r="Z3775" s="267"/>
      <c r="AA3775" s="267"/>
      <c r="AB3775" s="267"/>
    </row>
    <row r="3776" spans="1:28" s="268" customFormat="1" ht="40.200000000000003" customHeight="1">
      <c r="A3776" s="263" t="s">
        <v>10042</v>
      </c>
      <c r="B3776" s="271" t="s">
        <v>10043</v>
      </c>
      <c r="C3776" s="263" t="s">
        <v>10151</v>
      </c>
      <c r="D3776" s="263" t="s">
        <v>10045</v>
      </c>
      <c r="E3776" s="271" t="s">
        <v>10046</v>
      </c>
      <c r="F3776" s="263" t="s">
        <v>10152</v>
      </c>
      <c r="G3776" s="264" t="s">
        <v>10140</v>
      </c>
      <c r="H3776" s="263" t="s">
        <v>10153</v>
      </c>
      <c r="I3776" s="265" t="s">
        <v>9</v>
      </c>
      <c r="J3776" s="263"/>
      <c r="K3776" s="269"/>
      <c r="L3776" s="269" t="s">
        <v>645</v>
      </c>
      <c r="M3776" s="267"/>
      <c r="N3776" s="267"/>
      <c r="O3776" s="267"/>
      <c r="P3776" s="267"/>
      <c r="Q3776" s="267"/>
      <c r="R3776" s="267"/>
      <c r="S3776" s="267"/>
      <c r="T3776" s="267"/>
      <c r="U3776" s="267"/>
      <c r="V3776" s="267"/>
      <c r="W3776" s="267"/>
      <c r="X3776" s="267"/>
      <c r="Y3776" s="267"/>
      <c r="Z3776" s="267"/>
      <c r="AA3776" s="267"/>
      <c r="AB3776" s="267"/>
    </row>
    <row r="3777" spans="1:28" s="268" customFormat="1" ht="40.200000000000003" customHeight="1">
      <c r="A3777" s="263" t="s">
        <v>10042</v>
      </c>
      <c r="B3777" s="271" t="s">
        <v>10043</v>
      </c>
      <c r="C3777" s="263" t="s">
        <v>10154</v>
      </c>
      <c r="D3777" s="263" t="s">
        <v>10045</v>
      </c>
      <c r="E3777" s="271" t="s">
        <v>10046</v>
      </c>
      <c r="F3777" s="263" t="s">
        <v>10155</v>
      </c>
      <c r="G3777" s="264" t="s">
        <v>10140</v>
      </c>
      <c r="H3777" s="263" t="s">
        <v>10156</v>
      </c>
      <c r="I3777" s="265" t="s">
        <v>9</v>
      </c>
      <c r="J3777" s="263"/>
      <c r="K3777" s="269"/>
      <c r="L3777" s="269" t="s">
        <v>645</v>
      </c>
      <c r="M3777" s="267"/>
      <c r="N3777" s="267"/>
      <c r="O3777" s="267"/>
      <c r="P3777" s="267"/>
      <c r="Q3777" s="267"/>
      <c r="R3777" s="267"/>
      <c r="S3777" s="267"/>
      <c r="T3777" s="267"/>
      <c r="U3777" s="267"/>
      <c r="V3777" s="267"/>
      <c r="W3777" s="267"/>
      <c r="X3777" s="267"/>
      <c r="Y3777" s="267"/>
      <c r="Z3777" s="267"/>
      <c r="AA3777" s="267"/>
      <c r="AB3777" s="267"/>
    </row>
    <row r="3778" spans="1:28" s="268" customFormat="1" ht="40.200000000000003" customHeight="1">
      <c r="A3778" s="263" t="s">
        <v>10042</v>
      </c>
      <c r="B3778" s="271" t="s">
        <v>10043</v>
      </c>
      <c r="C3778" s="263" t="s">
        <v>10157</v>
      </c>
      <c r="D3778" s="263" t="s">
        <v>10045</v>
      </c>
      <c r="E3778" s="271" t="s">
        <v>10046</v>
      </c>
      <c r="F3778" s="263" t="s">
        <v>3031</v>
      </c>
      <c r="G3778" s="264" t="s">
        <v>8998</v>
      </c>
      <c r="H3778" s="263" t="s">
        <v>3362</v>
      </c>
      <c r="I3778" s="265" t="s">
        <v>9</v>
      </c>
      <c r="J3778" s="263"/>
      <c r="K3778" s="269"/>
      <c r="L3778" s="269" t="s">
        <v>645</v>
      </c>
      <c r="M3778" s="267"/>
      <c r="N3778" s="267"/>
      <c r="O3778" s="267"/>
      <c r="P3778" s="267"/>
      <c r="Q3778" s="267"/>
      <c r="R3778" s="267"/>
      <c r="S3778" s="267"/>
      <c r="T3778" s="267"/>
      <c r="U3778" s="267"/>
      <c r="V3778" s="267"/>
      <c r="W3778" s="267"/>
      <c r="X3778" s="267"/>
      <c r="Y3778" s="267"/>
      <c r="Z3778" s="267"/>
      <c r="AA3778" s="267"/>
      <c r="AB3778" s="267"/>
    </row>
    <row r="3779" spans="1:28" s="268" customFormat="1" ht="40.200000000000003" customHeight="1">
      <c r="A3779" s="263" t="s">
        <v>10042</v>
      </c>
      <c r="B3779" s="271" t="s">
        <v>10043</v>
      </c>
      <c r="C3779" s="263" t="s">
        <v>10158</v>
      </c>
      <c r="D3779" s="263" t="s">
        <v>10045</v>
      </c>
      <c r="E3779" s="271" t="s">
        <v>10046</v>
      </c>
      <c r="F3779" s="263" t="s">
        <v>5025</v>
      </c>
      <c r="G3779" s="264" t="s">
        <v>6540</v>
      </c>
      <c r="H3779" s="263" t="s">
        <v>3365</v>
      </c>
      <c r="I3779" s="265" t="s">
        <v>9</v>
      </c>
      <c r="J3779" s="263"/>
      <c r="K3779" s="269"/>
      <c r="L3779" s="269" t="s">
        <v>645</v>
      </c>
      <c r="M3779" s="267"/>
      <c r="N3779" s="267"/>
      <c r="O3779" s="267"/>
      <c r="P3779" s="267"/>
      <c r="Q3779" s="267"/>
      <c r="R3779" s="267"/>
      <c r="S3779" s="267"/>
      <c r="T3779" s="267"/>
      <c r="U3779" s="267"/>
      <c r="V3779" s="267"/>
      <c r="W3779" s="267"/>
      <c r="X3779" s="267"/>
      <c r="Y3779" s="267"/>
      <c r="Z3779" s="267"/>
      <c r="AA3779" s="267"/>
      <c r="AB3779" s="267"/>
    </row>
    <row r="3780" spans="1:28" s="268" customFormat="1" ht="40.200000000000003" customHeight="1">
      <c r="A3780" s="263" t="s">
        <v>10042</v>
      </c>
      <c r="B3780" s="271" t="s">
        <v>10043</v>
      </c>
      <c r="C3780" s="263" t="s">
        <v>10159</v>
      </c>
      <c r="D3780" s="263" t="s">
        <v>10045</v>
      </c>
      <c r="E3780" s="271" t="s">
        <v>10046</v>
      </c>
      <c r="F3780" s="263" t="s">
        <v>3036</v>
      </c>
      <c r="G3780" s="264" t="s">
        <v>6542</v>
      </c>
      <c r="H3780" s="263" t="s">
        <v>6543</v>
      </c>
      <c r="I3780" s="265" t="s">
        <v>9</v>
      </c>
      <c r="J3780" s="263"/>
      <c r="K3780" s="269"/>
      <c r="L3780" s="269" t="s">
        <v>645</v>
      </c>
      <c r="M3780" s="267"/>
      <c r="N3780" s="267"/>
      <c r="O3780" s="267"/>
      <c r="P3780" s="267"/>
      <c r="Q3780" s="267"/>
      <c r="R3780" s="267"/>
      <c r="S3780" s="267"/>
      <c r="T3780" s="267"/>
      <c r="U3780" s="267"/>
      <c r="V3780" s="267"/>
      <c r="W3780" s="267"/>
      <c r="X3780" s="267"/>
      <c r="Y3780" s="267"/>
      <c r="Z3780" s="267"/>
      <c r="AA3780" s="267"/>
      <c r="AB3780" s="267"/>
    </row>
    <row r="3781" spans="1:28" s="268" customFormat="1" ht="40.200000000000003" customHeight="1">
      <c r="A3781" s="263" t="s">
        <v>10042</v>
      </c>
      <c r="B3781" s="271" t="s">
        <v>10043</v>
      </c>
      <c r="C3781" s="263" t="s">
        <v>10160</v>
      </c>
      <c r="D3781" s="263" t="s">
        <v>10045</v>
      </c>
      <c r="E3781" s="271" t="s">
        <v>10046</v>
      </c>
      <c r="F3781" s="269" t="s">
        <v>10161</v>
      </c>
      <c r="G3781" s="264" t="s">
        <v>10140</v>
      </c>
      <c r="H3781" s="269" t="s">
        <v>10162</v>
      </c>
      <c r="I3781" s="265" t="s">
        <v>9</v>
      </c>
      <c r="J3781" s="263"/>
      <c r="K3781" s="269"/>
      <c r="L3781" s="269" t="s">
        <v>645</v>
      </c>
      <c r="M3781" s="267"/>
      <c r="N3781" s="267"/>
      <c r="O3781" s="267"/>
      <c r="P3781" s="267"/>
      <c r="Q3781" s="267"/>
      <c r="R3781" s="267"/>
      <c r="S3781" s="267"/>
      <c r="T3781" s="267"/>
      <c r="U3781" s="267"/>
      <c r="V3781" s="267"/>
      <c r="W3781" s="267"/>
      <c r="X3781" s="267"/>
      <c r="Y3781" s="267"/>
      <c r="Z3781" s="267"/>
      <c r="AA3781" s="267"/>
      <c r="AB3781" s="267"/>
    </row>
    <row r="3782" spans="1:28" s="268" customFormat="1" ht="40.200000000000003" customHeight="1">
      <c r="A3782" s="263" t="s">
        <v>10042</v>
      </c>
      <c r="B3782" s="271" t="s">
        <v>10043</v>
      </c>
      <c r="C3782" s="263" t="s">
        <v>10163</v>
      </c>
      <c r="D3782" s="263" t="s">
        <v>10045</v>
      </c>
      <c r="E3782" s="271" t="s">
        <v>10046</v>
      </c>
      <c r="F3782" s="269" t="s">
        <v>10164</v>
      </c>
      <c r="G3782" s="264" t="s">
        <v>10140</v>
      </c>
      <c r="H3782" s="269" t="s">
        <v>4173</v>
      </c>
      <c r="I3782" s="282" t="s">
        <v>10</v>
      </c>
      <c r="J3782" s="290" t="s">
        <v>10165</v>
      </c>
      <c r="K3782" s="269"/>
      <c r="L3782" s="269"/>
      <c r="M3782" s="267"/>
      <c r="N3782" s="267"/>
      <c r="O3782" s="267"/>
      <c r="P3782" s="267"/>
      <c r="Q3782" s="267"/>
      <c r="R3782" s="267"/>
      <c r="S3782" s="267"/>
      <c r="T3782" s="267"/>
      <c r="U3782" s="267"/>
      <c r="V3782" s="267"/>
      <c r="W3782" s="267"/>
      <c r="X3782" s="267"/>
      <c r="Y3782" s="267"/>
      <c r="Z3782" s="267"/>
      <c r="AA3782" s="267"/>
      <c r="AB3782" s="267"/>
    </row>
    <row r="3783" spans="1:28" s="268" customFormat="1" ht="40.200000000000003" customHeight="1">
      <c r="A3783" s="263" t="s">
        <v>10166</v>
      </c>
      <c r="B3783" s="263" t="s">
        <v>10167</v>
      </c>
      <c r="C3783" s="263" t="s">
        <v>209</v>
      </c>
      <c r="D3783" s="263" t="s">
        <v>10168</v>
      </c>
      <c r="E3783" s="263" t="s">
        <v>10169</v>
      </c>
      <c r="F3783" s="263" t="s">
        <v>10170</v>
      </c>
      <c r="G3783" s="264" t="s">
        <v>10171</v>
      </c>
      <c r="H3783" s="263" t="s">
        <v>10172</v>
      </c>
      <c r="I3783" s="265" t="s">
        <v>9</v>
      </c>
      <c r="J3783" s="263"/>
      <c r="K3783" s="263"/>
      <c r="L3783" s="263"/>
      <c r="M3783" s="267"/>
      <c r="N3783" s="267"/>
      <c r="O3783" s="267"/>
      <c r="P3783" s="267"/>
      <c r="Q3783" s="267"/>
      <c r="R3783" s="267"/>
      <c r="S3783" s="267"/>
      <c r="T3783" s="267"/>
      <c r="U3783" s="267"/>
      <c r="V3783" s="267"/>
      <c r="W3783" s="267"/>
      <c r="X3783" s="267"/>
      <c r="Y3783" s="267"/>
      <c r="Z3783" s="267"/>
      <c r="AA3783" s="267"/>
      <c r="AB3783" s="267"/>
    </row>
    <row r="3784" spans="1:28" s="268" customFormat="1" ht="40.200000000000003" customHeight="1">
      <c r="A3784" s="263" t="s">
        <v>10166</v>
      </c>
      <c r="B3784" s="263" t="s">
        <v>10167</v>
      </c>
      <c r="C3784" s="263" t="s">
        <v>215</v>
      </c>
      <c r="D3784" s="263" t="s">
        <v>10168</v>
      </c>
      <c r="E3784" s="263" t="s">
        <v>10169</v>
      </c>
      <c r="F3784" s="263" t="s">
        <v>10173</v>
      </c>
      <c r="G3784" s="264" t="s">
        <v>10174</v>
      </c>
      <c r="H3784" s="263" t="s">
        <v>10175</v>
      </c>
      <c r="I3784" s="265" t="s">
        <v>9</v>
      </c>
      <c r="J3784" s="263"/>
      <c r="K3784" s="263"/>
      <c r="L3784" s="263"/>
      <c r="M3784" s="267"/>
      <c r="N3784" s="267"/>
      <c r="O3784" s="267"/>
      <c r="P3784" s="267"/>
      <c r="Q3784" s="267"/>
      <c r="R3784" s="267"/>
      <c r="S3784" s="267"/>
      <c r="T3784" s="267"/>
      <c r="U3784" s="267"/>
      <c r="V3784" s="267"/>
      <c r="W3784" s="267"/>
      <c r="X3784" s="267"/>
      <c r="Y3784" s="267"/>
      <c r="Z3784" s="267"/>
      <c r="AA3784" s="267"/>
      <c r="AB3784" s="267"/>
    </row>
    <row r="3785" spans="1:28" s="268" customFormat="1" ht="40.200000000000003" customHeight="1">
      <c r="A3785" s="263" t="s">
        <v>10166</v>
      </c>
      <c r="B3785" s="263" t="s">
        <v>10167</v>
      </c>
      <c r="C3785" s="263" t="s">
        <v>220</v>
      </c>
      <c r="D3785" s="263" t="s">
        <v>10168</v>
      </c>
      <c r="E3785" s="263" t="s">
        <v>10169</v>
      </c>
      <c r="F3785" s="263" t="s">
        <v>10176</v>
      </c>
      <c r="G3785" s="264" t="s">
        <v>10177</v>
      </c>
      <c r="H3785" s="263" t="s">
        <v>10178</v>
      </c>
      <c r="I3785" s="265" t="s">
        <v>9</v>
      </c>
      <c r="J3785" s="263"/>
      <c r="K3785" s="263"/>
      <c r="L3785" s="263"/>
      <c r="M3785" s="267"/>
      <c r="N3785" s="267"/>
      <c r="O3785" s="267"/>
      <c r="P3785" s="267"/>
      <c r="Q3785" s="267"/>
      <c r="R3785" s="267"/>
      <c r="S3785" s="267"/>
      <c r="T3785" s="267"/>
      <c r="U3785" s="267"/>
      <c r="V3785" s="267"/>
      <c r="W3785" s="267"/>
      <c r="X3785" s="267"/>
      <c r="Y3785" s="267"/>
      <c r="Z3785" s="267"/>
      <c r="AA3785" s="267"/>
      <c r="AB3785" s="267"/>
    </row>
    <row r="3786" spans="1:28" s="268" customFormat="1" ht="40.200000000000003" customHeight="1">
      <c r="A3786" s="263" t="s">
        <v>10166</v>
      </c>
      <c r="B3786" s="263" t="s">
        <v>10167</v>
      </c>
      <c r="C3786" s="263" t="s">
        <v>226</v>
      </c>
      <c r="D3786" s="263" t="s">
        <v>10168</v>
      </c>
      <c r="E3786" s="263" t="s">
        <v>10169</v>
      </c>
      <c r="F3786" s="263" t="s">
        <v>10179</v>
      </c>
      <c r="G3786" s="264" t="s">
        <v>10180</v>
      </c>
      <c r="H3786" s="263" t="s">
        <v>10181</v>
      </c>
      <c r="I3786" s="265" t="s">
        <v>9</v>
      </c>
      <c r="J3786" s="263"/>
      <c r="K3786" s="263"/>
      <c r="L3786" s="263"/>
      <c r="M3786" s="267"/>
      <c r="N3786" s="267"/>
      <c r="O3786" s="267"/>
      <c r="P3786" s="267"/>
      <c r="Q3786" s="267"/>
      <c r="R3786" s="267"/>
      <c r="S3786" s="267"/>
      <c r="T3786" s="267"/>
      <c r="U3786" s="267"/>
      <c r="V3786" s="267"/>
      <c r="W3786" s="267"/>
      <c r="X3786" s="267"/>
      <c r="Y3786" s="267"/>
      <c r="Z3786" s="267"/>
      <c r="AA3786" s="267"/>
      <c r="AB3786" s="267"/>
    </row>
    <row r="3787" spans="1:28" s="268" customFormat="1" ht="40.200000000000003" customHeight="1">
      <c r="A3787" s="263" t="s">
        <v>10166</v>
      </c>
      <c r="B3787" s="263" t="s">
        <v>10167</v>
      </c>
      <c r="C3787" s="263" t="s">
        <v>230</v>
      </c>
      <c r="D3787" s="263" t="s">
        <v>10168</v>
      </c>
      <c r="E3787" s="263" t="s">
        <v>10169</v>
      </c>
      <c r="F3787" s="263" t="s">
        <v>10182</v>
      </c>
      <c r="G3787" s="264" t="s">
        <v>10183</v>
      </c>
      <c r="H3787" s="263" t="s">
        <v>10184</v>
      </c>
      <c r="I3787" s="265" t="s">
        <v>9</v>
      </c>
      <c r="J3787" s="263"/>
      <c r="K3787" s="263"/>
      <c r="L3787" s="263"/>
      <c r="M3787" s="267"/>
      <c r="N3787" s="267"/>
      <c r="O3787" s="267"/>
      <c r="P3787" s="267"/>
      <c r="Q3787" s="267"/>
      <c r="R3787" s="267"/>
      <c r="S3787" s="267"/>
      <c r="T3787" s="267"/>
      <c r="U3787" s="267"/>
      <c r="V3787" s="267"/>
      <c r="W3787" s="267"/>
      <c r="X3787" s="267"/>
      <c r="Y3787" s="267"/>
      <c r="Z3787" s="267"/>
      <c r="AA3787" s="267"/>
      <c r="AB3787" s="267"/>
    </row>
    <row r="3788" spans="1:28" s="268" customFormat="1" ht="40.200000000000003" customHeight="1">
      <c r="A3788" s="263" t="s">
        <v>10166</v>
      </c>
      <c r="B3788" s="263" t="s">
        <v>10167</v>
      </c>
      <c r="C3788" s="263" t="s">
        <v>234</v>
      </c>
      <c r="D3788" s="263" t="s">
        <v>10168</v>
      </c>
      <c r="E3788" s="263" t="s">
        <v>10169</v>
      </c>
      <c r="F3788" s="263" t="s">
        <v>10185</v>
      </c>
      <c r="G3788" s="264" t="s">
        <v>10186</v>
      </c>
      <c r="H3788" s="263" t="s">
        <v>10187</v>
      </c>
      <c r="I3788" s="265" t="s">
        <v>9</v>
      </c>
      <c r="J3788" s="263"/>
      <c r="K3788" s="263"/>
      <c r="L3788" s="263"/>
      <c r="M3788" s="267"/>
      <c r="N3788" s="267"/>
      <c r="O3788" s="267"/>
      <c r="P3788" s="267"/>
      <c r="Q3788" s="267"/>
      <c r="R3788" s="267"/>
      <c r="S3788" s="267"/>
      <c r="T3788" s="267"/>
      <c r="U3788" s="267"/>
      <c r="V3788" s="267"/>
      <c r="W3788" s="267"/>
      <c r="X3788" s="267"/>
      <c r="Y3788" s="267"/>
      <c r="Z3788" s="267"/>
      <c r="AA3788" s="267"/>
      <c r="AB3788" s="267"/>
    </row>
    <row r="3789" spans="1:28" s="268" customFormat="1" ht="40.200000000000003" customHeight="1">
      <c r="A3789" s="263" t="s">
        <v>10166</v>
      </c>
      <c r="B3789" s="263" t="s">
        <v>10167</v>
      </c>
      <c r="C3789" s="263" t="s">
        <v>238</v>
      </c>
      <c r="D3789" s="263" t="s">
        <v>10168</v>
      </c>
      <c r="E3789" s="263" t="s">
        <v>10169</v>
      </c>
      <c r="F3789" s="263" t="s">
        <v>10188</v>
      </c>
      <c r="G3789" s="264" t="s">
        <v>10189</v>
      </c>
      <c r="H3789" s="263" t="s">
        <v>10190</v>
      </c>
      <c r="I3789" s="265" t="s">
        <v>9</v>
      </c>
      <c r="J3789" s="263"/>
      <c r="K3789" s="263"/>
      <c r="L3789" s="263"/>
      <c r="M3789" s="267"/>
      <c r="N3789" s="267"/>
      <c r="O3789" s="267"/>
      <c r="P3789" s="267"/>
      <c r="Q3789" s="267"/>
      <c r="R3789" s="267"/>
      <c r="S3789" s="267"/>
      <c r="T3789" s="267"/>
      <c r="U3789" s="267"/>
      <c r="V3789" s="267"/>
      <c r="W3789" s="267"/>
      <c r="X3789" s="267"/>
      <c r="Y3789" s="267"/>
      <c r="Z3789" s="267"/>
      <c r="AA3789" s="267"/>
      <c r="AB3789" s="267"/>
    </row>
    <row r="3790" spans="1:28" s="268" customFormat="1" ht="40.200000000000003" customHeight="1">
      <c r="A3790" s="263" t="s">
        <v>10166</v>
      </c>
      <c r="B3790" s="263" t="s">
        <v>10167</v>
      </c>
      <c r="C3790" s="263" t="s">
        <v>243</v>
      </c>
      <c r="D3790" s="263" t="s">
        <v>10168</v>
      </c>
      <c r="E3790" s="263" t="s">
        <v>10169</v>
      </c>
      <c r="F3790" s="263" t="s">
        <v>10191</v>
      </c>
      <c r="G3790" s="264" t="s">
        <v>10192</v>
      </c>
      <c r="H3790" s="275" t="s">
        <v>10193</v>
      </c>
      <c r="I3790" s="265" t="s">
        <v>9</v>
      </c>
      <c r="J3790" s="263"/>
      <c r="K3790" s="263"/>
      <c r="L3790" s="263"/>
      <c r="M3790" s="267"/>
      <c r="N3790" s="267"/>
      <c r="O3790" s="267"/>
      <c r="P3790" s="267"/>
      <c r="Q3790" s="267"/>
      <c r="R3790" s="267"/>
      <c r="S3790" s="267"/>
      <c r="T3790" s="267"/>
      <c r="U3790" s="267"/>
      <c r="V3790" s="267"/>
      <c r="W3790" s="267"/>
      <c r="X3790" s="267"/>
      <c r="Y3790" s="267"/>
      <c r="Z3790" s="267"/>
      <c r="AA3790" s="267"/>
      <c r="AB3790" s="267"/>
    </row>
    <row r="3791" spans="1:28" s="268" customFormat="1" ht="40.200000000000003" customHeight="1">
      <c r="A3791" s="264" t="s">
        <v>10166</v>
      </c>
      <c r="B3791" s="264" t="s">
        <v>10167</v>
      </c>
      <c r="C3791" s="263" t="s">
        <v>248</v>
      </c>
      <c r="D3791" s="264" t="s">
        <v>10168</v>
      </c>
      <c r="E3791" s="264" t="s">
        <v>10169</v>
      </c>
      <c r="F3791" s="264" t="s">
        <v>10194</v>
      </c>
      <c r="G3791" s="264" t="s">
        <v>10195</v>
      </c>
      <c r="H3791" s="264" t="s">
        <v>10196</v>
      </c>
      <c r="I3791" s="265" t="s">
        <v>9</v>
      </c>
      <c r="J3791" s="264"/>
      <c r="K3791" s="264"/>
      <c r="L3791" s="264"/>
      <c r="M3791" s="277"/>
      <c r="N3791" s="277"/>
      <c r="O3791" s="277"/>
      <c r="P3791" s="277"/>
      <c r="Q3791" s="277"/>
      <c r="R3791" s="277"/>
      <c r="S3791" s="277"/>
      <c r="T3791" s="277"/>
      <c r="U3791" s="277"/>
      <c r="V3791" s="277"/>
      <c r="W3791" s="277"/>
      <c r="X3791" s="277"/>
      <c r="Y3791" s="277"/>
      <c r="Z3791" s="277"/>
      <c r="AA3791" s="277"/>
      <c r="AB3791" s="277"/>
    </row>
    <row r="3792" spans="1:28" s="268" customFormat="1" ht="40.200000000000003" customHeight="1">
      <c r="A3792" s="263" t="s">
        <v>10166</v>
      </c>
      <c r="B3792" s="263" t="s">
        <v>10167</v>
      </c>
      <c r="C3792" s="263" t="s">
        <v>252</v>
      </c>
      <c r="D3792" s="263" t="s">
        <v>10168</v>
      </c>
      <c r="E3792" s="263" t="s">
        <v>10169</v>
      </c>
      <c r="F3792" s="263" t="s">
        <v>10197</v>
      </c>
      <c r="G3792" s="264" t="s">
        <v>10198</v>
      </c>
      <c r="H3792" s="263" t="s">
        <v>10199</v>
      </c>
      <c r="I3792" s="265" t="s">
        <v>9</v>
      </c>
      <c r="J3792" s="263"/>
      <c r="K3792" s="263"/>
      <c r="L3792" s="263"/>
      <c r="M3792" s="267"/>
      <c r="N3792" s="267"/>
      <c r="O3792" s="267"/>
      <c r="P3792" s="267"/>
      <c r="Q3792" s="267"/>
      <c r="R3792" s="267"/>
      <c r="S3792" s="267"/>
      <c r="T3792" s="267"/>
      <c r="U3792" s="267"/>
      <c r="V3792" s="267"/>
      <c r="W3792" s="267"/>
      <c r="X3792" s="267"/>
      <c r="Y3792" s="267"/>
      <c r="Z3792" s="267"/>
      <c r="AA3792" s="267"/>
      <c r="AB3792" s="267"/>
    </row>
    <row r="3793" spans="1:28" s="268" customFormat="1" ht="40.200000000000003" customHeight="1">
      <c r="A3793" s="263" t="s">
        <v>10166</v>
      </c>
      <c r="B3793" s="263" t="s">
        <v>10167</v>
      </c>
      <c r="C3793" s="263" t="s">
        <v>257</v>
      </c>
      <c r="D3793" s="263" t="s">
        <v>10168</v>
      </c>
      <c r="E3793" s="263" t="s">
        <v>10169</v>
      </c>
      <c r="F3793" s="263" t="s">
        <v>10200</v>
      </c>
      <c r="G3793" s="264" t="s">
        <v>10201</v>
      </c>
      <c r="H3793" s="263" t="s">
        <v>10202</v>
      </c>
      <c r="I3793" s="265" t="s">
        <v>9</v>
      </c>
      <c r="J3793" s="263"/>
      <c r="K3793" s="263"/>
      <c r="L3793" s="263"/>
      <c r="M3793" s="267"/>
      <c r="N3793" s="267"/>
      <c r="O3793" s="267"/>
      <c r="P3793" s="267"/>
      <c r="Q3793" s="267"/>
      <c r="R3793" s="267"/>
      <c r="S3793" s="267"/>
      <c r="T3793" s="267"/>
      <c r="U3793" s="267"/>
      <c r="V3793" s="267"/>
      <c r="W3793" s="267"/>
      <c r="X3793" s="267"/>
      <c r="Y3793" s="267"/>
      <c r="Z3793" s="267"/>
      <c r="AA3793" s="267"/>
      <c r="AB3793" s="267"/>
    </row>
    <row r="3794" spans="1:28" s="268" customFormat="1" ht="40.200000000000003" customHeight="1">
      <c r="A3794" s="263" t="s">
        <v>10166</v>
      </c>
      <c r="B3794" s="263" t="s">
        <v>10167</v>
      </c>
      <c r="C3794" s="263" t="s">
        <v>260</v>
      </c>
      <c r="D3794" s="263" t="s">
        <v>10168</v>
      </c>
      <c r="E3794" s="263" t="s">
        <v>10169</v>
      </c>
      <c r="F3794" s="263" t="s">
        <v>10203</v>
      </c>
      <c r="G3794" s="264" t="s">
        <v>10180</v>
      </c>
      <c r="H3794" s="263" t="s">
        <v>10204</v>
      </c>
      <c r="I3794" s="265" t="s">
        <v>9</v>
      </c>
      <c r="J3794" s="263"/>
      <c r="K3794" s="263"/>
      <c r="L3794" s="263"/>
      <c r="M3794" s="267"/>
      <c r="N3794" s="267"/>
      <c r="O3794" s="267"/>
      <c r="P3794" s="267"/>
      <c r="Q3794" s="267"/>
      <c r="R3794" s="267"/>
      <c r="S3794" s="267"/>
      <c r="T3794" s="267"/>
      <c r="U3794" s="267"/>
      <c r="V3794" s="267"/>
      <c r="W3794" s="267"/>
      <c r="X3794" s="267"/>
      <c r="Y3794" s="267"/>
      <c r="Z3794" s="267"/>
      <c r="AA3794" s="267"/>
      <c r="AB3794" s="267"/>
    </row>
    <row r="3795" spans="1:28" s="268" customFormat="1" ht="40.200000000000003" customHeight="1">
      <c r="A3795" s="263" t="s">
        <v>10166</v>
      </c>
      <c r="B3795" s="263" t="s">
        <v>10167</v>
      </c>
      <c r="C3795" s="263" t="s">
        <v>264</v>
      </c>
      <c r="D3795" s="263" t="s">
        <v>10168</v>
      </c>
      <c r="E3795" s="263" t="s">
        <v>10169</v>
      </c>
      <c r="F3795" s="263" t="s">
        <v>10205</v>
      </c>
      <c r="G3795" s="264" t="s">
        <v>10206</v>
      </c>
      <c r="H3795" s="263" t="s">
        <v>10207</v>
      </c>
      <c r="I3795" s="265" t="s">
        <v>9</v>
      </c>
      <c r="J3795" s="263"/>
      <c r="K3795" s="263"/>
      <c r="L3795" s="263"/>
      <c r="M3795" s="267"/>
      <c r="N3795" s="267"/>
      <c r="O3795" s="267"/>
      <c r="P3795" s="267"/>
      <c r="Q3795" s="267"/>
      <c r="R3795" s="267"/>
      <c r="S3795" s="267"/>
      <c r="T3795" s="267"/>
      <c r="U3795" s="267"/>
      <c r="V3795" s="267"/>
      <c r="W3795" s="267"/>
      <c r="X3795" s="267"/>
      <c r="Y3795" s="267"/>
      <c r="Z3795" s="267"/>
      <c r="AA3795" s="267"/>
      <c r="AB3795" s="267"/>
    </row>
    <row r="3796" spans="1:28" s="268" customFormat="1" ht="40.200000000000003" customHeight="1">
      <c r="A3796" s="263" t="s">
        <v>10166</v>
      </c>
      <c r="B3796" s="263" t="s">
        <v>10167</v>
      </c>
      <c r="C3796" s="263" t="s">
        <v>268</v>
      </c>
      <c r="D3796" s="263" t="s">
        <v>10168</v>
      </c>
      <c r="E3796" s="263" t="s">
        <v>10169</v>
      </c>
      <c r="F3796" s="263" t="s">
        <v>10208</v>
      </c>
      <c r="G3796" s="264" t="s">
        <v>10209</v>
      </c>
      <c r="H3796" s="263" t="s">
        <v>10210</v>
      </c>
      <c r="I3796" s="265" t="s">
        <v>9</v>
      </c>
      <c r="J3796" s="263"/>
      <c r="K3796" s="263"/>
      <c r="L3796" s="263"/>
      <c r="M3796" s="267"/>
      <c r="N3796" s="267"/>
      <c r="O3796" s="267"/>
      <c r="P3796" s="267"/>
      <c r="Q3796" s="267"/>
      <c r="R3796" s="267"/>
      <c r="S3796" s="267"/>
      <c r="T3796" s="267"/>
      <c r="U3796" s="267"/>
      <c r="V3796" s="267"/>
      <c r="W3796" s="267"/>
      <c r="X3796" s="267"/>
      <c r="Y3796" s="267"/>
      <c r="Z3796" s="267"/>
      <c r="AA3796" s="267"/>
      <c r="AB3796" s="267"/>
    </row>
    <row r="3797" spans="1:28" s="268" customFormat="1" ht="40.200000000000003" customHeight="1">
      <c r="A3797" s="263" t="s">
        <v>10166</v>
      </c>
      <c r="B3797" s="263" t="s">
        <v>10167</v>
      </c>
      <c r="C3797" s="263" t="s">
        <v>272</v>
      </c>
      <c r="D3797" s="263" t="s">
        <v>10168</v>
      </c>
      <c r="E3797" s="263" t="s">
        <v>10169</v>
      </c>
      <c r="F3797" s="263" t="s">
        <v>10211</v>
      </c>
      <c r="G3797" s="264" t="s">
        <v>10212</v>
      </c>
      <c r="H3797" s="263" t="s">
        <v>10213</v>
      </c>
      <c r="I3797" s="265" t="s">
        <v>9</v>
      </c>
      <c r="J3797" s="263"/>
      <c r="K3797" s="263"/>
      <c r="L3797" s="263"/>
      <c r="M3797" s="267"/>
      <c r="N3797" s="267"/>
      <c r="O3797" s="267"/>
      <c r="P3797" s="267"/>
      <c r="Q3797" s="267"/>
      <c r="R3797" s="267"/>
      <c r="S3797" s="267"/>
      <c r="T3797" s="267"/>
      <c r="U3797" s="267"/>
      <c r="V3797" s="267"/>
      <c r="W3797" s="267"/>
      <c r="X3797" s="267"/>
      <c r="Y3797" s="267"/>
      <c r="Z3797" s="267"/>
      <c r="AA3797" s="267"/>
      <c r="AB3797" s="267"/>
    </row>
    <row r="3798" spans="1:28" s="268" customFormat="1" ht="40.200000000000003" customHeight="1">
      <c r="A3798" s="263" t="s">
        <v>10166</v>
      </c>
      <c r="B3798" s="263" t="s">
        <v>10167</v>
      </c>
      <c r="C3798" s="263" t="s">
        <v>275</v>
      </c>
      <c r="D3798" s="263" t="s">
        <v>10168</v>
      </c>
      <c r="E3798" s="263" t="s">
        <v>10169</v>
      </c>
      <c r="F3798" s="263" t="s">
        <v>10214</v>
      </c>
      <c r="G3798" s="264" t="s">
        <v>10215</v>
      </c>
      <c r="H3798" s="263" t="s">
        <v>10216</v>
      </c>
      <c r="I3798" s="265" t="s">
        <v>9</v>
      </c>
      <c r="J3798" s="263"/>
      <c r="K3798" s="263"/>
      <c r="L3798" s="263"/>
      <c r="M3798" s="267"/>
      <c r="N3798" s="267"/>
      <c r="O3798" s="267"/>
      <c r="P3798" s="267"/>
      <c r="Q3798" s="267"/>
      <c r="R3798" s="267"/>
      <c r="S3798" s="267"/>
      <c r="T3798" s="267"/>
      <c r="U3798" s="267"/>
      <c r="V3798" s="267"/>
      <c r="W3798" s="267"/>
      <c r="X3798" s="267"/>
      <c r="Y3798" s="267"/>
      <c r="Z3798" s="267"/>
      <c r="AA3798" s="267"/>
      <c r="AB3798" s="267"/>
    </row>
    <row r="3799" spans="1:28" s="268" customFormat="1" ht="40.200000000000003" customHeight="1">
      <c r="A3799" s="263" t="s">
        <v>10166</v>
      </c>
      <c r="B3799" s="263" t="s">
        <v>10167</v>
      </c>
      <c r="C3799" s="263" t="s">
        <v>279</v>
      </c>
      <c r="D3799" s="263" t="s">
        <v>10168</v>
      </c>
      <c r="E3799" s="263" t="s">
        <v>10169</v>
      </c>
      <c r="F3799" s="263" t="s">
        <v>10217</v>
      </c>
      <c r="G3799" s="264" t="s">
        <v>10218</v>
      </c>
      <c r="H3799" s="263" t="s">
        <v>10219</v>
      </c>
      <c r="I3799" s="265" t="s">
        <v>9</v>
      </c>
      <c r="J3799" s="263"/>
      <c r="K3799" s="263"/>
      <c r="L3799" s="263"/>
      <c r="M3799" s="267"/>
      <c r="N3799" s="267"/>
      <c r="O3799" s="267"/>
      <c r="P3799" s="267"/>
      <c r="Q3799" s="267"/>
      <c r="R3799" s="267"/>
      <c r="S3799" s="267"/>
      <c r="T3799" s="267"/>
      <c r="U3799" s="267"/>
      <c r="V3799" s="267"/>
      <c r="W3799" s="267"/>
      <c r="X3799" s="267"/>
      <c r="Y3799" s="267"/>
      <c r="Z3799" s="267"/>
      <c r="AA3799" s="267"/>
      <c r="AB3799" s="267"/>
    </row>
    <row r="3800" spans="1:28" s="268" customFormat="1" ht="40.200000000000003" customHeight="1">
      <c r="A3800" s="263" t="s">
        <v>10166</v>
      </c>
      <c r="B3800" s="263" t="s">
        <v>10167</v>
      </c>
      <c r="C3800" s="263" t="s">
        <v>283</v>
      </c>
      <c r="D3800" s="263" t="s">
        <v>10168</v>
      </c>
      <c r="E3800" s="263" t="s">
        <v>10169</v>
      </c>
      <c r="F3800" s="263" t="s">
        <v>10220</v>
      </c>
      <c r="G3800" s="264" t="s">
        <v>10221</v>
      </c>
      <c r="H3800" s="263" t="s">
        <v>7342</v>
      </c>
      <c r="I3800" s="265" t="s">
        <v>9</v>
      </c>
      <c r="J3800" s="263"/>
      <c r="K3800" s="263"/>
      <c r="L3800" s="263"/>
      <c r="M3800" s="267"/>
      <c r="N3800" s="267"/>
      <c r="O3800" s="267"/>
      <c r="P3800" s="267"/>
      <c r="Q3800" s="267"/>
      <c r="R3800" s="267"/>
      <c r="S3800" s="267"/>
      <c r="T3800" s="267"/>
      <c r="U3800" s="267"/>
      <c r="V3800" s="267"/>
      <c r="W3800" s="267"/>
      <c r="X3800" s="267"/>
      <c r="Y3800" s="267"/>
      <c r="Z3800" s="267"/>
      <c r="AA3800" s="267"/>
      <c r="AB3800" s="267"/>
    </row>
    <row r="3801" spans="1:28" s="268" customFormat="1" ht="40.200000000000003" customHeight="1">
      <c r="A3801" s="263" t="s">
        <v>10166</v>
      </c>
      <c r="B3801" s="263" t="s">
        <v>10167</v>
      </c>
      <c r="C3801" s="263" t="s">
        <v>286</v>
      </c>
      <c r="D3801" s="263" t="s">
        <v>10168</v>
      </c>
      <c r="E3801" s="263" t="s">
        <v>10169</v>
      </c>
      <c r="F3801" s="263" t="s">
        <v>17415</v>
      </c>
      <c r="G3801" s="264" t="s">
        <v>17416</v>
      </c>
      <c r="H3801" s="263" t="s">
        <v>17417</v>
      </c>
      <c r="I3801" s="265" t="s">
        <v>9</v>
      </c>
      <c r="J3801" s="263"/>
      <c r="K3801" s="263"/>
      <c r="L3801" s="263"/>
      <c r="M3801" s="267"/>
      <c r="N3801" s="267"/>
      <c r="O3801" s="267"/>
      <c r="P3801" s="267"/>
      <c r="Q3801" s="267"/>
      <c r="R3801" s="267"/>
      <c r="S3801" s="267"/>
      <c r="T3801" s="267"/>
      <c r="U3801" s="267"/>
      <c r="V3801" s="267"/>
      <c r="W3801" s="267"/>
      <c r="X3801" s="267"/>
      <c r="Y3801" s="267"/>
      <c r="Z3801" s="267"/>
      <c r="AA3801" s="267"/>
      <c r="AB3801" s="267"/>
    </row>
    <row r="3802" spans="1:28" s="268" customFormat="1" ht="40.200000000000003" customHeight="1">
      <c r="A3802" s="263" t="s">
        <v>10166</v>
      </c>
      <c r="B3802" s="263" t="s">
        <v>10167</v>
      </c>
      <c r="C3802" s="263" t="s">
        <v>290</v>
      </c>
      <c r="D3802" s="263" t="s">
        <v>10168</v>
      </c>
      <c r="E3802" s="263" t="s">
        <v>10169</v>
      </c>
      <c r="F3802" s="263" t="s">
        <v>10222</v>
      </c>
      <c r="G3802" s="264" t="s">
        <v>10223</v>
      </c>
      <c r="H3802" s="263" t="s">
        <v>17418</v>
      </c>
      <c r="I3802" s="265" t="s">
        <v>9</v>
      </c>
      <c r="J3802" s="263"/>
      <c r="K3802" s="263"/>
      <c r="L3802" s="263"/>
      <c r="M3802" s="267"/>
      <c r="N3802" s="267"/>
      <c r="O3802" s="267"/>
      <c r="P3802" s="267"/>
      <c r="Q3802" s="267"/>
      <c r="R3802" s="267"/>
      <c r="S3802" s="267"/>
      <c r="T3802" s="267"/>
      <c r="U3802" s="267"/>
      <c r="V3802" s="267"/>
      <c r="W3802" s="267"/>
      <c r="X3802" s="267"/>
      <c r="Y3802" s="267"/>
      <c r="Z3802" s="267"/>
      <c r="AA3802" s="267"/>
      <c r="AB3802" s="267"/>
    </row>
    <row r="3803" spans="1:28" s="268" customFormat="1" ht="40.200000000000003" customHeight="1">
      <c r="A3803" s="263" t="s">
        <v>10166</v>
      </c>
      <c r="B3803" s="263" t="s">
        <v>10167</v>
      </c>
      <c r="C3803" s="263" t="s">
        <v>295</v>
      </c>
      <c r="D3803" s="263" t="s">
        <v>10168</v>
      </c>
      <c r="E3803" s="263" t="s">
        <v>10169</v>
      </c>
      <c r="F3803" s="263" t="s">
        <v>10224</v>
      </c>
      <c r="G3803" s="264" t="s">
        <v>10225</v>
      </c>
      <c r="H3803" s="263" t="s">
        <v>10226</v>
      </c>
      <c r="I3803" s="265" t="s">
        <v>9</v>
      </c>
      <c r="J3803" s="263"/>
      <c r="K3803" s="263"/>
      <c r="L3803" s="263"/>
      <c r="M3803" s="267"/>
      <c r="N3803" s="267"/>
      <c r="O3803" s="267"/>
      <c r="P3803" s="267"/>
      <c r="Q3803" s="267"/>
      <c r="R3803" s="267"/>
      <c r="S3803" s="267"/>
      <c r="T3803" s="267"/>
      <c r="U3803" s="267"/>
      <c r="V3803" s="267"/>
      <c r="W3803" s="267"/>
      <c r="X3803" s="267"/>
      <c r="Y3803" s="267"/>
      <c r="Z3803" s="267"/>
      <c r="AA3803" s="267"/>
      <c r="AB3803" s="267"/>
    </row>
    <row r="3804" spans="1:28" s="268" customFormat="1" ht="40.200000000000003" customHeight="1">
      <c r="A3804" s="263" t="s">
        <v>10166</v>
      </c>
      <c r="B3804" s="263" t="s">
        <v>10167</v>
      </c>
      <c r="C3804" s="263" t="s">
        <v>300</v>
      </c>
      <c r="D3804" s="263" t="s">
        <v>10168</v>
      </c>
      <c r="E3804" s="263" t="s">
        <v>10169</v>
      </c>
      <c r="F3804" s="263" t="s">
        <v>5501</v>
      </c>
      <c r="G3804" s="264" t="s">
        <v>10227</v>
      </c>
      <c r="H3804" s="263" t="s">
        <v>5503</v>
      </c>
      <c r="I3804" s="265" t="s">
        <v>9</v>
      </c>
      <c r="J3804" s="263"/>
      <c r="K3804" s="263"/>
      <c r="L3804" s="263"/>
      <c r="M3804" s="267"/>
      <c r="N3804" s="267"/>
      <c r="O3804" s="267"/>
      <c r="P3804" s="267"/>
      <c r="Q3804" s="267"/>
      <c r="R3804" s="267"/>
      <c r="S3804" s="267"/>
      <c r="T3804" s="267"/>
      <c r="U3804" s="267"/>
      <c r="V3804" s="267"/>
      <c r="W3804" s="267"/>
      <c r="X3804" s="267"/>
      <c r="Y3804" s="267"/>
      <c r="Z3804" s="267"/>
      <c r="AA3804" s="267"/>
      <c r="AB3804" s="267"/>
    </row>
    <row r="3805" spans="1:28" s="268" customFormat="1" ht="40.200000000000003" customHeight="1">
      <c r="A3805" s="263" t="s">
        <v>10166</v>
      </c>
      <c r="B3805" s="263" t="s">
        <v>10167</v>
      </c>
      <c r="C3805" s="263" t="s">
        <v>304</v>
      </c>
      <c r="D3805" s="263" t="s">
        <v>10168</v>
      </c>
      <c r="E3805" s="263" t="s">
        <v>10169</v>
      </c>
      <c r="F3805" s="263" t="s">
        <v>5025</v>
      </c>
      <c r="G3805" s="264" t="s">
        <v>5507</v>
      </c>
      <c r="H3805" s="263" t="s">
        <v>3365</v>
      </c>
      <c r="I3805" s="265" t="s">
        <v>9</v>
      </c>
      <c r="J3805" s="263"/>
      <c r="K3805" s="263"/>
      <c r="L3805" s="263"/>
      <c r="M3805" s="267"/>
      <c r="N3805" s="267"/>
      <c r="O3805" s="267"/>
      <c r="P3805" s="267"/>
      <c r="Q3805" s="267"/>
      <c r="R3805" s="267"/>
      <c r="S3805" s="267"/>
      <c r="T3805" s="267"/>
      <c r="U3805" s="267"/>
      <c r="V3805" s="267"/>
      <c r="W3805" s="267"/>
      <c r="X3805" s="267"/>
      <c r="Y3805" s="267"/>
      <c r="Z3805" s="267"/>
      <c r="AA3805" s="267"/>
      <c r="AB3805" s="267"/>
    </row>
    <row r="3806" spans="1:28" s="268" customFormat="1" ht="40.200000000000003" customHeight="1">
      <c r="A3806" s="263" t="s">
        <v>10166</v>
      </c>
      <c r="B3806" s="263" t="s">
        <v>10167</v>
      </c>
      <c r="C3806" s="263" t="s">
        <v>308</v>
      </c>
      <c r="D3806" s="263" t="s">
        <v>10168</v>
      </c>
      <c r="E3806" s="263" t="s">
        <v>10169</v>
      </c>
      <c r="F3806" s="263" t="s">
        <v>3036</v>
      </c>
      <c r="G3806" s="264" t="s">
        <v>5831</v>
      </c>
      <c r="H3806" s="263" t="s">
        <v>3359</v>
      </c>
      <c r="I3806" s="265" t="s">
        <v>9</v>
      </c>
      <c r="J3806" s="263"/>
      <c r="K3806" s="263"/>
      <c r="L3806" s="263"/>
      <c r="M3806" s="267"/>
      <c r="N3806" s="267"/>
      <c r="O3806" s="267"/>
      <c r="P3806" s="267"/>
      <c r="Q3806" s="267"/>
      <c r="R3806" s="267"/>
      <c r="S3806" s="267"/>
      <c r="T3806" s="267"/>
      <c r="U3806" s="267"/>
      <c r="V3806" s="267"/>
      <c r="W3806" s="267"/>
      <c r="X3806" s="267"/>
      <c r="Y3806" s="267"/>
      <c r="Z3806" s="267"/>
      <c r="AA3806" s="267"/>
      <c r="AB3806" s="267"/>
    </row>
    <row r="3807" spans="1:28" s="268" customFormat="1" ht="40.200000000000003" customHeight="1">
      <c r="A3807" s="263" t="s">
        <v>10166</v>
      </c>
      <c r="B3807" s="263" t="s">
        <v>10167</v>
      </c>
      <c r="C3807" s="263" t="s">
        <v>311</v>
      </c>
      <c r="D3807" s="263" t="s">
        <v>10168</v>
      </c>
      <c r="E3807" s="263" t="s">
        <v>10169</v>
      </c>
      <c r="F3807" s="263" t="s">
        <v>10228</v>
      </c>
      <c r="G3807" s="264" t="s">
        <v>10229</v>
      </c>
      <c r="H3807" s="263" t="s">
        <v>10230</v>
      </c>
      <c r="I3807" s="265" t="s">
        <v>9</v>
      </c>
      <c r="J3807" s="263"/>
      <c r="K3807" s="263"/>
      <c r="L3807" s="263"/>
      <c r="M3807" s="267"/>
      <c r="N3807" s="267"/>
      <c r="O3807" s="267"/>
      <c r="P3807" s="267"/>
      <c r="Q3807" s="267"/>
      <c r="R3807" s="267"/>
      <c r="S3807" s="267"/>
      <c r="T3807" s="267"/>
      <c r="U3807" s="267"/>
      <c r="V3807" s="267"/>
      <c r="W3807" s="267"/>
      <c r="X3807" s="267"/>
      <c r="Y3807" s="267"/>
      <c r="Z3807" s="267"/>
      <c r="AA3807" s="267"/>
      <c r="AB3807" s="267"/>
    </row>
    <row r="3808" spans="1:28" s="268" customFormat="1" ht="40.200000000000003" customHeight="1">
      <c r="A3808" s="263" t="s">
        <v>10166</v>
      </c>
      <c r="B3808" s="263" t="s">
        <v>10167</v>
      </c>
      <c r="C3808" s="263" t="s">
        <v>315</v>
      </c>
      <c r="D3808" s="263" t="s">
        <v>10168</v>
      </c>
      <c r="E3808" s="263" t="s">
        <v>10169</v>
      </c>
      <c r="F3808" s="263" t="s">
        <v>6932</v>
      </c>
      <c r="G3808" s="264" t="s">
        <v>10231</v>
      </c>
      <c r="H3808" s="263" t="s">
        <v>6934</v>
      </c>
      <c r="I3808" s="265" t="s">
        <v>9</v>
      </c>
      <c r="J3808" s="263"/>
      <c r="K3808" s="263"/>
      <c r="L3808" s="263"/>
      <c r="M3808" s="267"/>
      <c r="N3808" s="267"/>
      <c r="O3808" s="267"/>
      <c r="P3808" s="267"/>
      <c r="Q3808" s="267"/>
      <c r="R3808" s="267"/>
      <c r="S3808" s="267"/>
      <c r="T3808" s="267"/>
      <c r="U3808" s="267"/>
      <c r="V3808" s="267"/>
      <c r="W3808" s="267"/>
      <c r="X3808" s="267"/>
      <c r="Y3808" s="267"/>
      <c r="Z3808" s="267"/>
      <c r="AA3808" s="267"/>
      <c r="AB3808" s="267"/>
    </row>
    <row r="3809" spans="1:28" s="268" customFormat="1" ht="40.200000000000003" customHeight="1">
      <c r="A3809" s="263" t="s">
        <v>10166</v>
      </c>
      <c r="B3809" s="263" t="s">
        <v>10167</v>
      </c>
      <c r="C3809" s="263" t="s">
        <v>318</v>
      </c>
      <c r="D3809" s="263" t="s">
        <v>10168</v>
      </c>
      <c r="E3809" s="263" t="s">
        <v>10169</v>
      </c>
      <c r="F3809" s="263" t="s">
        <v>6935</v>
      </c>
      <c r="G3809" s="264" t="s">
        <v>10232</v>
      </c>
      <c r="H3809" s="263" t="s">
        <v>6934</v>
      </c>
      <c r="I3809" s="265" t="s">
        <v>9</v>
      </c>
      <c r="J3809" s="263"/>
      <c r="K3809" s="263"/>
      <c r="L3809" s="263"/>
      <c r="M3809" s="267"/>
      <c r="N3809" s="267"/>
      <c r="O3809" s="267"/>
      <c r="P3809" s="267"/>
      <c r="Q3809" s="267"/>
      <c r="R3809" s="267"/>
      <c r="S3809" s="267"/>
      <c r="T3809" s="267"/>
      <c r="U3809" s="267"/>
      <c r="V3809" s="267"/>
      <c r="W3809" s="267"/>
      <c r="X3809" s="267"/>
      <c r="Y3809" s="267"/>
      <c r="Z3809" s="267"/>
      <c r="AA3809" s="267"/>
      <c r="AB3809" s="267"/>
    </row>
    <row r="3810" spans="1:28" s="268" customFormat="1" ht="40.200000000000003" customHeight="1">
      <c r="A3810" s="263" t="s">
        <v>10166</v>
      </c>
      <c r="B3810" s="263" t="s">
        <v>10167</v>
      </c>
      <c r="C3810" s="263" t="s">
        <v>322</v>
      </c>
      <c r="D3810" s="263" t="s">
        <v>10168</v>
      </c>
      <c r="E3810" s="263" t="s">
        <v>10169</v>
      </c>
      <c r="F3810" s="263" t="s">
        <v>6937</v>
      </c>
      <c r="G3810" s="264" t="s">
        <v>10233</v>
      </c>
      <c r="H3810" s="263" t="s">
        <v>10207</v>
      </c>
      <c r="I3810" s="265" t="s">
        <v>9</v>
      </c>
      <c r="J3810" s="263"/>
      <c r="K3810" s="263"/>
      <c r="L3810" s="263"/>
      <c r="M3810" s="267"/>
      <c r="N3810" s="267"/>
      <c r="O3810" s="267"/>
      <c r="P3810" s="267"/>
      <c r="Q3810" s="267"/>
      <c r="R3810" s="267"/>
      <c r="S3810" s="267"/>
      <c r="T3810" s="267"/>
      <c r="U3810" s="267"/>
      <c r="V3810" s="267"/>
      <c r="W3810" s="267"/>
      <c r="X3810" s="267"/>
      <c r="Y3810" s="267"/>
      <c r="Z3810" s="267"/>
      <c r="AA3810" s="267"/>
      <c r="AB3810" s="267"/>
    </row>
    <row r="3811" spans="1:28" s="268" customFormat="1" ht="40.200000000000003" customHeight="1">
      <c r="A3811" s="263" t="s">
        <v>10234</v>
      </c>
      <c r="B3811" s="263" t="s">
        <v>10235</v>
      </c>
      <c r="C3811" s="263" t="s">
        <v>209</v>
      </c>
      <c r="D3811" s="263" t="s">
        <v>10236</v>
      </c>
      <c r="E3811" s="263" t="s">
        <v>10237</v>
      </c>
      <c r="F3811" s="263" t="s">
        <v>9835</v>
      </c>
      <c r="G3811" s="264" t="s">
        <v>10238</v>
      </c>
      <c r="H3811" s="263" t="s">
        <v>9837</v>
      </c>
      <c r="I3811" s="265" t="s">
        <v>9</v>
      </c>
      <c r="J3811" s="263"/>
      <c r="K3811" s="263"/>
      <c r="L3811" s="263" t="s">
        <v>645</v>
      </c>
      <c r="M3811" s="267"/>
      <c r="N3811" s="267"/>
      <c r="O3811" s="267"/>
      <c r="P3811" s="267"/>
      <c r="Q3811" s="267"/>
      <c r="R3811" s="267"/>
      <c r="S3811" s="267"/>
      <c r="T3811" s="267"/>
      <c r="U3811" s="267"/>
      <c r="V3811" s="267"/>
      <c r="W3811" s="267"/>
      <c r="X3811" s="267"/>
      <c r="Y3811" s="267"/>
      <c r="Z3811" s="267"/>
      <c r="AA3811" s="267"/>
      <c r="AB3811" s="267"/>
    </row>
    <row r="3812" spans="1:28" s="268" customFormat="1" ht="40.200000000000003" customHeight="1">
      <c r="A3812" s="263" t="s">
        <v>10234</v>
      </c>
      <c r="B3812" s="263" t="s">
        <v>10235</v>
      </c>
      <c r="C3812" s="263" t="s">
        <v>215</v>
      </c>
      <c r="D3812" s="263" t="s">
        <v>10236</v>
      </c>
      <c r="E3812" s="263" t="s">
        <v>10237</v>
      </c>
      <c r="F3812" s="263" t="s">
        <v>9838</v>
      </c>
      <c r="G3812" s="264" t="s">
        <v>10238</v>
      </c>
      <c r="H3812" s="263" t="s">
        <v>9839</v>
      </c>
      <c r="I3812" s="265" t="s">
        <v>9</v>
      </c>
      <c r="J3812" s="263"/>
      <c r="K3812" s="263"/>
      <c r="L3812" s="263" t="s">
        <v>645</v>
      </c>
      <c r="M3812" s="267"/>
      <c r="N3812" s="267"/>
      <c r="O3812" s="267"/>
      <c r="P3812" s="267"/>
      <c r="Q3812" s="267"/>
      <c r="R3812" s="267"/>
      <c r="S3812" s="267"/>
      <c r="T3812" s="267"/>
      <c r="U3812" s="267"/>
      <c r="V3812" s="267"/>
      <c r="W3812" s="267"/>
      <c r="X3812" s="267"/>
      <c r="Y3812" s="267"/>
      <c r="Z3812" s="267"/>
      <c r="AA3812" s="267"/>
      <c r="AB3812" s="267"/>
    </row>
    <row r="3813" spans="1:28" s="268" customFormat="1" ht="40.200000000000003" customHeight="1">
      <c r="A3813" s="263" t="s">
        <v>10234</v>
      </c>
      <c r="B3813" s="263" t="s">
        <v>10235</v>
      </c>
      <c r="C3813" s="263" t="s">
        <v>220</v>
      </c>
      <c r="D3813" s="263" t="s">
        <v>10236</v>
      </c>
      <c r="E3813" s="263" t="s">
        <v>10237</v>
      </c>
      <c r="F3813" s="263" t="s">
        <v>10239</v>
      </c>
      <c r="G3813" s="264" t="s">
        <v>17419</v>
      </c>
      <c r="H3813" s="263" t="s">
        <v>9842</v>
      </c>
      <c r="I3813" s="265" t="s">
        <v>9</v>
      </c>
      <c r="J3813" s="263"/>
      <c r="K3813" s="263"/>
      <c r="L3813" s="263" t="s">
        <v>645</v>
      </c>
      <c r="M3813" s="267"/>
      <c r="N3813" s="267"/>
      <c r="O3813" s="267"/>
      <c r="P3813" s="267"/>
      <c r="Q3813" s="267"/>
      <c r="R3813" s="267"/>
      <c r="S3813" s="267"/>
      <c r="T3813" s="267"/>
      <c r="U3813" s="267"/>
      <c r="V3813" s="267"/>
      <c r="W3813" s="267"/>
      <c r="X3813" s="267"/>
      <c r="Y3813" s="267"/>
      <c r="Z3813" s="267"/>
      <c r="AA3813" s="267"/>
      <c r="AB3813" s="267"/>
    </row>
    <row r="3814" spans="1:28" s="268" customFormat="1" ht="40.200000000000003" customHeight="1">
      <c r="A3814" s="263" t="s">
        <v>10234</v>
      </c>
      <c r="B3814" s="263" t="s">
        <v>10235</v>
      </c>
      <c r="C3814" s="263" t="s">
        <v>226</v>
      </c>
      <c r="D3814" s="263" t="s">
        <v>10236</v>
      </c>
      <c r="E3814" s="263" t="s">
        <v>10237</v>
      </c>
      <c r="F3814" s="263" t="s">
        <v>10240</v>
      </c>
      <c r="G3814" s="264" t="s">
        <v>10241</v>
      </c>
      <c r="H3814" s="263" t="s">
        <v>17420</v>
      </c>
      <c r="I3814" s="265" t="s">
        <v>9</v>
      </c>
      <c r="J3814" s="263"/>
      <c r="K3814" s="263"/>
      <c r="L3814" s="263" t="s">
        <v>645</v>
      </c>
      <c r="M3814" s="267"/>
      <c r="N3814" s="267"/>
      <c r="O3814" s="267"/>
      <c r="P3814" s="267"/>
      <c r="Q3814" s="267"/>
      <c r="R3814" s="267"/>
      <c r="S3814" s="267"/>
      <c r="T3814" s="267"/>
      <c r="U3814" s="267"/>
      <c r="V3814" s="267"/>
      <c r="W3814" s="267"/>
      <c r="X3814" s="267"/>
      <c r="Y3814" s="267"/>
      <c r="Z3814" s="267"/>
      <c r="AA3814" s="267"/>
      <c r="AB3814" s="267"/>
    </row>
    <row r="3815" spans="1:28" s="268" customFormat="1" ht="40.200000000000003" customHeight="1">
      <c r="A3815" s="263" t="s">
        <v>10234</v>
      </c>
      <c r="B3815" s="263" t="s">
        <v>10235</v>
      </c>
      <c r="C3815" s="263" t="s">
        <v>230</v>
      </c>
      <c r="D3815" s="263" t="s">
        <v>10236</v>
      </c>
      <c r="E3815" s="263" t="s">
        <v>10237</v>
      </c>
      <c r="F3815" s="263" t="s">
        <v>9846</v>
      </c>
      <c r="G3815" s="264" t="s">
        <v>17421</v>
      </c>
      <c r="H3815" s="275" t="s">
        <v>10242</v>
      </c>
      <c r="I3815" s="265" t="s">
        <v>9</v>
      </c>
      <c r="J3815" s="263"/>
      <c r="K3815" s="263"/>
      <c r="L3815" s="263" t="s">
        <v>645</v>
      </c>
      <c r="M3815" s="267"/>
      <c r="N3815" s="267"/>
      <c r="O3815" s="267"/>
      <c r="P3815" s="267"/>
      <c r="Q3815" s="267"/>
      <c r="R3815" s="267"/>
      <c r="S3815" s="267"/>
      <c r="T3815" s="267"/>
      <c r="U3815" s="267"/>
      <c r="V3815" s="267"/>
      <c r="W3815" s="267"/>
      <c r="X3815" s="267"/>
      <c r="Y3815" s="267"/>
      <c r="Z3815" s="267"/>
      <c r="AA3815" s="267"/>
      <c r="AB3815" s="267"/>
    </row>
    <row r="3816" spans="1:28" s="268" customFormat="1" ht="40.200000000000003" customHeight="1">
      <c r="A3816" s="263" t="s">
        <v>10234</v>
      </c>
      <c r="B3816" s="263" t="s">
        <v>10235</v>
      </c>
      <c r="C3816" s="263" t="s">
        <v>234</v>
      </c>
      <c r="D3816" s="263" t="s">
        <v>10236</v>
      </c>
      <c r="E3816" s="263" t="s">
        <v>10237</v>
      </c>
      <c r="F3816" s="263" t="s">
        <v>9849</v>
      </c>
      <c r="G3816" s="264" t="s">
        <v>10243</v>
      </c>
      <c r="H3816" s="263" t="s">
        <v>10244</v>
      </c>
      <c r="I3816" s="265" t="s">
        <v>9</v>
      </c>
      <c r="J3816" s="263"/>
      <c r="K3816" s="263"/>
      <c r="L3816" s="263" t="s">
        <v>645</v>
      </c>
      <c r="M3816" s="267"/>
      <c r="N3816" s="267"/>
      <c r="O3816" s="267"/>
      <c r="P3816" s="267"/>
      <c r="Q3816" s="267"/>
      <c r="R3816" s="267"/>
      <c r="S3816" s="267"/>
      <c r="T3816" s="267"/>
      <c r="U3816" s="267"/>
      <c r="V3816" s="267"/>
      <c r="W3816" s="267"/>
      <c r="X3816" s="267"/>
      <c r="Y3816" s="267"/>
      <c r="Z3816" s="267"/>
      <c r="AA3816" s="267"/>
      <c r="AB3816" s="267"/>
    </row>
    <row r="3817" spans="1:28" s="268" customFormat="1" ht="40.200000000000003" customHeight="1">
      <c r="A3817" s="263" t="s">
        <v>10234</v>
      </c>
      <c r="B3817" s="263" t="s">
        <v>10235</v>
      </c>
      <c r="C3817" s="263" t="s">
        <v>238</v>
      </c>
      <c r="D3817" s="263" t="s">
        <v>10236</v>
      </c>
      <c r="E3817" s="263" t="s">
        <v>10237</v>
      </c>
      <c r="F3817" s="263" t="s">
        <v>9852</v>
      </c>
      <c r="G3817" s="264" t="s">
        <v>10245</v>
      </c>
      <c r="H3817" s="263" t="s">
        <v>9854</v>
      </c>
      <c r="I3817" s="265" t="s">
        <v>9</v>
      </c>
      <c r="J3817" s="263"/>
      <c r="K3817" s="263"/>
      <c r="L3817" s="263" t="s">
        <v>645</v>
      </c>
      <c r="M3817" s="267"/>
      <c r="N3817" s="267"/>
      <c r="O3817" s="267"/>
      <c r="P3817" s="267"/>
      <c r="Q3817" s="267"/>
      <c r="R3817" s="267"/>
      <c r="S3817" s="267"/>
      <c r="T3817" s="267"/>
      <c r="U3817" s="267"/>
      <c r="V3817" s="267"/>
      <c r="W3817" s="267"/>
      <c r="X3817" s="267"/>
      <c r="Y3817" s="267"/>
      <c r="Z3817" s="267"/>
      <c r="AA3817" s="267"/>
      <c r="AB3817" s="267"/>
    </row>
    <row r="3818" spans="1:28" s="268" customFormat="1" ht="40.200000000000003" customHeight="1">
      <c r="A3818" s="263" t="s">
        <v>10234</v>
      </c>
      <c r="B3818" s="263" t="s">
        <v>10235</v>
      </c>
      <c r="C3818" s="263" t="s">
        <v>243</v>
      </c>
      <c r="D3818" s="263" t="s">
        <v>10236</v>
      </c>
      <c r="E3818" s="263" t="s">
        <v>10237</v>
      </c>
      <c r="F3818" s="263" t="s">
        <v>9855</v>
      </c>
      <c r="G3818" s="264" t="s">
        <v>17422</v>
      </c>
      <c r="H3818" s="263" t="s">
        <v>9857</v>
      </c>
      <c r="I3818" s="265" t="s">
        <v>9</v>
      </c>
      <c r="J3818" s="263"/>
      <c r="K3818" s="263"/>
      <c r="L3818" s="263" t="s">
        <v>645</v>
      </c>
      <c r="M3818" s="267"/>
      <c r="N3818" s="267"/>
      <c r="O3818" s="267"/>
      <c r="P3818" s="267"/>
      <c r="Q3818" s="267"/>
      <c r="R3818" s="267"/>
      <c r="S3818" s="267"/>
      <c r="T3818" s="267"/>
      <c r="U3818" s="267"/>
      <c r="V3818" s="267"/>
      <c r="W3818" s="267"/>
      <c r="X3818" s="267"/>
      <c r="Y3818" s="267"/>
      <c r="Z3818" s="267"/>
      <c r="AA3818" s="267"/>
      <c r="AB3818" s="267"/>
    </row>
    <row r="3819" spans="1:28" s="268" customFormat="1" ht="40.200000000000003" customHeight="1">
      <c r="A3819" s="263" t="s">
        <v>10234</v>
      </c>
      <c r="B3819" s="263" t="s">
        <v>10235</v>
      </c>
      <c r="C3819" s="263" t="s">
        <v>248</v>
      </c>
      <c r="D3819" s="263" t="s">
        <v>10236</v>
      </c>
      <c r="E3819" s="263" t="s">
        <v>10237</v>
      </c>
      <c r="F3819" s="263" t="s">
        <v>9858</v>
      </c>
      <c r="G3819" s="264" t="s">
        <v>10246</v>
      </c>
      <c r="H3819" s="263" t="s">
        <v>9860</v>
      </c>
      <c r="I3819" s="265" t="s">
        <v>9</v>
      </c>
      <c r="J3819" s="263"/>
      <c r="K3819" s="263"/>
      <c r="L3819" s="263" t="s">
        <v>645</v>
      </c>
      <c r="M3819" s="267"/>
      <c r="N3819" s="267"/>
      <c r="O3819" s="267"/>
      <c r="P3819" s="267"/>
      <c r="Q3819" s="267"/>
      <c r="R3819" s="267"/>
      <c r="S3819" s="267"/>
      <c r="T3819" s="267"/>
      <c r="U3819" s="267"/>
      <c r="V3819" s="267"/>
      <c r="W3819" s="267"/>
      <c r="X3819" s="267"/>
      <c r="Y3819" s="267"/>
      <c r="Z3819" s="267"/>
      <c r="AA3819" s="267"/>
      <c r="AB3819" s="267"/>
    </row>
    <row r="3820" spans="1:28" s="268" customFormat="1" ht="40.200000000000003" customHeight="1">
      <c r="A3820" s="263" t="s">
        <v>10234</v>
      </c>
      <c r="B3820" s="263" t="s">
        <v>10235</v>
      </c>
      <c r="C3820" s="263" t="s">
        <v>252</v>
      </c>
      <c r="D3820" s="263" t="s">
        <v>10236</v>
      </c>
      <c r="E3820" s="263" t="s">
        <v>10237</v>
      </c>
      <c r="F3820" s="263" t="s">
        <v>10247</v>
      </c>
      <c r="G3820" s="264" t="s">
        <v>10248</v>
      </c>
      <c r="H3820" s="263" t="s">
        <v>9863</v>
      </c>
      <c r="I3820" s="265" t="s">
        <v>9</v>
      </c>
      <c r="J3820" s="263"/>
      <c r="K3820" s="263"/>
      <c r="L3820" s="263" t="s">
        <v>645</v>
      </c>
      <c r="M3820" s="267"/>
      <c r="N3820" s="267"/>
      <c r="O3820" s="267"/>
      <c r="P3820" s="267"/>
      <c r="Q3820" s="267"/>
      <c r="R3820" s="267"/>
      <c r="S3820" s="267"/>
      <c r="T3820" s="267"/>
      <c r="U3820" s="267"/>
      <c r="V3820" s="267"/>
      <c r="W3820" s="267"/>
      <c r="X3820" s="267"/>
      <c r="Y3820" s="267"/>
      <c r="Z3820" s="267"/>
      <c r="AA3820" s="267"/>
      <c r="AB3820" s="267"/>
    </row>
    <row r="3821" spans="1:28" s="268" customFormat="1" ht="40.200000000000003" customHeight="1">
      <c r="A3821" s="263" t="s">
        <v>10234</v>
      </c>
      <c r="B3821" s="263" t="s">
        <v>10235</v>
      </c>
      <c r="C3821" s="263" t="s">
        <v>257</v>
      </c>
      <c r="D3821" s="263" t="s">
        <v>10236</v>
      </c>
      <c r="E3821" s="263" t="s">
        <v>10237</v>
      </c>
      <c r="F3821" s="263" t="s">
        <v>9864</v>
      </c>
      <c r="G3821" s="264" t="s">
        <v>17423</v>
      </c>
      <c r="H3821" s="263" t="s">
        <v>10249</v>
      </c>
      <c r="I3821" s="265" t="s">
        <v>9</v>
      </c>
      <c r="J3821" s="263"/>
      <c r="K3821" s="263"/>
      <c r="L3821" s="263" t="s">
        <v>645</v>
      </c>
      <c r="M3821" s="267"/>
      <c r="N3821" s="267"/>
      <c r="O3821" s="267"/>
      <c r="P3821" s="267"/>
      <c r="Q3821" s="267"/>
      <c r="R3821" s="267"/>
      <c r="S3821" s="267"/>
      <c r="T3821" s="267"/>
      <c r="U3821" s="267"/>
      <c r="V3821" s="267"/>
      <c r="W3821" s="267"/>
      <c r="X3821" s="267"/>
      <c r="Y3821" s="267"/>
      <c r="Z3821" s="267"/>
      <c r="AA3821" s="267"/>
      <c r="AB3821" s="267"/>
    </row>
    <row r="3822" spans="1:28" s="268" customFormat="1" ht="40.200000000000003" customHeight="1">
      <c r="A3822" s="263" t="s">
        <v>10234</v>
      </c>
      <c r="B3822" s="263" t="s">
        <v>10235</v>
      </c>
      <c r="C3822" s="263" t="s">
        <v>260</v>
      </c>
      <c r="D3822" s="263" t="s">
        <v>10236</v>
      </c>
      <c r="E3822" s="263" t="s">
        <v>10237</v>
      </c>
      <c r="F3822" s="263" t="s">
        <v>10250</v>
      </c>
      <c r="G3822" s="264" t="s">
        <v>10251</v>
      </c>
      <c r="H3822" s="263" t="s">
        <v>10252</v>
      </c>
      <c r="I3822" s="273" t="s">
        <v>9</v>
      </c>
      <c r="J3822" s="290"/>
      <c r="K3822" s="263"/>
      <c r="L3822" s="263"/>
      <c r="M3822" s="267"/>
      <c r="N3822" s="267"/>
      <c r="O3822" s="267"/>
      <c r="P3822" s="267"/>
      <c r="Q3822" s="267"/>
      <c r="R3822" s="267"/>
      <c r="S3822" s="267"/>
      <c r="T3822" s="267"/>
      <c r="U3822" s="267"/>
      <c r="V3822" s="267"/>
      <c r="W3822" s="267"/>
      <c r="X3822" s="267"/>
      <c r="Y3822" s="267"/>
      <c r="Z3822" s="267"/>
      <c r="AA3822" s="267"/>
      <c r="AB3822" s="267"/>
    </row>
    <row r="3823" spans="1:28" s="268" customFormat="1" ht="40.200000000000003" customHeight="1">
      <c r="A3823" s="263" t="s">
        <v>10234</v>
      </c>
      <c r="B3823" s="263" t="s">
        <v>10235</v>
      </c>
      <c r="C3823" s="263" t="s">
        <v>264</v>
      </c>
      <c r="D3823" s="263" t="s">
        <v>10236</v>
      </c>
      <c r="E3823" s="263" t="s">
        <v>10237</v>
      </c>
      <c r="F3823" s="263" t="s">
        <v>9869</v>
      </c>
      <c r="G3823" s="264" t="s">
        <v>10253</v>
      </c>
      <c r="H3823" s="263" t="s">
        <v>9871</v>
      </c>
      <c r="I3823" s="265" t="s">
        <v>9</v>
      </c>
      <c r="J3823" s="263"/>
      <c r="K3823" s="263"/>
      <c r="L3823" s="263" t="s">
        <v>645</v>
      </c>
      <c r="M3823" s="267"/>
      <c r="N3823" s="267"/>
      <c r="O3823" s="267"/>
      <c r="P3823" s="267"/>
      <c r="Q3823" s="267"/>
      <c r="R3823" s="267"/>
      <c r="S3823" s="267"/>
      <c r="T3823" s="267"/>
      <c r="U3823" s="267"/>
      <c r="V3823" s="267"/>
      <c r="W3823" s="267"/>
      <c r="X3823" s="267"/>
      <c r="Y3823" s="267"/>
      <c r="Z3823" s="267"/>
      <c r="AA3823" s="267"/>
      <c r="AB3823" s="267"/>
    </row>
    <row r="3824" spans="1:28" s="268" customFormat="1" ht="40.200000000000003" customHeight="1">
      <c r="A3824" s="263" t="s">
        <v>10234</v>
      </c>
      <c r="B3824" s="263" t="s">
        <v>10235</v>
      </c>
      <c r="C3824" s="263" t="s">
        <v>268</v>
      </c>
      <c r="D3824" s="263" t="s">
        <v>10236</v>
      </c>
      <c r="E3824" s="263" t="s">
        <v>10237</v>
      </c>
      <c r="F3824" s="263" t="s">
        <v>9872</v>
      </c>
      <c r="G3824" s="264" t="s">
        <v>10254</v>
      </c>
      <c r="H3824" s="263" t="s">
        <v>9874</v>
      </c>
      <c r="I3824" s="265" t="s">
        <v>9</v>
      </c>
      <c r="J3824" s="263"/>
      <c r="K3824" s="263"/>
      <c r="L3824" s="263" t="s">
        <v>645</v>
      </c>
      <c r="M3824" s="267"/>
      <c r="N3824" s="267"/>
      <c r="O3824" s="267"/>
      <c r="P3824" s="267"/>
      <c r="Q3824" s="267"/>
      <c r="R3824" s="267"/>
      <c r="S3824" s="267"/>
      <c r="T3824" s="267"/>
      <c r="U3824" s="267"/>
      <c r="V3824" s="267"/>
      <c r="W3824" s="267"/>
      <c r="X3824" s="267"/>
      <c r="Y3824" s="267"/>
      <c r="Z3824" s="267"/>
      <c r="AA3824" s="267"/>
      <c r="AB3824" s="267"/>
    </row>
    <row r="3825" spans="1:28" s="268" customFormat="1" ht="40.200000000000003" customHeight="1">
      <c r="A3825" s="263" t="s">
        <v>10234</v>
      </c>
      <c r="B3825" s="263" t="s">
        <v>10235</v>
      </c>
      <c r="C3825" s="263" t="s">
        <v>272</v>
      </c>
      <c r="D3825" s="263" t="s">
        <v>10236</v>
      </c>
      <c r="E3825" s="263" t="s">
        <v>10237</v>
      </c>
      <c r="F3825" s="263" t="s">
        <v>10255</v>
      </c>
      <c r="G3825" s="264" t="s">
        <v>10256</v>
      </c>
      <c r="H3825" s="263" t="s">
        <v>9877</v>
      </c>
      <c r="I3825" s="265" t="s">
        <v>9</v>
      </c>
      <c r="J3825" s="263"/>
      <c r="K3825" s="263"/>
      <c r="L3825" s="263" t="s">
        <v>645</v>
      </c>
      <c r="M3825" s="267"/>
      <c r="N3825" s="267"/>
      <c r="O3825" s="267"/>
      <c r="P3825" s="267"/>
      <c r="Q3825" s="267"/>
      <c r="R3825" s="267"/>
      <c r="S3825" s="267"/>
      <c r="T3825" s="267"/>
      <c r="U3825" s="267"/>
      <c r="V3825" s="267"/>
      <c r="W3825" s="267"/>
      <c r="X3825" s="267"/>
      <c r="Y3825" s="267"/>
      <c r="Z3825" s="267"/>
      <c r="AA3825" s="267"/>
      <c r="AB3825" s="267"/>
    </row>
    <row r="3826" spans="1:28" s="268" customFormat="1" ht="40.200000000000003" customHeight="1">
      <c r="A3826" s="263" t="s">
        <v>10234</v>
      </c>
      <c r="B3826" s="263" t="s">
        <v>10235</v>
      </c>
      <c r="C3826" s="263" t="s">
        <v>275</v>
      </c>
      <c r="D3826" s="263" t="s">
        <v>10236</v>
      </c>
      <c r="E3826" s="263" t="s">
        <v>10237</v>
      </c>
      <c r="F3826" s="263" t="s">
        <v>10257</v>
      </c>
      <c r="G3826" s="264" t="s">
        <v>10256</v>
      </c>
      <c r="H3826" s="263" t="s">
        <v>9879</v>
      </c>
      <c r="I3826" s="265" t="s">
        <v>9</v>
      </c>
      <c r="J3826" s="263"/>
      <c r="K3826" s="263"/>
      <c r="L3826" s="263" t="s">
        <v>645</v>
      </c>
      <c r="M3826" s="267"/>
      <c r="N3826" s="267"/>
      <c r="O3826" s="267"/>
      <c r="P3826" s="267"/>
      <c r="Q3826" s="267"/>
      <c r="R3826" s="267"/>
      <c r="S3826" s="267"/>
      <c r="T3826" s="267"/>
      <c r="U3826" s="267"/>
      <c r="V3826" s="267"/>
      <c r="W3826" s="267"/>
      <c r="X3826" s="267"/>
      <c r="Y3826" s="267"/>
      <c r="Z3826" s="267"/>
      <c r="AA3826" s="267"/>
      <c r="AB3826" s="267"/>
    </row>
    <row r="3827" spans="1:28" s="268" customFormat="1" ht="40.200000000000003" customHeight="1">
      <c r="A3827" s="263" t="s">
        <v>10234</v>
      </c>
      <c r="B3827" s="263" t="s">
        <v>10235</v>
      </c>
      <c r="C3827" s="263" t="s">
        <v>279</v>
      </c>
      <c r="D3827" s="263" t="s">
        <v>10236</v>
      </c>
      <c r="E3827" s="263" t="s">
        <v>10237</v>
      </c>
      <c r="F3827" s="263" t="s">
        <v>9880</v>
      </c>
      <c r="G3827" s="264" t="s">
        <v>17424</v>
      </c>
      <c r="H3827" s="263" t="s">
        <v>9881</v>
      </c>
      <c r="I3827" s="265" t="s">
        <v>9</v>
      </c>
      <c r="J3827" s="263"/>
      <c r="K3827" s="263"/>
      <c r="L3827" s="263" t="s">
        <v>645</v>
      </c>
      <c r="M3827" s="267"/>
      <c r="N3827" s="267"/>
      <c r="O3827" s="267"/>
      <c r="P3827" s="267"/>
      <c r="Q3827" s="267"/>
      <c r="R3827" s="267"/>
      <c r="S3827" s="267"/>
      <c r="T3827" s="267"/>
      <c r="U3827" s="267"/>
      <c r="V3827" s="267"/>
      <c r="W3827" s="267"/>
      <c r="X3827" s="267"/>
      <c r="Y3827" s="267"/>
      <c r="Z3827" s="267"/>
      <c r="AA3827" s="267"/>
      <c r="AB3827" s="267"/>
    </row>
    <row r="3828" spans="1:28" s="268" customFormat="1" ht="40.200000000000003" customHeight="1">
      <c r="A3828" s="263" t="s">
        <v>10234</v>
      </c>
      <c r="B3828" s="263" t="s">
        <v>10235</v>
      </c>
      <c r="C3828" s="263" t="s">
        <v>283</v>
      </c>
      <c r="D3828" s="263" t="s">
        <v>10236</v>
      </c>
      <c r="E3828" s="263" t="s">
        <v>10237</v>
      </c>
      <c r="F3828" s="263" t="s">
        <v>9882</v>
      </c>
      <c r="G3828" s="264" t="s">
        <v>10238</v>
      </c>
      <c r="H3828" s="263" t="s">
        <v>6273</v>
      </c>
      <c r="I3828" s="265" t="s">
        <v>9</v>
      </c>
      <c r="J3828" s="263"/>
      <c r="K3828" s="263"/>
      <c r="L3828" s="263" t="s">
        <v>645</v>
      </c>
      <c r="M3828" s="267"/>
      <c r="N3828" s="267"/>
      <c r="O3828" s="267"/>
      <c r="P3828" s="267"/>
      <c r="Q3828" s="267"/>
      <c r="R3828" s="267"/>
      <c r="S3828" s="267"/>
      <c r="T3828" s="267"/>
      <c r="U3828" s="267"/>
      <c r="V3828" s="267"/>
      <c r="W3828" s="267"/>
      <c r="X3828" s="267"/>
      <c r="Y3828" s="267"/>
      <c r="Z3828" s="267"/>
      <c r="AA3828" s="267"/>
      <c r="AB3828" s="267"/>
    </row>
    <row r="3829" spans="1:28" s="268" customFormat="1" ht="40.200000000000003" customHeight="1">
      <c r="A3829" s="263" t="s">
        <v>10234</v>
      </c>
      <c r="B3829" s="263" t="s">
        <v>10235</v>
      </c>
      <c r="C3829" s="263" t="s">
        <v>286</v>
      </c>
      <c r="D3829" s="263" t="s">
        <v>10236</v>
      </c>
      <c r="E3829" s="263" t="s">
        <v>10237</v>
      </c>
      <c r="F3829" s="263" t="s">
        <v>9883</v>
      </c>
      <c r="G3829" s="264" t="s">
        <v>10258</v>
      </c>
      <c r="H3829" s="263" t="s">
        <v>6275</v>
      </c>
      <c r="I3829" s="265" t="s">
        <v>9</v>
      </c>
      <c r="J3829" s="263"/>
      <c r="K3829" s="263"/>
      <c r="L3829" s="263" t="s">
        <v>645</v>
      </c>
      <c r="M3829" s="267"/>
      <c r="N3829" s="267"/>
      <c r="O3829" s="267"/>
      <c r="P3829" s="267"/>
      <c r="Q3829" s="267"/>
      <c r="R3829" s="267"/>
      <c r="S3829" s="267"/>
      <c r="T3829" s="267"/>
      <c r="U3829" s="267"/>
      <c r="V3829" s="267"/>
      <c r="W3829" s="267"/>
      <c r="X3829" s="267"/>
      <c r="Y3829" s="267"/>
      <c r="Z3829" s="267"/>
      <c r="AA3829" s="267"/>
      <c r="AB3829" s="267"/>
    </row>
    <row r="3830" spans="1:28" s="268" customFormat="1" ht="40.200000000000003" customHeight="1">
      <c r="A3830" s="263" t="s">
        <v>10234</v>
      </c>
      <c r="B3830" s="263" t="s">
        <v>10235</v>
      </c>
      <c r="C3830" s="263" t="s">
        <v>290</v>
      </c>
      <c r="D3830" s="263" t="s">
        <v>10236</v>
      </c>
      <c r="E3830" s="263" t="s">
        <v>10237</v>
      </c>
      <c r="F3830" s="263" t="s">
        <v>5784</v>
      </c>
      <c r="G3830" s="264" t="s">
        <v>17425</v>
      </c>
      <c r="H3830" s="263" t="s">
        <v>5786</v>
      </c>
      <c r="I3830" s="265" t="s">
        <v>9</v>
      </c>
      <c r="J3830" s="263"/>
      <c r="K3830" s="263"/>
      <c r="L3830" s="263" t="s">
        <v>645</v>
      </c>
      <c r="M3830" s="267"/>
      <c r="N3830" s="267"/>
      <c r="O3830" s="267"/>
      <c r="P3830" s="267"/>
      <c r="Q3830" s="267"/>
      <c r="R3830" s="267"/>
      <c r="S3830" s="267"/>
      <c r="T3830" s="267"/>
      <c r="U3830" s="267"/>
      <c r="V3830" s="267"/>
      <c r="W3830" s="267"/>
      <c r="X3830" s="267"/>
      <c r="Y3830" s="267"/>
      <c r="Z3830" s="267"/>
      <c r="AA3830" s="267"/>
      <c r="AB3830" s="267"/>
    </row>
    <row r="3831" spans="1:28" s="268" customFormat="1" ht="40.200000000000003" customHeight="1">
      <c r="A3831" s="263" t="s">
        <v>10234</v>
      </c>
      <c r="B3831" s="263" t="s">
        <v>10235</v>
      </c>
      <c r="C3831" s="263" t="s">
        <v>295</v>
      </c>
      <c r="D3831" s="263" t="s">
        <v>10236</v>
      </c>
      <c r="E3831" s="263" t="s">
        <v>10237</v>
      </c>
      <c r="F3831" s="263" t="s">
        <v>5787</v>
      </c>
      <c r="G3831" s="264" t="s">
        <v>10259</v>
      </c>
      <c r="H3831" s="263" t="s">
        <v>9887</v>
      </c>
      <c r="I3831" s="265" t="s">
        <v>9</v>
      </c>
      <c r="J3831" s="263"/>
      <c r="K3831" s="263"/>
      <c r="L3831" s="263" t="s">
        <v>645</v>
      </c>
      <c r="M3831" s="267"/>
      <c r="N3831" s="267"/>
      <c r="O3831" s="267"/>
      <c r="P3831" s="267"/>
      <c r="Q3831" s="267"/>
      <c r="R3831" s="267"/>
      <c r="S3831" s="267"/>
      <c r="T3831" s="267"/>
      <c r="U3831" s="267"/>
      <c r="V3831" s="267"/>
      <c r="W3831" s="267"/>
      <c r="X3831" s="267"/>
      <c r="Y3831" s="267"/>
      <c r="Z3831" s="267"/>
      <c r="AA3831" s="267"/>
      <c r="AB3831" s="267"/>
    </row>
    <row r="3832" spans="1:28" s="268" customFormat="1" ht="40.200000000000003" customHeight="1">
      <c r="A3832" s="263" t="s">
        <v>10234</v>
      </c>
      <c r="B3832" s="263" t="s">
        <v>10235</v>
      </c>
      <c r="C3832" s="263" t="s">
        <v>300</v>
      </c>
      <c r="D3832" s="263" t="s">
        <v>10236</v>
      </c>
      <c r="E3832" s="263" t="s">
        <v>10237</v>
      </c>
      <c r="F3832" s="263" t="s">
        <v>5790</v>
      </c>
      <c r="G3832" s="264" t="s">
        <v>10259</v>
      </c>
      <c r="H3832" s="263" t="s">
        <v>5791</v>
      </c>
      <c r="I3832" s="265" t="s">
        <v>9</v>
      </c>
      <c r="J3832" s="263"/>
      <c r="K3832" s="263"/>
      <c r="L3832" s="263" t="s">
        <v>645</v>
      </c>
      <c r="M3832" s="267"/>
      <c r="N3832" s="267"/>
      <c r="O3832" s="267"/>
      <c r="P3832" s="267"/>
      <c r="Q3832" s="267"/>
      <c r="R3832" s="267"/>
      <c r="S3832" s="267"/>
      <c r="T3832" s="267"/>
      <c r="U3832" s="267"/>
      <c r="V3832" s="267"/>
      <c r="W3832" s="267"/>
      <c r="X3832" s="267"/>
      <c r="Y3832" s="267"/>
      <c r="Z3832" s="267"/>
      <c r="AA3832" s="267"/>
      <c r="AB3832" s="267"/>
    </row>
    <row r="3833" spans="1:28" s="268" customFormat="1" ht="40.200000000000003" customHeight="1">
      <c r="A3833" s="263" t="s">
        <v>10234</v>
      </c>
      <c r="B3833" s="263" t="s">
        <v>10235</v>
      </c>
      <c r="C3833" s="263" t="s">
        <v>304</v>
      </c>
      <c r="D3833" s="263" t="s">
        <v>10236</v>
      </c>
      <c r="E3833" s="263" t="s">
        <v>10237</v>
      </c>
      <c r="F3833" s="263" t="s">
        <v>9888</v>
      </c>
      <c r="G3833" s="264" t="s">
        <v>17426</v>
      </c>
      <c r="H3833" s="263" t="s">
        <v>9889</v>
      </c>
      <c r="I3833" s="265" t="s">
        <v>9</v>
      </c>
      <c r="J3833" s="263"/>
      <c r="K3833" s="263"/>
      <c r="L3833" s="263" t="s">
        <v>645</v>
      </c>
      <c r="M3833" s="267"/>
      <c r="N3833" s="267"/>
      <c r="O3833" s="267"/>
      <c r="P3833" s="267"/>
      <c r="Q3833" s="267"/>
      <c r="R3833" s="267"/>
      <c r="S3833" s="267"/>
      <c r="T3833" s="267"/>
      <c r="U3833" s="267"/>
      <c r="V3833" s="267"/>
      <c r="W3833" s="267"/>
      <c r="X3833" s="267"/>
      <c r="Y3833" s="267"/>
      <c r="Z3833" s="267"/>
      <c r="AA3833" s="267"/>
      <c r="AB3833" s="267"/>
    </row>
    <row r="3834" spans="1:28" s="268" customFormat="1" ht="40.200000000000003" customHeight="1">
      <c r="A3834" s="263" t="s">
        <v>10234</v>
      </c>
      <c r="B3834" s="263" t="s">
        <v>10235</v>
      </c>
      <c r="C3834" s="263" t="s">
        <v>308</v>
      </c>
      <c r="D3834" s="263" t="s">
        <v>10236</v>
      </c>
      <c r="E3834" s="263" t="s">
        <v>10237</v>
      </c>
      <c r="F3834" s="263" t="s">
        <v>9890</v>
      </c>
      <c r="G3834" s="264" t="s">
        <v>10260</v>
      </c>
      <c r="H3834" s="263" t="s">
        <v>9892</v>
      </c>
      <c r="I3834" s="265" t="s">
        <v>9</v>
      </c>
      <c r="J3834" s="263"/>
      <c r="K3834" s="263"/>
      <c r="L3834" s="263" t="s">
        <v>645</v>
      </c>
      <c r="M3834" s="267"/>
      <c r="N3834" s="267"/>
      <c r="O3834" s="267"/>
      <c r="P3834" s="267"/>
      <c r="Q3834" s="267"/>
      <c r="R3834" s="267"/>
      <c r="S3834" s="267"/>
      <c r="T3834" s="267"/>
      <c r="U3834" s="267"/>
      <c r="V3834" s="267"/>
      <c r="W3834" s="267"/>
      <c r="X3834" s="267"/>
      <c r="Y3834" s="267"/>
      <c r="Z3834" s="267"/>
      <c r="AA3834" s="267"/>
      <c r="AB3834" s="267"/>
    </row>
    <row r="3835" spans="1:28" s="268" customFormat="1" ht="40.200000000000003" customHeight="1">
      <c r="A3835" s="263" t="s">
        <v>10234</v>
      </c>
      <c r="B3835" s="263" t="s">
        <v>10235</v>
      </c>
      <c r="C3835" s="263" t="s">
        <v>311</v>
      </c>
      <c r="D3835" s="263" t="s">
        <v>10236</v>
      </c>
      <c r="E3835" s="263" t="s">
        <v>10237</v>
      </c>
      <c r="F3835" s="263" t="s">
        <v>9893</v>
      </c>
      <c r="G3835" s="264" t="s">
        <v>10261</v>
      </c>
      <c r="H3835" s="263" t="s">
        <v>9895</v>
      </c>
      <c r="I3835" s="265" t="s">
        <v>9</v>
      </c>
      <c r="J3835" s="263"/>
      <c r="K3835" s="263"/>
      <c r="L3835" s="263" t="s">
        <v>645</v>
      </c>
      <c r="M3835" s="267"/>
      <c r="N3835" s="267"/>
      <c r="O3835" s="267"/>
      <c r="P3835" s="267"/>
      <c r="Q3835" s="267"/>
      <c r="R3835" s="267"/>
      <c r="S3835" s="267"/>
      <c r="T3835" s="267"/>
      <c r="U3835" s="267"/>
      <c r="V3835" s="267"/>
      <c r="W3835" s="267"/>
      <c r="X3835" s="267"/>
      <c r="Y3835" s="267"/>
      <c r="Z3835" s="267"/>
      <c r="AA3835" s="267"/>
      <c r="AB3835" s="267"/>
    </row>
    <row r="3836" spans="1:28" s="268" customFormat="1" ht="40.200000000000003" customHeight="1">
      <c r="A3836" s="263" t="s">
        <v>10234</v>
      </c>
      <c r="B3836" s="263" t="s">
        <v>10235</v>
      </c>
      <c r="C3836" s="263" t="s">
        <v>315</v>
      </c>
      <c r="D3836" s="263" t="s">
        <v>10236</v>
      </c>
      <c r="E3836" s="263" t="s">
        <v>10237</v>
      </c>
      <c r="F3836" s="263" t="s">
        <v>5810</v>
      </c>
      <c r="G3836" s="264" t="s">
        <v>17427</v>
      </c>
      <c r="H3836" s="263" t="s">
        <v>6293</v>
      </c>
      <c r="I3836" s="265" t="s">
        <v>9</v>
      </c>
      <c r="J3836" s="263"/>
      <c r="K3836" s="263"/>
      <c r="L3836" s="263" t="s">
        <v>645</v>
      </c>
      <c r="M3836" s="267"/>
      <c r="N3836" s="267"/>
      <c r="O3836" s="267"/>
      <c r="P3836" s="267"/>
      <c r="Q3836" s="267"/>
      <c r="R3836" s="267"/>
      <c r="S3836" s="267"/>
      <c r="T3836" s="267"/>
      <c r="U3836" s="267"/>
      <c r="V3836" s="267"/>
      <c r="W3836" s="267"/>
      <c r="X3836" s="267"/>
      <c r="Y3836" s="267"/>
      <c r="Z3836" s="267"/>
      <c r="AA3836" s="267"/>
      <c r="AB3836" s="267"/>
    </row>
    <row r="3837" spans="1:28" s="268" customFormat="1" ht="40.200000000000003" customHeight="1">
      <c r="A3837" s="263" t="s">
        <v>10234</v>
      </c>
      <c r="B3837" s="263" t="s">
        <v>10235</v>
      </c>
      <c r="C3837" s="263" t="s">
        <v>318</v>
      </c>
      <c r="D3837" s="263" t="s">
        <v>10236</v>
      </c>
      <c r="E3837" s="263" t="s">
        <v>10237</v>
      </c>
      <c r="F3837" s="263" t="s">
        <v>5813</v>
      </c>
      <c r="G3837" s="264" t="s">
        <v>10262</v>
      </c>
      <c r="H3837" s="263" t="s">
        <v>6295</v>
      </c>
      <c r="I3837" s="265" t="s">
        <v>9</v>
      </c>
      <c r="J3837" s="263"/>
      <c r="K3837" s="263"/>
      <c r="L3837" s="263" t="s">
        <v>645</v>
      </c>
      <c r="M3837" s="267"/>
      <c r="N3837" s="267"/>
      <c r="O3837" s="267"/>
      <c r="P3837" s="267"/>
      <c r="Q3837" s="267"/>
      <c r="R3837" s="267"/>
      <c r="S3837" s="267"/>
      <c r="T3837" s="267"/>
      <c r="U3837" s="267"/>
      <c r="V3837" s="267"/>
      <c r="W3837" s="267"/>
      <c r="X3837" s="267"/>
      <c r="Y3837" s="267"/>
      <c r="Z3837" s="267"/>
      <c r="AA3837" s="267"/>
      <c r="AB3837" s="267"/>
    </row>
    <row r="3838" spans="1:28" s="268" customFormat="1" ht="40.200000000000003" customHeight="1">
      <c r="A3838" s="263" t="s">
        <v>10234</v>
      </c>
      <c r="B3838" s="263" t="s">
        <v>10235</v>
      </c>
      <c r="C3838" s="263" t="s">
        <v>322</v>
      </c>
      <c r="D3838" s="263" t="s">
        <v>10236</v>
      </c>
      <c r="E3838" s="263" t="s">
        <v>10237</v>
      </c>
      <c r="F3838" s="263" t="s">
        <v>5816</v>
      </c>
      <c r="G3838" s="264" t="s">
        <v>10263</v>
      </c>
      <c r="H3838" s="263" t="s">
        <v>5734</v>
      </c>
      <c r="I3838" s="265" t="s">
        <v>9</v>
      </c>
      <c r="J3838" s="263"/>
      <c r="K3838" s="263"/>
      <c r="L3838" s="263" t="s">
        <v>645</v>
      </c>
      <c r="M3838" s="267"/>
      <c r="N3838" s="267"/>
      <c r="O3838" s="267"/>
      <c r="P3838" s="267"/>
      <c r="Q3838" s="267"/>
      <c r="R3838" s="267"/>
      <c r="S3838" s="267"/>
      <c r="T3838" s="267"/>
      <c r="U3838" s="267"/>
      <c r="V3838" s="267"/>
      <c r="W3838" s="267"/>
      <c r="X3838" s="267"/>
      <c r="Y3838" s="267"/>
      <c r="Z3838" s="267"/>
      <c r="AA3838" s="267"/>
      <c r="AB3838" s="267"/>
    </row>
    <row r="3839" spans="1:28" s="268" customFormat="1" ht="40.200000000000003" customHeight="1">
      <c r="A3839" s="263" t="s">
        <v>10234</v>
      </c>
      <c r="B3839" s="263" t="s">
        <v>10235</v>
      </c>
      <c r="C3839" s="263" t="s">
        <v>1080</v>
      </c>
      <c r="D3839" s="263" t="s">
        <v>10236</v>
      </c>
      <c r="E3839" s="263" t="s">
        <v>10237</v>
      </c>
      <c r="F3839" s="263" t="s">
        <v>6297</v>
      </c>
      <c r="G3839" s="264" t="s">
        <v>10261</v>
      </c>
      <c r="H3839" s="263" t="s">
        <v>6299</v>
      </c>
      <c r="I3839" s="265" t="s">
        <v>9</v>
      </c>
      <c r="J3839" s="263"/>
      <c r="K3839" s="263"/>
      <c r="L3839" s="263" t="s">
        <v>645</v>
      </c>
      <c r="M3839" s="267"/>
      <c r="N3839" s="267"/>
      <c r="O3839" s="267"/>
      <c r="P3839" s="267"/>
      <c r="Q3839" s="267"/>
      <c r="R3839" s="267"/>
      <c r="S3839" s="267"/>
      <c r="T3839" s="267"/>
      <c r="U3839" s="267"/>
      <c r="V3839" s="267"/>
      <c r="W3839" s="267"/>
      <c r="X3839" s="267"/>
      <c r="Y3839" s="267"/>
      <c r="Z3839" s="267"/>
      <c r="AA3839" s="267"/>
      <c r="AB3839" s="267"/>
    </row>
    <row r="3840" spans="1:28" s="268" customFormat="1" ht="40.200000000000003" customHeight="1">
      <c r="A3840" s="263" t="s">
        <v>10234</v>
      </c>
      <c r="B3840" s="263" t="s">
        <v>10235</v>
      </c>
      <c r="C3840" s="263" t="s">
        <v>1084</v>
      </c>
      <c r="D3840" s="263" t="s">
        <v>10236</v>
      </c>
      <c r="E3840" s="263" t="s">
        <v>10237</v>
      </c>
      <c r="F3840" s="263" t="s">
        <v>9899</v>
      </c>
      <c r="G3840" s="264" t="s">
        <v>17428</v>
      </c>
      <c r="H3840" s="263" t="s">
        <v>5819</v>
      </c>
      <c r="I3840" s="265" t="s">
        <v>9</v>
      </c>
      <c r="J3840" s="263"/>
      <c r="K3840" s="263"/>
      <c r="L3840" s="263" t="s">
        <v>645</v>
      </c>
      <c r="M3840" s="267"/>
      <c r="N3840" s="267"/>
      <c r="O3840" s="267"/>
      <c r="P3840" s="267"/>
      <c r="Q3840" s="267"/>
      <c r="R3840" s="267"/>
      <c r="S3840" s="267"/>
      <c r="T3840" s="267"/>
      <c r="U3840" s="267"/>
      <c r="V3840" s="267"/>
      <c r="W3840" s="267"/>
      <c r="X3840" s="267"/>
      <c r="Y3840" s="267"/>
      <c r="Z3840" s="267"/>
      <c r="AA3840" s="267"/>
      <c r="AB3840" s="267"/>
    </row>
    <row r="3841" spans="1:28" s="268" customFormat="1" ht="40.200000000000003" customHeight="1">
      <c r="A3841" s="263" t="s">
        <v>10234</v>
      </c>
      <c r="B3841" s="263" t="s">
        <v>10235</v>
      </c>
      <c r="C3841" s="263" t="s">
        <v>1088</v>
      </c>
      <c r="D3841" s="263" t="s">
        <v>10236</v>
      </c>
      <c r="E3841" s="263" t="s">
        <v>10237</v>
      </c>
      <c r="F3841" s="263" t="s">
        <v>5820</v>
      </c>
      <c r="G3841" s="264" t="s">
        <v>10264</v>
      </c>
      <c r="H3841" s="263" t="s">
        <v>5822</v>
      </c>
      <c r="I3841" s="265" t="s">
        <v>9</v>
      </c>
      <c r="J3841" s="263"/>
      <c r="K3841" s="263"/>
      <c r="L3841" s="263" t="s">
        <v>645</v>
      </c>
      <c r="M3841" s="267"/>
      <c r="N3841" s="267"/>
      <c r="O3841" s="267"/>
      <c r="P3841" s="267"/>
      <c r="Q3841" s="267"/>
      <c r="R3841" s="267"/>
      <c r="S3841" s="267"/>
      <c r="T3841" s="267"/>
      <c r="U3841" s="267"/>
      <c r="V3841" s="267"/>
      <c r="W3841" s="267"/>
      <c r="X3841" s="267"/>
      <c r="Y3841" s="267"/>
      <c r="Z3841" s="267"/>
      <c r="AA3841" s="267"/>
      <c r="AB3841" s="267"/>
    </row>
    <row r="3842" spans="1:28" s="268" customFormat="1" ht="40.200000000000003" customHeight="1">
      <c r="A3842" s="263" t="s">
        <v>10234</v>
      </c>
      <c r="B3842" s="263" t="s">
        <v>10235</v>
      </c>
      <c r="C3842" s="263" t="s">
        <v>1092</v>
      </c>
      <c r="D3842" s="263" t="s">
        <v>10236</v>
      </c>
      <c r="E3842" s="263" t="s">
        <v>10237</v>
      </c>
      <c r="F3842" s="263" t="s">
        <v>6307</v>
      </c>
      <c r="G3842" s="264" t="s">
        <v>17429</v>
      </c>
      <c r="H3842" s="263" t="s">
        <v>6309</v>
      </c>
      <c r="I3842" s="265" t="s">
        <v>9</v>
      </c>
      <c r="J3842" s="263"/>
      <c r="K3842" s="263"/>
      <c r="L3842" s="263" t="s">
        <v>645</v>
      </c>
      <c r="M3842" s="267"/>
      <c r="N3842" s="267"/>
      <c r="O3842" s="267"/>
      <c r="P3842" s="267"/>
      <c r="Q3842" s="267"/>
      <c r="R3842" s="267"/>
      <c r="S3842" s="267"/>
      <c r="T3842" s="267"/>
      <c r="U3842" s="267"/>
      <c r="V3842" s="267"/>
      <c r="W3842" s="267"/>
      <c r="X3842" s="267"/>
      <c r="Y3842" s="267"/>
      <c r="Z3842" s="267"/>
      <c r="AA3842" s="267"/>
      <c r="AB3842" s="267"/>
    </row>
    <row r="3843" spans="1:28" s="268" customFormat="1" ht="40.200000000000003" customHeight="1">
      <c r="A3843" s="263" t="s">
        <v>10234</v>
      </c>
      <c r="B3843" s="263" t="s">
        <v>10235</v>
      </c>
      <c r="C3843" s="263" t="s">
        <v>1096</v>
      </c>
      <c r="D3843" s="263" t="s">
        <v>10236</v>
      </c>
      <c r="E3843" s="263" t="s">
        <v>10237</v>
      </c>
      <c r="F3843" s="263" t="s">
        <v>5501</v>
      </c>
      <c r="G3843" s="264" t="s">
        <v>9903</v>
      </c>
      <c r="H3843" s="263" t="s">
        <v>5503</v>
      </c>
      <c r="I3843" s="265" t="s">
        <v>9</v>
      </c>
      <c r="J3843" s="263"/>
      <c r="K3843" s="263"/>
      <c r="L3843" s="263" t="s">
        <v>645</v>
      </c>
      <c r="M3843" s="267"/>
      <c r="N3843" s="267"/>
      <c r="O3843" s="267"/>
      <c r="P3843" s="267"/>
      <c r="Q3843" s="267"/>
      <c r="R3843" s="267"/>
      <c r="S3843" s="267"/>
      <c r="T3843" s="267"/>
      <c r="U3843" s="267"/>
      <c r="V3843" s="267"/>
      <c r="W3843" s="267"/>
      <c r="X3843" s="267"/>
      <c r="Y3843" s="267"/>
      <c r="Z3843" s="267"/>
      <c r="AA3843" s="267"/>
      <c r="AB3843" s="267"/>
    </row>
    <row r="3844" spans="1:28" s="268" customFormat="1" ht="40.200000000000003" customHeight="1">
      <c r="A3844" s="263" t="s">
        <v>10234</v>
      </c>
      <c r="B3844" s="263" t="s">
        <v>10235</v>
      </c>
      <c r="C3844" s="263" t="s">
        <v>1100</v>
      </c>
      <c r="D3844" s="263" t="s">
        <v>10236</v>
      </c>
      <c r="E3844" s="263" t="s">
        <v>10237</v>
      </c>
      <c r="F3844" s="263" t="s">
        <v>5025</v>
      </c>
      <c r="G3844" s="264" t="s">
        <v>5507</v>
      </c>
      <c r="H3844" s="263" t="s">
        <v>3365</v>
      </c>
      <c r="I3844" s="265" t="s">
        <v>9</v>
      </c>
      <c r="J3844" s="263"/>
      <c r="K3844" s="263"/>
      <c r="L3844" s="263" t="s">
        <v>645</v>
      </c>
      <c r="M3844" s="267"/>
      <c r="N3844" s="267"/>
      <c r="O3844" s="267"/>
      <c r="P3844" s="267"/>
      <c r="Q3844" s="267"/>
      <c r="R3844" s="267"/>
      <c r="S3844" s="267"/>
      <c r="T3844" s="267"/>
      <c r="U3844" s="267"/>
      <c r="V3844" s="267"/>
      <c r="W3844" s="267"/>
      <c r="X3844" s="267"/>
      <c r="Y3844" s="267"/>
      <c r="Z3844" s="267"/>
      <c r="AA3844" s="267"/>
      <c r="AB3844" s="267"/>
    </row>
    <row r="3845" spans="1:28" s="268" customFormat="1" ht="40.200000000000003" customHeight="1">
      <c r="A3845" s="263" t="s">
        <v>10234</v>
      </c>
      <c r="B3845" s="263" t="s">
        <v>10235</v>
      </c>
      <c r="C3845" s="263" t="s">
        <v>1104</v>
      </c>
      <c r="D3845" s="263" t="s">
        <v>10236</v>
      </c>
      <c r="E3845" s="263" t="s">
        <v>10237</v>
      </c>
      <c r="F3845" s="263" t="s">
        <v>3036</v>
      </c>
      <c r="G3845" s="264" t="s">
        <v>5831</v>
      </c>
      <c r="H3845" s="263" t="s">
        <v>3359</v>
      </c>
      <c r="I3845" s="265" t="s">
        <v>9</v>
      </c>
      <c r="J3845" s="263"/>
      <c r="K3845" s="263"/>
      <c r="L3845" s="263" t="s">
        <v>645</v>
      </c>
      <c r="M3845" s="267"/>
      <c r="N3845" s="267"/>
      <c r="O3845" s="267"/>
      <c r="P3845" s="267"/>
      <c r="Q3845" s="267"/>
      <c r="R3845" s="267"/>
      <c r="S3845" s="267"/>
      <c r="T3845" s="267"/>
      <c r="U3845" s="267"/>
      <c r="V3845" s="267"/>
      <c r="W3845" s="267"/>
      <c r="X3845" s="267"/>
      <c r="Y3845" s="267"/>
      <c r="Z3845" s="267"/>
      <c r="AA3845" s="267"/>
      <c r="AB3845" s="267"/>
    </row>
    <row r="3846" spans="1:28" s="268" customFormat="1" ht="40.200000000000003" customHeight="1">
      <c r="A3846" s="263" t="s">
        <v>10234</v>
      </c>
      <c r="B3846" s="263" t="s">
        <v>10235</v>
      </c>
      <c r="C3846" s="263" t="s">
        <v>1108</v>
      </c>
      <c r="D3846" s="263" t="s">
        <v>10236</v>
      </c>
      <c r="E3846" s="263" t="s">
        <v>10237</v>
      </c>
      <c r="F3846" s="263" t="s">
        <v>5720</v>
      </c>
      <c r="G3846" s="264" t="s">
        <v>17430</v>
      </c>
      <c r="H3846" s="263" t="s">
        <v>5833</v>
      </c>
      <c r="I3846" s="265" t="s">
        <v>9</v>
      </c>
      <c r="J3846" s="263"/>
      <c r="K3846" s="263"/>
      <c r="L3846" s="263" t="s">
        <v>645</v>
      </c>
      <c r="M3846" s="267"/>
      <c r="N3846" s="267"/>
      <c r="O3846" s="267"/>
      <c r="P3846" s="267"/>
      <c r="Q3846" s="267"/>
      <c r="R3846" s="267"/>
      <c r="S3846" s="267"/>
      <c r="T3846" s="267"/>
      <c r="U3846" s="267"/>
      <c r="V3846" s="267"/>
      <c r="W3846" s="267"/>
      <c r="X3846" s="267"/>
      <c r="Y3846" s="267"/>
      <c r="Z3846" s="267"/>
      <c r="AA3846" s="267"/>
      <c r="AB3846" s="267"/>
    </row>
    <row r="3847" spans="1:28" s="268" customFormat="1" ht="40.200000000000003" customHeight="1">
      <c r="A3847" s="263" t="s">
        <v>10234</v>
      </c>
      <c r="B3847" s="263" t="s">
        <v>10235</v>
      </c>
      <c r="C3847" s="263" t="s">
        <v>1111</v>
      </c>
      <c r="D3847" s="263" t="s">
        <v>10236</v>
      </c>
      <c r="E3847" s="263" t="s">
        <v>10237</v>
      </c>
      <c r="F3847" s="263" t="s">
        <v>6932</v>
      </c>
      <c r="G3847" s="264" t="s">
        <v>10265</v>
      </c>
      <c r="H3847" s="263" t="s">
        <v>6934</v>
      </c>
      <c r="I3847" s="265" t="s">
        <v>9</v>
      </c>
      <c r="J3847" s="263"/>
      <c r="K3847" s="263"/>
      <c r="L3847" s="263" t="s">
        <v>645</v>
      </c>
      <c r="M3847" s="267"/>
      <c r="N3847" s="267"/>
      <c r="O3847" s="267"/>
      <c r="P3847" s="267"/>
      <c r="Q3847" s="267"/>
      <c r="R3847" s="267"/>
      <c r="S3847" s="267"/>
      <c r="T3847" s="267"/>
      <c r="U3847" s="267"/>
      <c r="V3847" s="267"/>
      <c r="W3847" s="267"/>
      <c r="X3847" s="267"/>
      <c r="Y3847" s="267"/>
      <c r="Z3847" s="267"/>
      <c r="AA3847" s="267"/>
      <c r="AB3847" s="267"/>
    </row>
    <row r="3848" spans="1:28" s="268" customFormat="1" ht="40.200000000000003" customHeight="1">
      <c r="A3848" s="263" t="s">
        <v>10234</v>
      </c>
      <c r="B3848" s="263" t="s">
        <v>10235</v>
      </c>
      <c r="C3848" s="263" t="s">
        <v>1114</v>
      </c>
      <c r="D3848" s="263" t="s">
        <v>10236</v>
      </c>
      <c r="E3848" s="263" t="s">
        <v>10237</v>
      </c>
      <c r="F3848" s="263" t="s">
        <v>6935</v>
      </c>
      <c r="G3848" s="264" t="s">
        <v>10266</v>
      </c>
      <c r="H3848" s="263" t="s">
        <v>6934</v>
      </c>
      <c r="I3848" s="265" t="s">
        <v>9</v>
      </c>
      <c r="J3848" s="263"/>
      <c r="K3848" s="263"/>
      <c r="L3848" s="263" t="s">
        <v>645</v>
      </c>
      <c r="M3848" s="267"/>
      <c r="N3848" s="267"/>
      <c r="O3848" s="267"/>
      <c r="P3848" s="267"/>
      <c r="Q3848" s="267"/>
      <c r="R3848" s="267"/>
      <c r="S3848" s="267"/>
      <c r="T3848" s="267"/>
      <c r="U3848" s="267"/>
      <c r="V3848" s="267"/>
      <c r="W3848" s="267"/>
      <c r="X3848" s="267"/>
      <c r="Y3848" s="267"/>
      <c r="Z3848" s="267"/>
      <c r="AA3848" s="267"/>
      <c r="AB3848" s="267"/>
    </row>
    <row r="3849" spans="1:28" s="268" customFormat="1" ht="40.200000000000003" customHeight="1">
      <c r="A3849" s="263" t="s">
        <v>10234</v>
      </c>
      <c r="B3849" s="263" t="s">
        <v>10235</v>
      </c>
      <c r="C3849" s="263" t="s">
        <v>1117</v>
      </c>
      <c r="D3849" s="263" t="s">
        <v>10236</v>
      </c>
      <c r="E3849" s="263" t="s">
        <v>10237</v>
      </c>
      <c r="F3849" s="263" t="s">
        <v>6937</v>
      </c>
      <c r="G3849" s="264" t="s">
        <v>17431</v>
      </c>
      <c r="H3849" s="263" t="s">
        <v>6934</v>
      </c>
      <c r="I3849" s="265" t="s">
        <v>9</v>
      </c>
      <c r="J3849" s="263"/>
      <c r="K3849" s="263"/>
      <c r="L3849" s="263" t="s">
        <v>645</v>
      </c>
      <c r="M3849" s="267"/>
      <c r="N3849" s="267"/>
      <c r="O3849" s="267"/>
      <c r="P3849" s="267"/>
      <c r="Q3849" s="267"/>
      <c r="R3849" s="267"/>
      <c r="S3849" s="267"/>
      <c r="T3849" s="267"/>
      <c r="U3849" s="267"/>
      <c r="V3849" s="267"/>
      <c r="W3849" s="267"/>
      <c r="X3849" s="267"/>
      <c r="Y3849" s="267"/>
      <c r="Z3849" s="267"/>
      <c r="AA3849" s="267"/>
      <c r="AB3849" s="267"/>
    </row>
    <row r="3850" spans="1:28" s="268" customFormat="1" ht="40.200000000000003" customHeight="1">
      <c r="A3850" s="263" t="s">
        <v>10234</v>
      </c>
      <c r="B3850" s="263" t="s">
        <v>10235</v>
      </c>
      <c r="C3850" s="263" t="s">
        <v>1121</v>
      </c>
      <c r="D3850" s="263" t="s">
        <v>10236</v>
      </c>
      <c r="E3850" s="263" t="s">
        <v>10237</v>
      </c>
      <c r="F3850" s="263" t="s">
        <v>10267</v>
      </c>
      <c r="G3850" s="264" t="s">
        <v>10268</v>
      </c>
      <c r="H3850" s="263" t="s">
        <v>10269</v>
      </c>
      <c r="I3850" s="265" t="s">
        <v>9</v>
      </c>
      <c r="J3850" s="263"/>
      <c r="K3850" s="263"/>
      <c r="L3850" s="263" t="s">
        <v>645</v>
      </c>
      <c r="M3850" s="267"/>
      <c r="N3850" s="267"/>
      <c r="O3850" s="267"/>
      <c r="P3850" s="267"/>
      <c r="Q3850" s="267"/>
      <c r="R3850" s="267"/>
      <c r="S3850" s="267"/>
      <c r="T3850" s="267"/>
      <c r="U3850" s="267"/>
      <c r="V3850" s="267"/>
      <c r="W3850" s="267"/>
      <c r="X3850" s="267"/>
      <c r="Y3850" s="267"/>
      <c r="Z3850" s="267"/>
      <c r="AA3850" s="267"/>
      <c r="AB3850" s="267"/>
    </row>
    <row r="3851" spans="1:28" s="268" customFormat="1" ht="40.200000000000003" customHeight="1">
      <c r="A3851" s="263" t="s">
        <v>10234</v>
      </c>
      <c r="B3851" s="263" t="s">
        <v>10235</v>
      </c>
      <c r="C3851" s="263" t="s">
        <v>1781</v>
      </c>
      <c r="D3851" s="263" t="s">
        <v>10236</v>
      </c>
      <c r="E3851" s="263" t="s">
        <v>10237</v>
      </c>
      <c r="F3851" s="263" t="s">
        <v>10270</v>
      </c>
      <c r="G3851" s="264" t="s">
        <v>10271</v>
      </c>
      <c r="H3851" s="263" t="s">
        <v>10269</v>
      </c>
      <c r="I3851" s="265" t="s">
        <v>9</v>
      </c>
      <c r="J3851" s="263"/>
      <c r="K3851" s="263"/>
      <c r="L3851" s="263" t="s">
        <v>645</v>
      </c>
      <c r="M3851" s="267"/>
      <c r="N3851" s="267"/>
      <c r="O3851" s="267"/>
      <c r="P3851" s="267"/>
      <c r="Q3851" s="267"/>
      <c r="R3851" s="267"/>
      <c r="S3851" s="267"/>
      <c r="T3851" s="267"/>
      <c r="U3851" s="267"/>
      <c r="V3851" s="267"/>
      <c r="W3851" s="267"/>
      <c r="X3851" s="267"/>
      <c r="Y3851" s="267"/>
      <c r="Z3851" s="267"/>
      <c r="AA3851" s="267"/>
      <c r="AB3851" s="267"/>
    </row>
    <row r="3852" spans="1:28" s="268" customFormat="1" ht="40.200000000000003" customHeight="1">
      <c r="A3852" s="263" t="s">
        <v>10234</v>
      </c>
      <c r="B3852" s="263" t="s">
        <v>10235</v>
      </c>
      <c r="C3852" s="263" t="s">
        <v>1785</v>
      </c>
      <c r="D3852" s="263" t="s">
        <v>10236</v>
      </c>
      <c r="E3852" s="263" t="s">
        <v>10237</v>
      </c>
      <c r="F3852" s="263" t="s">
        <v>10272</v>
      </c>
      <c r="G3852" s="264" t="s">
        <v>10273</v>
      </c>
      <c r="H3852" s="263" t="s">
        <v>10274</v>
      </c>
      <c r="I3852" s="265" t="s">
        <v>9</v>
      </c>
      <c r="J3852" s="263"/>
      <c r="K3852" s="263"/>
      <c r="L3852" s="263" t="s">
        <v>645</v>
      </c>
      <c r="M3852" s="267"/>
      <c r="N3852" s="267"/>
      <c r="O3852" s="267"/>
      <c r="P3852" s="267"/>
      <c r="Q3852" s="267"/>
      <c r="R3852" s="267"/>
      <c r="S3852" s="267"/>
      <c r="T3852" s="267"/>
      <c r="U3852" s="267"/>
      <c r="V3852" s="267"/>
      <c r="W3852" s="267"/>
      <c r="X3852" s="267"/>
      <c r="Y3852" s="267"/>
      <c r="Z3852" s="267"/>
      <c r="AA3852" s="267"/>
      <c r="AB3852" s="267"/>
    </row>
    <row r="3853" spans="1:28" s="268" customFormat="1" ht="40.200000000000003" customHeight="1">
      <c r="A3853" s="263" t="s">
        <v>10234</v>
      </c>
      <c r="B3853" s="263" t="s">
        <v>10235</v>
      </c>
      <c r="C3853" s="263" t="s">
        <v>1789</v>
      </c>
      <c r="D3853" s="263" t="s">
        <v>10236</v>
      </c>
      <c r="E3853" s="263" t="s">
        <v>10237</v>
      </c>
      <c r="F3853" s="263" t="s">
        <v>10275</v>
      </c>
      <c r="G3853" s="264" t="s">
        <v>10276</v>
      </c>
      <c r="H3853" s="263" t="s">
        <v>10277</v>
      </c>
      <c r="I3853" s="265" t="s">
        <v>9</v>
      </c>
      <c r="J3853" s="263"/>
      <c r="K3853" s="263"/>
      <c r="L3853" s="263" t="s">
        <v>645</v>
      </c>
      <c r="M3853" s="267"/>
      <c r="N3853" s="267"/>
      <c r="O3853" s="267"/>
      <c r="P3853" s="267"/>
      <c r="Q3853" s="267"/>
      <c r="R3853" s="267"/>
      <c r="S3853" s="267"/>
      <c r="T3853" s="267"/>
      <c r="U3853" s="267"/>
      <c r="V3853" s="267"/>
      <c r="W3853" s="267"/>
      <c r="X3853" s="267"/>
      <c r="Y3853" s="267"/>
      <c r="Z3853" s="267"/>
      <c r="AA3853" s="267"/>
      <c r="AB3853" s="267"/>
    </row>
    <row r="3854" spans="1:28" s="268" customFormat="1" ht="40.200000000000003" customHeight="1">
      <c r="A3854" s="264" t="s">
        <v>10234</v>
      </c>
      <c r="B3854" s="264" t="s">
        <v>10235</v>
      </c>
      <c r="C3854" s="264" t="s">
        <v>1793</v>
      </c>
      <c r="D3854" s="264" t="s">
        <v>10236</v>
      </c>
      <c r="E3854" s="264" t="s">
        <v>10237</v>
      </c>
      <c r="F3854" s="264" t="s">
        <v>10278</v>
      </c>
      <c r="G3854" s="264" t="s">
        <v>10279</v>
      </c>
      <c r="H3854" s="264" t="s">
        <v>10280</v>
      </c>
      <c r="I3854" s="265" t="s">
        <v>9</v>
      </c>
      <c r="J3854" s="263"/>
      <c r="K3854" s="264"/>
      <c r="L3854" s="264" t="s">
        <v>645</v>
      </c>
      <c r="M3854" s="277"/>
      <c r="N3854" s="277"/>
      <c r="O3854" s="277"/>
      <c r="P3854" s="277"/>
      <c r="Q3854" s="277"/>
      <c r="R3854" s="277"/>
      <c r="S3854" s="277"/>
      <c r="T3854" s="277"/>
      <c r="U3854" s="277"/>
      <c r="V3854" s="277"/>
      <c r="W3854" s="277"/>
      <c r="X3854" s="277"/>
      <c r="Y3854" s="277"/>
      <c r="Z3854" s="277"/>
      <c r="AA3854" s="277"/>
      <c r="AB3854" s="277"/>
    </row>
    <row r="3855" spans="1:28" s="268" customFormat="1" ht="40.200000000000003" customHeight="1">
      <c r="A3855" s="264" t="s">
        <v>10234</v>
      </c>
      <c r="B3855" s="264" t="s">
        <v>10235</v>
      </c>
      <c r="C3855" s="264" t="s">
        <v>1796</v>
      </c>
      <c r="D3855" s="264" t="s">
        <v>10236</v>
      </c>
      <c r="E3855" s="264" t="s">
        <v>10237</v>
      </c>
      <c r="F3855" s="264" t="s">
        <v>10281</v>
      </c>
      <c r="G3855" s="264" t="s">
        <v>10282</v>
      </c>
      <c r="H3855" s="264" t="s">
        <v>10283</v>
      </c>
      <c r="I3855" s="265" t="s">
        <v>9</v>
      </c>
      <c r="J3855" s="263"/>
      <c r="K3855" s="264"/>
      <c r="L3855" s="264" t="s">
        <v>645</v>
      </c>
      <c r="M3855" s="277"/>
      <c r="N3855" s="277"/>
      <c r="O3855" s="277"/>
      <c r="P3855" s="277"/>
      <c r="Q3855" s="277"/>
      <c r="R3855" s="277"/>
      <c r="S3855" s="277"/>
      <c r="T3855" s="277"/>
      <c r="U3855" s="277"/>
      <c r="V3855" s="277"/>
      <c r="W3855" s="277"/>
      <c r="X3855" s="277"/>
      <c r="Y3855" s="277"/>
      <c r="Z3855" s="277"/>
      <c r="AA3855" s="277"/>
      <c r="AB3855" s="277"/>
    </row>
    <row r="3856" spans="1:28" s="268" customFormat="1" ht="40.200000000000003" customHeight="1">
      <c r="A3856" s="263" t="s">
        <v>10284</v>
      </c>
      <c r="B3856" s="263" t="s">
        <v>10285</v>
      </c>
      <c r="C3856" s="263" t="s">
        <v>209</v>
      </c>
      <c r="D3856" s="263" t="s">
        <v>10286</v>
      </c>
      <c r="E3856" s="263" t="s">
        <v>10287</v>
      </c>
      <c r="F3856" s="263" t="s">
        <v>10170</v>
      </c>
      <c r="G3856" s="264" t="s">
        <v>10288</v>
      </c>
      <c r="H3856" s="263" t="s">
        <v>10172</v>
      </c>
      <c r="I3856" s="265" t="s">
        <v>9</v>
      </c>
      <c r="J3856" s="263"/>
      <c r="K3856" s="263"/>
      <c r="L3856" s="263"/>
      <c r="M3856" s="267"/>
      <c r="N3856" s="267"/>
      <c r="O3856" s="267"/>
      <c r="P3856" s="267"/>
      <c r="Q3856" s="267"/>
      <c r="R3856" s="267"/>
      <c r="S3856" s="267"/>
      <c r="T3856" s="267"/>
      <c r="U3856" s="267"/>
      <c r="V3856" s="267"/>
      <c r="W3856" s="267"/>
      <c r="X3856" s="267"/>
      <c r="Y3856" s="267"/>
      <c r="Z3856" s="267"/>
      <c r="AA3856" s="267"/>
      <c r="AB3856" s="267"/>
    </row>
    <row r="3857" spans="1:28" s="268" customFormat="1" ht="40.200000000000003" customHeight="1">
      <c r="A3857" s="263" t="s">
        <v>10284</v>
      </c>
      <c r="B3857" s="263" t="s">
        <v>10285</v>
      </c>
      <c r="C3857" s="263" t="s">
        <v>215</v>
      </c>
      <c r="D3857" s="263" t="s">
        <v>10286</v>
      </c>
      <c r="E3857" s="263" t="s">
        <v>10287</v>
      </c>
      <c r="F3857" s="263" t="s">
        <v>10173</v>
      </c>
      <c r="G3857" s="264" t="s">
        <v>10289</v>
      </c>
      <c r="H3857" s="263" t="s">
        <v>10290</v>
      </c>
      <c r="I3857" s="265" t="s">
        <v>9</v>
      </c>
      <c r="J3857" s="263"/>
      <c r="K3857" s="263"/>
      <c r="L3857" s="263"/>
      <c r="M3857" s="267"/>
      <c r="N3857" s="267"/>
      <c r="O3857" s="267"/>
      <c r="P3857" s="267"/>
      <c r="Q3857" s="267"/>
      <c r="R3857" s="267"/>
      <c r="S3857" s="267"/>
      <c r="T3857" s="267"/>
      <c r="U3857" s="267"/>
      <c r="V3857" s="267"/>
      <c r="W3857" s="267"/>
      <c r="X3857" s="267"/>
      <c r="Y3857" s="267"/>
      <c r="Z3857" s="267"/>
      <c r="AA3857" s="267"/>
      <c r="AB3857" s="267"/>
    </row>
    <row r="3858" spans="1:28" s="268" customFormat="1" ht="40.200000000000003" customHeight="1">
      <c r="A3858" s="263" t="s">
        <v>10284</v>
      </c>
      <c r="B3858" s="263" t="s">
        <v>10285</v>
      </c>
      <c r="C3858" s="263" t="s">
        <v>220</v>
      </c>
      <c r="D3858" s="263" t="s">
        <v>10286</v>
      </c>
      <c r="E3858" s="263" t="s">
        <v>10287</v>
      </c>
      <c r="F3858" s="263" t="s">
        <v>10176</v>
      </c>
      <c r="G3858" s="264" t="s">
        <v>10291</v>
      </c>
      <c r="H3858" s="263" t="s">
        <v>10292</v>
      </c>
      <c r="I3858" s="265" t="s">
        <v>9</v>
      </c>
      <c r="J3858" s="263"/>
      <c r="K3858" s="263"/>
      <c r="L3858" s="263"/>
      <c r="M3858" s="267"/>
      <c r="N3858" s="267"/>
      <c r="O3858" s="267"/>
      <c r="P3858" s="267"/>
      <c r="Q3858" s="267"/>
      <c r="R3858" s="267"/>
      <c r="S3858" s="267"/>
      <c r="T3858" s="267"/>
      <c r="U3858" s="267"/>
      <c r="V3858" s="267"/>
      <c r="W3858" s="267"/>
      <c r="X3858" s="267"/>
      <c r="Y3858" s="267"/>
      <c r="Z3858" s="267"/>
      <c r="AA3858" s="267"/>
      <c r="AB3858" s="267"/>
    </row>
    <row r="3859" spans="1:28" s="268" customFormat="1" ht="40.200000000000003" customHeight="1">
      <c r="A3859" s="263" t="s">
        <v>10284</v>
      </c>
      <c r="B3859" s="263" t="s">
        <v>10285</v>
      </c>
      <c r="C3859" s="263" t="s">
        <v>226</v>
      </c>
      <c r="D3859" s="263" t="s">
        <v>10286</v>
      </c>
      <c r="E3859" s="263" t="s">
        <v>10287</v>
      </c>
      <c r="F3859" s="263" t="s">
        <v>10179</v>
      </c>
      <c r="G3859" s="264" t="s">
        <v>10293</v>
      </c>
      <c r="H3859" s="263" t="s">
        <v>10294</v>
      </c>
      <c r="I3859" s="265" t="s">
        <v>9</v>
      </c>
      <c r="J3859" s="263"/>
      <c r="K3859" s="263"/>
      <c r="L3859" s="263"/>
      <c r="M3859" s="267"/>
      <c r="N3859" s="267"/>
      <c r="O3859" s="267"/>
      <c r="P3859" s="267"/>
      <c r="Q3859" s="267"/>
      <c r="R3859" s="267"/>
      <c r="S3859" s="267"/>
      <c r="T3859" s="267"/>
      <c r="U3859" s="267"/>
      <c r="V3859" s="267"/>
      <c r="W3859" s="267"/>
      <c r="X3859" s="267"/>
      <c r="Y3859" s="267"/>
      <c r="Z3859" s="267"/>
      <c r="AA3859" s="267"/>
      <c r="AB3859" s="267"/>
    </row>
    <row r="3860" spans="1:28" s="268" customFormat="1" ht="40.200000000000003" customHeight="1">
      <c r="A3860" s="263" t="s">
        <v>10284</v>
      </c>
      <c r="B3860" s="263" t="s">
        <v>10285</v>
      </c>
      <c r="C3860" s="263" t="s">
        <v>230</v>
      </c>
      <c r="D3860" s="263" t="s">
        <v>10286</v>
      </c>
      <c r="E3860" s="263" t="s">
        <v>10287</v>
      </c>
      <c r="F3860" s="263" t="s">
        <v>10182</v>
      </c>
      <c r="G3860" s="264" t="s">
        <v>10183</v>
      </c>
      <c r="H3860" s="263" t="s">
        <v>10184</v>
      </c>
      <c r="I3860" s="265" t="s">
        <v>9</v>
      </c>
      <c r="J3860" s="263"/>
      <c r="K3860" s="263"/>
      <c r="L3860" s="263"/>
      <c r="M3860" s="267"/>
      <c r="N3860" s="267"/>
      <c r="O3860" s="267"/>
      <c r="P3860" s="267"/>
      <c r="Q3860" s="267"/>
      <c r="R3860" s="267"/>
      <c r="S3860" s="267"/>
      <c r="T3860" s="267"/>
      <c r="U3860" s="267"/>
      <c r="V3860" s="267"/>
      <c r="W3860" s="267"/>
      <c r="X3860" s="267"/>
      <c r="Y3860" s="267"/>
      <c r="Z3860" s="267"/>
      <c r="AA3860" s="267"/>
      <c r="AB3860" s="267"/>
    </row>
    <row r="3861" spans="1:28" s="268" customFormat="1" ht="40.200000000000003" customHeight="1">
      <c r="A3861" s="263" t="s">
        <v>10284</v>
      </c>
      <c r="B3861" s="263" t="s">
        <v>10285</v>
      </c>
      <c r="C3861" s="263" t="s">
        <v>234</v>
      </c>
      <c r="D3861" s="263" t="s">
        <v>10286</v>
      </c>
      <c r="E3861" s="263" t="s">
        <v>10287</v>
      </c>
      <c r="F3861" s="263" t="s">
        <v>10185</v>
      </c>
      <c r="G3861" s="264" t="s">
        <v>10295</v>
      </c>
      <c r="H3861" s="263" t="s">
        <v>10187</v>
      </c>
      <c r="I3861" s="265" t="s">
        <v>9</v>
      </c>
      <c r="J3861" s="263"/>
      <c r="K3861" s="263"/>
      <c r="L3861" s="263"/>
      <c r="M3861" s="267"/>
      <c r="N3861" s="267"/>
      <c r="O3861" s="267"/>
      <c r="P3861" s="267"/>
      <c r="Q3861" s="267"/>
      <c r="R3861" s="267"/>
      <c r="S3861" s="267"/>
      <c r="T3861" s="267"/>
      <c r="U3861" s="267"/>
      <c r="V3861" s="267"/>
      <c r="W3861" s="267"/>
      <c r="X3861" s="267"/>
      <c r="Y3861" s="267"/>
      <c r="Z3861" s="267"/>
      <c r="AA3861" s="267"/>
      <c r="AB3861" s="267"/>
    </row>
    <row r="3862" spans="1:28" s="268" customFormat="1" ht="40.200000000000003" customHeight="1">
      <c r="A3862" s="263" t="s">
        <v>10284</v>
      </c>
      <c r="B3862" s="263" t="s">
        <v>10285</v>
      </c>
      <c r="C3862" s="263" t="s">
        <v>238</v>
      </c>
      <c r="D3862" s="263" t="s">
        <v>10286</v>
      </c>
      <c r="E3862" s="263" t="s">
        <v>10287</v>
      </c>
      <c r="F3862" s="263" t="s">
        <v>10188</v>
      </c>
      <c r="G3862" s="264" t="s">
        <v>10296</v>
      </c>
      <c r="H3862" s="263" t="s">
        <v>10297</v>
      </c>
      <c r="I3862" s="265" t="s">
        <v>9</v>
      </c>
      <c r="J3862" s="263"/>
      <c r="K3862" s="263"/>
      <c r="L3862" s="263"/>
      <c r="M3862" s="267"/>
      <c r="N3862" s="267"/>
      <c r="O3862" s="267"/>
      <c r="P3862" s="267"/>
      <c r="Q3862" s="267"/>
      <c r="R3862" s="267"/>
      <c r="S3862" s="267"/>
      <c r="T3862" s="267"/>
      <c r="U3862" s="267"/>
      <c r="V3862" s="267"/>
      <c r="W3862" s="267"/>
      <c r="X3862" s="267"/>
      <c r="Y3862" s="267"/>
      <c r="Z3862" s="267"/>
      <c r="AA3862" s="267"/>
      <c r="AB3862" s="267"/>
    </row>
    <row r="3863" spans="1:28" s="268" customFormat="1" ht="40.200000000000003" customHeight="1">
      <c r="A3863" s="263" t="s">
        <v>10284</v>
      </c>
      <c r="B3863" s="263" t="s">
        <v>10285</v>
      </c>
      <c r="C3863" s="263" t="s">
        <v>243</v>
      </c>
      <c r="D3863" s="263" t="s">
        <v>10286</v>
      </c>
      <c r="E3863" s="263" t="s">
        <v>10287</v>
      </c>
      <c r="F3863" s="263" t="s">
        <v>10191</v>
      </c>
      <c r="G3863" s="264" t="s">
        <v>10298</v>
      </c>
      <c r="H3863" s="263" t="s">
        <v>10299</v>
      </c>
      <c r="I3863" s="265" t="s">
        <v>9</v>
      </c>
      <c r="J3863" s="263"/>
      <c r="K3863" s="263"/>
      <c r="L3863" s="263"/>
      <c r="M3863" s="267"/>
      <c r="N3863" s="267"/>
      <c r="O3863" s="267"/>
      <c r="P3863" s="267"/>
      <c r="Q3863" s="267"/>
      <c r="R3863" s="267"/>
      <c r="S3863" s="267"/>
      <c r="T3863" s="267"/>
      <c r="U3863" s="267"/>
      <c r="V3863" s="267"/>
      <c r="W3863" s="267"/>
      <c r="X3863" s="267"/>
      <c r="Y3863" s="267"/>
      <c r="Z3863" s="267"/>
      <c r="AA3863" s="267"/>
      <c r="AB3863" s="267"/>
    </row>
    <row r="3864" spans="1:28" s="268" customFormat="1" ht="40.200000000000003" customHeight="1">
      <c r="A3864" s="263" t="s">
        <v>10284</v>
      </c>
      <c r="B3864" s="263" t="s">
        <v>10285</v>
      </c>
      <c r="C3864" s="263" t="s">
        <v>248</v>
      </c>
      <c r="D3864" s="263" t="s">
        <v>10286</v>
      </c>
      <c r="E3864" s="263" t="s">
        <v>10287</v>
      </c>
      <c r="F3864" s="263" t="s">
        <v>10194</v>
      </c>
      <c r="G3864" s="264" t="s">
        <v>10300</v>
      </c>
      <c r="H3864" s="263" t="s">
        <v>10196</v>
      </c>
      <c r="I3864" s="265" t="s">
        <v>9</v>
      </c>
      <c r="J3864" s="263"/>
      <c r="K3864" s="263"/>
      <c r="L3864" s="263"/>
      <c r="M3864" s="267"/>
      <c r="N3864" s="267"/>
      <c r="O3864" s="267"/>
      <c r="P3864" s="267"/>
      <c r="Q3864" s="267"/>
      <c r="R3864" s="267"/>
      <c r="S3864" s="267"/>
      <c r="T3864" s="267"/>
      <c r="U3864" s="267"/>
      <c r="V3864" s="267"/>
      <c r="W3864" s="267"/>
      <c r="X3864" s="267"/>
      <c r="Y3864" s="267"/>
      <c r="Z3864" s="267"/>
      <c r="AA3864" s="267"/>
      <c r="AB3864" s="267"/>
    </row>
    <row r="3865" spans="1:28" s="268" customFormat="1" ht="40.200000000000003" customHeight="1">
      <c r="A3865" s="263" t="s">
        <v>10284</v>
      </c>
      <c r="B3865" s="263" t="s">
        <v>10285</v>
      </c>
      <c r="C3865" s="263" t="s">
        <v>252</v>
      </c>
      <c r="D3865" s="263" t="s">
        <v>10286</v>
      </c>
      <c r="E3865" s="263" t="s">
        <v>10287</v>
      </c>
      <c r="F3865" s="263" t="s">
        <v>10197</v>
      </c>
      <c r="G3865" s="264" t="s">
        <v>10301</v>
      </c>
      <c r="H3865" s="263" t="s">
        <v>10199</v>
      </c>
      <c r="I3865" s="265" t="s">
        <v>9</v>
      </c>
      <c r="J3865" s="263"/>
      <c r="K3865" s="263"/>
      <c r="L3865" s="263"/>
      <c r="M3865" s="267"/>
      <c r="N3865" s="267"/>
      <c r="O3865" s="267"/>
      <c r="P3865" s="267"/>
      <c r="Q3865" s="267"/>
      <c r="R3865" s="267"/>
      <c r="S3865" s="267"/>
      <c r="T3865" s="267"/>
      <c r="U3865" s="267"/>
      <c r="V3865" s="267"/>
      <c r="W3865" s="267"/>
      <c r="X3865" s="267"/>
      <c r="Y3865" s="267"/>
      <c r="Z3865" s="267"/>
      <c r="AA3865" s="267"/>
      <c r="AB3865" s="267"/>
    </row>
    <row r="3866" spans="1:28" s="268" customFormat="1" ht="40.200000000000003" customHeight="1">
      <c r="A3866" s="263" t="s">
        <v>10284</v>
      </c>
      <c r="B3866" s="263" t="s">
        <v>10285</v>
      </c>
      <c r="C3866" s="263" t="s">
        <v>257</v>
      </c>
      <c r="D3866" s="263" t="s">
        <v>10286</v>
      </c>
      <c r="E3866" s="263" t="s">
        <v>10287</v>
      </c>
      <c r="F3866" s="263" t="s">
        <v>10200</v>
      </c>
      <c r="G3866" s="264" t="s">
        <v>10302</v>
      </c>
      <c r="H3866" s="263" t="s">
        <v>10303</v>
      </c>
      <c r="I3866" s="265" t="s">
        <v>9</v>
      </c>
      <c r="J3866" s="263"/>
      <c r="K3866" s="263"/>
      <c r="L3866" s="263"/>
      <c r="M3866" s="267"/>
      <c r="N3866" s="267"/>
      <c r="O3866" s="267"/>
      <c r="P3866" s="267"/>
      <c r="Q3866" s="267"/>
      <c r="R3866" s="267"/>
      <c r="S3866" s="267"/>
      <c r="T3866" s="267"/>
      <c r="U3866" s="267"/>
      <c r="V3866" s="267"/>
      <c r="W3866" s="267"/>
      <c r="X3866" s="267"/>
      <c r="Y3866" s="267"/>
      <c r="Z3866" s="267"/>
      <c r="AA3866" s="267"/>
      <c r="AB3866" s="267"/>
    </row>
    <row r="3867" spans="1:28" s="268" customFormat="1" ht="40.200000000000003" customHeight="1">
      <c r="A3867" s="263" t="s">
        <v>10284</v>
      </c>
      <c r="B3867" s="263" t="s">
        <v>10285</v>
      </c>
      <c r="C3867" s="263" t="s">
        <v>260</v>
      </c>
      <c r="D3867" s="263" t="s">
        <v>10286</v>
      </c>
      <c r="E3867" s="263" t="s">
        <v>10287</v>
      </c>
      <c r="F3867" s="263" t="s">
        <v>10304</v>
      </c>
      <c r="G3867" s="264" t="s">
        <v>10305</v>
      </c>
      <c r="H3867" s="263" t="s">
        <v>10306</v>
      </c>
      <c r="I3867" s="265" t="s">
        <v>9</v>
      </c>
      <c r="J3867" s="263"/>
      <c r="K3867" s="263"/>
      <c r="L3867" s="263"/>
      <c r="M3867" s="267"/>
      <c r="N3867" s="267"/>
      <c r="O3867" s="267"/>
      <c r="P3867" s="267"/>
      <c r="Q3867" s="267"/>
      <c r="R3867" s="267"/>
      <c r="S3867" s="267"/>
      <c r="T3867" s="267"/>
      <c r="U3867" s="267"/>
      <c r="V3867" s="267"/>
      <c r="W3867" s="267"/>
      <c r="X3867" s="267"/>
      <c r="Y3867" s="267"/>
      <c r="Z3867" s="267"/>
      <c r="AA3867" s="267"/>
      <c r="AB3867" s="267"/>
    </row>
    <row r="3868" spans="1:28" s="268" customFormat="1" ht="40.200000000000003" customHeight="1">
      <c r="A3868" s="263" t="s">
        <v>10284</v>
      </c>
      <c r="B3868" s="263" t="s">
        <v>10285</v>
      </c>
      <c r="C3868" s="263" t="s">
        <v>264</v>
      </c>
      <c r="D3868" s="263" t="s">
        <v>10286</v>
      </c>
      <c r="E3868" s="263" t="s">
        <v>10287</v>
      </c>
      <c r="F3868" s="263" t="s">
        <v>10307</v>
      </c>
      <c r="G3868" s="264" t="s">
        <v>10308</v>
      </c>
      <c r="H3868" s="263" t="s">
        <v>10207</v>
      </c>
      <c r="I3868" s="265" t="s">
        <v>9</v>
      </c>
      <c r="J3868" s="263"/>
      <c r="K3868" s="263"/>
      <c r="L3868" s="263"/>
      <c r="M3868" s="267"/>
      <c r="N3868" s="267"/>
      <c r="O3868" s="267"/>
      <c r="P3868" s="267"/>
      <c r="Q3868" s="267"/>
      <c r="R3868" s="267"/>
      <c r="S3868" s="267"/>
      <c r="T3868" s="267"/>
      <c r="U3868" s="267"/>
      <c r="V3868" s="267"/>
      <c r="W3868" s="267"/>
      <c r="X3868" s="267"/>
      <c r="Y3868" s="267"/>
      <c r="Z3868" s="267"/>
      <c r="AA3868" s="267"/>
      <c r="AB3868" s="267"/>
    </row>
    <row r="3869" spans="1:28" s="268" customFormat="1" ht="40.200000000000003" customHeight="1">
      <c r="A3869" s="263" t="s">
        <v>10284</v>
      </c>
      <c r="B3869" s="263" t="s">
        <v>10285</v>
      </c>
      <c r="C3869" s="263" t="s">
        <v>268</v>
      </c>
      <c r="D3869" s="263" t="s">
        <v>10286</v>
      </c>
      <c r="E3869" s="263" t="s">
        <v>10287</v>
      </c>
      <c r="F3869" s="263" t="s">
        <v>10309</v>
      </c>
      <c r="G3869" s="264" t="s">
        <v>10310</v>
      </c>
      <c r="H3869" s="263" t="s">
        <v>10210</v>
      </c>
      <c r="I3869" s="265" t="s">
        <v>9</v>
      </c>
      <c r="J3869" s="263"/>
      <c r="K3869" s="263"/>
      <c r="L3869" s="263"/>
      <c r="M3869" s="267"/>
      <c r="N3869" s="267"/>
      <c r="O3869" s="267"/>
      <c r="P3869" s="267"/>
      <c r="Q3869" s="267"/>
      <c r="R3869" s="267"/>
      <c r="S3869" s="267"/>
      <c r="T3869" s="267"/>
      <c r="U3869" s="267"/>
      <c r="V3869" s="267"/>
      <c r="W3869" s="267"/>
      <c r="X3869" s="267"/>
      <c r="Y3869" s="267"/>
      <c r="Z3869" s="267"/>
      <c r="AA3869" s="267"/>
      <c r="AB3869" s="267"/>
    </row>
    <row r="3870" spans="1:28" s="268" customFormat="1" ht="40.200000000000003" customHeight="1">
      <c r="A3870" s="263" t="s">
        <v>10284</v>
      </c>
      <c r="B3870" s="263" t="s">
        <v>10285</v>
      </c>
      <c r="C3870" s="263" t="s">
        <v>272</v>
      </c>
      <c r="D3870" s="263" t="s">
        <v>10286</v>
      </c>
      <c r="E3870" s="263" t="s">
        <v>10287</v>
      </c>
      <c r="F3870" s="263" t="s">
        <v>10311</v>
      </c>
      <c r="G3870" s="264" t="s">
        <v>10312</v>
      </c>
      <c r="H3870" s="263" t="s">
        <v>10313</v>
      </c>
      <c r="I3870" s="265" t="s">
        <v>9</v>
      </c>
      <c r="J3870" s="263"/>
      <c r="K3870" s="263"/>
      <c r="L3870" s="263"/>
      <c r="M3870" s="267"/>
      <c r="N3870" s="267"/>
      <c r="O3870" s="267"/>
      <c r="P3870" s="267"/>
      <c r="Q3870" s="267"/>
      <c r="R3870" s="267"/>
      <c r="S3870" s="267"/>
      <c r="T3870" s="267"/>
      <c r="U3870" s="267"/>
      <c r="V3870" s="267"/>
      <c r="W3870" s="267"/>
      <c r="X3870" s="267"/>
      <c r="Y3870" s="267"/>
      <c r="Z3870" s="267"/>
      <c r="AA3870" s="267"/>
      <c r="AB3870" s="267"/>
    </row>
    <row r="3871" spans="1:28" s="268" customFormat="1" ht="40.200000000000003" customHeight="1">
      <c r="A3871" s="263" t="s">
        <v>10284</v>
      </c>
      <c r="B3871" s="263" t="s">
        <v>10285</v>
      </c>
      <c r="C3871" s="263" t="s">
        <v>275</v>
      </c>
      <c r="D3871" s="263" t="s">
        <v>10286</v>
      </c>
      <c r="E3871" s="263" t="s">
        <v>10287</v>
      </c>
      <c r="F3871" s="263" t="s">
        <v>10314</v>
      </c>
      <c r="G3871" s="264" t="s">
        <v>10315</v>
      </c>
      <c r="H3871" s="263" t="s">
        <v>10316</v>
      </c>
      <c r="I3871" s="265" t="s">
        <v>9</v>
      </c>
      <c r="J3871" s="263"/>
      <c r="K3871" s="263"/>
      <c r="L3871" s="263"/>
      <c r="M3871" s="267"/>
      <c r="N3871" s="267"/>
      <c r="O3871" s="267"/>
      <c r="P3871" s="267"/>
      <c r="Q3871" s="267"/>
      <c r="R3871" s="267"/>
      <c r="S3871" s="267"/>
      <c r="T3871" s="267"/>
      <c r="U3871" s="267"/>
      <c r="V3871" s="267"/>
      <c r="W3871" s="267"/>
      <c r="X3871" s="267"/>
      <c r="Y3871" s="267"/>
      <c r="Z3871" s="267"/>
      <c r="AA3871" s="267"/>
      <c r="AB3871" s="267"/>
    </row>
    <row r="3872" spans="1:28" s="268" customFormat="1" ht="40.200000000000003" customHeight="1">
      <c r="A3872" s="263" t="s">
        <v>10284</v>
      </c>
      <c r="B3872" s="263" t="s">
        <v>10285</v>
      </c>
      <c r="C3872" s="263" t="s">
        <v>279</v>
      </c>
      <c r="D3872" s="263" t="s">
        <v>10286</v>
      </c>
      <c r="E3872" s="263" t="s">
        <v>10287</v>
      </c>
      <c r="F3872" s="263" t="s">
        <v>10317</v>
      </c>
      <c r="G3872" s="264" t="s">
        <v>10318</v>
      </c>
      <c r="H3872" s="263" t="s">
        <v>10219</v>
      </c>
      <c r="I3872" s="265" t="s">
        <v>9</v>
      </c>
      <c r="J3872" s="263"/>
      <c r="K3872" s="263"/>
      <c r="L3872" s="263"/>
      <c r="M3872" s="267"/>
      <c r="N3872" s="267"/>
      <c r="O3872" s="267"/>
      <c r="P3872" s="267"/>
      <c r="Q3872" s="267"/>
      <c r="R3872" s="267"/>
      <c r="S3872" s="267"/>
      <c r="T3872" s="267"/>
      <c r="U3872" s="267"/>
      <c r="V3872" s="267"/>
      <c r="W3872" s="267"/>
      <c r="X3872" s="267"/>
      <c r="Y3872" s="267"/>
      <c r="Z3872" s="267"/>
      <c r="AA3872" s="267"/>
      <c r="AB3872" s="267"/>
    </row>
    <row r="3873" spans="1:28" s="268" customFormat="1" ht="40.200000000000003" customHeight="1">
      <c r="A3873" s="263" t="s">
        <v>10284</v>
      </c>
      <c r="B3873" s="263" t="s">
        <v>10285</v>
      </c>
      <c r="C3873" s="263" t="s">
        <v>283</v>
      </c>
      <c r="D3873" s="263" t="s">
        <v>10286</v>
      </c>
      <c r="E3873" s="263" t="s">
        <v>10287</v>
      </c>
      <c r="F3873" s="263" t="s">
        <v>10220</v>
      </c>
      <c r="G3873" s="264" t="s">
        <v>10319</v>
      </c>
      <c r="H3873" s="263" t="s">
        <v>7342</v>
      </c>
      <c r="I3873" s="265" t="s">
        <v>9</v>
      </c>
      <c r="J3873" s="263"/>
      <c r="K3873" s="263"/>
      <c r="L3873" s="263"/>
      <c r="M3873" s="267"/>
      <c r="N3873" s="267"/>
      <c r="O3873" s="267"/>
      <c r="P3873" s="267"/>
      <c r="Q3873" s="267"/>
      <c r="R3873" s="267"/>
      <c r="S3873" s="267"/>
      <c r="T3873" s="267"/>
      <c r="U3873" s="267"/>
      <c r="V3873" s="267"/>
      <c r="W3873" s="267"/>
      <c r="X3873" s="267"/>
      <c r="Y3873" s="267"/>
      <c r="Z3873" s="267"/>
      <c r="AA3873" s="267"/>
      <c r="AB3873" s="267"/>
    </row>
    <row r="3874" spans="1:28" s="268" customFormat="1" ht="40.200000000000003" customHeight="1">
      <c r="A3874" s="263" t="s">
        <v>10284</v>
      </c>
      <c r="B3874" s="263" t="s">
        <v>10285</v>
      </c>
      <c r="C3874" s="263" t="s">
        <v>286</v>
      </c>
      <c r="D3874" s="263" t="s">
        <v>10286</v>
      </c>
      <c r="E3874" s="263" t="s">
        <v>10287</v>
      </c>
      <c r="F3874" s="263" t="s">
        <v>10320</v>
      </c>
      <c r="G3874" s="264" t="s">
        <v>10318</v>
      </c>
      <c r="H3874" s="263" t="s">
        <v>10219</v>
      </c>
      <c r="I3874" s="265" t="s">
        <v>9</v>
      </c>
      <c r="J3874" s="263"/>
      <c r="K3874" s="263"/>
      <c r="L3874" s="263"/>
      <c r="M3874" s="267"/>
      <c r="N3874" s="267"/>
      <c r="O3874" s="267"/>
      <c r="P3874" s="267"/>
      <c r="Q3874" s="267"/>
      <c r="R3874" s="267"/>
      <c r="S3874" s="267"/>
      <c r="T3874" s="267"/>
      <c r="U3874" s="267"/>
      <c r="V3874" s="267"/>
      <c r="W3874" s="267"/>
      <c r="X3874" s="267"/>
      <c r="Y3874" s="267"/>
      <c r="Z3874" s="267"/>
      <c r="AA3874" s="267"/>
      <c r="AB3874" s="267"/>
    </row>
    <row r="3875" spans="1:28" s="268" customFormat="1" ht="40.200000000000003" customHeight="1">
      <c r="A3875" s="263" t="s">
        <v>10284</v>
      </c>
      <c r="B3875" s="263" t="s">
        <v>10285</v>
      </c>
      <c r="C3875" s="263" t="s">
        <v>290</v>
      </c>
      <c r="D3875" s="263" t="s">
        <v>10286</v>
      </c>
      <c r="E3875" s="263" t="s">
        <v>10287</v>
      </c>
      <c r="F3875" s="263" t="s">
        <v>10222</v>
      </c>
      <c r="G3875" s="264" t="s">
        <v>10321</v>
      </c>
      <c r="H3875" s="263" t="s">
        <v>10322</v>
      </c>
      <c r="I3875" s="265" t="s">
        <v>9</v>
      </c>
      <c r="J3875" s="263"/>
      <c r="K3875" s="263"/>
      <c r="L3875" s="263"/>
      <c r="M3875" s="267"/>
      <c r="N3875" s="267"/>
      <c r="O3875" s="267"/>
      <c r="P3875" s="267"/>
      <c r="Q3875" s="267"/>
      <c r="R3875" s="267"/>
      <c r="S3875" s="267"/>
      <c r="T3875" s="267"/>
      <c r="U3875" s="267"/>
      <c r="V3875" s="267"/>
      <c r="W3875" s="267"/>
      <c r="X3875" s="267"/>
      <c r="Y3875" s="267"/>
      <c r="Z3875" s="267"/>
      <c r="AA3875" s="267"/>
      <c r="AB3875" s="267"/>
    </row>
    <row r="3876" spans="1:28" s="268" customFormat="1" ht="40.200000000000003" customHeight="1">
      <c r="A3876" s="263" t="s">
        <v>10284</v>
      </c>
      <c r="B3876" s="263" t="s">
        <v>10285</v>
      </c>
      <c r="C3876" s="263" t="s">
        <v>295</v>
      </c>
      <c r="D3876" s="263" t="s">
        <v>10286</v>
      </c>
      <c r="E3876" s="263" t="s">
        <v>10287</v>
      </c>
      <c r="F3876" s="263" t="s">
        <v>10224</v>
      </c>
      <c r="G3876" s="264" t="s">
        <v>10323</v>
      </c>
      <c r="H3876" s="263" t="s">
        <v>10226</v>
      </c>
      <c r="I3876" s="265" t="s">
        <v>9</v>
      </c>
      <c r="J3876" s="263"/>
      <c r="K3876" s="263"/>
      <c r="L3876" s="263"/>
      <c r="M3876" s="267"/>
      <c r="N3876" s="267"/>
      <c r="O3876" s="267"/>
      <c r="P3876" s="267"/>
      <c r="Q3876" s="267"/>
      <c r="R3876" s="267"/>
      <c r="S3876" s="267"/>
      <c r="T3876" s="267"/>
      <c r="U3876" s="267"/>
      <c r="V3876" s="267"/>
      <c r="W3876" s="267"/>
      <c r="X3876" s="267"/>
      <c r="Y3876" s="267"/>
      <c r="Z3876" s="267"/>
      <c r="AA3876" s="267"/>
      <c r="AB3876" s="267"/>
    </row>
    <row r="3877" spans="1:28" s="268" customFormat="1" ht="40.200000000000003" customHeight="1">
      <c r="A3877" s="263" t="s">
        <v>10284</v>
      </c>
      <c r="B3877" s="263" t="s">
        <v>10285</v>
      </c>
      <c r="C3877" s="263" t="s">
        <v>300</v>
      </c>
      <c r="D3877" s="263" t="s">
        <v>10286</v>
      </c>
      <c r="E3877" s="263" t="s">
        <v>10287</v>
      </c>
      <c r="F3877" s="263" t="s">
        <v>5501</v>
      </c>
      <c r="G3877" s="264" t="s">
        <v>10324</v>
      </c>
      <c r="H3877" s="263" t="s">
        <v>5503</v>
      </c>
      <c r="I3877" s="265" t="s">
        <v>9</v>
      </c>
      <c r="J3877" s="263"/>
      <c r="K3877" s="263"/>
      <c r="L3877" s="263"/>
      <c r="M3877" s="267"/>
      <c r="N3877" s="267"/>
      <c r="O3877" s="267"/>
      <c r="P3877" s="267"/>
      <c r="Q3877" s="267"/>
      <c r="R3877" s="267"/>
      <c r="S3877" s="267"/>
      <c r="T3877" s="267"/>
      <c r="U3877" s="267"/>
      <c r="V3877" s="267"/>
      <c r="W3877" s="267"/>
      <c r="X3877" s="267"/>
      <c r="Y3877" s="267"/>
      <c r="Z3877" s="267"/>
      <c r="AA3877" s="267"/>
      <c r="AB3877" s="267"/>
    </row>
    <row r="3878" spans="1:28" s="268" customFormat="1" ht="40.200000000000003" customHeight="1">
      <c r="A3878" s="263" t="s">
        <v>10284</v>
      </c>
      <c r="B3878" s="263" t="s">
        <v>10285</v>
      </c>
      <c r="C3878" s="263" t="s">
        <v>304</v>
      </c>
      <c r="D3878" s="263" t="s">
        <v>10286</v>
      </c>
      <c r="E3878" s="263" t="s">
        <v>10287</v>
      </c>
      <c r="F3878" s="263" t="s">
        <v>5025</v>
      </c>
      <c r="G3878" s="264" t="s">
        <v>5507</v>
      </c>
      <c r="H3878" s="263" t="s">
        <v>3365</v>
      </c>
      <c r="I3878" s="265" t="s">
        <v>9</v>
      </c>
      <c r="J3878" s="263"/>
      <c r="K3878" s="263"/>
      <c r="L3878" s="263"/>
      <c r="M3878" s="267"/>
      <c r="N3878" s="267"/>
      <c r="O3878" s="267"/>
      <c r="P3878" s="267"/>
      <c r="Q3878" s="267"/>
      <c r="R3878" s="267"/>
      <c r="S3878" s="267"/>
      <c r="T3878" s="267"/>
      <c r="U3878" s="267"/>
      <c r="V3878" s="267"/>
      <c r="W3878" s="267"/>
      <c r="X3878" s="267"/>
      <c r="Y3878" s="267"/>
      <c r="Z3878" s="267"/>
      <c r="AA3878" s="267"/>
      <c r="AB3878" s="267"/>
    </row>
    <row r="3879" spans="1:28" s="268" customFormat="1" ht="40.200000000000003" customHeight="1">
      <c r="A3879" s="263" t="s">
        <v>10284</v>
      </c>
      <c r="B3879" s="263" t="s">
        <v>10285</v>
      </c>
      <c r="C3879" s="263" t="s">
        <v>308</v>
      </c>
      <c r="D3879" s="263" t="s">
        <v>10286</v>
      </c>
      <c r="E3879" s="263" t="s">
        <v>10287</v>
      </c>
      <c r="F3879" s="263" t="s">
        <v>3036</v>
      </c>
      <c r="G3879" s="264" t="s">
        <v>5831</v>
      </c>
      <c r="H3879" s="263" t="s">
        <v>3359</v>
      </c>
      <c r="I3879" s="265" t="s">
        <v>9</v>
      </c>
      <c r="J3879" s="263"/>
      <c r="K3879" s="263"/>
      <c r="L3879" s="263"/>
      <c r="M3879" s="267"/>
      <c r="N3879" s="267"/>
      <c r="O3879" s="267"/>
      <c r="P3879" s="267"/>
      <c r="Q3879" s="267"/>
      <c r="R3879" s="267"/>
      <c r="S3879" s="267"/>
      <c r="T3879" s="267"/>
      <c r="U3879" s="267"/>
      <c r="V3879" s="267"/>
      <c r="W3879" s="267"/>
      <c r="X3879" s="267"/>
      <c r="Y3879" s="267"/>
      <c r="Z3879" s="267"/>
      <c r="AA3879" s="267"/>
      <c r="AB3879" s="267"/>
    </row>
    <row r="3880" spans="1:28" s="268" customFormat="1" ht="40.200000000000003" customHeight="1">
      <c r="A3880" s="263" t="s">
        <v>10284</v>
      </c>
      <c r="B3880" s="263" t="s">
        <v>10285</v>
      </c>
      <c r="C3880" s="263" t="s">
        <v>311</v>
      </c>
      <c r="D3880" s="263" t="s">
        <v>10286</v>
      </c>
      <c r="E3880" s="263" t="s">
        <v>10287</v>
      </c>
      <c r="F3880" s="263" t="s">
        <v>5720</v>
      </c>
      <c r="G3880" s="264" t="s">
        <v>10325</v>
      </c>
      <c r="H3880" s="263" t="s">
        <v>10326</v>
      </c>
      <c r="I3880" s="282" t="s">
        <v>10</v>
      </c>
      <c r="J3880" s="290" t="s">
        <v>5726</v>
      </c>
      <c r="K3880" s="263"/>
      <c r="L3880" s="263"/>
      <c r="M3880" s="267"/>
      <c r="N3880" s="267"/>
      <c r="O3880" s="267"/>
      <c r="P3880" s="267"/>
      <c r="Q3880" s="267"/>
      <c r="R3880" s="267"/>
      <c r="S3880" s="267"/>
      <c r="T3880" s="267"/>
      <c r="U3880" s="267"/>
      <c r="V3880" s="267"/>
      <c r="W3880" s="267"/>
      <c r="X3880" s="267"/>
      <c r="Y3880" s="267"/>
      <c r="Z3880" s="267"/>
      <c r="AA3880" s="267"/>
      <c r="AB3880" s="267"/>
    </row>
    <row r="3881" spans="1:28" s="268" customFormat="1" ht="40.200000000000003" customHeight="1">
      <c r="A3881" s="263" t="s">
        <v>10284</v>
      </c>
      <c r="B3881" s="263" t="s">
        <v>10285</v>
      </c>
      <c r="C3881" s="263" t="s">
        <v>315</v>
      </c>
      <c r="D3881" s="263" t="s">
        <v>10286</v>
      </c>
      <c r="E3881" s="263" t="s">
        <v>10287</v>
      </c>
      <c r="F3881" s="263" t="s">
        <v>6932</v>
      </c>
      <c r="G3881" s="264" t="s">
        <v>10327</v>
      </c>
      <c r="H3881" s="263" t="s">
        <v>6934</v>
      </c>
      <c r="I3881" s="265" t="s">
        <v>9</v>
      </c>
      <c r="J3881" s="263"/>
      <c r="K3881" s="263"/>
      <c r="L3881" s="263"/>
      <c r="M3881" s="267"/>
      <c r="N3881" s="267"/>
      <c r="O3881" s="267"/>
      <c r="P3881" s="267"/>
      <c r="Q3881" s="267"/>
      <c r="R3881" s="267"/>
      <c r="S3881" s="267"/>
      <c r="T3881" s="267"/>
      <c r="U3881" s="267"/>
      <c r="V3881" s="267"/>
      <c r="W3881" s="267"/>
      <c r="X3881" s="267"/>
      <c r="Y3881" s="267"/>
      <c r="Z3881" s="267"/>
      <c r="AA3881" s="267"/>
      <c r="AB3881" s="267"/>
    </row>
    <row r="3882" spans="1:28" s="268" customFormat="1" ht="40.200000000000003" customHeight="1">
      <c r="A3882" s="263" t="s">
        <v>10284</v>
      </c>
      <c r="B3882" s="263" t="s">
        <v>10285</v>
      </c>
      <c r="C3882" s="263" t="s">
        <v>318</v>
      </c>
      <c r="D3882" s="263" t="s">
        <v>10286</v>
      </c>
      <c r="E3882" s="263" t="s">
        <v>10287</v>
      </c>
      <c r="F3882" s="263" t="s">
        <v>6935</v>
      </c>
      <c r="G3882" s="264" t="s">
        <v>10328</v>
      </c>
      <c r="H3882" s="263" t="s">
        <v>6934</v>
      </c>
      <c r="I3882" s="265" t="s">
        <v>9</v>
      </c>
      <c r="J3882" s="263"/>
      <c r="K3882" s="263"/>
      <c r="L3882" s="263"/>
      <c r="M3882" s="267"/>
      <c r="N3882" s="267"/>
      <c r="O3882" s="267"/>
      <c r="P3882" s="267"/>
      <c r="Q3882" s="267"/>
      <c r="R3882" s="267"/>
      <c r="S3882" s="267"/>
      <c r="T3882" s="267"/>
      <c r="U3882" s="267"/>
      <c r="V3882" s="267"/>
      <c r="W3882" s="267"/>
      <c r="X3882" s="267"/>
      <c r="Y3882" s="267"/>
      <c r="Z3882" s="267"/>
      <c r="AA3882" s="267"/>
      <c r="AB3882" s="267"/>
    </row>
    <row r="3883" spans="1:28" s="268" customFormat="1" ht="40.200000000000003" customHeight="1">
      <c r="A3883" s="263" t="s">
        <v>10284</v>
      </c>
      <c r="B3883" s="263" t="s">
        <v>10285</v>
      </c>
      <c r="C3883" s="263" t="s">
        <v>322</v>
      </c>
      <c r="D3883" s="263" t="s">
        <v>10286</v>
      </c>
      <c r="E3883" s="263" t="s">
        <v>10287</v>
      </c>
      <c r="F3883" s="263" t="s">
        <v>6937</v>
      </c>
      <c r="G3883" s="264" t="s">
        <v>10329</v>
      </c>
      <c r="H3883" s="263" t="s">
        <v>6934</v>
      </c>
      <c r="I3883" s="265" t="s">
        <v>9</v>
      </c>
      <c r="J3883" s="263"/>
      <c r="K3883" s="263"/>
      <c r="L3883" s="263"/>
      <c r="M3883" s="267"/>
      <c r="N3883" s="267"/>
      <c r="O3883" s="267"/>
      <c r="P3883" s="267"/>
      <c r="Q3883" s="267"/>
      <c r="R3883" s="267"/>
      <c r="S3883" s="267"/>
      <c r="T3883" s="267"/>
      <c r="U3883" s="267"/>
      <c r="V3883" s="267"/>
      <c r="W3883" s="267"/>
      <c r="X3883" s="267"/>
      <c r="Y3883" s="267"/>
      <c r="Z3883" s="267"/>
      <c r="AA3883" s="267"/>
      <c r="AB3883" s="267"/>
    </row>
    <row r="3884" spans="1:28" s="268" customFormat="1" ht="40.200000000000003" customHeight="1">
      <c r="A3884" s="263" t="s">
        <v>10330</v>
      </c>
      <c r="B3884" s="263" t="s">
        <v>10331</v>
      </c>
      <c r="C3884" s="263" t="s">
        <v>209</v>
      </c>
      <c r="D3884" s="263" t="s">
        <v>10332</v>
      </c>
      <c r="E3884" s="263" t="s">
        <v>10333</v>
      </c>
      <c r="F3884" s="263" t="s">
        <v>10334</v>
      </c>
      <c r="G3884" s="264" t="s">
        <v>7998</v>
      </c>
      <c r="H3884" s="263" t="s">
        <v>10335</v>
      </c>
      <c r="I3884" s="265" t="s">
        <v>9</v>
      </c>
      <c r="J3884" s="263"/>
      <c r="K3884" s="263"/>
      <c r="L3884" s="263"/>
      <c r="M3884" s="263"/>
      <c r="N3884" s="263"/>
      <c r="O3884" s="263"/>
      <c r="P3884" s="263"/>
      <c r="Q3884" s="263"/>
      <c r="R3884" s="263"/>
      <c r="S3884" s="263"/>
      <c r="T3884" s="263"/>
      <c r="U3884" s="263"/>
      <c r="V3884" s="263"/>
      <c r="W3884" s="263"/>
      <c r="X3884" s="263"/>
      <c r="Y3884" s="263"/>
      <c r="Z3884" s="263"/>
      <c r="AA3884" s="263"/>
      <c r="AB3884" s="263"/>
    </row>
    <row r="3885" spans="1:28" s="268" customFormat="1" ht="40.200000000000003" customHeight="1">
      <c r="A3885" s="263" t="s">
        <v>10330</v>
      </c>
      <c r="B3885" s="263" t="s">
        <v>10331</v>
      </c>
      <c r="C3885" s="263" t="s">
        <v>215</v>
      </c>
      <c r="D3885" s="263" t="s">
        <v>10332</v>
      </c>
      <c r="E3885" s="263" t="s">
        <v>10333</v>
      </c>
      <c r="F3885" s="263" t="s">
        <v>10336</v>
      </c>
      <c r="G3885" s="264" t="s">
        <v>10337</v>
      </c>
      <c r="H3885" s="263" t="s">
        <v>10335</v>
      </c>
      <c r="I3885" s="265" t="s">
        <v>9</v>
      </c>
      <c r="J3885" s="263"/>
      <c r="K3885" s="263"/>
      <c r="L3885" s="263"/>
      <c r="M3885" s="263"/>
      <c r="N3885" s="263"/>
      <c r="O3885" s="263"/>
      <c r="P3885" s="263"/>
      <c r="Q3885" s="263"/>
      <c r="R3885" s="263"/>
      <c r="S3885" s="263"/>
      <c r="T3885" s="263"/>
      <c r="U3885" s="263"/>
      <c r="V3885" s="263"/>
      <c r="W3885" s="263"/>
      <c r="X3885" s="263"/>
      <c r="Y3885" s="263"/>
      <c r="Z3885" s="263"/>
      <c r="AA3885" s="263"/>
      <c r="AB3885" s="263"/>
    </row>
    <row r="3886" spans="1:28" s="268" customFormat="1" ht="40.200000000000003" customHeight="1">
      <c r="A3886" s="263" t="s">
        <v>10330</v>
      </c>
      <c r="B3886" s="263" t="s">
        <v>10331</v>
      </c>
      <c r="C3886" s="263" t="s">
        <v>220</v>
      </c>
      <c r="D3886" s="263" t="s">
        <v>10332</v>
      </c>
      <c r="E3886" s="263" t="s">
        <v>10333</v>
      </c>
      <c r="F3886" s="263" t="s">
        <v>10338</v>
      </c>
      <c r="G3886" s="264" t="s">
        <v>10339</v>
      </c>
      <c r="H3886" s="263" t="s">
        <v>10335</v>
      </c>
      <c r="I3886" s="265" t="s">
        <v>9</v>
      </c>
      <c r="J3886" s="263"/>
      <c r="K3886" s="263"/>
      <c r="L3886" s="263"/>
      <c r="M3886" s="263"/>
      <c r="N3886" s="263"/>
      <c r="O3886" s="263"/>
      <c r="P3886" s="263"/>
      <c r="Q3886" s="263"/>
      <c r="R3886" s="263"/>
      <c r="S3886" s="263"/>
      <c r="T3886" s="263"/>
      <c r="U3886" s="263"/>
      <c r="V3886" s="263"/>
      <c r="W3886" s="263"/>
      <c r="X3886" s="263"/>
      <c r="Y3886" s="263"/>
      <c r="Z3886" s="263"/>
      <c r="AA3886" s="263"/>
      <c r="AB3886" s="263"/>
    </row>
    <row r="3887" spans="1:28" s="268" customFormat="1" ht="40.200000000000003" customHeight="1">
      <c r="A3887" s="263" t="s">
        <v>10330</v>
      </c>
      <c r="B3887" s="263" t="s">
        <v>10331</v>
      </c>
      <c r="C3887" s="263" t="s">
        <v>226</v>
      </c>
      <c r="D3887" s="263" t="s">
        <v>10332</v>
      </c>
      <c r="E3887" s="263" t="s">
        <v>10333</v>
      </c>
      <c r="F3887" s="263" t="s">
        <v>10340</v>
      </c>
      <c r="G3887" s="264" t="s">
        <v>10341</v>
      </c>
      <c r="H3887" s="263" t="s">
        <v>10342</v>
      </c>
      <c r="I3887" s="265" t="s">
        <v>9</v>
      </c>
      <c r="J3887" s="263"/>
      <c r="K3887" s="263"/>
      <c r="L3887" s="263"/>
      <c r="M3887" s="263"/>
      <c r="N3887" s="263"/>
      <c r="O3887" s="263"/>
      <c r="P3887" s="263"/>
      <c r="Q3887" s="263"/>
      <c r="R3887" s="263"/>
      <c r="S3887" s="263"/>
      <c r="T3887" s="263"/>
      <c r="U3887" s="263"/>
      <c r="V3887" s="263"/>
      <c r="W3887" s="263"/>
      <c r="X3887" s="263"/>
      <c r="Y3887" s="263"/>
      <c r="Z3887" s="263"/>
      <c r="AA3887" s="263"/>
      <c r="AB3887" s="263"/>
    </row>
    <row r="3888" spans="1:28" s="268" customFormat="1" ht="40.200000000000003" customHeight="1">
      <c r="A3888" s="263" t="s">
        <v>10330</v>
      </c>
      <c r="B3888" s="263" t="s">
        <v>10331</v>
      </c>
      <c r="C3888" s="263" t="s">
        <v>230</v>
      </c>
      <c r="D3888" s="263" t="s">
        <v>10332</v>
      </c>
      <c r="E3888" s="263" t="s">
        <v>10333</v>
      </c>
      <c r="F3888" s="263" t="s">
        <v>10343</v>
      </c>
      <c r="G3888" s="264" t="s">
        <v>10344</v>
      </c>
      <c r="H3888" s="263" t="s">
        <v>10345</v>
      </c>
      <c r="I3888" s="265" t="s">
        <v>9</v>
      </c>
      <c r="J3888" s="263"/>
      <c r="K3888" s="263"/>
      <c r="L3888" s="263"/>
      <c r="M3888" s="263"/>
      <c r="N3888" s="263"/>
      <c r="O3888" s="263"/>
      <c r="P3888" s="263"/>
      <c r="Q3888" s="263"/>
      <c r="R3888" s="263"/>
      <c r="S3888" s="263"/>
      <c r="T3888" s="263"/>
      <c r="U3888" s="263"/>
      <c r="V3888" s="263"/>
      <c r="W3888" s="263"/>
      <c r="X3888" s="263"/>
      <c r="Y3888" s="263"/>
      <c r="Z3888" s="263"/>
      <c r="AA3888" s="263"/>
      <c r="AB3888" s="263"/>
    </row>
    <row r="3889" spans="1:28" s="268" customFormat="1" ht="40.200000000000003" customHeight="1">
      <c r="A3889" s="263" t="s">
        <v>10330</v>
      </c>
      <c r="B3889" s="263" t="s">
        <v>10331</v>
      </c>
      <c r="C3889" s="263" t="s">
        <v>234</v>
      </c>
      <c r="D3889" s="263" t="s">
        <v>10332</v>
      </c>
      <c r="E3889" s="263" t="s">
        <v>10333</v>
      </c>
      <c r="F3889" s="263" t="s">
        <v>10346</v>
      </c>
      <c r="G3889" s="264" t="s">
        <v>10344</v>
      </c>
      <c r="H3889" s="263" t="s">
        <v>10347</v>
      </c>
      <c r="I3889" s="265" t="s">
        <v>9</v>
      </c>
      <c r="J3889" s="263"/>
      <c r="K3889" s="263"/>
      <c r="L3889" s="263"/>
      <c r="M3889" s="263"/>
      <c r="N3889" s="263"/>
      <c r="O3889" s="263"/>
      <c r="P3889" s="263"/>
      <c r="Q3889" s="263"/>
      <c r="R3889" s="263"/>
      <c r="S3889" s="263"/>
      <c r="T3889" s="263"/>
      <c r="U3889" s="263"/>
      <c r="V3889" s="263"/>
      <c r="W3889" s="263"/>
      <c r="X3889" s="263"/>
      <c r="Y3889" s="263"/>
      <c r="Z3889" s="263"/>
      <c r="AA3889" s="263"/>
      <c r="AB3889" s="263"/>
    </row>
    <row r="3890" spans="1:28" s="268" customFormat="1" ht="40.200000000000003" customHeight="1">
      <c r="A3890" s="263" t="s">
        <v>10330</v>
      </c>
      <c r="B3890" s="263" t="s">
        <v>10331</v>
      </c>
      <c r="C3890" s="263" t="s">
        <v>238</v>
      </c>
      <c r="D3890" s="263" t="s">
        <v>10332</v>
      </c>
      <c r="E3890" s="263" t="s">
        <v>10333</v>
      </c>
      <c r="F3890" s="263" t="s">
        <v>10348</v>
      </c>
      <c r="G3890" s="264" t="s">
        <v>10349</v>
      </c>
      <c r="H3890" s="263" t="s">
        <v>10350</v>
      </c>
      <c r="I3890" s="265" t="s">
        <v>9</v>
      </c>
      <c r="J3890" s="263"/>
      <c r="K3890" s="263"/>
      <c r="L3890" s="263"/>
      <c r="M3890" s="263"/>
      <c r="N3890" s="263"/>
      <c r="O3890" s="263"/>
      <c r="P3890" s="263"/>
      <c r="Q3890" s="263"/>
      <c r="R3890" s="263"/>
      <c r="S3890" s="263"/>
      <c r="T3890" s="263"/>
      <c r="U3890" s="263"/>
      <c r="V3890" s="263"/>
      <c r="W3890" s="263"/>
      <c r="X3890" s="263"/>
      <c r="Y3890" s="263"/>
      <c r="Z3890" s="263"/>
      <c r="AA3890" s="263"/>
      <c r="AB3890" s="263"/>
    </row>
    <row r="3891" spans="1:28" s="268" customFormat="1" ht="40.200000000000003" customHeight="1">
      <c r="A3891" s="263" t="s">
        <v>10330</v>
      </c>
      <c r="B3891" s="263" t="s">
        <v>10331</v>
      </c>
      <c r="C3891" s="263" t="s">
        <v>243</v>
      </c>
      <c r="D3891" s="263" t="s">
        <v>10332</v>
      </c>
      <c r="E3891" s="263" t="s">
        <v>10333</v>
      </c>
      <c r="F3891" s="263" t="s">
        <v>10351</v>
      </c>
      <c r="G3891" s="264" t="s">
        <v>10344</v>
      </c>
      <c r="H3891" s="263" t="s">
        <v>10352</v>
      </c>
      <c r="I3891" s="265" t="s">
        <v>9</v>
      </c>
      <c r="J3891" s="263"/>
      <c r="K3891" s="263"/>
      <c r="L3891" s="263"/>
      <c r="M3891" s="263"/>
      <c r="N3891" s="263"/>
      <c r="O3891" s="263"/>
      <c r="P3891" s="263"/>
      <c r="Q3891" s="263"/>
      <c r="R3891" s="263"/>
      <c r="S3891" s="263"/>
      <c r="T3891" s="263"/>
      <c r="U3891" s="263"/>
      <c r="V3891" s="263"/>
      <c r="W3891" s="263"/>
      <c r="X3891" s="263"/>
      <c r="Y3891" s="263"/>
      <c r="Z3891" s="263"/>
      <c r="AA3891" s="263"/>
      <c r="AB3891" s="263"/>
    </row>
    <row r="3892" spans="1:28" s="268" customFormat="1" ht="40.200000000000003" customHeight="1">
      <c r="A3892" s="263" t="s">
        <v>10330</v>
      </c>
      <c r="B3892" s="263" t="s">
        <v>10331</v>
      </c>
      <c r="C3892" s="263" t="s">
        <v>248</v>
      </c>
      <c r="D3892" s="263" t="s">
        <v>10332</v>
      </c>
      <c r="E3892" s="263" t="s">
        <v>10333</v>
      </c>
      <c r="F3892" s="263" t="s">
        <v>10353</v>
      </c>
      <c r="G3892" s="264" t="s">
        <v>10354</v>
      </c>
      <c r="H3892" s="263" t="s">
        <v>10355</v>
      </c>
      <c r="I3892" s="265" t="s">
        <v>9</v>
      </c>
      <c r="J3892" s="263"/>
      <c r="K3892" s="263"/>
      <c r="L3892" s="263"/>
      <c r="M3892" s="263"/>
      <c r="N3892" s="263"/>
      <c r="O3892" s="263"/>
      <c r="P3892" s="263"/>
      <c r="Q3892" s="263"/>
      <c r="R3892" s="263"/>
      <c r="S3892" s="263"/>
      <c r="T3892" s="263"/>
      <c r="U3892" s="263"/>
      <c r="V3892" s="263"/>
      <c r="W3892" s="263"/>
      <c r="X3892" s="263"/>
      <c r="Y3892" s="263"/>
      <c r="Z3892" s="263"/>
      <c r="AA3892" s="263"/>
      <c r="AB3892" s="263"/>
    </row>
    <row r="3893" spans="1:28" s="268" customFormat="1" ht="40.200000000000003" customHeight="1">
      <c r="A3893" s="263" t="s">
        <v>10330</v>
      </c>
      <c r="B3893" s="263" t="s">
        <v>10331</v>
      </c>
      <c r="C3893" s="263" t="s">
        <v>252</v>
      </c>
      <c r="D3893" s="263" t="s">
        <v>10332</v>
      </c>
      <c r="E3893" s="263" t="s">
        <v>10333</v>
      </c>
      <c r="F3893" s="263" t="s">
        <v>10356</v>
      </c>
      <c r="G3893" s="264" t="s">
        <v>10354</v>
      </c>
      <c r="H3893" s="263" t="s">
        <v>10357</v>
      </c>
      <c r="I3893" s="265" t="s">
        <v>9</v>
      </c>
      <c r="J3893" s="263"/>
      <c r="K3893" s="263"/>
      <c r="L3893" s="263"/>
      <c r="M3893" s="263"/>
      <c r="N3893" s="263"/>
      <c r="O3893" s="263"/>
      <c r="P3893" s="263"/>
      <c r="Q3893" s="263"/>
      <c r="R3893" s="263"/>
      <c r="S3893" s="263"/>
      <c r="T3893" s="263"/>
      <c r="U3893" s="263"/>
      <c r="V3893" s="263"/>
      <c r="W3893" s="263"/>
      <c r="X3893" s="263"/>
      <c r="Y3893" s="263"/>
      <c r="Z3893" s="263"/>
      <c r="AA3893" s="263"/>
      <c r="AB3893" s="263"/>
    </row>
    <row r="3894" spans="1:28" s="268" customFormat="1" ht="40.200000000000003" customHeight="1">
      <c r="A3894" s="263" t="s">
        <v>10330</v>
      </c>
      <c r="B3894" s="263" t="s">
        <v>10331</v>
      </c>
      <c r="C3894" s="263" t="s">
        <v>257</v>
      </c>
      <c r="D3894" s="263" t="s">
        <v>10332</v>
      </c>
      <c r="E3894" s="263" t="s">
        <v>10333</v>
      </c>
      <c r="F3894" s="263" t="s">
        <v>10358</v>
      </c>
      <c r="G3894" s="264" t="s">
        <v>10359</v>
      </c>
      <c r="H3894" s="263" t="s">
        <v>10360</v>
      </c>
      <c r="I3894" s="265" t="s">
        <v>9</v>
      </c>
      <c r="J3894" s="263"/>
      <c r="K3894" s="263"/>
      <c r="L3894" s="263"/>
      <c r="M3894" s="263"/>
      <c r="N3894" s="263"/>
      <c r="O3894" s="263"/>
      <c r="P3894" s="263"/>
      <c r="Q3894" s="263"/>
      <c r="R3894" s="263"/>
      <c r="S3894" s="263"/>
      <c r="T3894" s="263"/>
      <c r="U3894" s="263"/>
      <c r="V3894" s="263"/>
      <c r="W3894" s="263"/>
      <c r="X3894" s="263"/>
      <c r="Y3894" s="263"/>
      <c r="Z3894" s="263"/>
      <c r="AA3894" s="263"/>
      <c r="AB3894" s="263"/>
    </row>
    <row r="3895" spans="1:28" s="268" customFormat="1" ht="40.200000000000003" customHeight="1">
      <c r="A3895" s="263" t="s">
        <v>10330</v>
      </c>
      <c r="B3895" s="263" t="s">
        <v>10331</v>
      </c>
      <c r="C3895" s="263" t="s">
        <v>260</v>
      </c>
      <c r="D3895" s="263" t="s">
        <v>10332</v>
      </c>
      <c r="E3895" s="263" t="s">
        <v>10333</v>
      </c>
      <c r="F3895" s="263" t="s">
        <v>10361</v>
      </c>
      <c r="G3895" s="264" t="s">
        <v>10362</v>
      </c>
      <c r="H3895" s="263" t="s">
        <v>10363</v>
      </c>
      <c r="I3895" s="265" t="s">
        <v>9</v>
      </c>
      <c r="J3895" s="263"/>
      <c r="K3895" s="263"/>
      <c r="L3895" s="263"/>
      <c r="M3895" s="263"/>
      <c r="N3895" s="263"/>
      <c r="O3895" s="263"/>
      <c r="P3895" s="263"/>
      <c r="Q3895" s="263"/>
      <c r="R3895" s="263"/>
      <c r="S3895" s="263"/>
      <c r="T3895" s="263"/>
      <c r="U3895" s="263"/>
      <c r="V3895" s="263"/>
      <c r="W3895" s="263"/>
      <c r="X3895" s="263"/>
      <c r="Y3895" s="263"/>
      <c r="Z3895" s="263"/>
      <c r="AA3895" s="263"/>
      <c r="AB3895" s="263"/>
    </row>
    <row r="3896" spans="1:28" s="268" customFormat="1" ht="40.200000000000003" customHeight="1">
      <c r="A3896" s="263" t="s">
        <v>10330</v>
      </c>
      <c r="B3896" s="263" t="s">
        <v>10331</v>
      </c>
      <c r="C3896" s="263" t="s">
        <v>264</v>
      </c>
      <c r="D3896" s="263" t="s">
        <v>10332</v>
      </c>
      <c r="E3896" s="263" t="s">
        <v>10333</v>
      </c>
      <c r="F3896" s="263" t="s">
        <v>10364</v>
      </c>
      <c r="G3896" s="264" t="s">
        <v>10365</v>
      </c>
      <c r="H3896" s="263" t="s">
        <v>10366</v>
      </c>
      <c r="I3896" s="265" t="s">
        <v>9</v>
      </c>
      <c r="J3896" s="263"/>
      <c r="K3896" s="263"/>
      <c r="L3896" s="263"/>
      <c r="M3896" s="263"/>
      <c r="N3896" s="263"/>
      <c r="O3896" s="263"/>
      <c r="P3896" s="263"/>
      <c r="Q3896" s="263"/>
      <c r="R3896" s="263"/>
      <c r="S3896" s="263"/>
      <c r="T3896" s="263"/>
      <c r="U3896" s="263"/>
      <c r="V3896" s="263"/>
      <c r="W3896" s="263"/>
      <c r="X3896" s="263"/>
      <c r="Y3896" s="263"/>
      <c r="Z3896" s="263"/>
      <c r="AA3896" s="263"/>
      <c r="AB3896" s="263"/>
    </row>
    <row r="3897" spans="1:28" s="268" customFormat="1" ht="40.200000000000003" customHeight="1">
      <c r="A3897" s="263" t="s">
        <v>10367</v>
      </c>
      <c r="B3897" s="263" t="s">
        <v>10368</v>
      </c>
      <c r="C3897" s="263" t="s">
        <v>209</v>
      </c>
      <c r="D3897" s="263" t="s">
        <v>10369</v>
      </c>
      <c r="E3897" s="263" t="s">
        <v>10370</v>
      </c>
      <c r="F3897" s="263" t="s">
        <v>10371</v>
      </c>
      <c r="G3897" s="264" t="s">
        <v>10372</v>
      </c>
      <c r="H3897" s="263" t="s">
        <v>10373</v>
      </c>
      <c r="I3897" s="265" t="s">
        <v>9</v>
      </c>
      <c r="J3897" s="263"/>
      <c r="K3897" s="263"/>
      <c r="L3897" s="263"/>
      <c r="M3897" s="263"/>
      <c r="N3897" s="263"/>
      <c r="O3897" s="263"/>
      <c r="P3897" s="263"/>
      <c r="Q3897" s="263"/>
      <c r="R3897" s="263"/>
      <c r="S3897" s="263"/>
      <c r="T3897" s="263"/>
      <c r="U3897" s="263"/>
      <c r="V3897" s="263"/>
      <c r="W3897" s="263"/>
      <c r="X3897" s="263"/>
      <c r="Y3897" s="263"/>
      <c r="Z3897" s="263"/>
      <c r="AA3897" s="263"/>
      <c r="AB3897" s="263"/>
    </row>
    <row r="3898" spans="1:28" s="268" customFormat="1" ht="40.200000000000003" customHeight="1">
      <c r="A3898" s="263" t="s">
        <v>10367</v>
      </c>
      <c r="B3898" s="263" t="s">
        <v>10368</v>
      </c>
      <c r="C3898" s="263" t="s">
        <v>215</v>
      </c>
      <c r="D3898" s="263" t="s">
        <v>10369</v>
      </c>
      <c r="E3898" s="263" t="s">
        <v>10370</v>
      </c>
      <c r="F3898" s="263" t="s">
        <v>10374</v>
      </c>
      <c r="G3898" s="264" t="s">
        <v>10372</v>
      </c>
      <c r="H3898" s="263" t="s">
        <v>10373</v>
      </c>
      <c r="I3898" s="265" t="s">
        <v>9</v>
      </c>
      <c r="J3898" s="263"/>
      <c r="K3898" s="263"/>
      <c r="L3898" s="263"/>
      <c r="M3898" s="263"/>
      <c r="N3898" s="263"/>
      <c r="O3898" s="263"/>
      <c r="P3898" s="263"/>
      <c r="Q3898" s="263"/>
      <c r="R3898" s="263"/>
      <c r="S3898" s="263"/>
      <c r="T3898" s="263"/>
      <c r="U3898" s="263"/>
      <c r="V3898" s="263"/>
      <c r="W3898" s="263"/>
      <c r="X3898" s="263"/>
      <c r="Y3898" s="263"/>
      <c r="Z3898" s="263"/>
      <c r="AA3898" s="263"/>
      <c r="AB3898" s="263"/>
    </row>
    <row r="3899" spans="1:28" s="268" customFormat="1" ht="40.200000000000003" customHeight="1">
      <c r="A3899" s="263" t="s">
        <v>10367</v>
      </c>
      <c r="B3899" s="263" t="s">
        <v>10368</v>
      </c>
      <c r="C3899" s="263" t="s">
        <v>220</v>
      </c>
      <c r="D3899" s="263" t="s">
        <v>10369</v>
      </c>
      <c r="E3899" s="263" t="s">
        <v>10370</v>
      </c>
      <c r="F3899" s="263" t="s">
        <v>10375</v>
      </c>
      <c r="G3899" s="264" t="s">
        <v>10372</v>
      </c>
      <c r="H3899" s="263" t="s">
        <v>10376</v>
      </c>
      <c r="I3899" s="265" t="s">
        <v>9</v>
      </c>
      <c r="J3899" s="263"/>
      <c r="K3899" s="263"/>
      <c r="L3899" s="263"/>
      <c r="M3899" s="263"/>
      <c r="N3899" s="263"/>
      <c r="O3899" s="263"/>
      <c r="P3899" s="263"/>
      <c r="Q3899" s="263"/>
      <c r="R3899" s="263"/>
      <c r="S3899" s="263"/>
      <c r="T3899" s="263"/>
      <c r="U3899" s="263"/>
      <c r="V3899" s="263"/>
      <c r="W3899" s="263"/>
      <c r="X3899" s="263"/>
      <c r="Y3899" s="263"/>
      <c r="Z3899" s="263"/>
      <c r="AA3899" s="263"/>
      <c r="AB3899" s="263"/>
    </row>
    <row r="3900" spans="1:28" s="268" customFormat="1" ht="40.200000000000003" customHeight="1">
      <c r="A3900" s="263" t="s">
        <v>10367</v>
      </c>
      <c r="B3900" s="263" t="s">
        <v>10368</v>
      </c>
      <c r="C3900" s="263" t="s">
        <v>226</v>
      </c>
      <c r="D3900" s="263" t="s">
        <v>10369</v>
      </c>
      <c r="E3900" s="263" t="s">
        <v>10370</v>
      </c>
      <c r="F3900" s="263" t="s">
        <v>10377</v>
      </c>
      <c r="G3900" s="264" t="s">
        <v>10372</v>
      </c>
      <c r="H3900" s="263" t="s">
        <v>10378</v>
      </c>
      <c r="I3900" s="265" t="s">
        <v>9</v>
      </c>
      <c r="J3900" s="263"/>
      <c r="K3900" s="263"/>
      <c r="L3900" s="263"/>
      <c r="M3900" s="263"/>
      <c r="N3900" s="263"/>
      <c r="O3900" s="263"/>
      <c r="P3900" s="263"/>
      <c r="Q3900" s="263"/>
      <c r="R3900" s="263"/>
      <c r="S3900" s="263"/>
      <c r="T3900" s="263"/>
      <c r="U3900" s="263"/>
      <c r="V3900" s="263"/>
      <c r="W3900" s="263"/>
      <c r="X3900" s="263"/>
      <c r="Y3900" s="263"/>
      <c r="Z3900" s="263"/>
      <c r="AA3900" s="263"/>
      <c r="AB3900" s="263"/>
    </row>
    <row r="3901" spans="1:28" s="268" customFormat="1" ht="40.200000000000003" customHeight="1">
      <c r="A3901" s="263" t="s">
        <v>10367</v>
      </c>
      <c r="B3901" s="263" t="s">
        <v>10368</v>
      </c>
      <c r="C3901" s="263" t="s">
        <v>230</v>
      </c>
      <c r="D3901" s="263" t="s">
        <v>10369</v>
      </c>
      <c r="E3901" s="263" t="s">
        <v>10370</v>
      </c>
      <c r="F3901" s="263" t="s">
        <v>10379</v>
      </c>
      <c r="G3901" s="264" t="s">
        <v>10380</v>
      </c>
      <c r="H3901" s="263" t="s">
        <v>10381</v>
      </c>
      <c r="I3901" s="265" t="s">
        <v>9</v>
      </c>
      <c r="J3901" s="263"/>
      <c r="K3901" s="263"/>
      <c r="L3901" s="263"/>
      <c r="M3901" s="263"/>
      <c r="N3901" s="263"/>
      <c r="O3901" s="263"/>
      <c r="P3901" s="263"/>
      <c r="Q3901" s="263"/>
      <c r="R3901" s="263"/>
      <c r="S3901" s="263"/>
      <c r="T3901" s="263"/>
      <c r="U3901" s="263"/>
      <c r="V3901" s="263"/>
      <c r="W3901" s="263"/>
      <c r="X3901" s="263"/>
      <c r="Y3901" s="263"/>
      <c r="Z3901" s="263"/>
      <c r="AA3901" s="263"/>
      <c r="AB3901" s="263"/>
    </row>
    <row r="3902" spans="1:28" s="268" customFormat="1" ht="40.200000000000003" customHeight="1">
      <c r="A3902" s="263" t="s">
        <v>10367</v>
      </c>
      <c r="B3902" s="263" t="s">
        <v>10368</v>
      </c>
      <c r="C3902" s="263" t="s">
        <v>234</v>
      </c>
      <c r="D3902" s="263" t="s">
        <v>10369</v>
      </c>
      <c r="E3902" s="263" t="s">
        <v>10370</v>
      </c>
      <c r="F3902" s="263" t="s">
        <v>10382</v>
      </c>
      <c r="G3902" s="264" t="s">
        <v>10383</v>
      </c>
      <c r="H3902" s="263" t="s">
        <v>10384</v>
      </c>
      <c r="I3902" s="265" t="s">
        <v>9</v>
      </c>
      <c r="J3902" s="263"/>
      <c r="K3902" s="263"/>
      <c r="L3902" s="263"/>
      <c r="M3902" s="263"/>
      <c r="N3902" s="263"/>
      <c r="O3902" s="263"/>
      <c r="P3902" s="263"/>
      <c r="Q3902" s="263"/>
      <c r="R3902" s="263"/>
      <c r="S3902" s="263"/>
      <c r="T3902" s="263"/>
      <c r="U3902" s="263"/>
      <c r="V3902" s="263"/>
      <c r="W3902" s="263"/>
      <c r="X3902" s="263"/>
      <c r="Y3902" s="263"/>
      <c r="Z3902" s="263"/>
      <c r="AA3902" s="263"/>
      <c r="AB3902" s="263"/>
    </row>
    <row r="3903" spans="1:28" s="268" customFormat="1" ht="40.200000000000003" customHeight="1">
      <c r="A3903" s="263" t="s">
        <v>10367</v>
      </c>
      <c r="B3903" s="263" t="s">
        <v>10368</v>
      </c>
      <c r="C3903" s="263" t="s">
        <v>238</v>
      </c>
      <c r="D3903" s="263" t="s">
        <v>10369</v>
      </c>
      <c r="E3903" s="263" t="s">
        <v>10370</v>
      </c>
      <c r="F3903" s="263" t="s">
        <v>10385</v>
      </c>
      <c r="G3903" s="264" t="s">
        <v>10386</v>
      </c>
      <c r="H3903" s="263" t="s">
        <v>10387</v>
      </c>
      <c r="I3903" s="265" t="s">
        <v>9</v>
      </c>
      <c r="J3903" s="263"/>
      <c r="K3903" s="263"/>
      <c r="L3903" s="263"/>
      <c r="M3903" s="263"/>
      <c r="N3903" s="263"/>
      <c r="O3903" s="263"/>
      <c r="P3903" s="263"/>
      <c r="Q3903" s="263"/>
      <c r="R3903" s="263"/>
      <c r="S3903" s="263"/>
      <c r="T3903" s="263"/>
      <c r="U3903" s="263"/>
      <c r="V3903" s="263"/>
      <c r="W3903" s="263"/>
      <c r="X3903" s="263"/>
      <c r="Y3903" s="263"/>
      <c r="Z3903" s="263"/>
      <c r="AA3903" s="263"/>
      <c r="AB3903" s="263"/>
    </row>
    <row r="3904" spans="1:28" s="268" customFormat="1" ht="40.200000000000003" customHeight="1">
      <c r="A3904" s="263" t="s">
        <v>10367</v>
      </c>
      <c r="B3904" s="263" t="s">
        <v>10368</v>
      </c>
      <c r="C3904" s="263" t="s">
        <v>243</v>
      </c>
      <c r="D3904" s="263" t="s">
        <v>10369</v>
      </c>
      <c r="E3904" s="263" t="s">
        <v>10370</v>
      </c>
      <c r="F3904" s="263" t="s">
        <v>10388</v>
      </c>
      <c r="G3904" s="264" t="s">
        <v>10389</v>
      </c>
      <c r="H3904" s="263" t="s">
        <v>10390</v>
      </c>
      <c r="I3904" s="265" t="s">
        <v>9</v>
      </c>
      <c r="J3904" s="263"/>
      <c r="K3904" s="263"/>
      <c r="L3904" s="263"/>
      <c r="M3904" s="263"/>
      <c r="N3904" s="263"/>
      <c r="O3904" s="263"/>
      <c r="P3904" s="263"/>
      <c r="Q3904" s="263"/>
      <c r="R3904" s="263"/>
      <c r="S3904" s="263"/>
      <c r="T3904" s="263"/>
      <c r="U3904" s="263"/>
      <c r="V3904" s="263"/>
      <c r="W3904" s="263"/>
      <c r="X3904" s="263"/>
      <c r="Y3904" s="263"/>
      <c r="Z3904" s="263"/>
      <c r="AA3904" s="263"/>
      <c r="AB3904" s="263"/>
    </row>
    <row r="3905" spans="1:28" s="268" customFormat="1" ht="40.200000000000003" customHeight="1">
      <c r="A3905" s="263" t="s">
        <v>10367</v>
      </c>
      <c r="B3905" s="263" t="s">
        <v>10368</v>
      </c>
      <c r="C3905" s="263" t="s">
        <v>248</v>
      </c>
      <c r="D3905" s="263" t="s">
        <v>10369</v>
      </c>
      <c r="E3905" s="263" t="s">
        <v>10370</v>
      </c>
      <c r="F3905" s="263" t="s">
        <v>10391</v>
      </c>
      <c r="G3905" s="264" t="s">
        <v>10392</v>
      </c>
      <c r="H3905" s="263" t="s">
        <v>10393</v>
      </c>
      <c r="I3905" s="265" t="s">
        <v>9</v>
      </c>
      <c r="J3905" s="263"/>
      <c r="K3905" s="263"/>
      <c r="L3905" s="263"/>
      <c r="M3905" s="263"/>
      <c r="N3905" s="263"/>
      <c r="O3905" s="263"/>
      <c r="P3905" s="263"/>
      <c r="Q3905" s="263"/>
      <c r="R3905" s="263"/>
      <c r="S3905" s="263"/>
      <c r="T3905" s="263"/>
      <c r="U3905" s="263"/>
      <c r="V3905" s="263"/>
      <c r="W3905" s="263"/>
      <c r="X3905" s="263"/>
      <c r="Y3905" s="263"/>
      <c r="Z3905" s="263"/>
      <c r="AA3905" s="263"/>
      <c r="AB3905" s="263"/>
    </row>
    <row r="3906" spans="1:28" s="268" customFormat="1" ht="40.200000000000003" customHeight="1">
      <c r="A3906" s="263" t="s">
        <v>10394</v>
      </c>
      <c r="B3906" s="271" t="s">
        <v>10395</v>
      </c>
      <c r="C3906" s="263" t="s">
        <v>10396</v>
      </c>
      <c r="D3906" s="263" t="s">
        <v>10397</v>
      </c>
      <c r="E3906" s="271" t="s">
        <v>10398</v>
      </c>
      <c r="F3906" s="263" t="s">
        <v>10399</v>
      </c>
      <c r="G3906" s="264" t="s">
        <v>10400</v>
      </c>
      <c r="H3906" s="263" t="s">
        <v>10401</v>
      </c>
      <c r="I3906" s="265" t="s">
        <v>9</v>
      </c>
      <c r="J3906" s="263"/>
      <c r="K3906" s="269"/>
      <c r="L3906" s="269" t="s">
        <v>645</v>
      </c>
      <c r="M3906" s="267"/>
      <c r="N3906" s="267"/>
      <c r="O3906" s="267"/>
      <c r="P3906" s="267"/>
      <c r="Q3906" s="267"/>
      <c r="R3906" s="267"/>
      <c r="S3906" s="267"/>
      <c r="T3906" s="267"/>
      <c r="U3906" s="267"/>
      <c r="V3906" s="267"/>
      <c r="W3906" s="267"/>
      <c r="X3906" s="267"/>
      <c r="Y3906" s="267"/>
      <c r="Z3906" s="267"/>
      <c r="AA3906" s="267"/>
      <c r="AB3906" s="267"/>
    </row>
    <row r="3907" spans="1:28" s="268" customFormat="1" ht="40.200000000000003" customHeight="1">
      <c r="A3907" s="263" t="s">
        <v>10394</v>
      </c>
      <c r="B3907" s="271" t="s">
        <v>10395</v>
      </c>
      <c r="C3907" s="263" t="s">
        <v>10402</v>
      </c>
      <c r="D3907" s="263" t="s">
        <v>10397</v>
      </c>
      <c r="E3907" s="271" t="s">
        <v>10398</v>
      </c>
      <c r="F3907" s="263" t="s">
        <v>10403</v>
      </c>
      <c r="G3907" s="264" t="s">
        <v>10400</v>
      </c>
      <c r="H3907" s="263" t="s">
        <v>10404</v>
      </c>
      <c r="I3907" s="265" t="s">
        <v>9</v>
      </c>
      <c r="J3907" s="263"/>
      <c r="K3907" s="269"/>
      <c r="L3907" s="269" t="s">
        <v>645</v>
      </c>
      <c r="M3907" s="267"/>
      <c r="N3907" s="267"/>
      <c r="O3907" s="267"/>
      <c r="P3907" s="267"/>
      <c r="Q3907" s="267"/>
      <c r="R3907" s="267"/>
      <c r="S3907" s="267"/>
      <c r="T3907" s="267"/>
      <c r="U3907" s="267"/>
      <c r="V3907" s="267"/>
      <c r="W3907" s="267"/>
      <c r="X3907" s="267"/>
      <c r="Y3907" s="267"/>
      <c r="Z3907" s="267"/>
      <c r="AA3907" s="267"/>
      <c r="AB3907" s="267"/>
    </row>
    <row r="3908" spans="1:28" s="268" customFormat="1" ht="40.200000000000003" customHeight="1">
      <c r="A3908" s="263" t="s">
        <v>10394</v>
      </c>
      <c r="B3908" s="271" t="s">
        <v>10395</v>
      </c>
      <c r="C3908" s="263" t="s">
        <v>10405</v>
      </c>
      <c r="D3908" s="263" t="s">
        <v>10397</v>
      </c>
      <c r="E3908" s="271" t="s">
        <v>10398</v>
      </c>
      <c r="F3908" s="263" t="s">
        <v>10406</v>
      </c>
      <c r="G3908" s="264" t="s">
        <v>10400</v>
      </c>
      <c r="H3908" s="263" t="s">
        <v>3744</v>
      </c>
      <c r="I3908" s="265" t="s">
        <v>9</v>
      </c>
      <c r="J3908" s="263"/>
      <c r="K3908" s="269"/>
      <c r="L3908" s="269" t="s">
        <v>645</v>
      </c>
      <c r="M3908" s="267"/>
      <c r="N3908" s="267"/>
      <c r="O3908" s="267"/>
      <c r="P3908" s="267"/>
      <c r="Q3908" s="267"/>
      <c r="R3908" s="267"/>
      <c r="S3908" s="267"/>
      <c r="T3908" s="267"/>
      <c r="U3908" s="267"/>
      <c r="V3908" s="267"/>
      <c r="W3908" s="267"/>
      <c r="X3908" s="267"/>
      <c r="Y3908" s="267"/>
      <c r="Z3908" s="267"/>
      <c r="AA3908" s="267"/>
      <c r="AB3908" s="267"/>
    </row>
    <row r="3909" spans="1:28" s="268" customFormat="1" ht="40.200000000000003" customHeight="1">
      <c r="A3909" s="263" t="s">
        <v>10394</v>
      </c>
      <c r="B3909" s="271" t="s">
        <v>10395</v>
      </c>
      <c r="C3909" s="263" t="s">
        <v>10407</v>
      </c>
      <c r="D3909" s="263" t="s">
        <v>10397</v>
      </c>
      <c r="E3909" s="271" t="s">
        <v>10398</v>
      </c>
      <c r="F3909" s="263" t="s">
        <v>10408</v>
      </c>
      <c r="G3909" s="264" t="s">
        <v>10409</v>
      </c>
      <c r="H3909" s="263" t="s">
        <v>10410</v>
      </c>
      <c r="I3909" s="265" t="s">
        <v>9</v>
      </c>
      <c r="J3909" s="263"/>
      <c r="K3909" s="269"/>
      <c r="L3909" s="269" t="s">
        <v>645</v>
      </c>
      <c r="M3909" s="267"/>
      <c r="N3909" s="267"/>
      <c r="O3909" s="267"/>
      <c r="P3909" s="267"/>
      <c r="Q3909" s="267"/>
      <c r="R3909" s="267"/>
      <c r="S3909" s="267"/>
      <c r="T3909" s="267"/>
      <c r="U3909" s="267"/>
      <c r="V3909" s="267"/>
      <c r="W3909" s="267"/>
      <c r="X3909" s="267"/>
      <c r="Y3909" s="267"/>
      <c r="Z3909" s="267"/>
      <c r="AA3909" s="267"/>
      <c r="AB3909" s="267"/>
    </row>
    <row r="3910" spans="1:28" s="268" customFormat="1" ht="40.200000000000003" customHeight="1">
      <c r="A3910" s="263" t="s">
        <v>10394</v>
      </c>
      <c r="B3910" s="271" t="s">
        <v>10395</v>
      </c>
      <c r="C3910" s="263" t="s">
        <v>10411</v>
      </c>
      <c r="D3910" s="263" t="s">
        <v>10397</v>
      </c>
      <c r="E3910" s="271" t="s">
        <v>10398</v>
      </c>
      <c r="F3910" s="263" t="s">
        <v>10412</v>
      </c>
      <c r="G3910" s="264" t="s">
        <v>10409</v>
      </c>
      <c r="H3910" s="263" t="s">
        <v>10413</v>
      </c>
      <c r="I3910" s="265" t="s">
        <v>9</v>
      </c>
      <c r="J3910" s="263"/>
      <c r="K3910" s="269"/>
      <c r="L3910" s="269" t="s">
        <v>645</v>
      </c>
      <c r="M3910" s="267"/>
      <c r="N3910" s="267"/>
      <c r="O3910" s="267"/>
      <c r="P3910" s="267"/>
      <c r="Q3910" s="267"/>
      <c r="R3910" s="267"/>
      <c r="S3910" s="267"/>
      <c r="T3910" s="267"/>
      <c r="U3910" s="267"/>
      <c r="V3910" s="267"/>
      <c r="W3910" s="267"/>
      <c r="X3910" s="267"/>
      <c r="Y3910" s="267"/>
      <c r="Z3910" s="267"/>
      <c r="AA3910" s="267"/>
      <c r="AB3910" s="267"/>
    </row>
    <row r="3911" spans="1:28" s="268" customFormat="1" ht="40.200000000000003" customHeight="1">
      <c r="A3911" s="263" t="s">
        <v>10394</v>
      </c>
      <c r="B3911" s="271" t="s">
        <v>10395</v>
      </c>
      <c r="C3911" s="263" t="s">
        <v>10414</v>
      </c>
      <c r="D3911" s="263" t="s">
        <v>10397</v>
      </c>
      <c r="E3911" s="271" t="s">
        <v>10398</v>
      </c>
      <c r="F3911" s="263" t="s">
        <v>10415</v>
      </c>
      <c r="G3911" s="264" t="s">
        <v>10416</v>
      </c>
      <c r="H3911" s="263" t="s">
        <v>10417</v>
      </c>
      <c r="I3911" s="265" t="s">
        <v>9</v>
      </c>
      <c r="J3911" s="263"/>
      <c r="K3911" s="269"/>
      <c r="L3911" s="269" t="s">
        <v>645</v>
      </c>
      <c r="M3911" s="267"/>
      <c r="N3911" s="267"/>
      <c r="O3911" s="267"/>
      <c r="P3911" s="267"/>
      <c r="Q3911" s="267"/>
      <c r="R3911" s="267"/>
      <c r="S3911" s="267"/>
      <c r="T3911" s="267"/>
      <c r="U3911" s="267"/>
      <c r="V3911" s="267"/>
      <c r="W3911" s="267"/>
      <c r="X3911" s="267"/>
      <c r="Y3911" s="267"/>
      <c r="Z3911" s="267"/>
      <c r="AA3911" s="267"/>
      <c r="AB3911" s="267"/>
    </row>
    <row r="3912" spans="1:28" s="268" customFormat="1" ht="40.200000000000003" customHeight="1">
      <c r="A3912" s="263" t="s">
        <v>10394</v>
      </c>
      <c r="B3912" s="271" t="s">
        <v>10395</v>
      </c>
      <c r="C3912" s="263" t="s">
        <v>10418</v>
      </c>
      <c r="D3912" s="263" t="s">
        <v>10397</v>
      </c>
      <c r="E3912" s="271" t="s">
        <v>10398</v>
      </c>
      <c r="F3912" s="263" t="s">
        <v>10419</v>
      </c>
      <c r="G3912" s="264" t="s">
        <v>10416</v>
      </c>
      <c r="H3912" s="263" t="s">
        <v>10420</v>
      </c>
      <c r="I3912" s="265" t="s">
        <v>9</v>
      </c>
      <c r="J3912" s="263"/>
      <c r="K3912" s="269"/>
      <c r="L3912" s="269" t="s">
        <v>645</v>
      </c>
      <c r="M3912" s="267"/>
      <c r="N3912" s="267"/>
      <c r="O3912" s="267"/>
      <c r="P3912" s="267"/>
      <c r="Q3912" s="267"/>
      <c r="R3912" s="267"/>
      <c r="S3912" s="267"/>
      <c r="T3912" s="267"/>
      <c r="U3912" s="267"/>
      <c r="V3912" s="267"/>
      <c r="W3912" s="267"/>
      <c r="X3912" s="267"/>
      <c r="Y3912" s="267"/>
      <c r="Z3912" s="267"/>
      <c r="AA3912" s="267"/>
      <c r="AB3912" s="267"/>
    </row>
    <row r="3913" spans="1:28" s="268" customFormat="1" ht="40.200000000000003" customHeight="1">
      <c r="A3913" s="263" t="s">
        <v>10394</v>
      </c>
      <c r="B3913" s="271" t="s">
        <v>10395</v>
      </c>
      <c r="C3913" s="263" t="s">
        <v>10421</v>
      </c>
      <c r="D3913" s="263" t="s">
        <v>10397</v>
      </c>
      <c r="E3913" s="271" t="s">
        <v>10398</v>
      </c>
      <c r="F3913" s="263" t="s">
        <v>10422</v>
      </c>
      <c r="G3913" s="264" t="s">
        <v>10416</v>
      </c>
      <c r="H3913" s="263" t="s">
        <v>10423</v>
      </c>
      <c r="I3913" s="265" t="s">
        <v>9</v>
      </c>
      <c r="J3913" s="263"/>
      <c r="K3913" s="269"/>
      <c r="L3913" s="269" t="s">
        <v>645</v>
      </c>
      <c r="M3913" s="267"/>
      <c r="N3913" s="267"/>
      <c r="O3913" s="267"/>
      <c r="P3913" s="267"/>
      <c r="Q3913" s="267"/>
      <c r="R3913" s="267"/>
      <c r="S3913" s="267"/>
      <c r="T3913" s="267"/>
      <c r="U3913" s="267"/>
      <c r="V3913" s="267"/>
      <c r="W3913" s="267"/>
      <c r="X3913" s="267"/>
      <c r="Y3913" s="267"/>
      <c r="Z3913" s="267"/>
      <c r="AA3913" s="267"/>
      <c r="AB3913" s="267"/>
    </row>
    <row r="3914" spans="1:28" s="268" customFormat="1" ht="40.200000000000003" customHeight="1">
      <c r="A3914" s="263" t="s">
        <v>10394</v>
      </c>
      <c r="B3914" s="271" t="s">
        <v>10395</v>
      </c>
      <c r="C3914" s="263" t="s">
        <v>10424</v>
      </c>
      <c r="D3914" s="263" t="s">
        <v>10397</v>
      </c>
      <c r="E3914" s="271" t="s">
        <v>10398</v>
      </c>
      <c r="F3914" s="263" t="s">
        <v>10425</v>
      </c>
      <c r="G3914" s="264" t="s">
        <v>10416</v>
      </c>
      <c r="H3914" s="263" t="s">
        <v>4009</v>
      </c>
      <c r="I3914" s="265" t="s">
        <v>9</v>
      </c>
      <c r="J3914" s="263"/>
      <c r="K3914" s="269"/>
      <c r="L3914" s="269" t="s">
        <v>645</v>
      </c>
      <c r="M3914" s="267"/>
      <c r="N3914" s="267"/>
      <c r="O3914" s="267"/>
      <c r="P3914" s="267"/>
      <c r="Q3914" s="267"/>
      <c r="R3914" s="267"/>
      <c r="S3914" s="267"/>
      <c r="T3914" s="267"/>
      <c r="U3914" s="267"/>
      <c r="V3914" s="267"/>
      <c r="W3914" s="267"/>
      <c r="X3914" s="267"/>
      <c r="Y3914" s="267"/>
      <c r="Z3914" s="267"/>
      <c r="AA3914" s="267"/>
      <c r="AB3914" s="267"/>
    </row>
    <row r="3915" spans="1:28" s="268" customFormat="1" ht="40.200000000000003" customHeight="1">
      <c r="A3915" s="263" t="s">
        <v>10394</v>
      </c>
      <c r="B3915" s="271" t="s">
        <v>10395</v>
      </c>
      <c r="C3915" s="263" t="s">
        <v>10426</v>
      </c>
      <c r="D3915" s="263" t="s">
        <v>10397</v>
      </c>
      <c r="E3915" s="271" t="s">
        <v>10398</v>
      </c>
      <c r="F3915" s="263" t="s">
        <v>1695</v>
      </c>
      <c r="G3915" s="264" t="s">
        <v>10427</v>
      </c>
      <c r="H3915" s="263" t="s">
        <v>4016</v>
      </c>
      <c r="I3915" s="265" t="s">
        <v>9</v>
      </c>
      <c r="J3915" s="263"/>
      <c r="K3915" s="269"/>
      <c r="L3915" s="269" t="s">
        <v>645</v>
      </c>
      <c r="M3915" s="267"/>
      <c r="N3915" s="267"/>
      <c r="O3915" s="267"/>
      <c r="P3915" s="267"/>
      <c r="Q3915" s="267"/>
      <c r="R3915" s="267"/>
      <c r="S3915" s="267"/>
      <c r="T3915" s="267"/>
      <c r="U3915" s="267"/>
      <c r="V3915" s="267"/>
      <c r="W3915" s="267"/>
      <c r="X3915" s="267"/>
      <c r="Y3915" s="267"/>
      <c r="Z3915" s="267"/>
      <c r="AA3915" s="267"/>
      <c r="AB3915" s="267"/>
    </row>
    <row r="3916" spans="1:28" s="268" customFormat="1" ht="40.200000000000003" customHeight="1">
      <c r="A3916" s="263" t="s">
        <v>10394</v>
      </c>
      <c r="B3916" s="271" t="s">
        <v>10395</v>
      </c>
      <c r="C3916" s="263" t="s">
        <v>10428</v>
      </c>
      <c r="D3916" s="263" t="s">
        <v>10397</v>
      </c>
      <c r="E3916" s="271" t="s">
        <v>10398</v>
      </c>
      <c r="F3916" s="263" t="s">
        <v>4018</v>
      </c>
      <c r="G3916" s="264" t="s">
        <v>10429</v>
      </c>
      <c r="H3916" s="263" t="s">
        <v>4019</v>
      </c>
      <c r="I3916" s="265" t="s">
        <v>9</v>
      </c>
      <c r="J3916" s="263"/>
      <c r="K3916" s="269"/>
      <c r="L3916" s="269" t="s">
        <v>645</v>
      </c>
      <c r="M3916" s="267"/>
      <c r="N3916" s="267"/>
      <c r="O3916" s="267"/>
      <c r="P3916" s="267"/>
      <c r="Q3916" s="267"/>
      <c r="R3916" s="267"/>
      <c r="S3916" s="267"/>
      <c r="T3916" s="267"/>
      <c r="U3916" s="267"/>
      <c r="V3916" s="267"/>
      <c r="W3916" s="267"/>
      <c r="X3916" s="267"/>
      <c r="Y3916" s="267"/>
      <c r="Z3916" s="267"/>
      <c r="AA3916" s="267"/>
      <c r="AB3916" s="267"/>
    </row>
    <row r="3917" spans="1:28" s="268" customFormat="1" ht="40.200000000000003" customHeight="1">
      <c r="A3917" s="263" t="s">
        <v>10394</v>
      </c>
      <c r="B3917" s="271" t="s">
        <v>10395</v>
      </c>
      <c r="C3917" s="263" t="s">
        <v>10430</v>
      </c>
      <c r="D3917" s="263" t="s">
        <v>10397</v>
      </c>
      <c r="E3917" s="271" t="s">
        <v>10398</v>
      </c>
      <c r="F3917" s="263" t="s">
        <v>1702</v>
      </c>
      <c r="G3917" s="264" t="s">
        <v>10429</v>
      </c>
      <c r="H3917" s="263" t="s">
        <v>10431</v>
      </c>
      <c r="I3917" s="265" t="s">
        <v>9</v>
      </c>
      <c r="J3917" s="263"/>
      <c r="K3917" s="269"/>
      <c r="L3917" s="269" t="s">
        <v>645</v>
      </c>
      <c r="M3917" s="267"/>
      <c r="N3917" s="267"/>
      <c r="O3917" s="267"/>
      <c r="P3917" s="267"/>
      <c r="Q3917" s="267"/>
      <c r="R3917" s="267"/>
      <c r="S3917" s="267"/>
      <c r="T3917" s="267"/>
      <c r="U3917" s="267"/>
      <c r="V3917" s="267"/>
      <c r="W3917" s="267"/>
      <c r="X3917" s="267"/>
      <c r="Y3917" s="267"/>
      <c r="Z3917" s="267"/>
      <c r="AA3917" s="267"/>
      <c r="AB3917" s="267"/>
    </row>
    <row r="3918" spans="1:28" s="268" customFormat="1" ht="40.200000000000003" customHeight="1">
      <c r="A3918" s="263" t="s">
        <v>10394</v>
      </c>
      <c r="B3918" s="271" t="s">
        <v>10395</v>
      </c>
      <c r="C3918" s="263" t="s">
        <v>10432</v>
      </c>
      <c r="D3918" s="263" t="s">
        <v>10397</v>
      </c>
      <c r="E3918" s="271" t="s">
        <v>10398</v>
      </c>
      <c r="F3918" s="263" t="s">
        <v>6604</v>
      </c>
      <c r="G3918" s="264" t="s">
        <v>10429</v>
      </c>
      <c r="H3918" s="263" t="s">
        <v>6605</v>
      </c>
      <c r="I3918" s="265" t="s">
        <v>9</v>
      </c>
      <c r="J3918" s="263"/>
      <c r="K3918" s="269"/>
      <c r="L3918" s="269" t="s">
        <v>645</v>
      </c>
      <c r="M3918" s="267"/>
      <c r="N3918" s="267"/>
      <c r="O3918" s="267"/>
      <c r="P3918" s="267"/>
      <c r="Q3918" s="267"/>
      <c r="R3918" s="267"/>
      <c r="S3918" s="267"/>
      <c r="T3918" s="267"/>
      <c r="U3918" s="267"/>
      <c r="V3918" s="267"/>
      <c r="W3918" s="267"/>
      <c r="X3918" s="267"/>
      <c r="Y3918" s="267"/>
      <c r="Z3918" s="267"/>
      <c r="AA3918" s="267"/>
      <c r="AB3918" s="267"/>
    </row>
    <row r="3919" spans="1:28" s="268" customFormat="1" ht="40.200000000000003" customHeight="1">
      <c r="A3919" s="263" t="s">
        <v>10394</v>
      </c>
      <c r="B3919" s="271" t="s">
        <v>10395</v>
      </c>
      <c r="C3919" s="263" t="s">
        <v>10433</v>
      </c>
      <c r="D3919" s="263" t="s">
        <v>10397</v>
      </c>
      <c r="E3919" s="271" t="s">
        <v>10398</v>
      </c>
      <c r="F3919" s="263" t="s">
        <v>6607</v>
      </c>
      <c r="G3919" s="264" t="s">
        <v>10434</v>
      </c>
      <c r="H3919" s="263" t="s">
        <v>6609</v>
      </c>
      <c r="I3919" s="265" t="s">
        <v>9</v>
      </c>
      <c r="J3919" s="263"/>
      <c r="K3919" s="269"/>
      <c r="L3919" s="269" t="s">
        <v>645</v>
      </c>
      <c r="M3919" s="267"/>
      <c r="N3919" s="267"/>
      <c r="O3919" s="267"/>
      <c r="P3919" s="267"/>
      <c r="Q3919" s="267"/>
      <c r="R3919" s="267"/>
      <c r="S3919" s="267"/>
      <c r="T3919" s="267"/>
      <c r="U3919" s="267"/>
      <c r="V3919" s="267"/>
      <c r="W3919" s="267"/>
      <c r="X3919" s="267"/>
      <c r="Y3919" s="267"/>
      <c r="Z3919" s="267"/>
      <c r="AA3919" s="267"/>
      <c r="AB3919" s="267"/>
    </row>
    <row r="3920" spans="1:28" s="268" customFormat="1" ht="40.200000000000003" customHeight="1">
      <c r="A3920" s="263" t="s">
        <v>10394</v>
      </c>
      <c r="B3920" s="271" t="s">
        <v>10395</v>
      </c>
      <c r="C3920" s="263" t="s">
        <v>10435</v>
      </c>
      <c r="D3920" s="263" t="s">
        <v>10397</v>
      </c>
      <c r="E3920" s="271" t="s">
        <v>10398</v>
      </c>
      <c r="F3920" s="263" t="s">
        <v>6611</v>
      </c>
      <c r="G3920" s="264" t="s">
        <v>10434</v>
      </c>
      <c r="H3920" s="263" t="s">
        <v>6612</v>
      </c>
      <c r="I3920" s="265" t="s">
        <v>9</v>
      </c>
      <c r="J3920" s="263"/>
      <c r="K3920" s="269"/>
      <c r="L3920" s="269" t="s">
        <v>645</v>
      </c>
      <c r="M3920" s="267"/>
      <c r="N3920" s="267"/>
      <c r="O3920" s="267"/>
      <c r="P3920" s="267"/>
      <c r="Q3920" s="267"/>
      <c r="R3920" s="267"/>
      <c r="S3920" s="267"/>
      <c r="T3920" s="267"/>
      <c r="U3920" s="267"/>
      <c r="V3920" s="267"/>
      <c r="W3920" s="267"/>
      <c r="X3920" s="267"/>
      <c r="Y3920" s="267"/>
      <c r="Z3920" s="267"/>
      <c r="AA3920" s="267"/>
      <c r="AB3920" s="267"/>
    </row>
    <row r="3921" spans="1:28" s="268" customFormat="1" ht="40.200000000000003" customHeight="1">
      <c r="A3921" s="263" t="s">
        <v>10394</v>
      </c>
      <c r="B3921" s="271" t="s">
        <v>10395</v>
      </c>
      <c r="C3921" s="263" t="s">
        <v>10436</v>
      </c>
      <c r="D3921" s="263" t="s">
        <v>10397</v>
      </c>
      <c r="E3921" s="271" t="s">
        <v>10398</v>
      </c>
      <c r="F3921" s="263" t="s">
        <v>6614</v>
      </c>
      <c r="G3921" s="264" t="s">
        <v>10434</v>
      </c>
      <c r="H3921" s="263" t="s">
        <v>6615</v>
      </c>
      <c r="I3921" s="265" t="s">
        <v>9</v>
      </c>
      <c r="J3921" s="263"/>
      <c r="K3921" s="269"/>
      <c r="L3921" s="269" t="s">
        <v>645</v>
      </c>
      <c r="M3921" s="267"/>
      <c r="N3921" s="267"/>
      <c r="O3921" s="267"/>
      <c r="P3921" s="267"/>
      <c r="Q3921" s="267"/>
      <c r="R3921" s="267"/>
      <c r="S3921" s="267"/>
      <c r="T3921" s="267"/>
      <c r="U3921" s="267"/>
      <c r="V3921" s="267"/>
      <c r="W3921" s="267"/>
      <c r="X3921" s="267"/>
      <c r="Y3921" s="267"/>
      <c r="Z3921" s="267"/>
      <c r="AA3921" s="267"/>
      <c r="AB3921" s="267"/>
    </row>
    <row r="3922" spans="1:28" s="268" customFormat="1" ht="40.200000000000003" customHeight="1">
      <c r="A3922" s="263" t="s">
        <v>10394</v>
      </c>
      <c r="B3922" s="271" t="s">
        <v>10395</v>
      </c>
      <c r="C3922" s="263" t="s">
        <v>10437</v>
      </c>
      <c r="D3922" s="263" t="s">
        <v>10397</v>
      </c>
      <c r="E3922" s="271" t="s">
        <v>10398</v>
      </c>
      <c r="F3922" s="263" t="s">
        <v>6617</v>
      </c>
      <c r="G3922" s="264" t="s">
        <v>10434</v>
      </c>
      <c r="H3922" s="263" t="s">
        <v>6619</v>
      </c>
      <c r="I3922" s="265" t="s">
        <v>9</v>
      </c>
      <c r="J3922" s="263"/>
      <c r="K3922" s="269"/>
      <c r="L3922" s="269" t="s">
        <v>645</v>
      </c>
      <c r="M3922" s="267"/>
      <c r="N3922" s="267"/>
      <c r="O3922" s="267"/>
      <c r="P3922" s="267"/>
      <c r="Q3922" s="267"/>
      <c r="R3922" s="267"/>
      <c r="S3922" s="267"/>
      <c r="T3922" s="267"/>
      <c r="U3922" s="267"/>
      <c r="V3922" s="267"/>
      <c r="W3922" s="267"/>
      <c r="X3922" s="267"/>
      <c r="Y3922" s="267"/>
      <c r="Z3922" s="267"/>
      <c r="AA3922" s="267"/>
      <c r="AB3922" s="267"/>
    </row>
    <row r="3923" spans="1:28" s="268" customFormat="1" ht="40.200000000000003" customHeight="1">
      <c r="A3923" s="263" t="s">
        <v>10394</v>
      </c>
      <c r="B3923" s="271" t="s">
        <v>10395</v>
      </c>
      <c r="C3923" s="263" t="s">
        <v>10438</v>
      </c>
      <c r="D3923" s="263" t="s">
        <v>10397</v>
      </c>
      <c r="E3923" s="271" t="s">
        <v>10398</v>
      </c>
      <c r="F3923" s="263" t="s">
        <v>6621</v>
      </c>
      <c r="G3923" s="264" t="s">
        <v>10439</v>
      </c>
      <c r="H3923" s="263" t="s">
        <v>6622</v>
      </c>
      <c r="I3923" s="265" t="s">
        <v>9</v>
      </c>
      <c r="J3923" s="263"/>
      <c r="K3923" s="269"/>
      <c r="L3923" s="269" t="s">
        <v>645</v>
      </c>
      <c r="M3923" s="267"/>
      <c r="N3923" s="267"/>
      <c r="O3923" s="267"/>
      <c r="P3923" s="267"/>
      <c r="Q3923" s="267"/>
      <c r="R3923" s="267"/>
      <c r="S3923" s="267"/>
      <c r="T3923" s="267"/>
      <c r="U3923" s="267"/>
      <c r="V3923" s="267"/>
      <c r="W3923" s="267"/>
      <c r="X3923" s="267"/>
      <c r="Y3923" s="267"/>
      <c r="Z3923" s="267"/>
      <c r="AA3923" s="267"/>
      <c r="AB3923" s="267"/>
    </row>
    <row r="3924" spans="1:28" s="268" customFormat="1" ht="40.200000000000003" customHeight="1">
      <c r="A3924" s="263" t="s">
        <v>10394</v>
      </c>
      <c r="B3924" s="271" t="s">
        <v>10395</v>
      </c>
      <c r="C3924" s="263" t="s">
        <v>10440</v>
      </c>
      <c r="D3924" s="263" t="s">
        <v>10397</v>
      </c>
      <c r="E3924" s="271" t="s">
        <v>10398</v>
      </c>
      <c r="F3924" s="263" t="s">
        <v>5807</v>
      </c>
      <c r="G3924" s="264" t="s">
        <v>10439</v>
      </c>
      <c r="H3924" s="263" t="s">
        <v>6624</v>
      </c>
      <c r="I3924" s="265" t="s">
        <v>9</v>
      </c>
      <c r="J3924" s="263"/>
      <c r="K3924" s="269"/>
      <c r="L3924" s="269" t="s">
        <v>645</v>
      </c>
      <c r="M3924" s="267"/>
      <c r="N3924" s="267"/>
      <c r="O3924" s="267"/>
      <c r="P3924" s="267"/>
      <c r="Q3924" s="267"/>
      <c r="R3924" s="267"/>
      <c r="S3924" s="267"/>
      <c r="T3924" s="267"/>
      <c r="U3924" s="267"/>
      <c r="V3924" s="267"/>
      <c r="W3924" s="267"/>
      <c r="X3924" s="267"/>
      <c r="Y3924" s="267"/>
      <c r="Z3924" s="267"/>
      <c r="AA3924" s="267"/>
      <c r="AB3924" s="267"/>
    </row>
    <row r="3925" spans="1:28" s="268" customFormat="1" ht="40.200000000000003" customHeight="1">
      <c r="A3925" s="263" t="s">
        <v>10394</v>
      </c>
      <c r="B3925" s="271" t="s">
        <v>10395</v>
      </c>
      <c r="C3925" s="263" t="s">
        <v>10441</v>
      </c>
      <c r="D3925" s="263" t="s">
        <v>10397</v>
      </c>
      <c r="E3925" s="271" t="s">
        <v>10398</v>
      </c>
      <c r="F3925" s="263" t="s">
        <v>6626</v>
      </c>
      <c r="G3925" s="264" t="s">
        <v>10439</v>
      </c>
      <c r="H3925" s="263" t="s">
        <v>6627</v>
      </c>
      <c r="I3925" s="265" t="s">
        <v>9</v>
      </c>
      <c r="J3925" s="263"/>
      <c r="K3925" s="269"/>
      <c r="L3925" s="269" t="s">
        <v>645</v>
      </c>
      <c r="M3925" s="267"/>
      <c r="N3925" s="267"/>
      <c r="O3925" s="267"/>
      <c r="P3925" s="267"/>
      <c r="Q3925" s="267"/>
      <c r="R3925" s="267"/>
      <c r="S3925" s="267"/>
      <c r="T3925" s="267"/>
      <c r="U3925" s="267"/>
      <c r="V3925" s="267"/>
      <c r="W3925" s="267"/>
      <c r="X3925" s="267"/>
      <c r="Y3925" s="267"/>
      <c r="Z3925" s="267"/>
      <c r="AA3925" s="267"/>
      <c r="AB3925" s="267"/>
    </row>
    <row r="3926" spans="1:28" s="268" customFormat="1" ht="40.200000000000003" customHeight="1">
      <c r="A3926" s="263" t="s">
        <v>10394</v>
      </c>
      <c r="B3926" s="271" t="s">
        <v>10395</v>
      </c>
      <c r="C3926" s="263" t="s">
        <v>10442</v>
      </c>
      <c r="D3926" s="263" t="s">
        <v>10397</v>
      </c>
      <c r="E3926" s="271" t="s">
        <v>10398</v>
      </c>
      <c r="F3926" s="263" t="s">
        <v>6629</v>
      </c>
      <c r="G3926" s="264" t="s">
        <v>10439</v>
      </c>
      <c r="H3926" s="263" t="s">
        <v>6631</v>
      </c>
      <c r="I3926" s="265" t="s">
        <v>9</v>
      </c>
      <c r="J3926" s="263"/>
      <c r="K3926" s="269"/>
      <c r="L3926" s="269" t="s">
        <v>645</v>
      </c>
      <c r="M3926" s="267"/>
      <c r="N3926" s="267"/>
      <c r="O3926" s="267"/>
      <c r="P3926" s="267"/>
      <c r="Q3926" s="267"/>
      <c r="R3926" s="267"/>
      <c r="S3926" s="267"/>
      <c r="T3926" s="267"/>
      <c r="U3926" s="267"/>
      <c r="V3926" s="267"/>
      <c r="W3926" s="267"/>
      <c r="X3926" s="267"/>
      <c r="Y3926" s="267"/>
      <c r="Z3926" s="267"/>
      <c r="AA3926" s="267"/>
      <c r="AB3926" s="267"/>
    </row>
    <row r="3927" spans="1:28" s="268" customFormat="1" ht="40.200000000000003" customHeight="1">
      <c r="A3927" s="263" t="s">
        <v>10394</v>
      </c>
      <c r="B3927" s="271" t="s">
        <v>10395</v>
      </c>
      <c r="C3927" s="263" t="s">
        <v>10443</v>
      </c>
      <c r="D3927" s="263" t="s">
        <v>10397</v>
      </c>
      <c r="E3927" s="271" t="s">
        <v>10398</v>
      </c>
      <c r="F3927" s="263" t="s">
        <v>6633</v>
      </c>
      <c r="G3927" s="264" t="s">
        <v>10439</v>
      </c>
      <c r="H3927" s="263" t="s">
        <v>6634</v>
      </c>
      <c r="I3927" s="265" t="s">
        <v>9</v>
      </c>
      <c r="J3927" s="263"/>
      <c r="K3927" s="269"/>
      <c r="L3927" s="269" t="s">
        <v>645</v>
      </c>
      <c r="M3927" s="267"/>
      <c r="N3927" s="267"/>
      <c r="O3927" s="267"/>
      <c r="P3927" s="267"/>
      <c r="Q3927" s="267"/>
      <c r="R3927" s="267"/>
      <c r="S3927" s="267"/>
      <c r="T3927" s="267"/>
      <c r="U3927" s="267"/>
      <c r="V3927" s="267"/>
      <c r="W3927" s="267"/>
      <c r="X3927" s="267"/>
      <c r="Y3927" s="267"/>
      <c r="Z3927" s="267"/>
      <c r="AA3927" s="267"/>
      <c r="AB3927" s="267"/>
    </row>
    <row r="3928" spans="1:28" s="268" customFormat="1" ht="40.200000000000003" customHeight="1">
      <c r="A3928" s="263" t="s">
        <v>10394</v>
      </c>
      <c r="B3928" s="271" t="s">
        <v>10395</v>
      </c>
      <c r="C3928" s="263" t="s">
        <v>10444</v>
      </c>
      <c r="D3928" s="263" t="s">
        <v>10397</v>
      </c>
      <c r="E3928" s="271" t="s">
        <v>10398</v>
      </c>
      <c r="F3928" s="263" t="s">
        <v>6636</v>
      </c>
      <c r="G3928" s="264" t="s">
        <v>10445</v>
      </c>
      <c r="H3928" s="263" t="s">
        <v>4029</v>
      </c>
      <c r="I3928" s="265" t="s">
        <v>9</v>
      </c>
      <c r="J3928" s="263"/>
      <c r="K3928" s="269"/>
      <c r="L3928" s="269" t="s">
        <v>645</v>
      </c>
      <c r="M3928" s="267"/>
      <c r="N3928" s="267"/>
      <c r="O3928" s="267"/>
      <c r="P3928" s="267"/>
      <c r="Q3928" s="267"/>
      <c r="R3928" s="267"/>
      <c r="S3928" s="267"/>
      <c r="T3928" s="267"/>
      <c r="U3928" s="267"/>
      <c r="V3928" s="267"/>
      <c r="W3928" s="267"/>
      <c r="X3928" s="267"/>
      <c r="Y3928" s="267"/>
      <c r="Z3928" s="267"/>
      <c r="AA3928" s="267"/>
      <c r="AB3928" s="267"/>
    </row>
    <row r="3929" spans="1:28" s="268" customFormat="1" ht="40.200000000000003" customHeight="1">
      <c r="A3929" s="263" t="s">
        <v>10394</v>
      </c>
      <c r="B3929" s="271" t="s">
        <v>10395</v>
      </c>
      <c r="C3929" s="263" t="s">
        <v>10446</v>
      </c>
      <c r="D3929" s="263" t="s">
        <v>10397</v>
      </c>
      <c r="E3929" s="271" t="s">
        <v>10398</v>
      </c>
      <c r="F3929" s="263" t="s">
        <v>6640</v>
      </c>
      <c r="G3929" s="264" t="s">
        <v>10445</v>
      </c>
      <c r="H3929" s="263" t="s">
        <v>6642</v>
      </c>
      <c r="I3929" s="265" t="s">
        <v>9</v>
      </c>
      <c r="J3929" s="263"/>
      <c r="K3929" s="269"/>
      <c r="L3929" s="269" t="s">
        <v>645</v>
      </c>
      <c r="M3929" s="267"/>
      <c r="N3929" s="267"/>
      <c r="O3929" s="267"/>
      <c r="P3929" s="267"/>
      <c r="Q3929" s="267"/>
      <c r="R3929" s="267"/>
      <c r="S3929" s="267"/>
      <c r="T3929" s="267"/>
      <c r="U3929" s="267"/>
      <c r="V3929" s="267"/>
      <c r="W3929" s="267"/>
      <c r="X3929" s="267"/>
      <c r="Y3929" s="267"/>
      <c r="Z3929" s="267"/>
      <c r="AA3929" s="267"/>
      <c r="AB3929" s="267"/>
    </row>
    <row r="3930" spans="1:28" s="268" customFormat="1" ht="40.200000000000003" customHeight="1">
      <c r="A3930" s="263" t="s">
        <v>10394</v>
      </c>
      <c r="B3930" s="271" t="s">
        <v>10395</v>
      </c>
      <c r="C3930" s="263" t="s">
        <v>10447</v>
      </c>
      <c r="D3930" s="263" t="s">
        <v>10397</v>
      </c>
      <c r="E3930" s="271" t="s">
        <v>10398</v>
      </c>
      <c r="F3930" s="263" t="s">
        <v>6297</v>
      </c>
      <c r="G3930" s="264" t="s">
        <v>10445</v>
      </c>
      <c r="H3930" s="263" t="s">
        <v>9331</v>
      </c>
      <c r="I3930" s="265" t="s">
        <v>9</v>
      </c>
      <c r="J3930" s="263"/>
      <c r="K3930" s="269"/>
      <c r="L3930" s="269" t="s">
        <v>645</v>
      </c>
      <c r="M3930" s="267"/>
      <c r="N3930" s="267"/>
      <c r="O3930" s="267"/>
      <c r="P3930" s="267"/>
      <c r="Q3930" s="267"/>
      <c r="R3930" s="267"/>
      <c r="S3930" s="267"/>
      <c r="T3930" s="267"/>
      <c r="U3930" s="267"/>
      <c r="V3930" s="267"/>
      <c r="W3930" s="267"/>
      <c r="X3930" s="267"/>
      <c r="Y3930" s="267"/>
      <c r="Z3930" s="267"/>
      <c r="AA3930" s="267"/>
      <c r="AB3930" s="267"/>
    </row>
    <row r="3931" spans="1:28" s="268" customFormat="1" ht="40.200000000000003" customHeight="1">
      <c r="A3931" s="263" t="s">
        <v>10394</v>
      </c>
      <c r="B3931" s="271" t="s">
        <v>10395</v>
      </c>
      <c r="C3931" s="263" t="s">
        <v>10448</v>
      </c>
      <c r="D3931" s="263" t="s">
        <v>10397</v>
      </c>
      <c r="E3931" s="271" t="s">
        <v>10398</v>
      </c>
      <c r="F3931" s="263" t="s">
        <v>1723</v>
      </c>
      <c r="G3931" s="264" t="s">
        <v>10429</v>
      </c>
      <c r="H3931" s="263" t="s">
        <v>1725</v>
      </c>
      <c r="I3931" s="265" t="s">
        <v>9</v>
      </c>
      <c r="J3931" s="263"/>
      <c r="K3931" s="269"/>
      <c r="L3931" s="269" t="s">
        <v>645</v>
      </c>
      <c r="M3931" s="267"/>
      <c r="N3931" s="267"/>
      <c r="O3931" s="267"/>
      <c r="P3931" s="267"/>
      <c r="Q3931" s="267"/>
      <c r="R3931" s="267"/>
      <c r="S3931" s="267"/>
      <c r="T3931" s="267"/>
      <c r="U3931" s="267"/>
      <c r="V3931" s="267"/>
      <c r="W3931" s="267"/>
      <c r="X3931" s="267"/>
      <c r="Y3931" s="267"/>
      <c r="Z3931" s="267"/>
      <c r="AA3931" s="267"/>
      <c r="AB3931" s="267"/>
    </row>
    <row r="3932" spans="1:28" s="268" customFormat="1" ht="40.200000000000003" customHeight="1">
      <c r="A3932" s="263" t="s">
        <v>10394</v>
      </c>
      <c r="B3932" s="271" t="s">
        <v>10395</v>
      </c>
      <c r="C3932" s="263" t="s">
        <v>10449</v>
      </c>
      <c r="D3932" s="263" t="s">
        <v>10397</v>
      </c>
      <c r="E3932" s="271" t="s">
        <v>10398</v>
      </c>
      <c r="F3932" s="263" t="s">
        <v>1726</v>
      </c>
      <c r="G3932" s="264" t="s">
        <v>10450</v>
      </c>
      <c r="H3932" s="263" t="s">
        <v>1728</v>
      </c>
      <c r="I3932" s="265" t="s">
        <v>9</v>
      </c>
      <c r="J3932" s="263"/>
      <c r="K3932" s="269"/>
      <c r="L3932" s="269" t="s">
        <v>645</v>
      </c>
      <c r="M3932" s="267"/>
      <c r="N3932" s="267"/>
      <c r="O3932" s="267"/>
      <c r="P3932" s="267"/>
      <c r="Q3932" s="267"/>
      <c r="R3932" s="267"/>
      <c r="S3932" s="267"/>
      <c r="T3932" s="267"/>
      <c r="U3932" s="267"/>
      <c r="V3932" s="267"/>
      <c r="W3932" s="267"/>
      <c r="X3932" s="267"/>
      <c r="Y3932" s="267"/>
      <c r="Z3932" s="267"/>
      <c r="AA3932" s="267"/>
      <c r="AB3932" s="267"/>
    </row>
    <row r="3933" spans="1:28" s="268" customFormat="1" ht="40.200000000000003" customHeight="1">
      <c r="A3933" s="263" t="s">
        <v>10394</v>
      </c>
      <c r="B3933" s="271" t="s">
        <v>10395</v>
      </c>
      <c r="C3933" s="263" t="s">
        <v>10451</v>
      </c>
      <c r="D3933" s="263" t="s">
        <v>10397</v>
      </c>
      <c r="E3933" s="271" t="s">
        <v>10398</v>
      </c>
      <c r="F3933" s="263" t="s">
        <v>1729</v>
      </c>
      <c r="G3933" s="264" t="s">
        <v>10452</v>
      </c>
      <c r="H3933" s="263" t="s">
        <v>4050</v>
      </c>
      <c r="I3933" s="265" t="s">
        <v>9</v>
      </c>
      <c r="J3933" s="263"/>
      <c r="K3933" s="269"/>
      <c r="L3933" s="269" t="s">
        <v>645</v>
      </c>
      <c r="M3933" s="267"/>
      <c r="N3933" s="267"/>
      <c r="O3933" s="267"/>
      <c r="P3933" s="267"/>
      <c r="Q3933" s="267"/>
      <c r="R3933" s="267"/>
      <c r="S3933" s="267"/>
      <c r="T3933" s="267"/>
      <c r="U3933" s="267"/>
      <c r="V3933" s="267"/>
      <c r="W3933" s="267"/>
      <c r="X3933" s="267"/>
      <c r="Y3933" s="267"/>
      <c r="Z3933" s="267"/>
      <c r="AA3933" s="267"/>
      <c r="AB3933" s="267"/>
    </row>
    <row r="3934" spans="1:28" s="268" customFormat="1" ht="40.200000000000003" customHeight="1">
      <c r="A3934" s="263" t="s">
        <v>10394</v>
      </c>
      <c r="B3934" s="271" t="s">
        <v>10395</v>
      </c>
      <c r="C3934" s="263" t="s">
        <v>10453</v>
      </c>
      <c r="D3934" s="263" t="s">
        <v>10397</v>
      </c>
      <c r="E3934" s="271" t="s">
        <v>10398</v>
      </c>
      <c r="F3934" s="263" t="s">
        <v>1732</v>
      </c>
      <c r="G3934" s="264" t="s">
        <v>10452</v>
      </c>
      <c r="H3934" s="263" t="s">
        <v>4053</v>
      </c>
      <c r="I3934" s="265" t="s">
        <v>9</v>
      </c>
      <c r="J3934" s="263"/>
      <c r="K3934" s="269"/>
      <c r="L3934" s="269" t="s">
        <v>645</v>
      </c>
      <c r="M3934" s="267"/>
      <c r="N3934" s="267"/>
      <c r="O3934" s="267"/>
      <c r="P3934" s="267"/>
      <c r="Q3934" s="267"/>
      <c r="R3934" s="267"/>
      <c r="S3934" s="267"/>
      <c r="T3934" s="267"/>
      <c r="U3934" s="267"/>
      <c r="V3934" s="267"/>
      <c r="W3934" s="267"/>
      <c r="X3934" s="267"/>
      <c r="Y3934" s="267"/>
      <c r="Z3934" s="267"/>
      <c r="AA3934" s="267"/>
      <c r="AB3934" s="267"/>
    </row>
    <row r="3935" spans="1:28" s="268" customFormat="1" ht="40.200000000000003" customHeight="1">
      <c r="A3935" s="263" t="s">
        <v>10394</v>
      </c>
      <c r="B3935" s="271" t="s">
        <v>10395</v>
      </c>
      <c r="C3935" s="263" t="s">
        <v>10454</v>
      </c>
      <c r="D3935" s="263" t="s">
        <v>10397</v>
      </c>
      <c r="E3935" s="271" t="s">
        <v>10398</v>
      </c>
      <c r="F3935" s="263" t="s">
        <v>9305</v>
      </c>
      <c r="G3935" s="264" t="s">
        <v>10455</v>
      </c>
      <c r="H3935" s="263" t="s">
        <v>10456</v>
      </c>
      <c r="I3935" s="265" t="s">
        <v>9</v>
      </c>
      <c r="J3935" s="263"/>
      <c r="K3935" s="269"/>
      <c r="L3935" s="269" t="s">
        <v>645</v>
      </c>
      <c r="M3935" s="267"/>
      <c r="N3935" s="267"/>
      <c r="O3935" s="267"/>
      <c r="P3935" s="267"/>
      <c r="Q3935" s="267"/>
      <c r="R3935" s="267"/>
      <c r="S3935" s="267"/>
      <c r="T3935" s="267"/>
      <c r="U3935" s="267"/>
      <c r="V3935" s="267"/>
      <c r="W3935" s="267"/>
      <c r="X3935" s="267"/>
      <c r="Y3935" s="267"/>
      <c r="Z3935" s="267"/>
      <c r="AA3935" s="267"/>
      <c r="AB3935" s="267"/>
    </row>
    <row r="3936" spans="1:28" s="268" customFormat="1" ht="40.200000000000003" customHeight="1">
      <c r="A3936" s="263" t="s">
        <v>10394</v>
      </c>
      <c r="B3936" s="271" t="s">
        <v>10395</v>
      </c>
      <c r="C3936" s="263" t="s">
        <v>10457</v>
      </c>
      <c r="D3936" s="263" t="s">
        <v>10397</v>
      </c>
      <c r="E3936" s="271" t="s">
        <v>10398</v>
      </c>
      <c r="F3936" s="263" t="s">
        <v>4068</v>
      </c>
      <c r="G3936" s="264" t="s">
        <v>10455</v>
      </c>
      <c r="H3936" s="263" t="s">
        <v>4070</v>
      </c>
      <c r="I3936" s="265" t="s">
        <v>9</v>
      </c>
      <c r="J3936" s="263"/>
      <c r="K3936" s="269"/>
      <c r="L3936" s="269" t="s">
        <v>645</v>
      </c>
      <c r="M3936" s="267"/>
      <c r="N3936" s="267"/>
      <c r="O3936" s="267"/>
      <c r="P3936" s="267"/>
      <c r="Q3936" s="267"/>
      <c r="R3936" s="267"/>
      <c r="S3936" s="267"/>
      <c r="T3936" s="267"/>
      <c r="U3936" s="267"/>
      <c r="V3936" s="267"/>
      <c r="W3936" s="267"/>
      <c r="X3936" s="267"/>
      <c r="Y3936" s="267"/>
      <c r="Z3936" s="267"/>
      <c r="AA3936" s="267"/>
      <c r="AB3936" s="267"/>
    </row>
    <row r="3937" spans="1:28" s="268" customFormat="1" ht="40.200000000000003" customHeight="1">
      <c r="A3937" s="263" t="s">
        <v>10394</v>
      </c>
      <c r="B3937" s="271" t="s">
        <v>10395</v>
      </c>
      <c r="C3937" s="263" t="s">
        <v>10458</v>
      </c>
      <c r="D3937" s="263" t="s">
        <v>10397</v>
      </c>
      <c r="E3937" s="271" t="s">
        <v>10398</v>
      </c>
      <c r="F3937" s="263" t="s">
        <v>9343</v>
      </c>
      <c r="G3937" s="264" t="s">
        <v>10459</v>
      </c>
      <c r="H3937" s="263" t="s">
        <v>9344</v>
      </c>
      <c r="I3937" s="265" t="s">
        <v>9</v>
      </c>
      <c r="J3937" s="263"/>
      <c r="K3937" s="269"/>
      <c r="L3937" s="269" t="s">
        <v>645</v>
      </c>
      <c r="M3937" s="267"/>
      <c r="N3937" s="267"/>
      <c r="O3937" s="267"/>
      <c r="P3937" s="267"/>
      <c r="Q3937" s="267"/>
      <c r="R3937" s="267"/>
      <c r="S3937" s="267"/>
      <c r="T3937" s="267"/>
      <c r="U3937" s="267"/>
      <c r="V3937" s="267"/>
      <c r="W3937" s="267"/>
      <c r="X3937" s="267"/>
      <c r="Y3937" s="267"/>
      <c r="Z3937" s="267"/>
      <c r="AA3937" s="267"/>
      <c r="AB3937" s="267"/>
    </row>
    <row r="3938" spans="1:28" s="268" customFormat="1" ht="40.200000000000003" customHeight="1">
      <c r="A3938" s="263" t="s">
        <v>10394</v>
      </c>
      <c r="B3938" s="271" t="s">
        <v>10395</v>
      </c>
      <c r="C3938" s="263" t="s">
        <v>10460</v>
      </c>
      <c r="D3938" s="263" t="s">
        <v>10397</v>
      </c>
      <c r="E3938" s="271" t="s">
        <v>10398</v>
      </c>
      <c r="F3938" s="263" t="s">
        <v>9346</v>
      </c>
      <c r="G3938" s="264" t="s">
        <v>10459</v>
      </c>
      <c r="H3938" s="263" t="s">
        <v>9347</v>
      </c>
      <c r="I3938" s="265" t="s">
        <v>9</v>
      </c>
      <c r="J3938" s="263"/>
      <c r="K3938" s="269"/>
      <c r="L3938" s="269" t="s">
        <v>645</v>
      </c>
      <c r="M3938" s="267"/>
      <c r="N3938" s="267"/>
      <c r="O3938" s="267"/>
      <c r="P3938" s="267"/>
      <c r="Q3938" s="267"/>
      <c r="R3938" s="267"/>
      <c r="S3938" s="267"/>
      <c r="T3938" s="267"/>
      <c r="U3938" s="267"/>
      <c r="V3938" s="267"/>
      <c r="W3938" s="267"/>
      <c r="X3938" s="267"/>
      <c r="Y3938" s="267"/>
      <c r="Z3938" s="267"/>
      <c r="AA3938" s="267"/>
      <c r="AB3938" s="267"/>
    </row>
    <row r="3939" spans="1:28" s="268" customFormat="1" ht="40.200000000000003" customHeight="1">
      <c r="A3939" s="263" t="s">
        <v>10394</v>
      </c>
      <c r="B3939" s="271" t="s">
        <v>10395</v>
      </c>
      <c r="C3939" s="263" t="s">
        <v>10461</v>
      </c>
      <c r="D3939" s="263" t="s">
        <v>10397</v>
      </c>
      <c r="E3939" s="271" t="s">
        <v>10398</v>
      </c>
      <c r="F3939" s="263" t="s">
        <v>9349</v>
      </c>
      <c r="G3939" s="264" t="s">
        <v>10459</v>
      </c>
      <c r="H3939" s="263" t="s">
        <v>9351</v>
      </c>
      <c r="I3939" s="265" t="s">
        <v>9</v>
      </c>
      <c r="J3939" s="263"/>
      <c r="K3939" s="269"/>
      <c r="L3939" s="269" t="s">
        <v>645</v>
      </c>
      <c r="M3939" s="267"/>
      <c r="N3939" s="267"/>
      <c r="O3939" s="267"/>
      <c r="P3939" s="267"/>
      <c r="Q3939" s="267"/>
      <c r="R3939" s="267"/>
      <c r="S3939" s="267"/>
      <c r="T3939" s="267"/>
      <c r="U3939" s="267"/>
      <c r="V3939" s="267"/>
      <c r="W3939" s="267"/>
      <c r="X3939" s="267"/>
      <c r="Y3939" s="267"/>
      <c r="Z3939" s="267"/>
      <c r="AA3939" s="267"/>
      <c r="AB3939" s="267"/>
    </row>
    <row r="3940" spans="1:28" s="268" customFormat="1" ht="40.200000000000003" customHeight="1">
      <c r="A3940" s="263" t="s">
        <v>10394</v>
      </c>
      <c r="B3940" s="271" t="s">
        <v>10395</v>
      </c>
      <c r="C3940" s="263" t="s">
        <v>10462</v>
      </c>
      <c r="D3940" s="263" t="s">
        <v>10397</v>
      </c>
      <c r="E3940" s="271" t="s">
        <v>10398</v>
      </c>
      <c r="F3940" s="263" t="s">
        <v>9353</v>
      </c>
      <c r="G3940" s="264" t="s">
        <v>10463</v>
      </c>
      <c r="H3940" s="263" t="s">
        <v>9354</v>
      </c>
      <c r="I3940" s="265" t="s">
        <v>9</v>
      </c>
      <c r="J3940" s="263"/>
      <c r="K3940" s="269"/>
      <c r="L3940" s="269" t="s">
        <v>645</v>
      </c>
      <c r="M3940" s="267"/>
      <c r="N3940" s="267"/>
      <c r="O3940" s="267"/>
      <c r="P3940" s="267"/>
      <c r="Q3940" s="267"/>
      <c r="R3940" s="267"/>
      <c r="S3940" s="267"/>
      <c r="T3940" s="267"/>
      <c r="U3940" s="267"/>
      <c r="V3940" s="267"/>
      <c r="W3940" s="267"/>
      <c r="X3940" s="267"/>
      <c r="Y3940" s="267"/>
      <c r="Z3940" s="267"/>
      <c r="AA3940" s="267"/>
      <c r="AB3940" s="267"/>
    </row>
    <row r="3941" spans="1:28" s="268" customFormat="1" ht="40.200000000000003" customHeight="1">
      <c r="A3941" s="263" t="s">
        <v>10394</v>
      </c>
      <c r="B3941" s="271" t="s">
        <v>10395</v>
      </c>
      <c r="C3941" s="263" t="s">
        <v>10464</v>
      </c>
      <c r="D3941" s="263" t="s">
        <v>10397</v>
      </c>
      <c r="E3941" s="271" t="s">
        <v>10398</v>
      </c>
      <c r="F3941" s="263" t="s">
        <v>10465</v>
      </c>
      <c r="G3941" s="264" t="s">
        <v>10466</v>
      </c>
      <c r="H3941" s="263" t="s">
        <v>10467</v>
      </c>
      <c r="I3941" s="265" t="s">
        <v>9</v>
      </c>
      <c r="J3941" s="263"/>
      <c r="K3941" s="269"/>
      <c r="L3941" s="269" t="s">
        <v>645</v>
      </c>
      <c r="M3941" s="267"/>
      <c r="N3941" s="267"/>
      <c r="O3941" s="267"/>
      <c r="P3941" s="267"/>
      <c r="Q3941" s="267"/>
      <c r="R3941" s="267"/>
      <c r="S3941" s="267"/>
      <c r="T3941" s="267"/>
      <c r="U3941" s="267"/>
      <c r="V3941" s="267"/>
      <c r="W3941" s="267"/>
      <c r="X3941" s="267"/>
      <c r="Y3941" s="267"/>
      <c r="Z3941" s="267"/>
      <c r="AA3941" s="267"/>
      <c r="AB3941" s="267"/>
    </row>
    <row r="3942" spans="1:28" s="268" customFormat="1" ht="40.200000000000003" customHeight="1">
      <c r="A3942" s="263" t="s">
        <v>10394</v>
      </c>
      <c r="B3942" s="271" t="s">
        <v>10395</v>
      </c>
      <c r="C3942" s="263" t="s">
        <v>10468</v>
      </c>
      <c r="D3942" s="263" t="s">
        <v>10397</v>
      </c>
      <c r="E3942" s="271" t="s">
        <v>10398</v>
      </c>
      <c r="F3942" s="263" t="s">
        <v>9356</v>
      </c>
      <c r="G3942" s="264" t="s">
        <v>10463</v>
      </c>
      <c r="H3942" s="263" t="s">
        <v>9358</v>
      </c>
      <c r="I3942" s="265" t="s">
        <v>9</v>
      </c>
      <c r="J3942" s="263"/>
      <c r="K3942" s="269"/>
      <c r="L3942" s="269" t="s">
        <v>645</v>
      </c>
      <c r="M3942" s="267"/>
      <c r="N3942" s="267"/>
      <c r="O3942" s="267"/>
      <c r="P3942" s="267"/>
      <c r="Q3942" s="267"/>
      <c r="R3942" s="267"/>
      <c r="S3942" s="267"/>
      <c r="T3942" s="267"/>
      <c r="U3942" s="267"/>
      <c r="V3942" s="267"/>
      <c r="W3942" s="267"/>
      <c r="X3942" s="267"/>
      <c r="Y3942" s="267"/>
      <c r="Z3942" s="267"/>
      <c r="AA3942" s="267"/>
      <c r="AB3942" s="267"/>
    </row>
    <row r="3943" spans="1:28" s="268" customFormat="1" ht="40.200000000000003" customHeight="1">
      <c r="A3943" s="263" t="s">
        <v>10394</v>
      </c>
      <c r="B3943" s="271" t="s">
        <v>10395</v>
      </c>
      <c r="C3943" s="263" t="s">
        <v>10469</v>
      </c>
      <c r="D3943" s="263" t="s">
        <v>10397</v>
      </c>
      <c r="E3943" s="271" t="s">
        <v>10398</v>
      </c>
      <c r="F3943" s="263" t="s">
        <v>9360</v>
      </c>
      <c r="G3943" s="264" t="s">
        <v>10470</v>
      </c>
      <c r="H3943" s="263" t="s">
        <v>9362</v>
      </c>
      <c r="I3943" s="265" t="s">
        <v>9</v>
      </c>
      <c r="J3943" s="263"/>
      <c r="K3943" s="269"/>
      <c r="L3943" s="269" t="s">
        <v>645</v>
      </c>
      <c r="M3943" s="267"/>
      <c r="N3943" s="267"/>
      <c r="O3943" s="267"/>
      <c r="P3943" s="267"/>
      <c r="Q3943" s="267"/>
      <c r="R3943" s="267"/>
      <c r="S3943" s="267"/>
      <c r="T3943" s="267"/>
      <c r="U3943" s="267"/>
      <c r="V3943" s="267"/>
      <c r="W3943" s="267"/>
      <c r="X3943" s="267"/>
      <c r="Y3943" s="267"/>
      <c r="Z3943" s="267"/>
      <c r="AA3943" s="267"/>
      <c r="AB3943" s="267"/>
    </row>
    <row r="3944" spans="1:28" s="268" customFormat="1" ht="40.200000000000003" customHeight="1">
      <c r="A3944" s="263" t="s">
        <v>10394</v>
      </c>
      <c r="B3944" s="271" t="s">
        <v>10395</v>
      </c>
      <c r="C3944" s="263" t="s">
        <v>10471</v>
      </c>
      <c r="D3944" s="263" t="s">
        <v>10397</v>
      </c>
      <c r="E3944" s="271" t="s">
        <v>10398</v>
      </c>
      <c r="F3944" s="263" t="s">
        <v>10472</v>
      </c>
      <c r="G3944" s="264" t="s">
        <v>10473</v>
      </c>
      <c r="H3944" s="263" t="s">
        <v>10474</v>
      </c>
      <c r="I3944" s="265" t="s">
        <v>9</v>
      </c>
      <c r="J3944" s="263"/>
      <c r="K3944" s="269"/>
      <c r="L3944" s="269" t="s">
        <v>645</v>
      </c>
      <c r="M3944" s="267"/>
      <c r="N3944" s="267"/>
      <c r="O3944" s="267"/>
      <c r="P3944" s="267"/>
      <c r="Q3944" s="267"/>
      <c r="R3944" s="267"/>
      <c r="S3944" s="267"/>
      <c r="T3944" s="267"/>
      <c r="U3944" s="267"/>
      <c r="V3944" s="267"/>
      <c r="W3944" s="267"/>
      <c r="X3944" s="267"/>
      <c r="Y3944" s="267"/>
      <c r="Z3944" s="267"/>
      <c r="AA3944" s="267"/>
      <c r="AB3944" s="267"/>
    </row>
    <row r="3945" spans="1:28" s="268" customFormat="1" ht="40.200000000000003" customHeight="1">
      <c r="A3945" s="263" t="s">
        <v>10394</v>
      </c>
      <c r="B3945" s="271" t="s">
        <v>10395</v>
      </c>
      <c r="C3945" s="263" t="s">
        <v>10475</v>
      </c>
      <c r="D3945" s="263" t="s">
        <v>10397</v>
      </c>
      <c r="E3945" s="271" t="s">
        <v>10398</v>
      </c>
      <c r="F3945" s="263" t="s">
        <v>10476</v>
      </c>
      <c r="G3945" s="264" t="s">
        <v>10477</v>
      </c>
      <c r="H3945" s="263" t="s">
        <v>10478</v>
      </c>
      <c r="I3945" s="265" t="s">
        <v>9</v>
      </c>
      <c r="J3945" s="263"/>
      <c r="K3945" s="269"/>
      <c r="L3945" s="269" t="s">
        <v>645</v>
      </c>
      <c r="M3945" s="267"/>
      <c r="N3945" s="267"/>
      <c r="O3945" s="267"/>
      <c r="P3945" s="267"/>
      <c r="Q3945" s="267"/>
      <c r="R3945" s="267"/>
      <c r="S3945" s="267"/>
      <c r="T3945" s="267"/>
      <c r="U3945" s="267"/>
      <c r="V3945" s="267"/>
      <c r="W3945" s="267"/>
      <c r="X3945" s="267"/>
      <c r="Y3945" s="267"/>
      <c r="Z3945" s="267"/>
      <c r="AA3945" s="267"/>
      <c r="AB3945" s="267"/>
    </row>
    <row r="3946" spans="1:28" s="268" customFormat="1" ht="40.200000000000003" customHeight="1">
      <c r="A3946" s="263" t="s">
        <v>10394</v>
      </c>
      <c r="B3946" s="271" t="s">
        <v>10395</v>
      </c>
      <c r="C3946" s="263" t="s">
        <v>10479</v>
      </c>
      <c r="D3946" s="263" t="s">
        <v>10397</v>
      </c>
      <c r="E3946" s="271" t="s">
        <v>10398</v>
      </c>
      <c r="F3946" s="263" t="s">
        <v>1757</v>
      </c>
      <c r="G3946" s="264" t="s">
        <v>10480</v>
      </c>
      <c r="H3946" s="263" t="s">
        <v>1759</v>
      </c>
      <c r="I3946" s="265" t="s">
        <v>9</v>
      </c>
      <c r="J3946" s="263"/>
      <c r="K3946" s="269"/>
      <c r="L3946" s="269" t="s">
        <v>645</v>
      </c>
      <c r="M3946" s="267"/>
      <c r="N3946" s="267"/>
      <c r="O3946" s="267"/>
      <c r="P3946" s="267"/>
      <c r="Q3946" s="267"/>
      <c r="R3946" s="267"/>
      <c r="S3946" s="267"/>
      <c r="T3946" s="267"/>
      <c r="U3946" s="267"/>
      <c r="V3946" s="267"/>
      <c r="W3946" s="267"/>
      <c r="X3946" s="267"/>
      <c r="Y3946" s="267"/>
      <c r="Z3946" s="267"/>
      <c r="AA3946" s="267"/>
      <c r="AB3946" s="267"/>
    </row>
    <row r="3947" spans="1:28" s="268" customFormat="1" ht="40.200000000000003" customHeight="1">
      <c r="A3947" s="263" t="s">
        <v>10394</v>
      </c>
      <c r="B3947" s="271" t="s">
        <v>10395</v>
      </c>
      <c r="C3947" s="263" t="s">
        <v>10481</v>
      </c>
      <c r="D3947" s="263" t="s">
        <v>10397</v>
      </c>
      <c r="E3947" s="271" t="s">
        <v>10398</v>
      </c>
      <c r="F3947" s="263" t="s">
        <v>1760</v>
      </c>
      <c r="G3947" s="264" t="s">
        <v>10480</v>
      </c>
      <c r="H3947" s="263" t="s">
        <v>1761</v>
      </c>
      <c r="I3947" s="265" t="s">
        <v>9</v>
      </c>
      <c r="J3947" s="263"/>
      <c r="K3947" s="269"/>
      <c r="L3947" s="269" t="s">
        <v>645</v>
      </c>
      <c r="M3947" s="267"/>
      <c r="N3947" s="267"/>
      <c r="O3947" s="267"/>
      <c r="P3947" s="267"/>
      <c r="Q3947" s="267"/>
      <c r="R3947" s="267"/>
      <c r="S3947" s="267"/>
      <c r="T3947" s="267"/>
      <c r="U3947" s="267"/>
      <c r="V3947" s="267"/>
      <c r="W3947" s="267"/>
      <c r="X3947" s="267"/>
      <c r="Y3947" s="267"/>
      <c r="Z3947" s="267"/>
      <c r="AA3947" s="267"/>
      <c r="AB3947" s="267"/>
    </row>
    <row r="3948" spans="1:28" s="268" customFormat="1" ht="40.200000000000003" customHeight="1">
      <c r="A3948" s="263" t="s">
        <v>10394</v>
      </c>
      <c r="B3948" s="271" t="s">
        <v>10395</v>
      </c>
      <c r="C3948" s="263" t="s">
        <v>10482</v>
      </c>
      <c r="D3948" s="263" t="s">
        <v>10397</v>
      </c>
      <c r="E3948" s="271" t="s">
        <v>10398</v>
      </c>
      <c r="F3948" s="263" t="s">
        <v>1762</v>
      </c>
      <c r="G3948" s="264" t="s">
        <v>10480</v>
      </c>
      <c r="H3948" s="263" t="s">
        <v>1763</v>
      </c>
      <c r="I3948" s="265" t="s">
        <v>9</v>
      </c>
      <c r="J3948" s="263"/>
      <c r="K3948" s="269"/>
      <c r="L3948" s="269" t="s">
        <v>645</v>
      </c>
      <c r="M3948" s="267"/>
      <c r="N3948" s="267"/>
      <c r="O3948" s="267"/>
      <c r="P3948" s="267"/>
      <c r="Q3948" s="267"/>
      <c r="R3948" s="267"/>
      <c r="S3948" s="267"/>
      <c r="T3948" s="267"/>
      <c r="U3948" s="267"/>
      <c r="V3948" s="267"/>
      <c r="W3948" s="267"/>
      <c r="X3948" s="267"/>
      <c r="Y3948" s="267"/>
      <c r="Z3948" s="267"/>
      <c r="AA3948" s="267"/>
      <c r="AB3948" s="267"/>
    </row>
    <row r="3949" spans="1:28" s="268" customFormat="1" ht="40.200000000000003" customHeight="1">
      <c r="A3949" s="263" t="s">
        <v>10394</v>
      </c>
      <c r="B3949" s="271" t="s">
        <v>10395</v>
      </c>
      <c r="C3949" s="263" t="s">
        <v>10483</v>
      </c>
      <c r="D3949" s="263" t="s">
        <v>10397</v>
      </c>
      <c r="E3949" s="271" t="s">
        <v>10398</v>
      </c>
      <c r="F3949" s="263" t="s">
        <v>1764</v>
      </c>
      <c r="G3949" s="264" t="s">
        <v>10455</v>
      </c>
      <c r="H3949" s="263" t="s">
        <v>1766</v>
      </c>
      <c r="I3949" s="265" t="s">
        <v>9</v>
      </c>
      <c r="J3949" s="263"/>
      <c r="K3949" s="269"/>
      <c r="L3949" s="269" t="s">
        <v>645</v>
      </c>
      <c r="M3949" s="267"/>
      <c r="N3949" s="267"/>
      <c r="O3949" s="267"/>
      <c r="P3949" s="267"/>
      <c r="Q3949" s="267"/>
      <c r="R3949" s="267"/>
      <c r="S3949" s="267"/>
      <c r="T3949" s="267"/>
      <c r="U3949" s="267"/>
      <c r="V3949" s="267"/>
      <c r="W3949" s="267"/>
      <c r="X3949" s="267"/>
      <c r="Y3949" s="267"/>
      <c r="Z3949" s="267"/>
      <c r="AA3949" s="267"/>
      <c r="AB3949" s="267"/>
    </row>
    <row r="3950" spans="1:28" s="268" customFormat="1" ht="40.200000000000003" customHeight="1">
      <c r="A3950" s="263" t="s">
        <v>10394</v>
      </c>
      <c r="B3950" s="271" t="s">
        <v>10395</v>
      </c>
      <c r="C3950" s="263" t="s">
        <v>10484</v>
      </c>
      <c r="D3950" s="263" t="s">
        <v>10397</v>
      </c>
      <c r="E3950" s="271" t="s">
        <v>10398</v>
      </c>
      <c r="F3950" s="263" t="s">
        <v>1767</v>
      </c>
      <c r="G3950" s="264" t="s">
        <v>10455</v>
      </c>
      <c r="H3950" s="263" t="s">
        <v>1769</v>
      </c>
      <c r="I3950" s="265" t="s">
        <v>9</v>
      </c>
      <c r="J3950" s="263"/>
      <c r="K3950" s="269"/>
      <c r="L3950" s="269" t="s">
        <v>645</v>
      </c>
      <c r="M3950" s="267"/>
      <c r="N3950" s="267"/>
      <c r="O3950" s="267"/>
      <c r="P3950" s="267"/>
      <c r="Q3950" s="267"/>
      <c r="R3950" s="267"/>
      <c r="S3950" s="267"/>
      <c r="T3950" s="267"/>
      <c r="U3950" s="267"/>
      <c r="V3950" s="267"/>
      <c r="W3950" s="267"/>
      <c r="X3950" s="267"/>
      <c r="Y3950" s="267"/>
      <c r="Z3950" s="267"/>
      <c r="AA3950" s="267"/>
      <c r="AB3950" s="267"/>
    </row>
    <row r="3951" spans="1:28" s="268" customFormat="1" ht="40.200000000000003" customHeight="1">
      <c r="A3951" s="263" t="s">
        <v>10394</v>
      </c>
      <c r="B3951" s="271" t="s">
        <v>10395</v>
      </c>
      <c r="C3951" s="263" t="s">
        <v>10485</v>
      </c>
      <c r="D3951" s="263" t="s">
        <v>10397</v>
      </c>
      <c r="E3951" s="271" t="s">
        <v>10398</v>
      </c>
      <c r="F3951" s="263" t="s">
        <v>1770</v>
      </c>
      <c r="G3951" s="264" t="s">
        <v>10455</v>
      </c>
      <c r="H3951" s="263" t="s">
        <v>1772</v>
      </c>
      <c r="I3951" s="265" t="s">
        <v>9</v>
      </c>
      <c r="J3951" s="263"/>
      <c r="K3951" s="269"/>
      <c r="L3951" s="269" t="s">
        <v>645</v>
      </c>
      <c r="M3951" s="267"/>
      <c r="N3951" s="267"/>
      <c r="O3951" s="267"/>
      <c r="P3951" s="267"/>
      <c r="Q3951" s="267"/>
      <c r="R3951" s="267"/>
      <c r="S3951" s="267"/>
      <c r="T3951" s="267"/>
      <c r="U3951" s="267"/>
      <c r="V3951" s="267"/>
      <c r="W3951" s="267"/>
      <c r="X3951" s="267"/>
      <c r="Y3951" s="267"/>
      <c r="Z3951" s="267"/>
      <c r="AA3951" s="267"/>
      <c r="AB3951" s="267"/>
    </row>
    <row r="3952" spans="1:28" s="268" customFormat="1" ht="40.200000000000003" customHeight="1">
      <c r="A3952" s="263" t="s">
        <v>10394</v>
      </c>
      <c r="B3952" s="271" t="s">
        <v>10395</v>
      </c>
      <c r="C3952" s="263" t="s">
        <v>10486</v>
      </c>
      <c r="D3952" s="263" t="s">
        <v>10397</v>
      </c>
      <c r="E3952" s="271" t="s">
        <v>10398</v>
      </c>
      <c r="F3952" s="263" t="s">
        <v>1773</v>
      </c>
      <c r="G3952" s="264" t="s">
        <v>10455</v>
      </c>
      <c r="H3952" s="263" t="s">
        <v>1775</v>
      </c>
      <c r="I3952" s="265" t="s">
        <v>9</v>
      </c>
      <c r="J3952" s="263"/>
      <c r="K3952" s="269"/>
      <c r="L3952" s="269" t="s">
        <v>645</v>
      </c>
      <c r="M3952" s="267"/>
      <c r="N3952" s="267"/>
      <c r="O3952" s="267"/>
      <c r="P3952" s="267"/>
      <c r="Q3952" s="267"/>
      <c r="R3952" s="267"/>
      <c r="S3952" s="267"/>
      <c r="T3952" s="267"/>
      <c r="U3952" s="267"/>
      <c r="V3952" s="267"/>
      <c r="W3952" s="267"/>
      <c r="X3952" s="267"/>
      <c r="Y3952" s="267"/>
      <c r="Z3952" s="267"/>
      <c r="AA3952" s="267"/>
      <c r="AB3952" s="267"/>
    </row>
    <row r="3953" spans="1:28" s="268" customFormat="1" ht="40.200000000000003" customHeight="1">
      <c r="A3953" s="263" t="s">
        <v>10394</v>
      </c>
      <c r="B3953" s="271" t="s">
        <v>10395</v>
      </c>
      <c r="C3953" s="263" t="s">
        <v>10487</v>
      </c>
      <c r="D3953" s="263" t="s">
        <v>10397</v>
      </c>
      <c r="E3953" s="271" t="s">
        <v>10398</v>
      </c>
      <c r="F3953" s="263" t="s">
        <v>9090</v>
      </c>
      <c r="G3953" s="264" t="s">
        <v>10455</v>
      </c>
      <c r="H3953" s="263" t="s">
        <v>9376</v>
      </c>
      <c r="I3953" s="265" t="s">
        <v>9</v>
      </c>
      <c r="J3953" s="263"/>
      <c r="K3953" s="269"/>
      <c r="L3953" s="269" t="s">
        <v>645</v>
      </c>
      <c r="M3953" s="267"/>
      <c r="N3953" s="267"/>
      <c r="O3953" s="267"/>
      <c r="P3953" s="267"/>
      <c r="Q3953" s="267"/>
      <c r="R3953" s="267"/>
      <c r="S3953" s="267"/>
      <c r="T3953" s="267"/>
      <c r="U3953" s="267"/>
      <c r="V3953" s="267"/>
      <c r="W3953" s="267"/>
      <c r="X3953" s="267"/>
      <c r="Y3953" s="267"/>
      <c r="Z3953" s="267"/>
      <c r="AA3953" s="267"/>
      <c r="AB3953" s="267"/>
    </row>
    <row r="3954" spans="1:28" s="268" customFormat="1" ht="40.200000000000003" customHeight="1">
      <c r="A3954" s="263" t="s">
        <v>10394</v>
      </c>
      <c r="B3954" s="271" t="s">
        <v>10395</v>
      </c>
      <c r="C3954" s="263" t="s">
        <v>10488</v>
      </c>
      <c r="D3954" s="263" t="s">
        <v>10397</v>
      </c>
      <c r="E3954" s="271" t="s">
        <v>10398</v>
      </c>
      <c r="F3954" s="263" t="s">
        <v>9383</v>
      </c>
      <c r="G3954" s="264" t="s">
        <v>10455</v>
      </c>
      <c r="H3954" s="263" t="s">
        <v>9385</v>
      </c>
      <c r="I3954" s="265" t="s">
        <v>9</v>
      </c>
      <c r="J3954" s="263"/>
      <c r="K3954" s="269"/>
      <c r="L3954" s="269" t="s">
        <v>645</v>
      </c>
      <c r="M3954" s="267"/>
      <c r="N3954" s="267"/>
      <c r="O3954" s="267"/>
      <c r="P3954" s="267"/>
      <c r="Q3954" s="267"/>
      <c r="R3954" s="267"/>
      <c r="S3954" s="267"/>
      <c r="T3954" s="267"/>
      <c r="U3954" s="267"/>
      <c r="V3954" s="267"/>
      <c r="W3954" s="267"/>
      <c r="X3954" s="267"/>
      <c r="Y3954" s="267"/>
      <c r="Z3954" s="267"/>
      <c r="AA3954" s="267"/>
      <c r="AB3954" s="267"/>
    </row>
    <row r="3955" spans="1:28" s="268" customFormat="1" ht="40.200000000000003" customHeight="1">
      <c r="A3955" s="263" t="s">
        <v>10394</v>
      </c>
      <c r="B3955" s="271" t="s">
        <v>10395</v>
      </c>
      <c r="C3955" s="263" t="s">
        <v>10489</v>
      </c>
      <c r="D3955" s="263" t="s">
        <v>10397</v>
      </c>
      <c r="E3955" s="271" t="s">
        <v>10398</v>
      </c>
      <c r="F3955" s="263" t="s">
        <v>10490</v>
      </c>
      <c r="G3955" s="264" t="s">
        <v>10491</v>
      </c>
      <c r="H3955" s="263" t="s">
        <v>10492</v>
      </c>
      <c r="I3955" s="265" t="s">
        <v>9</v>
      </c>
      <c r="J3955" s="263"/>
      <c r="K3955" s="269"/>
      <c r="L3955" s="269" t="s">
        <v>645</v>
      </c>
      <c r="M3955" s="267"/>
      <c r="N3955" s="267"/>
      <c r="O3955" s="267"/>
      <c r="P3955" s="267"/>
      <c r="Q3955" s="267"/>
      <c r="R3955" s="267"/>
      <c r="S3955" s="267"/>
      <c r="T3955" s="267"/>
      <c r="U3955" s="267"/>
      <c r="V3955" s="267"/>
      <c r="W3955" s="267"/>
      <c r="X3955" s="267"/>
      <c r="Y3955" s="267"/>
      <c r="Z3955" s="267"/>
      <c r="AA3955" s="267"/>
      <c r="AB3955" s="267"/>
    </row>
    <row r="3956" spans="1:28" s="268" customFormat="1" ht="40.200000000000003" customHeight="1">
      <c r="A3956" s="263" t="s">
        <v>10394</v>
      </c>
      <c r="B3956" s="271" t="s">
        <v>10395</v>
      </c>
      <c r="C3956" s="263" t="s">
        <v>10493</v>
      </c>
      <c r="D3956" s="263" t="s">
        <v>10397</v>
      </c>
      <c r="E3956" s="271" t="s">
        <v>10398</v>
      </c>
      <c r="F3956" s="263" t="s">
        <v>10494</v>
      </c>
      <c r="G3956" s="264" t="s">
        <v>10495</v>
      </c>
      <c r="H3956" s="263" t="s">
        <v>10496</v>
      </c>
      <c r="I3956" s="265" t="s">
        <v>9</v>
      </c>
      <c r="J3956" s="263"/>
      <c r="K3956" s="269"/>
      <c r="L3956" s="269" t="s">
        <v>645</v>
      </c>
      <c r="M3956" s="267"/>
      <c r="N3956" s="267"/>
      <c r="O3956" s="267"/>
      <c r="P3956" s="267"/>
      <c r="Q3956" s="267"/>
      <c r="R3956" s="267"/>
      <c r="S3956" s="267"/>
      <c r="T3956" s="267"/>
      <c r="U3956" s="267"/>
      <c r="V3956" s="267"/>
      <c r="W3956" s="267"/>
      <c r="X3956" s="267"/>
      <c r="Y3956" s="267"/>
      <c r="Z3956" s="267"/>
      <c r="AA3956" s="267"/>
      <c r="AB3956" s="267"/>
    </row>
    <row r="3957" spans="1:28" s="268" customFormat="1" ht="40.200000000000003" customHeight="1">
      <c r="A3957" s="264" t="s">
        <v>10394</v>
      </c>
      <c r="B3957" s="271" t="s">
        <v>10395</v>
      </c>
      <c r="C3957" s="264" t="s">
        <v>10497</v>
      </c>
      <c r="D3957" s="264" t="s">
        <v>10397</v>
      </c>
      <c r="E3957" s="271" t="s">
        <v>10398</v>
      </c>
      <c r="F3957" s="264" t="s">
        <v>10498</v>
      </c>
      <c r="G3957" s="264" t="s">
        <v>10499</v>
      </c>
      <c r="H3957" s="264" t="s">
        <v>10500</v>
      </c>
      <c r="I3957" s="265" t="s">
        <v>9</v>
      </c>
      <c r="J3957" s="263"/>
      <c r="K3957" s="316"/>
      <c r="L3957" s="316" t="s">
        <v>645</v>
      </c>
      <c r="M3957" s="277"/>
      <c r="N3957" s="277"/>
      <c r="O3957" s="277"/>
      <c r="P3957" s="277"/>
      <c r="Q3957" s="277"/>
      <c r="R3957" s="277"/>
      <c r="S3957" s="277"/>
      <c r="T3957" s="277"/>
      <c r="U3957" s="277"/>
      <c r="V3957" s="277"/>
      <c r="W3957" s="277"/>
      <c r="X3957" s="277"/>
      <c r="Y3957" s="277"/>
      <c r="Z3957" s="277"/>
      <c r="AA3957" s="277"/>
      <c r="AB3957" s="277"/>
    </row>
    <row r="3958" spans="1:28" s="268" customFormat="1" ht="40.200000000000003" customHeight="1">
      <c r="A3958" s="263" t="s">
        <v>10394</v>
      </c>
      <c r="B3958" s="271" t="s">
        <v>10395</v>
      </c>
      <c r="C3958" s="263" t="s">
        <v>10501</v>
      </c>
      <c r="D3958" s="263" t="s">
        <v>10397</v>
      </c>
      <c r="E3958" s="271" t="s">
        <v>10398</v>
      </c>
      <c r="F3958" s="263" t="s">
        <v>10502</v>
      </c>
      <c r="G3958" s="264" t="s">
        <v>10503</v>
      </c>
      <c r="H3958" s="263" t="s">
        <v>10504</v>
      </c>
      <c r="I3958" s="265" t="s">
        <v>9</v>
      </c>
      <c r="J3958" s="263"/>
      <c r="K3958" s="269"/>
      <c r="L3958" s="269" t="s">
        <v>645</v>
      </c>
      <c r="M3958" s="267"/>
      <c r="N3958" s="267"/>
      <c r="O3958" s="267"/>
      <c r="P3958" s="267"/>
      <c r="Q3958" s="267"/>
      <c r="R3958" s="267"/>
      <c r="S3958" s="267"/>
      <c r="T3958" s="267"/>
      <c r="U3958" s="267"/>
      <c r="V3958" s="267"/>
      <c r="W3958" s="267"/>
      <c r="X3958" s="267"/>
      <c r="Y3958" s="267"/>
      <c r="Z3958" s="267"/>
      <c r="AA3958" s="267"/>
      <c r="AB3958" s="267"/>
    </row>
    <row r="3959" spans="1:28" s="268" customFormat="1" ht="40.200000000000003" customHeight="1">
      <c r="A3959" s="263" t="s">
        <v>10394</v>
      </c>
      <c r="B3959" s="271" t="s">
        <v>10395</v>
      </c>
      <c r="C3959" s="263" t="s">
        <v>10505</v>
      </c>
      <c r="D3959" s="263" t="s">
        <v>10397</v>
      </c>
      <c r="E3959" s="271" t="s">
        <v>10398</v>
      </c>
      <c r="F3959" s="263" t="s">
        <v>10506</v>
      </c>
      <c r="G3959" s="264" t="s">
        <v>10503</v>
      </c>
      <c r="H3959" s="263" t="s">
        <v>10507</v>
      </c>
      <c r="I3959" s="265" t="s">
        <v>9</v>
      </c>
      <c r="J3959" s="263"/>
      <c r="K3959" s="269"/>
      <c r="L3959" s="269" t="s">
        <v>645</v>
      </c>
      <c r="M3959" s="267"/>
      <c r="N3959" s="267"/>
      <c r="O3959" s="267"/>
      <c r="P3959" s="267"/>
      <c r="Q3959" s="267"/>
      <c r="R3959" s="267"/>
      <c r="S3959" s="267"/>
      <c r="T3959" s="267"/>
      <c r="U3959" s="267"/>
      <c r="V3959" s="267"/>
      <c r="W3959" s="267"/>
      <c r="X3959" s="267"/>
      <c r="Y3959" s="267"/>
      <c r="Z3959" s="267"/>
      <c r="AA3959" s="267"/>
      <c r="AB3959" s="267"/>
    </row>
    <row r="3960" spans="1:28" s="268" customFormat="1" ht="40.200000000000003" customHeight="1">
      <c r="A3960" s="263" t="s">
        <v>10394</v>
      </c>
      <c r="B3960" s="271" t="s">
        <v>10395</v>
      </c>
      <c r="C3960" s="263" t="s">
        <v>10508</v>
      </c>
      <c r="D3960" s="263" t="s">
        <v>10397</v>
      </c>
      <c r="E3960" s="271" t="s">
        <v>10398</v>
      </c>
      <c r="F3960" s="263" t="s">
        <v>9387</v>
      </c>
      <c r="G3960" s="264" t="s">
        <v>10455</v>
      </c>
      <c r="H3960" s="263" t="s">
        <v>1808</v>
      </c>
      <c r="I3960" s="265" t="s">
        <v>9</v>
      </c>
      <c r="J3960" s="263"/>
      <c r="K3960" s="269"/>
      <c r="L3960" s="269" t="s">
        <v>645</v>
      </c>
      <c r="M3960" s="267"/>
      <c r="N3960" s="267"/>
      <c r="O3960" s="267"/>
      <c r="P3960" s="267"/>
      <c r="Q3960" s="267"/>
      <c r="R3960" s="267"/>
      <c r="S3960" s="267"/>
      <c r="T3960" s="267"/>
      <c r="U3960" s="267"/>
      <c r="V3960" s="267"/>
      <c r="W3960" s="267"/>
      <c r="X3960" s="267"/>
      <c r="Y3960" s="267"/>
      <c r="Z3960" s="267"/>
      <c r="AA3960" s="267"/>
      <c r="AB3960" s="267"/>
    </row>
    <row r="3961" spans="1:28" s="268" customFormat="1" ht="40.200000000000003" customHeight="1">
      <c r="A3961" s="263" t="s">
        <v>10394</v>
      </c>
      <c r="B3961" s="271" t="s">
        <v>10395</v>
      </c>
      <c r="C3961" s="263" t="s">
        <v>10509</v>
      </c>
      <c r="D3961" s="263" t="s">
        <v>10397</v>
      </c>
      <c r="E3961" s="271" t="s">
        <v>10398</v>
      </c>
      <c r="F3961" s="263" t="s">
        <v>9389</v>
      </c>
      <c r="G3961" s="264" t="s">
        <v>10455</v>
      </c>
      <c r="H3961" s="263" t="s">
        <v>1812</v>
      </c>
      <c r="I3961" s="265" t="s">
        <v>9</v>
      </c>
      <c r="J3961" s="263"/>
      <c r="K3961" s="269"/>
      <c r="L3961" s="269" t="s">
        <v>645</v>
      </c>
      <c r="M3961" s="267"/>
      <c r="N3961" s="267"/>
      <c r="O3961" s="267"/>
      <c r="P3961" s="267"/>
      <c r="Q3961" s="267"/>
      <c r="R3961" s="267"/>
      <c r="S3961" s="267"/>
      <c r="T3961" s="267"/>
      <c r="U3961" s="267"/>
      <c r="V3961" s="267"/>
      <c r="W3961" s="267"/>
      <c r="X3961" s="267"/>
      <c r="Y3961" s="267"/>
      <c r="Z3961" s="267"/>
      <c r="AA3961" s="267"/>
      <c r="AB3961" s="267"/>
    </row>
    <row r="3962" spans="1:28" s="268" customFormat="1" ht="40.200000000000003" customHeight="1">
      <c r="A3962" s="263" t="s">
        <v>10394</v>
      </c>
      <c r="B3962" s="271" t="s">
        <v>10395</v>
      </c>
      <c r="C3962" s="263" t="s">
        <v>10510</v>
      </c>
      <c r="D3962" s="263" t="s">
        <v>10397</v>
      </c>
      <c r="E3962" s="271" t="s">
        <v>10398</v>
      </c>
      <c r="F3962" s="263" t="s">
        <v>1830</v>
      </c>
      <c r="G3962" s="264" t="s">
        <v>10455</v>
      </c>
      <c r="H3962" s="263" t="s">
        <v>1832</v>
      </c>
      <c r="I3962" s="265" t="s">
        <v>9</v>
      </c>
      <c r="J3962" s="263"/>
      <c r="K3962" s="269"/>
      <c r="L3962" s="269" t="s">
        <v>645</v>
      </c>
      <c r="M3962" s="267"/>
      <c r="N3962" s="267"/>
      <c r="O3962" s="267"/>
      <c r="P3962" s="267"/>
      <c r="Q3962" s="267"/>
      <c r="R3962" s="267"/>
      <c r="S3962" s="267"/>
      <c r="T3962" s="267"/>
      <c r="U3962" s="267"/>
      <c r="V3962" s="267"/>
      <c r="W3962" s="267"/>
      <c r="X3962" s="267"/>
      <c r="Y3962" s="267"/>
      <c r="Z3962" s="267"/>
      <c r="AA3962" s="267"/>
      <c r="AB3962" s="267"/>
    </row>
    <row r="3963" spans="1:28" s="268" customFormat="1" ht="40.200000000000003" customHeight="1">
      <c r="A3963" s="263" t="s">
        <v>10394</v>
      </c>
      <c r="B3963" s="271" t="s">
        <v>10395</v>
      </c>
      <c r="C3963" s="263" t="s">
        <v>10511</v>
      </c>
      <c r="D3963" s="263" t="s">
        <v>10397</v>
      </c>
      <c r="E3963" s="271" t="s">
        <v>10398</v>
      </c>
      <c r="F3963" s="263" t="s">
        <v>4163</v>
      </c>
      <c r="G3963" s="264" t="s">
        <v>10455</v>
      </c>
      <c r="H3963" s="263" t="s">
        <v>9392</v>
      </c>
      <c r="I3963" s="265" t="s">
        <v>9</v>
      </c>
      <c r="J3963" s="263"/>
      <c r="K3963" s="269"/>
      <c r="L3963" s="269" t="s">
        <v>645</v>
      </c>
      <c r="M3963" s="267"/>
      <c r="N3963" s="267"/>
      <c r="O3963" s="267"/>
      <c r="P3963" s="267"/>
      <c r="Q3963" s="267"/>
      <c r="R3963" s="267"/>
      <c r="S3963" s="267"/>
      <c r="T3963" s="267"/>
      <c r="U3963" s="267"/>
      <c r="V3963" s="267"/>
      <c r="W3963" s="267"/>
      <c r="X3963" s="267"/>
      <c r="Y3963" s="267"/>
      <c r="Z3963" s="267"/>
      <c r="AA3963" s="267"/>
      <c r="AB3963" s="267"/>
    </row>
    <row r="3964" spans="1:28" s="268" customFormat="1" ht="40.200000000000003" customHeight="1">
      <c r="A3964" s="263" t="s">
        <v>10394</v>
      </c>
      <c r="B3964" s="271" t="s">
        <v>10395</v>
      </c>
      <c r="C3964" s="263" t="s">
        <v>10512</v>
      </c>
      <c r="D3964" s="263" t="s">
        <v>10397</v>
      </c>
      <c r="E3964" s="271" t="s">
        <v>10398</v>
      </c>
      <c r="F3964" s="263" t="s">
        <v>10513</v>
      </c>
      <c r="G3964" s="264" t="s">
        <v>10455</v>
      </c>
      <c r="H3964" s="263" t="s">
        <v>10514</v>
      </c>
      <c r="I3964" s="265" t="s">
        <v>9</v>
      </c>
      <c r="J3964" s="263"/>
      <c r="K3964" s="269"/>
      <c r="L3964" s="269" t="s">
        <v>645</v>
      </c>
      <c r="M3964" s="267"/>
      <c r="N3964" s="267"/>
      <c r="O3964" s="267"/>
      <c r="P3964" s="267"/>
      <c r="Q3964" s="267"/>
      <c r="R3964" s="267"/>
      <c r="S3964" s="267"/>
      <c r="T3964" s="267"/>
      <c r="U3964" s="267"/>
      <c r="V3964" s="267"/>
      <c r="W3964" s="267"/>
      <c r="X3964" s="267"/>
      <c r="Y3964" s="267"/>
      <c r="Z3964" s="267"/>
      <c r="AA3964" s="267"/>
      <c r="AB3964" s="267"/>
    </row>
    <row r="3965" spans="1:28" s="268" customFormat="1" ht="40.200000000000003" customHeight="1">
      <c r="A3965" s="263" t="s">
        <v>10394</v>
      </c>
      <c r="B3965" s="271" t="s">
        <v>10395</v>
      </c>
      <c r="C3965" s="263" t="s">
        <v>10515</v>
      </c>
      <c r="D3965" s="263" t="s">
        <v>10397</v>
      </c>
      <c r="E3965" s="271" t="s">
        <v>10398</v>
      </c>
      <c r="F3965" s="263" t="s">
        <v>9397</v>
      </c>
      <c r="G3965" s="264" t="s">
        <v>10455</v>
      </c>
      <c r="H3965" s="263" t="s">
        <v>9398</v>
      </c>
      <c r="I3965" s="265" t="s">
        <v>9</v>
      </c>
      <c r="J3965" s="263"/>
      <c r="K3965" s="269"/>
      <c r="L3965" s="269" t="s">
        <v>645</v>
      </c>
      <c r="M3965" s="267"/>
      <c r="N3965" s="267"/>
      <c r="O3965" s="267"/>
      <c r="P3965" s="267"/>
      <c r="Q3965" s="267"/>
      <c r="R3965" s="267"/>
      <c r="S3965" s="267"/>
      <c r="T3965" s="267"/>
      <c r="U3965" s="267"/>
      <c r="V3965" s="267"/>
      <c r="W3965" s="267"/>
      <c r="X3965" s="267"/>
      <c r="Y3965" s="267"/>
      <c r="Z3965" s="267"/>
      <c r="AA3965" s="267"/>
      <c r="AB3965" s="267"/>
    </row>
    <row r="3966" spans="1:28" s="268" customFormat="1" ht="40.200000000000003" customHeight="1">
      <c r="A3966" s="263" t="s">
        <v>10394</v>
      </c>
      <c r="B3966" s="271" t="s">
        <v>10395</v>
      </c>
      <c r="C3966" s="263" t="s">
        <v>10516</v>
      </c>
      <c r="D3966" s="263" t="s">
        <v>10397</v>
      </c>
      <c r="E3966" s="271" t="s">
        <v>10398</v>
      </c>
      <c r="F3966" s="263" t="s">
        <v>9400</v>
      </c>
      <c r="G3966" s="264" t="s">
        <v>10455</v>
      </c>
      <c r="H3966" s="263" t="s">
        <v>4149</v>
      </c>
      <c r="I3966" s="265" t="s">
        <v>9</v>
      </c>
      <c r="J3966" s="263"/>
      <c r="K3966" s="269"/>
      <c r="L3966" s="269" t="s">
        <v>645</v>
      </c>
      <c r="M3966" s="267"/>
      <c r="N3966" s="267"/>
      <c r="O3966" s="267"/>
      <c r="P3966" s="267"/>
      <c r="Q3966" s="267"/>
      <c r="R3966" s="267"/>
      <c r="S3966" s="267"/>
      <c r="T3966" s="267"/>
      <c r="U3966" s="267"/>
      <c r="V3966" s="267"/>
      <c r="W3966" s="267"/>
      <c r="X3966" s="267"/>
      <c r="Y3966" s="267"/>
      <c r="Z3966" s="267"/>
      <c r="AA3966" s="267"/>
      <c r="AB3966" s="267"/>
    </row>
    <row r="3967" spans="1:28" s="268" customFormat="1" ht="40.200000000000003" customHeight="1">
      <c r="A3967" s="263" t="s">
        <v>10394</v>
      </c>
      <c r="B3967" s="271" t="s">
        <v>10395</v>
      </c>
      <c r="C3967" s="263" t="s">
        <v>10517</v>
      </c>
      <c r="D3967" s="263" t="s">
        <v>10397</v>
      </c>
      <c r="E3967" s="271" t="s">
        <v>10398</v>
      </c>
      <c r="F3967" s="263" t="s">
        <v>9402</v>
      </c>
      <c r="G3967" s="264" t="s">
        <v>9403</v>
      </c>
      <c r="H3967" s="263" t="s">
        <v>9404</v>
      </c>
      <c r="I3967" s="282" t="s">
        <v>10</v>
      </c>
      <c r="J3967" s="290" t="s">
        <v>7675</v>
      </c>
      <c r="K3967" s="269"/>
      <c r="L3967" s="269"/>
      <c r="M3967" s="267"/>
      <c r="N3967" s="267"/>
      <c r="O3967" s="267"/>
      <c r="P3967" s="267"/>
      <c r="Q3967" s="267"/>
      <c r="R3967" s="267"/>
      <c r="S3967" s="267"/>
      <c r="T3967" s="267"/>
      <c r="U3967" s="267"/>
      <c r="V3967" s="267"/>
      <c r="W3967" s="267"/>
      <c r="X3967" s="267"/>
      <c r="Y3967" s="267"/>
      <c r="Z3967" s="267"/>
      <c r="AA3967" s="267"/>
      <c r="AB3967" s="267"/>
    </row>
    <row r="3968" spans="1:28" s="268" customFormat="1" ht="40.200000000000003" customHeight="1">
      <c r="A3968" s="263" t="s">
        <v>10394</v>
      </c>
      <c r="B3968" s="271" t="s">
        <v>10395</v>
      </c>
      <c r="C3968" s="263" t="s">
        <v>10518</v>
      </c>
      <c r="D3968" s="263" t="s">
        <v>10397</v>
      </c>
      <c r="E3968" s="271" t="s">
        <v>10398</v>
      </c>
      <c r="F3968" s="263" t="s">
        <v>3031</v>
      </c>
      <c r="G3968" s="264" t="s">
        <v>5408</v>
      </c>
      <c r="H3968" s="263" t="s">
        <v>6538</v>
      </c>
      <c r="I3968" s="265" t="s">
        <v>9</v>
      </c>
      <c r="J3968" s="263"/>
      <c r="K3968" s="269"/>
      <c r="L3968" s="269" t="s">
        <v>645</v>
      </c>
      <c r="M3968" s="267"/>
      <c r="N3968" s="267"/>
      <c r="O3968" s="267"/>
      <c r="P3968" s="267"/>
      <c r="Q3968" s="267"/>
      <c r="R3968" s="267"/>
      <c r="S3968" s="267"/>
      <c r="T3968" s="267"/>
      <c r="U3968" s="267"/>
      <c r="V3968" s="267"/>
      <c r="W3968" s="267"/>
      <c r="X3968" s="267"/>
      <c r="Y3968" s="267"/>
      <c r="Z3968" s="267"/>
      <c r="AA3968" s="267"/>
      <c r="AB3968" s="267"/>
    </row>
    <row r="3969" spans="1:28" s="268" customFormat="1" ht="40.200000000000003" customHeight="1">
      <c r="A3969" s="263" t="s">
        <v>10394</v>
      </c>
      <c r="B3969" s="271" t="s">
        <v>10395</v>
      </c>
      <c r="C3969" s="263" t="s">
        <v>10519</v>
      </c>
      <c r="D3969" s="263" t="s">
        <v>10397</v>
      </c>
      <c r="E3969" s="271" t="s">
        <v>10398</v>
      </c>
      <c r="F3969" s="263" t="s">
        <v>5025</v>
      </c>
      <c r="G3969" s="264" t="s">
        <v>6540</v>
      </c>
      <c r="H3969" s="263" t="s">
        <v>3365</v>
      </c>
      <c r="I3969" s="265" t="s">
        <v>9</v>
      </c>
      <c r="J3969" s="263"/>
      <c r="K3969" s="269"/>
      <c r="L3969" s="269" t="s">
        <v>645</v>
      </c>
      <c r="M3969" s="267"/>
      <c r="N3969" s="267"/>
      <c r="O3969" s="267"/>
      <c r="P3969" s="267"/>
      <c r="Q3969" s="267"/>
      <c r="R3969" s="267"/>
      <c r="S3969" s="267"/>
      <c r="T3969" s="267"/>
      <c r="U3969" s="267"/>
      <c r="V3969" s="267"/>
      <c r="W3969" s="267"/>
      <c r="X3969" s="267"/>
      <c r="Y3969" s="267"/>
      <c r="Z3969" s="267"/>
      <c r="AA3969" s="267"/>
      <c r="AB3969" s="267"/>
    </row>
    <row r="3970" spans="1:28" s="268" customFormat="1" ht="40.200000000000003" customHeight="1">
      <c r="A3970" s="263" t="s">
        <v>10394</v>
      </c>
      <c r="B3970" s="271" t="s">
        <v>10395</v>
      </c>
      <c r="C3970" s="263" t="s">
        <v>10520</v>
      </c>
      <c r="D3970" s="263" t="s">
        <v>10397</v>
      </c>
      <c r="E3970" s="271" t="s">
        <v>10398</v>
      </c>
      <c r="F3970" s="263" t="s">
        <v>3036</v>
      </c>
      <c r="G3970" s="264" t="s">
        <v>6542</v>
      </c>
      <c r="H3970" s="263" t="s">
        <v>6543</v>
      </c>
      <c r="I3970" s="265" t="s">
        <v>9</v>
      </c>
      <c r="J3970" s="263"/>
      <c r="K3970" s="269"/>
      <c r="L3970" s="269" t="s">
        <v>645</v>
      </c>
      <c r="M3970" s="267"/>
      <c r="N3970" s="267"/>
      <c r="O3970" s="267"/>
      <c r="P3970" s="267"/>
      <c r="Q3970" s="267"/>
      <c r="R3970" s="267"/>
      <c r="S3970" s="267"/>
      <c r="T3970" s="267"/>
      <c r="U3970" s="267"/>
      <c r="V3970" s="267"/>
      <c r="W3970" s="267"/>
      <c r="X3970" s="267"/>
      <c r="Y3970" s="267"/>
      <c r="Z3970" s="267"/>
      <c r="AA3970" s="267"/>
      <c r="AB3970" s="267"/>
    </row>
    <row r="3971" spans="1:28" s="268" customFormat="1" ht="40.200000000000003" customHeight="1">
      <c r="A3971" s="263" t="s">
        <v>10521</v>
      </c>
      <c r="B3971" s="263" t="s">
        <v>10522</v>
      </c>
      <c r="C3971" s="263" t="s">
        <v>209</v>
      </c>
      <c r="D3971" s="263" t="s">
        <v>6314</v>
      </c>
      <c r="E3971" s="263" t="s">
        <v>10523</v>
      </c>
      <c r="F3971" s="263" t="s">
        <v>10524</v>
      </c>
      <c r="G3971" s="264" t="s">
        <v>6328</v>
      </c>
      <c r="H3971" s="263" t="s">
        <v>10525</v>
      </c>
      <c r="I3971" s="265" t="s">
        <v>9</v>
      </c>
      <c r="J3971" s="263"/>
      <c r="K3971" s="263"/>
      <c r="L3971" s="263"/>
      <c r="M3971" s="263"/>
      <c r="N3971" s="263"/>
      <c r="O3971" s="263"/>
      <c r="P3971" s="263"/>
      <c r="Q3971" s="263"/>
      <c r="R3971" s="263"/>
      <c r="S3971" s="263"/>
      <c r="T3971" s="263"/>
      <c r="U3971" s="263"/>
      <c r="V3971" s="263"/>
      <c r="W3971" s="263"/>
      <c r="X3971" s="263"/>
      <c r="Y3971" s="263"/>
      <c r="Z3971" s="263"/>
      <c r="AA3971" s="263"/>
      <c r="AB3971" s="263"/>
    </row>
    <row r="3972" spans="1:28" s="268" customFormat="1" ht="40.200000000000003" customHeight="1">
      <c r="A3972" s="263" t="s">
        <v>10521</v>
      </c>
      <c r="B3972" s="263" t="s">
        <v>10522</v>
      </c>
      <c r="C3972" s="263" t="s">
        <v>215</v>
      </c>
      <c r="D3972" s="263" t="s">
        <v>6314</v>
      </c>
      <c r="E3972" s="263" t="s">
        <v>10523</v>
      </c>
      <c r="F3972" s="263" t="s">
        <v>10526</v>
      </c>
      <c r="G3972" s="264" t="s">
        <v>6328</v>
      </c>
      <c r="H3972" s="263" t="s">
        <v>10527</v>
      </c>
      <c r="I3972" s="265" t="s">
        <v>9</v>
      </c>
      <c r="J3972" s="263"/>
      <c r="K3972" s="263"/>
      <c r="L3972" s="263"/>
      <c r="M3972" s="263"/>
      <c r="N3972" s="263"/>
      <c r="O3972" s="263"/>
      <c r="P3972" s="263"/>
      <c r="Q3972" s="263"/>
      <c r="R3972" s="263"/>
      <c r="S3972" s="263"/>
      <c r="T3972" s="263"/>
      <c r="U3972" s="263"/>
      <c r="V3972" s="263"/>
      <c r="W3972" s="263"/>
      <c r="X3972" s="263"/>
      <c r="Y3972" s="263"/>
      <c r="Z3972" s="263"/>
      <c r="AA3972" s="263"/>
      <c r="AB3972" s="263"/>
    </row>
    <row r="3973" spans="1:28" s="268" customFormat="1" ht="40.200000000000003" customHeight="1">
      <c r="A3973" s="263" t="s">
        <v>10521</v>
      </c>
      <c r="B3973" s="263" t="s">
        <v>10522</v>
      </c>
      <c r="C3973" s="263" t="s">
        <v>220</v>
      </c>
      <c r="D3973" s="263" t="s">
        <v>10528</v>
      </c>
      <c r="E3973" s="263" t="s">
        <v>10529</v>
      </c>
      <c r="F3973" s="263" t="s">
        <v>10524</v>
      </c>
      <c r="G3973" s="264" t="s">
        <v>10530</v>
      </c>
      <c r="H3973" s="263" t="s">
        <v>10525</v>
      </c>
      <c r="I3973" s="265" t="s">
        <v>9</v>
      </c>
      <c r="J3973" s="263"/>
      <c r="K3973" s="263"/>
      <c r="L3973" s="263"/>
      <c r="M3973" s="263"/>
      <c r="N3973" s="263"/>
      <c r="O3973" s="263"/>
      <c r="P3973" s="263"/>
      <c r="Q3973" s="263"/>
      <c r="R3973" s="263"/>
      <c r="S3973" s="263"/>
      <c r="T3973" s="263"/>
      <c r="U3973" s="263"/>
      <c r="V3973" s="263"/>
      <c r="W3973" s="263"/>
      <c r="X3973" s="263"/>
      <c r="Y3973" s="263"/>
      <c r="Z3973" s="263"/>
      <c r="AA3973" s="263"/>
      <c r="AB3973" s="263"/>
    </row>
    <row r="3974" spans="1:28" s="268" customFormat="1" ht="40.200000000000003" customHeight="1">
      <c r="A3974" s="263" t="s">
        <v>10521</v>
      </c>
      <c r="B3974" s="263" t="s">
        <v>10522</v>
      </c>
      <c r="C3974" s="263" t="s">
        <v>226</v>
      </c>
      <c r="D3974" s="263" t="s">
        <v>10528</v>
      </c>
      <c r="E3974" s="263" t="s">
        <v>10529</v>
      </c>
      <c r="F3974" s="263" t="s">
        <v>10526</v>
      </c>
      <c r="G3974" s="264" t="s">
        <v>10530</v>
      </c>
      <c r="H3974" s="263" t="s">
        <v>10527</v>
      </c>
      <c r="I3974" s="265" t="s">
        <v>9</v>
      </c>
      <c r="J3974" s="263"/>
      <c r="K3974" s="263"/>
      <c r="L3974" s="263"/>
      <c r="M3974" s="263"/>
      <c r="N3974" s="263"/>
      <c r="O3974" s="263"/>
      <c r="P3974" s="263"/>
      <c r="Q3974" s="263"/>
      <c r="R3974" s="263"/>
      <c r="S3974" s="263"/>
      <c r="T3974" s="263"/>
      <c r="U3974" s="263"/>
      <c r="V3974" s="263"/>
      <c r="W3974" s="263"/>
      <c r="X3974" s="263"/>
      <c r="Y3974" s="263"/>
      <c r="Z3974" s="263"/>
      <c r="AA3974" s="263"/>
      <c r="AB3974" s="263"/>
    </row>
    <row r="3975" spans="1:28" s="268" customFormat="1" ht="40.200000000000003" customHeight="1">
      <c r="A3975" s="263" t="s">
        <v>10521</v>
      </c>
      <c r="B3975" s="263" t="s">
        <v>10522</v>
      </c>
      <c r="C3975" s="263" t="s">
        <v>230</v>
      </c>
      <c r="D3975" s="263" t="s">
        <v>10531</v>
      </c>
      <c r="E3975" s="263" t="s">
        <v>10532</v>
      </c>
      <c r="F3975" s="263" t="s">
        <v>10533</v>
      </c>
      <c r="G3975" s="264" t="s">
        <v>10534</v>
      </c>
      <c r="H3975" s="263" t="s">
        <v>10535</v>
      </c>
      <c r="I3975" s="265" t="s">
        <v>9</v>
      </c>
      <c r="J3975" s="263"/>
      <c r="K3975" s="263"/>
      <c r="L3975" s="263"/>
      <c r="M3975" s="263"/>
      <c r="N3975" s="263"/>
      <c r="O3975" s="263"/>
      <c r="P3975" s="263"/>
      <c r="Q3975" s="263"/>
      <c r="R3975" s="263"/>
      <c r="S3975" s="263"/>
      <c r="T3975" s="263"/>
      <c r="U3975" s="263"/>
      <c r="V3975" s="263"/>
      <c r="W3975" s="263"/>
      <c r="X3975" s="263"/>
      <c r="Y3975" s="263"/>
      <c r="Z3975" s="263"/>
      <c r="AA3975" s="263"/>
      <c r="AB3975" s="263"/>
    </row>
    <row r="3976" spans="1:28" s="268" customFormat="1" ht="40.200000000000003" customHeight="1">
      <c r="A3976" s="263" t="s">
        <v>10521</v>
      </c>
      <c r="B3976" s="263" t="s">
        <v>10522</v>
      </c>
      <c r="C3976" s="263" t="s">
        <v>234</v>
      </c>
      <c r="D3976" s="263" t="s">
        <v>10531</v>
      </c>
      <c r="E3976" s="263" t="s">
        <v>10532</v>
      </c>
      <c r="F3976" s="263" t="s">
        <v>10536</v>
      </c>
      <c r="G3976" s="264" t="s">
        <v>10537</v>
      </c>
      <c r="H3976" s="263" t="s">
        <v>10538</v>
      </c>
      <c r="I3976" s="265" t="s">
        <v>9</v>
      </c>
      <c r="J3976" s="263"/>
      <c r="K3976" s="263"/>
      <c r="L3976" s="263"/>
      <c r="M3976" s="263"/>
      <c r="N3976" s="263"/>
      <c r="O3976" s="263"/>
      <c r="P3976" s="263"/>
      <c r="Q3976" s="263"/>
      <c r="R3976" s="263"/>
      <c r="S3976" s="263"/>
      <c r="T3976" s="263"/>
      <c r="U3976" s="263"/>
      <c r="V3976" s="263"/>
      <c r="W3976" s="263"/>
      <c r="X3976" s="263"/>
      <c r="Y3976" s="263"/>
      <c r="Z3976" s="263"/>
      <c r="AA3976" s="263"/>
      <c r="AB3976" s="263"/>
    </row>
    <row r="3977" spans="1:28" s="268" customFormat="1" ht="40.200000000000003" customHeight="1">
      <c r="A3977" s="263" t="s">
        <v>10521</v>
      </c>
      <c r="B3977" s="263" t="s">
        <v>10522</v>
      </c>
      <c r="C3977" s="263" t="s">
        <v>238</v>
      </c>
      <c r="D3977" s="263" t="s">
        <v>10539</v>
      </c>
      <c r="E3977" s="263" t="s">
        <v>10540</v>
      </c>
      <c r="F3977" s="263" t="s">
        <v>10541</v>
      </c>
      <c r="G3977" s="264" t="s">
        <v>10542</v>
      </c>
      <c r="H3977" s="263" t="s">
        <v>10543</v>
      </c>
      <c r="I3977" s="265" t="s">
        <v>9</v>
      </c>
      <c r="J3977" s="263"/>
      <c r="K3977" s="263"/>
      <c r="L3977" s="263"/>
      <c r="M3977" s="263"/>
      <c r="N3977" s="263"/>
      <c r="O3977" s="263"/>
      <c r="P3977" s="263"/>
      <c r="Q3977" s="263"/>
      <c r="R3977" s="263"/>
      <c r="S3977" s="263"/>
      <c r="T3977" s="263"/>
      <c r="U3977" s="263"/>
      <c r="V3977" s="263"/>
      <c r="W3977" s="263"/>
      <c r="X3977" s="263"/>
      <c r="Y3977" s="263"/>
      <c r="Z3977" s="263"/>
      <c r="AA3977" s="263"/>
      <c r="AB3977" s="263"/>
    </row>
    <row r="3978" spans="1:28" s="268" customFormat="1" ht="40.200000000000003" customHeight="1">
      <c r="A3978" s="263" t="s">
        <v>10521</v>
      </c>
      <c r="B3978" s="263" t="s">
        <v>10522</v>
      </c>
      <c r="C3978" s="263" t="s">
        <v>243</v>
      </c>
      <c r="D3978" s="263" t="s">
        <v>10539</v>
      </c>
      <c r="E3978" s="263" t="s">
        <v>10540</v>
      </c>
      <c r="F3978" s="263" t="s">
        <v>10544</v>
      </c>
      <c r="G3978" s="264" t="s">
        <v>10542</v>
      </c>
      <c r="H3978" s="263" t="s">
        <v>10545</v>
      </c>
      <c r="I3978" s="265" t="s">
        <v>9</v>
      </c>
      <c r="J3978" s="270"/>
      <c r="K3978" s="263"/>
      <c r="L3978" s="263"/>
      <c r="M3978" s="263"/>
      <c r="N3978" s="263"/>
      <c r="O3978" s="263"/>
      <c r="P3978" s="263"/>
      <c r="Q3978" s="263"/>
      <c r="R3978" s="263"/>
      <c r="S3978" s="263"/>
      <c r="T3978" s="263"/>
      <c r="U3978" s="263"/>
      <c r="V3978" s="263"/>
      <c r="W3978" s="263"/>
      <c r="X3978" s="263"/>
      <c r="Y3978" s="263"/>
      <c r="Z3978" s="263"/>
      <c r="AA3978" s="263"/>
      <c r="AB3978" s="263"/>
    </row>
    <row r="3979" spans="1:28" s="268" customFormat="1" ht="40.200000000000003" customHeight="1">
      <c r="A3979" s="263" t="s">
        <v>10521</v>
      </c>
      <c r="B3979" s="263" t="s">
        <v>10522</v>
      </c>
      <c r="C3979" s="263" t="s">
        <v>248</v>
      </c>
      <c r="D3979" s="263" t="s">
        <v>10546</v>
      </c>
      <c r="E3979" s="263" t="s">
        <v>10547</v>
      </c>
      <c r="F3979" s="263" t="s">
        <v>10548</v>
      </c>
      <c r="G3979" s="264" t="s">
        <v>10542</v>
      </c>
      <c r="H3979" s="263" t="s">
        <v>10549</v>
      </c>
      <c r="I3979" s="265" t="s">
        <v>9</v>
      </c>
      <c r="J3979" s="263"/>
      <c r="K3979" s="263"/>
      <c r="L3979" s="263"/>
      <c r="M3979" s="263"/>
      <c r="N3979" s="263"/>
      <c r="O3979" s="263"/>
      <c r="P3979" s="263"/>
      <c r="Q3979" s="263"/>
      <c r="R3979" s="263"/>
      <c r="S3979" s="263"/>
      <c r="T3979" s="263"/>
      <c r="U3979" s="263"/>
      <c r="V3979" s="263"/>
      <c r="W3979" s="263"/>
      <c r="X3979" s="263"/>
      <c r="Y3979" s="263"/>
      <c r="Z3979" s="263"/>
      <c r="AA3979" s="263"/>
      <c r="AB3979" s="263"/>
    </row>
    <row r="3980" spans="1:28" s="268" customFormat="1" ht="40.200000000000003" customHeight="1">
      <c r="A3980" s="263" t="s">
        <v>10521</v>
      </c>
      <c r="B3980" s="263" t="s">
        <v>10522</v>
      </c>
      <c r="C3980" s="263" t="s">
        <v>252</v>
      </c>
      <c r="D3980" s="263" t="s">
        <v>10550</v>
      </c>
      <c r="E3980" s="263" t="s">
        <v>10547</v>
      </c>
      <c r="F3980" s="263" t="s">
        <v>10551</v>
      </c>
      <c r="G3980" s="264" t="s">
        <v>10542</v>
      </c>
      <c r="H3980" s="263" t="s">
        <v>10552</v>
      </c>
      <c r="I3980" s="265" t="s">
        <v>9</v>
      </c>
      <c r="J3980" s="263"/>
      <c r="K3980" s="263"/>
      <c r="L3980" s="263"/>
      <c r="M3980" s="263"/>
      <c r="N3980" s="263"/>
      <c r="O3980" s="263"/>
      <c r="P3980" s="263"/>
      <c r="Q3980" s="263"/>
      <c r="R3980" s="263"/>
      <c r="S3980" s="263"/>
      <c r="T3980" s="263"/>
      <c r="U3980" s="263"/>
      <c r="V3980" s="263"/>
      <c r="W3980" s="263"/>
      <c r="X3980" s="263"/>
      <c r="Y3980" s="263"/>
      <c r="Z3980" s="263"/>
      <c r="AA3980" s="263"/>
      <c r="AB3980" s="263"/>
    </row>
    <row r="3981" spans="1:28" s="268" customFormat="1" ht="40.200000000000003" customHeight="1">
      <c r="A3981" s="263" t="s">
        <v>10521</v>
      </c>
      <c r="B3981" s="263" t="s">
        <v>10522</v>
      </c>
      <c r="C3981" s="263" t="s">
        <v>257</v>
      </c>
      <c r="D3981" s="263" t="s">
        <v>10553</v>
      </c>
      <c r="E3981" s="263" t="s">
        <v>10554</v>
      </c>
      <c r="F3981" s="263" t="s">
        <v>10555</v>
      </c>
      <c r="G3981" s="264" t="s">
        <v>10556</v>
      </c>
      <c r="H3981" s="263" t="s">
        <v>10557</v>
      </c>
      <c r="I3981" s="265" t="s">
        <v>9</v>
      </c>
      <c r="J3981" s="263"/>
      <c r="K3981" s="263"/>
      <c r="L3981" s="263"/>
      <c r="M3981" s="263"/>
      <c r="N3981" s="263"/>
      <c r="O3981" s="263"/>
      <c r="P3981" s="263"/>
      <c r="Q3981" s="263"/>
      <c r="R3981" s="263"/>
      <c r="S3981" s="263"/>
      <c r="T3981" s="263"/>
      <c r="U3981" s="263"/>
      <c r="V3981" s="263"/>
      <c r="W3981" s="263"/>
      <c r="X3981" s="263"/>
      <c r="Y3981" s="263"/>
      <c r="Z3981" s="263"/>
      <c r="AA3981" s="263"/>
      <c r="AB3981" s="263"/>
    </row>
    <row r="3982" spans="1:28" s="268" customFormat="1" ht="40.200000000000003" customHeight="1">
      <c r="A3982" s="263" t="s">
        <v>10521</v>
      </c>
      <c r="B3982" s="263" t="s">
        <v>10522</v>
      </c>
      <c r="C3982" s="263" t="s">
        <v>260</v>
      </c>
      <c r="D3982" s="263" t="s">
        <v>10558</v>
      </c>
      <c r="E3982" s="263" t="s">
        <v>10559</v>
      </c>
      <c r="F3982" s="263" t="s">
        <v>10560</v>
      </c>
      <c r="G3982" s="264" t="s">
        <v>10561</v>
      </c>
      <c r="H3982" s="263" t="s">
        <v>10562</v>
      </c>
      <c r="I3982" s="265" t="s">
        <v>9</v>
      </c>
      <c r="J3982" s="263"/>
      <c r="K3982" s="263"/>
      <c r="L3982" s="263"/>
      <c r="M3982" s="263"/>
      <c r="N3982" s="263"/>
      <c r="O3982" s="263"/>
      <c r="P3982" s="263"/>
      <c r="Q3982" s="263"/>
      <c r="R3982" s="263"/>
      <c r="S3982" s="263"/>
      <c r="T3982" s="263"/>
      <c r="U3982" s="263"/>
      <c r="V3982" s="263"/>
      <c r="W3982" s="263"/>
      <c r="X3982" s="263"/>
      <c r="Y3982" s="263"/>
      <c r="Z3982" s="263"/>
      <c r="AA3982" s="263"/>
      <c r="AB3982" s="263"/>
    </row>
    <row r="3983" spans="1:28" s="268" customFormat="1" ht="40.200000000000003" customHeight="1">
      <c r="A3983" s="263" t="s">
        <v>10521</v>
      </c>
      <c r="B3983" s="263" t="s">
        <v>10522</v>
      </c>
      <c r="C3983" s="263" t="s">
        <v>264</v>
      </c>
      <c r="D3983" s="263" t="s">
        <v>10563</v>
      </c>
      <c r="E3983" s="263" t="s">
        <v>10564</v>
      </c>
      <c r="F3983" s="263" t="s">
        <v>10565</v>
      </c>
      <c r="G3983" s="264" t="s">
        <v>10566</v>
      </c>
      <c r="H3983" s="263" t="s">
        <v>10567</v>
      </c>
      <c r="I3983" s="265" t="s">
        <v>9</v>
      </c>
      <c r="J3983" s="263"/>
      <c r="K3983" s="263"/>
      <c r="L3983" s="263"/>
      <c r="M3983" s="263"/>
      <c r="N3983" s="263"/>
      <c r="O3983" s="263"/>
      <c r="P3983" s="263"/>
      <c r="Q3983" s="263"/>
      <c r="R3983" s="263"/>
      <c r="S3983" s="263"/>
      <c r="T3983" s="263"/>
      <c r="U3983" s="263"/>
      <c r="V3983" s="263"/>
      <c r="W3983" s="263"/>
      <c r="X3983" s="263"/>
      <c r="Y3983" s="263"/>
      <c r="Z3983" s="263"/>
      <c r="AA3983" s="263"/>
      <c r="AB3983" s="263"/>
    </row>
    <row r="3984" spans="1:28" s="268" customFormat="1" ht="40.200000000000003" customHeight="1">
      <c r="A3984" s="263" t="s">
        <v>10521</v>
      </c>
      <c r="B3984" s="263" t="s">
        <v>10522</v>
      </c>
      <c r="C3984" s="263" t="s">
        <v>268</v>
      </c>
      <c r="D3984" s="263" t="s">
        <v>10568</v>
      </c>
      <c r="E3984" s="263" t="s">
        <v>10569</v>
      </c>
      <c r="F3984" s="263" t="s">
        <v>10570</v>
      </c>
      <c r="G3984" s="264" t="s">
        <v>10571</v>
      </c>
      <c r="H3984" s="263" t="s">
        <v>10572</v>
      </c>
      <c r="I3984" s="265" t="s">
        <v>9</v>
      </c>
      <c r="J3984" s="263"/>
      <c r="K3984" s="263"/>
      <c r="L3984" s="263"/>
      <c r="M3984" s="263"/>
      <c r="N3984" s="263"/>
      <c r="O3984" s="263"/>
      <c r="P3984" s="263"/>
      <c r="Q3984" s="263"/>
      <c r="R3984" s="263"/>
      <c r="S3984" s="263"/>
      <c r="T3984" s="263"/>
      <c r="U3984" s="263"/>
      <c r="V3984" s="263"/>
      <c r="W3984" s="263"/>
      <c r="X3984" s="263"/>
      <c r="Y3984" s="263"/>
      <c r="Z3984" s="263"/>
      <c r="AA3984" s="263"/>
      <c r="AB3984" s="263"/>
    </row>
    <row r="3985" spans="1:28" s="268" customFormat="1" ht="40.200000000000003" customHeight="1">
      <c r="A3985" s="263" t="s">
        <v>10521</v>
      </c>
      <c r="B3985" s="263" t="s">
        <v>10522</v>
      </c>
      <c r="C3985" s="263" t="s">
        <v>272</v>
      </c>
      <c r="D3985" s="263" t="s">
        <v>10573</v>
      </c>
      <c r="E3985" s="263" t="s">
        <v>10574</v>
      </c>
      <c r="F3985" s="263" t="s">
        <v>10570</v>
      </c>
      <c r="G3985" s="264" t="s">
        <v>10575</v>
      </c>
      <c r="H3985" s="263" t="s">
        <v>10576</v>
      </c>
      <c r="I3985" s="265" t="s">
        <v>9</v>
      </c>
      <c r="J3985" s="263"/>
      <c r="K3985" s="263"/>
      <c r="L3985" s="263"/>
      <c r="M3985" s="263"/>
      <c r="N3985" s="263"/>
      <c r="O3985" s="263"/>
      <c r="P3985" s="263"/>
      <c r="Q3985" s="263"/>
      <c r="R3985" s="263"/>
      <c r="S3985" s="263"/>
      <c r="T3985" s="263"/>
      <c r="U3985" s="263"/>
      <c r="V3985" s="263"/>
      <c r="W3985" s="263"/>
      <c r="X3985" s="263"/>
      <c r="Y3985" s="263"/>
      <c r="Z3985" s="263"/>
      <c r="AA3985" s="263"/>
      <c r="AB3985" s="263"/>
    </row>
    <row r="3986" spans="1:28" s="268" customFormat="1" ht="40.200000000000003" customHeight="1">
      <c r="A3986" s="263" t="s">
        <v>10521</v>
      </c>
      <c r="B3986" s="263" t="s">
        <v>10522</v>
      </c>
      <c r="C3986" s="263" t="s">
        <v>275</v>
      </c>
      <c r="D3986" s="263" t="s">
        <v>10577</v>
      </c>
      <c r="E3986" s="263" t="s">
        <v>10577</v>
      </c>
      <c r="F3986" s="263" t="s">
        <v>10578</v>
      </c>
      <c r="G3986" s="264" t="s">
        <v>10579</v>
      </c>
      <c r="H3986" s="263" t="s">
        <v>10580</v>
      </c>
      <c r="I3986" s="265" t="s">
        <v>9</v>
      </c>
      <c r="J3986" s="263"/>
      <c r="K3986" s="263"/>
      <c r="L3986" s="263"/>
      <c r="M3986" s="263"/>
      <c r="N3986" s="263"/>
      <c r="O3986" s="263"/>
      <c r="P3986" s="263"/>
      <c r="Q3986" s="263"/>
      <c r="R3986" s="263"/>
      <c r="S3986" s="263"/>
      <c r="T3986" s="263"/>
      <c r="U3986" s="263"/>
      <c r="V3986" s="263"/>
      <c r="W3986" s="263"/>
      <c r="X3986" s="263"/>
      <c r="Y3986" s="263"/>
      <c r="Z3986" s="263"/>
      <c r="AA3986" s="263"/>
      <c r="AB3986" s="263"/>
    </row>
    <row r="3987" spans="1:28" s="268" customFormat="1" ht="40.200000000000003" customHeight="1">
      <c r="A3987" s="263" t="s">
        <v>10581</v>
      </c>
      <c r="B3987" s="321" t="s">
        <v>10582</v>
      </c>
      <c r="C3987" s="263" t="s">
        <v>10583</v>
      </c>
      <c r="D3987" s="263" t="s">
        <v>10528</v>
      </c>
      <c r="E3987" s="271" t="s">
        <v>10584</v>
      </c>
      <c r="F3987" s="263" t="s">
        <v>10585</v>
      </c>
      <c r="G3987" s="264" t="s">
        <v>10586</v>
      </c>
      <c r="H3987" s="263" t="s">
        <v>10587</v>
      </c>
      <c r="I3987" s="265" t="s">
        <v>9</v>
      </c>
      <c r="J3987" s="267"/>
      <c r="K3987" s="264"/>
      <c r="L3987" s="267"/>
      <c r="M3987" s="267"/>
      <c r="N3987" s="267"/>
      <c r="O3987" s="267"/>
      <c r="P3987" s="267"/>
      <c r="Q3987" s="267"/>
      <c r="R3987" s="267"/>
      <c r="S3987" s="267"/>
      <c r="T3987" s="267"/>
      <c r="U3987" s="267"/>
      <c r="V3987" s="267"/>
      <c r="W3987" s="267"/>
      <c r="X3987" s="267"/>
      <c r="Y3987" s="267"/>
      <c r="Z3987" s="267"/>
      <c r="AA3987" s="267"/>
      <c r="AB3987" s="267"/>
    </row>
    <row r="3988" spans="1:28" s="284" customFormat="1" ht="40.200000000000003" customHeight="1">
      <c r="A3988" s="287" t="s">
        <v>10581</v>
      </c>
      <c r="B3988" s="321" t="s">
        <v>10582</v>
      </c>
      <c r="C3988" s="287" t="s">
        <v>10588</v>
      </c>
      <c r="D3988" s="287" t="s">
        <v>10528</v>
      </c>
      <c r="E3988" s="271" t="s">
        <v>10584</v>
      </c>
      <c r="F3988" s="287" t="s">
        <v>10589</v>
      </c>
      <c r="G3988" s="309" t="s">
        <v>10590</v>
      </c>
      <c r="H3988" s="287" t="s">
        <v>10591</v>
      </c>
      <c r="I3988" s="286" t="s">
        <v>116</v>
      </c>
      <c r="K3988" s="309"/>
      <c r="L3988" s="287" t="s">
        <v>5325</v>
      </c>
    </row>
    <row r="3989" spans="1:28" s="262" customFormat="1" ht="40.200000000000003" customHeight="1">
      <c r="A3989" s="256" t="s">
        <v>10581</v>
      </c>
      <c r="B3989" s="321" t="s">
        <v>10582</v>
      </c>
      <c r="C3989" s="256" t="s">
        <v>10592</v>
      </c>
      <c r="D3989" s="256" t="s">
        <v>10528</v>
      </c>
      <c r="E3989" s="271" t="s">
        <v>10584</v>
      </c>
      <c r="F3989" s="256" t="s">
        <v>10593</v>
      </c>
      <c r="G3989" s="258" t="s">
        <v>10590</v>
      </c>
      <c r="H3989" s="256" t="s">
        <v>10594</v>
      </c>
      <c r="I3989" s="259" t="s">
        <v>9</v>
      </c>
      <c r="J3989" s="261"/>
      <c r="K3989" s="258"/>
      <c r="L3989" s="261"/>
      <c r="M3989" s="261"/>
      <c r="N3989" s="261"/>
      <c r="O3989" s="261"/>
      <c r="P3989" s="261"/>
      <c r="Q3989" s="261"/>
      <c r="R3989" s="261"/>
      <c r="S3989" s="261"/>
      <c r="T3989" s="261"/>
      <c r="U3989" s="261"/>
      <c r="V3989" s="261"/>
      <c r="W3989" s="261"/>
      <c r="X3989" s="261"/>
      <c r="Y3989" s="261"/>
      <c r="Z3989" s="261"/>
      <c r="AA3989" s="261"/>
      <c r="AB3989" s="261"/>
    </row>
    <row r="3990" spans="1:28" s="268" customFormat="1" ht="40.200000000000003" customHeight="1">
      <c r="A3990" s="263" t="s">
        <v>10581</v>
      </c>
      <c r="B3990" s="321" t="s">
        <v>10582</v>
      </c>
      <c r="C3990" s="263" t="s">
        <v>10595</v>
      </c>
      <c r="D3990" s="263" t="s">
        <v>10528</v>
      </c>
      <c r="E3990" s="271" t="s">
        <v>10584</v>
      </c>
      <c r="F3990" s="263" t="s">
        <v>10596</v>
      </c>
      <c r="G3990" s="264" t="s">
        <v>10597</v>
      </c>
      <c r="H3990" s="264" t="s">
        <v>10598</v>
      </c>
      <c r="I3990" s="265" t="s">
        <v>9</v>
      </c>
      <c r="J3990" s="267"/>
      <c r="K3990" s="264"/>
      <c r="L3990" s="267"/>
      <c r="M3990" s="267"/>
      <c r="N3990" s="267"/>
      <c r="O3990" s="267"/>
      <c r="P3990" s="267"/>
      <c r="Q3990" s="267"/>
      <c r="R3990" s="267"/>
      <c r="S3990" s="267"/>
      <c r="T3990" s="267"/>
      <c r="U3990" s="267"/>
      <c r="V3990" s="267"/>
      <c r="W3990" s="267"/>
      <c r="X3990" s="267"/>
      <c r="Y3990" s="267"/>
      <c r="Z3990" s="267"/>
      <c r="AA3990" s="267"/>
      <c r="AB3990" s="267"/>
    </row>
    <row r="3991" spans="1:28" s="268" customFormat="1" ht="40.200000000000003" customHeight="1">
      <c r="A3991" s="263" t="s">
        <v>10581</v>
      </c>
      <c r="B3991" s="321" t="s">
        <v>10582</v>
      </c>
      <c r="C3991" s="263" t="s">
        <v>10599</v>
      </c>
      <c r="D3991" s="263" t="s">
        <v>10528</v>
      </c>
      <c r="E3991" s="271" t="s">
        <v>10584</v>
      </c>
      <c r="F3991" s="263" t="s">
        <v>10600</v>
      </c>
      <c r="G3991" s="264" t="s">
        <v>10597</v>
      </c>
      <c r="H3991" s="263" t="s">
        <v>6332</v>
      </c>
      <c r="I3991" s="265" t="s">
        <v>9</v>
      </c>
      <c r="J3991" s="267"/>
      <c r="K3991" s="264"/>
      <c r="L3991" s="267"/>
      <c r="M3991" s="267"/>
      <c r="N3991" s="267"/>
      <c r="O3991" s="267"/>
      <c r="P3991" s="267"/>
      <c r="Q3991" s="267"/>
      <c r="R3991" s="267"/>
      <c r="S3991" s="267"/>
      <c r="T3991" s="267"/>
      <c r="U3991" s="267"/>
      <c r="V3991" s="267"/>
      <c r="W3991" s="267"/>
      <c r="X3991" s="267"/>
      <c r="Y3991" s="267"/>
      <c r="Z3991" s="267"/>
      <c r="AA3991" s="267"/>
      <c r="AB3991" s="267"/>
    </row>
    <row r="3992" spans="1:28" s="268" customFormat="1" ht="40.200000000000003" customHeight="1">
      <c r="A3992" s="263" t="s">
        <v>10581</v>
      </c>
      <c r="B3992" s="321" t="s">
        <v>10582</v>
      </c>
      <c r="C3992" s="263" t="s">
        <v>10601</v>
      </c>
      <c r="D3992" s="263" t="s">
        <v>10528</v>
      </c>
      <c r="E3992" s="271" t="s">
        <v>10584</v>
      </c>
      <c r="F3992" s="263" t="s">
        <v>6334</v>
      </c>
      <c r="G3992" s="264" t="s">
        <v>10602</v>
      </c>
      <c r="H3992" s="263" t="s">
        <v>6336</v>
      </c>
      <c r="I3992" s="265" t="s">
        <v>9</v>
      </c>
      <c r="J3992" s="267"/>
      <c r="K3992" s="264"/>
      <c r="L3992" s="267"/>
      <c r="M3992" s="267"/>
      <c r="N3992" s="267"/>
      <c r="O3992" s="267"/>
      <c r="P3992" s="267"/>
      <c r="Q3992" s="267"/>
      <c r="R3992" s="267"/>
      <c r="S3992" s="267"/>
      <c r="T3992" s="267"/>
      <c r="U3992" s="267"/>
      <c r="V3992" s="267"/>
      <c r="W3992" s="267"/>
      <c r="X3992" s="267"/>
      <c r="Y3992" s="267"/>
      <c r="Z3992" s="267"/>
      <c r="AA3992" s="267"/>
      <c r="AB3992" s="267"/>
    </row>
    <row r="3993" spans="1:28" s="268" customFormat="1" ht="40.200000000000003" customHeight="1">
      <c r="A3993" s="263" t="s">
        <v>10581</v>
      </c>
      <c r="B3993" s="321" t="s">
        <v>10582</v>
      </c>
      <c r="C3993" s="263" t="s">
        <v>10603</v>
      </c>
      <c r="D3993" s="263" t="s">
        <v>10528</v>
      </c>
      <c r="E3993" s="271" t="s">
        <v>10584</v>
      </c>
      <c r="F3993" s="263" t="s">
        <v>6338</v>
      </c>
      <c r="G3993" s="264" t="s">
        <v>10602</v>
      </c>
      <c r="H3993" s="263" t="s">
        <v>6339</v>
      </c>
      <c r="I3993" s="265" t="s">
        <v>9</v>
      </c>
      <c r="J3993" s="267"/>
      <c r="K3993" s="264"/>
      <c r="L3993" s="267"/>
      <c r="M3993" s="267"/>
      <c r="N3993" s="267"/>
      <c r="O3993" s="267"/>
      <c r="P3993" s="267"/>
      <c r="Q3993" s="267"/>
      <c r="R3993" s="267"/>
      <c r="S3993" s="267"/>
      <c r="T3993" s="267"/>
      <c r="U3993" s="267"/>
      <c r="V3993" s="267"/>
      <c r="W3993" s="267"/>
      <c r="X3993" s="267"/>
      <c r="Y3993" s="267"/>
      <c r="Z3993" s="267"/>
      <c r="AA3993" s="267"/>
      <c r="AB3993" s="267"/>
    </row>
    <row r="3994" spans="1:28" s="268" customFormat="1" ht="40.200000000000003" customHeight="1">
      <c r="A3994" s="263" t="s">
        <v>10581</v>
      </c>
      <c r="B3994" s="321" t="s">
        <v>10582</v>
      </c>
      <c r="C3994" s="263" t="s">
        <v>10604</v>
      </c>
      <c r="D3994" s="263" t="s">
        <v>10528</v>
      </c>
      <c r="E3994" s="271" t="s">
        <v>10584</v>
      </c>
      <c r="F3994" s="263" t="s">
        <v>6341</v>
      </c>
      <c r="G3994" s="264" t="s">
        <v>10602</v>
      </c>
      <c r="H3994" s="263" t="s">
        <v>6342</v>
      </c>
      <c r="I3994" s="265" t="s">
        <v>9</v>
      </c>
      <c r="J3994" s="267"/>
      <c r="K3994" s="264"/>
      <c r="L3994" s="267"/>
      <c r="M3994" s="267"/>
      <c r="N3994" s="267"/>
      <c r="O3994" s="267"/>
      <c r="P3994" s="267"/>
      <c r="Q3994" s="267"/>
      <c r="R3994" s="267"/>
      <c r="S3994" s="267"/>
      <c r="T3994" s="267"/>
      <c r="U3994" s="267"/>
      <c r="V3994" s="267"/>
      <c r="W3994" s="267"/>
      <c r="X3994" s="267"/>
      <c r="Y3994" s="267"/>
      <c r="Z3994" s="267"/>
      <c r="AA3994" s="267"/>
      <c r="AB3994" s="267"/>
    </row>
    <row r="3995" spans="1:28" s="268" customFormat="1" ht="40.200000000000003" customHeight="1">
      <c r="A3995" s="263" t="s">
        <v>10581</v>
      </c>
      <c r="B3995" s="321" t="s">
        <v>10582</v>
      </c>
      <c r="C3995" s="263" t="s">
        <v>10605</v>
      </c>
      <c r="D3995" s="263" t="s">
        <v>10528</v>
      </c>
      <c r="E3995" s="271" t="s">
        <v>10584</v>
      </c>
      <c r="F3995" s="263" t="s">
        <v>6344</v>
      </c>
      <c r="G3995" s="264" t="s">
        <v>10602</v>
      </c>
      <c r="H3995" s="263" t="s">
        <v>6345</v>
      </c>
      <c r="I3995" s="265" t="s">
        <v>9</v>
      </c>
      <c r="J3995" s="267"/>
      <c r="K3995" s="264"/>
      <c r="L3995" s="267"/>
      <c r="M3995" s="267"/>
      <c r="N3995" s="267"/>
      <c r="O3995" s="267"/>
      <c r="P3995" s="267"/>
      <c r="Q3995" s="267"/>
      <c r="R3995" s="267"/>
      <c r="S3995" s="267"/>
      <c r="T3995" s="267"/>
      <c r="U3995" s="267"/>
      <c r="V3995" s="267"/>
      <c r="W3995" s="267"/>
      <c r="X3995" s="267"/>
      <c r="Y3995" s="267"/>
      <c r="Z3995" s="267"/>
      <c r="AA3995" s="267"/>
      <c r="AB3995" s="267"/>
    </row>
    <row r="3996" spans="1:28" s="268" customFormat="1" ht="40.200000000000003" customHeight="1">
      <c r="A3996" s="263" t="s">
        <v>10581</v>
      </c>
      <c r="B3996" s="321" t="s">
        <v>10582</v>
      </c>
      <c r="C3996" s="263" t="s">
        <v>10606</v>
      </c>
      <c r="D3996" s="263" t="s">
        <v>10528</v>
      </c>
      <c r="E3996" s="271" t="s">
        <v>10584</v>
      </c>
      <c r="F3996" s="263" t="s">
        <v>6347</v>
      </c>
      <c r="G3996" s="264" t="s">
        <v>10602</v>
      </c>
      <c r="H3996" s="263" t="s">
        <v>6348</v>
      </c>
      <c r="I3996" s="265" t="s">
        <v>9</v>
      </c>
      <c r="J3996" s="267"/>
      <c r="K3996" s="264"/>
      <c r="L3996" s="267"/>
      <c r="M3996" s="267"/>
      <c r="N3996" s="267"/>
      <c r="O3996" s="267"/>
      <c r="P3996" s="267"/>
      <c r="Q3996" s="267"/>
      <c r="R3996" s="267"/>
      <c r="S3996" s="267"/>
      <c r="T3996" s="267"/>
      <c r="U3996" s="267"/>
      <c r="V3996" s="267"/>
      <c r="W3996" s="267"/>
      <c r="X3996" s="267"/>
      <c r="Y3996" s="267"/>
      <c r="Z3996" s="267"/>
      <c r="AA3996" s="267"/>
      <c r="AB3996" s="267"/>
    </row>
    <row r="3997" spans="1:28" s="268" customFormat="1" ht="40.200000000000003" customHeight="1">
      <c r="A3997" s="263" t="s">
        <v>10581</v>
      </c>
      <c r="B3997" s="321" t="s">
        <v>10582</v>
      </c>
      <c r="C3997" s="263" t="s">
        <v>10607</v>
      </c>
      <c r="D3997" s="263" t="s">
        <v>10528</v>
      </c>
      <c r="E3997" s="271" t="s">
        <v>10584</v>
      </c>
      <c r="F3997" s="263" t="s">
        <v>6350</v>
      </c>
      <c r="G3997" s="264" t="s">
        <v>10602</v>
      </c>
      <c r="H3997" s="263" t="s">
        <v>6351</v>
      </c>
      <c r="I3997" s="265" t="s">
        <v>9</v>
      </c>
      <c r="J3997" s="267"/>
      <c r="K3997" s="264"/>
      <c r="L3997" s="267"/>
      <c r="M3997" s="267"/>
      <c r="N3997" s="267"/>
      <c r="O3997" s="267"/>
      <c r="P3997" s="267"/>
      <c r="Q3997" s="267"/>
      <c r="R3997" s="267"/>
      <c r="S3997" s="267"/>
      <c r="T3997" s="267"/>
      <c r="U3997" s="267"/>
      <c r="V3997" s="267"/>
      <c r="W3997" s="267"/>
      <c r="X3997" s="267"/>
      <c r="Y3997" s="267"/>
      <c r="Z3997" s="267"/>
      <c r="AA3997" s="267"/>
      <c r="AB3997" s="267"/>
    </row>
    <row r="3998" spans="1:28" s="268" customFormat="1" ht="40.200000000000003" customHeight="1">
      <c r="A3998" s="263" t="s">
        <v>10581</v>
      </c>
      <c r="B3998" s="321" t="s">
        <v>10582</v>
      </c>
      <c r="C3998" s="263" t="s">
        <v>10608</v>
      </c>
      <c r="D3998" s="263" t="s">
        <v>10528</v>
      </c>
      <c r="E3998" s="271" t="s">
        <v>10584</v>
      </c>
      <c r="F3998" s="263" t="s">
        <v>6353</v>
      </c>
      <c r="G3998" s="264" t="s">
        <v>10609</v>
      </c>
      <c r="H3998" s="263" t="s">
        <v>10610</v>
      </c>
      <c r="I3998" s="265" t="s">
        <v>9</v>
      </c>
      <c r="J3998" s="267"/>
      <c r="K3998" s="264"/>
      <c r="L3998" s="267"/>
      <c r="M3998" s="267"/>
      <c r="N3998" s="267"/>
      <c r="O3998" s="267"/>
      <c r="P3998" s="267"/>
      <c r="Q3998" s="267"/>
      <c r="R3998" s="267"/>
      <c r="S3998" s="267"/>
      <c r="T3998" s="267"/>
      <c r="U3998" s="267"/>
      <c r="V3998" s="267"/>
      <c r="W3998" s="267"/>
      <c r="X3998" s="267"/>
      <c r="Y3998" s="267"/>
      <c r="Z3998" s="267"/>
      <c r="AA3998" s="267"/>
      <c r="AB3998" s="267"/>
    </row>
    <row r="3999" spans="1:28" s="268" customFormat="1" ht="40.200000000000003" customHeight="1">
      <c r="A3999" s="263" t="s">
        <v>10581</v>
      </c>
      <c r="B3999" s="321" t="s">
        <v>10582</v>
      </c>
      <c r="C3999" s="263" t="s">
        <v>10611</v>
      </c>
      <c r="D3999" s="263" t="s">
        <v>10528</v>
      </c>
      <c r="E3999" s="271" t="s">
        <v>10584</v>
      </c>
      <c r="F3999" s="291" t="s">
        <v>6357</v>
      </c>
      <c r="G3999" s="264" t="s">
        <v>10609</v>
      </c>
      <c r="H3999" s="263" t="s">
        <v>10612</v>
      </c>
      <c r="I3999" s="322" t="s">
        <v>10</v>
      </c>
      <c r="J3999" s="290" t="s">
        <v>17946</v>
      </c>
      <c r="K3999" s="264"/>
      <c r="L3999" s="267"/>
      <c r="M3999" s="267"/>
      <c r="N3999" s="267"/>
      <c r="O3999" s="267"/>
      <c r="P3999" s="267"/>
      <c r="Q3999" s="267"/>
      <c r="R3999" s="267"/>
      <c r="S3999" s="267"/>
      <c r="T3999" s="267"/>
      <c r="U3999" s="267"/>
      <c r="V3999" s="267"/>
      <c r="W3999" s="267"/>
      <c r="X3999" s="267"/>
      <c r="Y3999" s="267"/>
      <c r="Z3999" s="267"/>
      <c r="AA3999" s="267"/>
      <c r="AB3999" s="267"/>
    </row>
    <row r="4000" spans="1:28" s="268" customFormat="1" ht="40.200000000000003" customHeight="1">
      <c r="A4000" s="263" t="s">
        <v>10581</v>
      </c>
      <c r="B4000" s="321" t="s">
        <v>10582</v>
      </c>
      <c r="C4000" s="263" t="s">
        <v>10613</v>
      </c>
      <c r="D4000" s="263" t="s">
        <v>10528</v>
      </c>
      <c r="E4000" s="271" t="s">
        <v>10584</v>
      </c>
      <c r="F4000" s="291" t="s">
        <v>6360</v>
      </c>
      <c r="G4000" s="264" t="s">
        <v>10609</v>
      </c>
      <c r="H4000" s="263" t="s">
        <v>10614</v>
      </c>
      <c r="I4000" s="265" t="s">
        <v>9</v>
      </c>
      <c r="J4000" s="290"/>
      <c r="K4000" s="264"/>
      <c r="L4000" s="267"/>
      <c r="M4000" s="267"/>
      <c r="N4000" s="267"/>
      <c r="O4000" s="267"/>
      <c r="P4000" s="267"/>
      <c r="Q4000" s="267"/>
      <c r="R4000" s="267"/>
      <c r="S4000" s="267"/>
      <c r="T4000" s="267"/>
      <c r="U4000" s="267"/>
      <c r="V4000" s="267"/>
      <c r="W4000" s="267"/>
      <c r="X4000" s="267"/>
      <c r="Y4000" s="267"/>
      <c r="Z4000" s="267"/>
      <c r="AA4000" s="267"/>
      <c r="AB4000" s="267"/>
    </row>
    <row r="4001" spans="1:28" s="268" customFormat="1" ht="40.200000000000003" customHeight="1">
      <c r="A4001" s="263" t="s">
        <v>10581</v>
      </c>
      <c r="B4001" s="321" t="s">
        <v>10582</v>
      </c>
      <c r="C4001" s="263" t="s">
        <v>10615</v>
      </c>
      <c r="D4001" s="263" t="s">
        <v>10528</v>
      </c>
      <c r="E4001" s="271" t="s">
        <v>10584</v>
      </c>
      <c r="F4001" s="291" t="s">
        <v>6363</v>
      </c>
      <c r="G4001" s="264" t="s">
        <v>10609</v>
      </c>
      <c r="H4001" s="263" t="s">
        <v>10616</v>
      </c>
      <c r="I4001" s="265" t="s">
        <v>9</v>
      </c>
      <c r="J4001" s="290"/>
      <c r="K4001" s="264"/>
      <c r="L4001" s="267"/>
      <c r="M4001" s="267"/>
      <c r="N4001" s="267"/>
      <c r="O4001" s="267"/>
      <c r="P4001" s="267"/>
      <c r="Q4001" s="267"/>
      <c r="R4001" s="267"/>
      <c r="S4001" s="267"/>
      <c r="T4001" s="267"/>
      <c r="U4001" s="267"/>
      <c r="V4001" s="267"/>
      <c r="W4001" s="267"/>
      <c r="X4001" s="267"/>
      <c r="Y4001" s="267"/>
      <c r="Z4001" s="267"/>
      <c r="AA4001" s="267"/>
      <c r="AB4001" s="267"/>
    </row>
    <row r="4002" spans="1:28" s="268" customFormat="1" ht="40.200000000000003" customHeight="1">
      <c r="A4002" s="263" t="s">
        <v>10581</v>
      </c>
      <c r="B4002" s="321" t="s">
        <v>10582</v>
      </c>
      <c r="C4002" s="263" t="s">
        <v>10617</v>
      </c>
      <c r="D4002" s="263" t="s">
        <v>10528</v>
      </c>
      <c r="E4002" s="271" t="s">
        <v>10584</v>
      </c>
      <c r="F4002" s="291" t="s">
        <v>10618</v>
      </c>
      <c r="G4002" s="264" t="s">
        <v>10609</v>
      </c>
      <c r="H4002" s="263" t="s">
        <v>10619</v>
      </c>
      <c r="I4002" s="265" t="s">
        <v>9</v>
      </c>
      <c r="J4002" s="290"/>
      <c r="K4002" s="264"/>
      <c r="L4002" s="267"/>
      <c r="M4002" s="267"/>
      <c r="N4002" s="267"/>
      <c r="O4002" s="267"/>
      <c r="P4002" s="267"/>
      <c r="Q4002" s="267"/>
      <c r="R4002" s="267"/>
      <c r="S4002" s="267"/>
      <c r="T4002" s="267"/>
      <c r="U4002" s="267"/>
      <c r="V4002" s="267"/>
      <c r="W4002" s="267"/>
      <c r="X4002" s="267"/>
      <c r="Y4002" s="267"/>
      <c r="Z4002" s="267"/>
      <c r="AA4002" s="267"/>
      <c r="AB4002" s="267"/>
    </row>
    <row r="4003" spans="1:28" s="268" customFormat="1" ht="40.200000000000003" customHeight="1">
      <c r="A4003" s="263" t="s">
        <v>10581</v>
      </c>
      <c r="B4003" s="321" t="s">
        <v>10582</v>
      </c>
      <c r="C4003" s="263" t="s">
        <v>10620</v>
      </c>
      <c r="D4003" s="263" t="s">
        <v>10528</v>
      </c>
      <c r="E4003" s="271" t="s">
        <v>10584</v>
      </c>
      <c r="F4003" s="291" t="s">
        <v>6369</v>
      </c>
      <c r="G4003" s="264" t="s">
        <v>10609</v>
      </c>
      <c r="H4003" s="263" t="s">
        <v>10621</v>
      </c>
      <c r="I4003" s="265" t="s">
        <v>9</v>
      </c>
      <c r="J4003" s="290"/>
      <c r="K4003" s="264"/>
      <c r="L4003" s="267"/>
      <c r="M4003" s="267"/>
      <c r="N4003" s="267"/>
      <c r="O4003" s="267"/>
      <c r="P4003" s="267"/>
      <c r="Q4003" s="267"/>
      <c r="R4003" s="267"/>
      <c r="S4003" s="267"/>
      <c r="T4003" s="267"/>
      <c r="U4003" s="267"/>
      <c r="V4003" s="267"/>
      <c r="W4003" s="267"/>
      <c r="X4003" s="267"/>
      <c r="Y4003" s="267"/>
      <c r="Z4003" s="267"/>
      <c r="AA4003" s="267"/>
      <c r="AB4003" s="267"/>
    </row>
    <row r="4004" spans="1:28" s="268" customFormat="1" ht="40.200000000000003" customHeight="1">
      <c r="A4004" s="263" t="s">
        <v>10581</v>
      </c>
      <c r="B4004" s="321" t="s">
        <v>10582</v>
      </c>
      <c r="C4004" s="263" t="s">
        <v>10622</v>
      </c>
      <c r="D4004" s="263" t="s">
        <v>10528</v>
      </c>
      <c r="E4004" s="271" t="s">
        <v>10584</v>
      </c>
      <c r="F4004" s="291" t="s">
        <v>10623</v>
      </c>
      <c r="G4004" s="264" t="s">
        <v>10609</v>
      </c>
      <c r="H4004" s="263" t="s">
        <v>6373</v>
      </c>
      <c r="I4004" s="265" t="s">
        <v>9</v>
      </c>
      <c r="J4004" s="290"/>
      <c r="K4004" s="264"/>
      <c r="L4004" s="267"/>
      <c r="M4004" s="267"/>
      <c r="N4004" s="267"/>
      <c r="O4004" s="267"/>
      <c r="P4004" s="267"/>
      <c r="Q4004" s="267"/>
      <c r="R4004" s="267"/>
      <c r="S4004" s="267"/>
      <c r="T4004" s="267"/>
      <c r="U4004" s="267"/>
      <c r="V4004" s="267"/>
      <c r="W4004" s="267"/>
      <c r="X4004" s="267"/>
      <c r="Y4004" s="267"/>
      <c r="Z4004" s="267"/>
      <c r="AA4004" s="267"/>
      <c r="AB4004" s="267"/>
    </row>
    <row r="4005" spans="1:28" s="268" customFormat="1" ht="40.200000000000003" customHeight="1">
      <c r="A4005" s="263" t="s">
        <v>10581</v>
      </c>
      <c r="B4005" s="321" t="s">
        <v>10582</v>
      </c>
      <c r="C4005" s="263" t="s">
        <v>10624</v>
      </c>
      <c r="D4005" s="263" t="s">
        <v>10528</v>
      </c>
      <c r="E4005" s="271" t="s">
        <v>10584</v>
      </c>
      <c r="F4005" s="291" t="s">
        <v>6375</v>
      </c>
      <c r="G4005" s="264" t="s">
        <v>10609</v>
      </c>
      <c r="H4005" s="263" t="s">
        <v>6376</v>
      </c>
      <c r="I4005" s="265" t="s">
        <v>9</v>
      </c>
      <c r="J4005" s="290"/>
      <c r="K4005" s="264"/>
      <c r="L4005" s="267"/>
      <c r="M4005" s="267"/>
      <c r="N4005" s="267"/>
      <c r="O4005" s="267"/>
      <c r="P4005" s="267"/>
      <c r="Q4005" s="267"/>
      <c r="R4005" s="267"/>
      <c r="S4005" s="267"/>
      <c r="T4005" s="267"/>
      <c r="U4005" s="267"/>
      <c r="V4005" s="267"/>
      <c r="W4005" s="267"/>
      <c r="X4005" s="267"/>
      <c r="Y4005" s="267"/>
      <c r="Z4005" s="267"/>
      <c r="AA4005" s="267"/>
      <c r="AB4005" s="267"/>
    </row>
    <row r="4006" spans="1:28" s="268" customFormat="1" ht="40.200000000000003" customHeight="1">
      <c r="A4006" s="263" t="s">
        <v>10581</v>
      </c>
      <c r="B4006" s="321" t="s">
        <v>10582</v>
      </c>
      <c r="C4006" s="263" t="s">
        <v>10625</v>
      </c>
      <c r="D4006" s="263" t="s">
        <v>10528</v>
      </c>
      <c r="E4006" s="271" t="s">
        <v>10584</v>
      </c>
      <c r="F4006" s="291" t="s">
        <v>6378</v>
      </c>
      <c r="G4006" s="264" t="s">
        <v>10609</v>
      </c>
      <c r="H4006" s="264" t="s">
        <v>10626</v>
      </c>
      <c r="I4006" s="265" t="s">
        <v>9</v>
      </c>
      <c r="J4006" s="290"/>
      <c r="K4006" s="264"/>
      <c r="L4006" s="267"/>
      <c r="M4006" s="267"/>
      <c r="N4006" s="267"/>
      <c r="O4006" s="267"/>
      <c r="P4006" s="267"/>
      <c r="Q4006" s="267"/>
      <c r="R4006" s="267"/>
      <c r="S4006" s="267"/>
      <c r="T4006" s="267"/>
      <c r="U4006" s="267"/>
      <c r="V4006" s="267"/>
      <c r="W4006" s="267"/>
      <c r="X4006" s="267"/>
      <c r="Y4006" s="267"/>
      <c r="Z4006" s="267"/>
      <c r="AA4006" s="267"/>
      <c r="AB4006" s="267"/>
    </row>
    <row r="4007" spans="1:28" s="268" customFormat="1" ht="40.200000000000003" customHeight="1">
      <c r="A4007" s="263" t="s">
        <v>10581</v>
      </c>
      <c r="B4007" s="321" t="s">
        <v>10582</v>
      </c>
      <c r="C4007" s="263" t="s">
        <v>10627</v>
      </c>
      <c r="D4007" s="263" t="s">
        <v>10528</v>
      </c>
      <c r="E4007" s="271" t="s">
        <v>10584</v>
      </c>
      <c r="F4007" s="263" t="s">
        <v>6381</v>
      </c>
      <c r="G4007" s="264" t="s">
        <v>10628</v>
      </c>
      <c r="H4007" s="263" t="s">
        <v>10629</v>
      </c>
      <c r="I4007" s="265" t="s">
        <v>9</v>
      </c>
      <c r="J4007" s="290"/>
      <c r="K4007" s="264"/>
      <c r="L4007" s="267"/>
      <c r="M4007" s="267"/>
      <c r="N4007" s="267"/>
      <c r="O4007" s="267"/>
      <c r="P4007" s="267"/>
      <c r="Q4007" s="267"/>
      <c r="R4007" s="267"/>
      <c r="S4007" s="267"/>
      <c r="T4007" s="267"/>
      <c r="U4007" s="267"/>
      <c r="V4007" s="267"/>
      <c r="W4007" s="267"/>
      <c r="X4007" s="267"/>
      <c r="Y4007" s="267"/>
      <c r="Z4007" s="267"/>
      <c r="AA4007" s="267"/>
      <c r="AB4007" s="267"/>
    </row>
    <row r="4008" spans="1:28" s="268" customFormat="1" ht="40.200000000000003" customHeight="1">
      <c r="A4008" s="263" t="s">
        <v>10581</v>
      </c>
      <c r="B4008" s="321" t="s">
        <v>10582</v>
      </c>
      <c r="C4008" s="263" t="s">
        <v>10630</v>
      </c>
      <c r="D4008" s="263" t="s">
        <v>10528</v>
      </c>
      <c r="E4008" s="271" t="s">
        <v>10584</v>
      </c>
      <c r="F4008" s="291" t="s">
        <v>6385</v>
      </c>
      <c r="G4008" s="264" t="s">
        <v>10628</v>
      </c>
      <c r="H4008" s="263" t="s">
        <v>6386</v>
      </c>
      <c r="I4008" s="265" t="s">
        <v>9</v>
      </c>
      <c r="J4008" s="290"/>
      <c r="K4008" s="264"/>
      <c r="L4008" s="267"/>
      <c r="M4008" s="267"/>
      <c r="N4008" s="267"/>
      <c r="O4008" s="267"/>
      <c r="P4008" s="267"/>
      <c r="Q4008" s="267"/>
      <c r="R4008" s="267"/>
      <c r="S4008" s="267"/>
      <c r="T4008" s="267"/>
      <c r="U4008" s="267"/>
      <c r="V4008" s="267"/>
      <c r="W4008" s="267"/>
      <c r="X4008" s="267"/>
      <c r="Y4008" s="267"/>
      <c r="Z4008" s="267"/>
      <c r="AA4008" s="267"/>
      <c r="AB4008" s="267"/>
    </row>
    <row r="4009" spans="1:28" s="268" customFormat="1" ht="40.200000000000003" customHeight="1">
      <c r="A4009" s="263" t="s">
        <v>10581</v>
      </c>
      <c r="B4009" s="321" t="s">
        <v>10582</v>
      </c>
      <c r="C4009" s="263" t="s">
        <v>10631</v>
      </c>
      <c r="D4009" s="263" t="s">
        <v>10528</v>
      </c>
      <c r="E4009" s="271" t="s">
        <v>10584</v>
      </c>
      <c r="F4009" s="291" t="s">
        <v>6388</v>
      </c>
      <c r="G4009" s="264" t="s">
        <v>10628</v>
      </c>
      <c r="H4009" s="263" t="s">
        <v>6389</v>
      </c>
      <c r="I4009" s="265" t="s">
        <v>9</v>
      </c>
      <c r="J4009" s="290"/>
      <c r="K4009" s="264"/>
      <c r="L4009" s="267"/>
      <c r="M4009" s="267"/>
      <c r="N4009" s="267"/>
      <c r="O4009" s="267"/>
      <c r="P4009" s="267"/>
      <c r="Q4009" s="267"/>
      <c r="R4009" s="267"/>
      <c r="S4009" s="267"/>
      <c r="T4009" s="267"/>
      <c r="U4009" s="267"/>
      <c r="V4009" s="267"/>
      <c r="W4009" s="267"/>
      <c r="X4009" s="267"/>
      <c r="Y4009" s="267"/>
      <c r="Z4009" s="267"/>
      <c r="AA4009" s="267"/>
      <c r="AB4009" s="267"/>
    </row>
    <row r="4010" spans="1:28" s="268" customFormat="1" ht="40.200000000000003" customHeight="1">
      <c r="A4010" s="263" t="s">
        <v>10581</v>
      </c>
      <c r="B4010" s="321" t="s">
        <v>10582</v>
      </c>
      <c r="C4010" s="263" t="s">
        <v>10632</v>
      </c>
      <c r="D4010" s="263" t="s">
        <v>10528</v>
      </c>
      <c r="E4010" s="271" t="s">
        <v>10584</v>
      </c>
      <c r="F4010" s="291" t="s">
        <v>6391</v>
      </c>
      <c r="G4010" s="264" t="s">
        <v>10628</v>
      </c>
      <c r="H4010" s="263" t="s">
        <v>6392</v>
      </c>
      <c r="I4010" s="265" t="s">
        <v>9</v>
      </c>
      <c r="J4010" s="290"/>
      <c r="K4010" s="264"/>
      <c r="L4010" s="267"/>
      <c r="M4010" s="267"/>
      <c r="N4010" s="267"/>
      <c r="O4010" s="267"/>
      <c r="P4010" s="267"/>
      <c r="Q4010" s="267"/>
      <c r="R4010" s="267"/>
      <c r="S4010" s="267"/>
      <c r="T4010" s="267"/>
      <c r="U4010" s="267"/>
      <c r="V4010" s="267"/>
      <c r="W4010" s="267"/>
      <c r="X4010" s="267"/>
      <c r="Y4010" s="267"/>
      <c r="Z4010" s="267"/>
      <c r="AA4010" s="267"/>
      <c r="AB4010" s="267"/>
    </row>
    <row r="4011" spans="1:28" s="268" customFormat="1" ht="40.200000000000003" customHeight="1">
      <c r="A4011" s="263" t="s">
        <v>10581</v>
      </c>
      <c r="B4011" s="321" t="s">
        <v>10582</v>
      </c>
      <c r="C4011" s="263" t="s">
        <v>10633</v>
      </c>
      <c r="D4011" s="263" t="s">
        <v>10528</v>
      </c>
      <c r="E4011" s="271" t="s">
        <v>10584</v>
      </c>
      <c r="F4011" s="291" t="s">
        <v>10634</v>
      </c>
      <c r="G4011" s="264" t="s">
        <v>10628</v>
      </c>
      <c r="H4011" s="263" t="s">
        <v>6395</v>
      </c>
      <c r="I4011" s="265" t="s">
        <v>9</v>
      </c>
      <c r="J4011" s="290"/>
      <c r="K4011" s="264"/>
      <c r="L4011" s="267"/>
      <c r="M4011" s="267"/>
      <c r="N4011" s="267"/>
      <c r="O4011" s="267"/>
      <c r="P4011" s="267"/>
      <c r="Q4011" s="267"/>
      <c r="R4011" s="267"/>
      <c r="S4011" s="267"/>
      <c r="T4011" s="267"/>
      <c r="U4011" s="267"/>
      <c r="V4011" s="267"/>
      <c r="W4011" s="267"/>
      <c r="X4011" s="267"/>
      <c r="Y4011" s="267"/>
      <c r="Z4011" s="267"/>
      <c r="AA4011" s="267"/>
      <c r="AB4011" s="267"/>
    </row>
    <row r="4012" spans="1:28" s="268" customFormat="1" ht="40.200000000000003" customHeight="1">
      <c r="A4012" s="263" t="s">
        <v>10581</v>
      </c>
      <c r="B4012" s="321" t="s">
        <v>10582</v>
      </c>
      <c r="C4012" s="263" t="s">
        <v>10635</v>
      </c>
      <c r="D4012" s="263" t="s">
        <v>10528</v>
      </c>
      <c r="E4012" s="271" t="s">
        <v>10584</v>
      </c>
      <c r="F4012" s="291" t="s">
        <v>6397</v>
      </c>
      <c r="G4012" s="264" t="s">
        <v>10628</v>
      </c>
      <c r="H4012" s="263" t="s">
        <v>6398</v>
      </c>
      <c r="I4012" s="265" t="s">
        <v>9</v>
      </c>
      <c r="J4012" s="290"/>
      <c r="K4012" s="264"/>
      <c r="L4012" s="267"/>
      <c r="M4012" s="267"/>
      <c r="N4012" s="267"/>
      <c r="O4012" s="267"/>
      <c r="P4012" s="267"/>
      <c r="Q4012" s="267"/>
      <c r="R4012" s="267"/>
      <c r="S4012" s="267"/>
      <c r="T4012" s="267"/>
      <c r="U4012" s="267"/>
      <c r="V4012" s="267"/>
      <c r="W4012" s="267"/>
      <c r="X4012" s="267"/>
      <c r="Y4012" s="267"/>
      <c r="Z4012" s="267"/>
      <c r="AA4012" s="267"/>
      <c r="AB4012" s="267"/>
    </row>
    <row r="4013" spans="1:28" s="268" customFormat="1" ht="40.200000000000003" customHeight="1">
      <c r="A4013" s="263" t="s">
        <v>10581</v>
      </c>
      <c r="B4013" s="321" t="s">
        <v>10582</v>
      </c>
      <c r="C4013" s="263" t="s">
        <v>10636</v>
      </c>
      <c r="D4013" s="263" t="s">
        <v>10528</v>
      </c>
      <c r="E4013" s="271" t="s">
        <v>10584</v>
      </c>
      <c r="F4013" s="291" t="s">
        <v>6400</v>
      </c>
      <c r="G4013" s="264" t="s">
        <v>10628</v>
      </c>
      <c r="H4013" s="269" t="s">
        <v>10637</v>
      </c>
      <c r="I4013" s="265" t="s">
        <v>9</v>
      </c>
      <c r="J4013" s="290"/>
      <c r="K4013" s="264"/>
      <c r="L4013" s="267"/>
      <c r="M4013" s="267"/>
      <c r="N4013" s="267"/>
      <c r="O4013" s="267"/>
      <c r="P4013" s="267"/>
      <c r="Q4013" s="267"/>
      <c r="R4013" s="267"/>
      <c r="S4013" s="267"/>
      <c r="T4013" s="267"/>
      <c r="U4013" s="267"/>
      <c r="V4013" s="267"/>
      <c r="W4013" s="267"/>
      <c r="X4013" s="267"/>
      <c r="Y4013" s="267"/>
      <c r="Z4013" s="267"/>
      <c r="AA4013" s="267"/>
      <c r="AB4013" s="267"/>
    </row>
    <row r="4014" spans="1:28" s="268" customFormat="1" ht="40.200000000000003" customHeight="1">
      <c r="A4014" s="263" t="s">
        <v>10581</v>
      </c>
      <c r="B4014" s="321" t="s">
        <v>10582</v>
      </c>
      <c r="C4014" s="263" t="s">
        <v>10638</v>
      </c>
      <c r="D4014" s="263" t="s">
        <v>10528</v>
      </c>
      <c r="E4014" s="271" t="s">
        <v>10584</v>
      </c>
      <c r="F4014" s="291" t="s">
        <v>6403</v>
      </c>
      <c r="G4014" s="264" t="s">
        <v>10639</v>
      </c>
      <c r="H4014" s="263" t="s">
        <v>6405</v>
      </c>
      <c r="I4014" s="265" t="s">
        <v>9</v>
      </c>
      <c r="J4014" s="290"/>
      <c r="K4014" s="264"/>
      <c r="L4014" s="267"/>
      <c r="M4014" s="267"/>
      <c r="N4014" s="267"/>
      <c r="O4014" s="267"/>
      <c r="P4014" s="267"/>
      <c r="Q4014" s="267"/>
      <c r="R4014" s="267"/>
      <c r="S4014" s="267"/>
      <c r="T4014" s="267"/>
      <c r="U4014" s="267"/>
      <c r="V4014" s="267"/>
      <c r="W4014" s="267"/>
      <c r="X4014" s="267"/>
      <c r="Y4014" s="267"/>
      <c r="Z4014" s="267"/>
      <c r="AA4014" s="267"/>
      <c r="AB4014" s="267"/>
    </row>
    <row r="4015" spans="1:28" s="268" customFormat="1" ht="40.200000000000003" customHeight="1">
      <c r="A4015" s="263" t="s">
        <v>10581</v>
      </c>
      <c r="B4015" s="321" t="s">
        <v>10582</v>
      </c>
      <c r="C4015" s="263" t="s">
        <v>10640</v>
      </c>
      <c r="D4015" s="263" t="s">
        <v>10528</v>
      </c>
      <c r="E4015" s="271" t="s">
        <v>10584</v>
      </c>
      <c r="F4015" s="291" t="s">
        <v>6407</v>
      </c>
      <c r="G4015" s="264" t="s">
        <v>10639</v>
      </c>
      <c r="H4015" s="263" t="s">
        <v>6408</v>
      </c>
      <c r="I4015" s="265" t="s">
        <v>9</v>
      </c>
      <c r="J4015" s="290"/>
      <c r="K4015" s="264"/>
      <c r="L4015" s="267"/>
      <c r="M4015" s="267"/>
      <c r="N4015" s="267"/>
      <c r="O4015" s="267"/>
      <c r="P4015" s="267"/>
      <c r="Q4015" s="267"/>
      <c r="R4015" s="267"/>
      <c r="S4015" s="267"/>
      <c r="T4015" s="267"/>
      <c r="U4015" s="267"/>
      <c r="V4015" s="267"/>
      <c r="W4015" s="267"/>
      <c r="X4015" s="267"/>
      <c r="Y4015" s="267"/>
      <c r="Z4015" s="267"/>
      <c r="AA4015" s="267"/>
      <c r="AB4015" s="267"/>
    </row>
    <row r="4016" spans="1:28" s="268" customFormat="1" ht="40.200000000000003" customHeight="1">
      <c r="A4016" s="263" t="s">
        <v>10581</v>
      </c>
      <c r="B4016" s="321" t="s">
        <v>10582</v>
      </c>
      <c r="C4016" s="263" t="s">
        <v>10641</v>
      </c>
      <c r="D4016" s="263" t="s">
        <v>10528</v>
      </c>
      <c r="E4016" s="271" t="s">
        <v>10584</v>
      </c>
      <c r="F4016" s="291" t="s">
        <v>6410</v>
      </c>
      <c r="G4016" s="264" t="s">
        <v>10639</v>
      </c>
      <c r="H4016" s="263" t="s">
        <v>6411</v>
      </c>
      <c r="I4016" s="265" t="s">
        <v>9</v>
      </c>
      <c r="J4016" s="290"/>
      <c r="K4016" s="264"/>
      <c r="L4016" s="267"/>
      <c r="M4016" s="267"/>
      <c r="N4016" s="267"/>
      <c r="O4016" s="267"/>
      <c r="P4016" s="267"/>
      <c r="Q4016" s="267"/>
      <c r="R4016" s="267"/>
      <c r="S4016" s="267"/>
      <c r="T4016" s="267"/>
      <c r="U4016" s="267"/>
      <c r="V4016" s="267"/>
      <c r="W4016" s="267"/>
      <c r="X4016" s="267"/>
      <c r="Y4016" s="267"/>
      <c r="Z4016" s="267"/>
      <c r="AA4016" s="267"/>
      <c r="AB4016" s="267"/>
    </row>
    <row r="4017" spans="1:28" s="268" customFormat="1" ht="40.200000000000003" customHeight="1">
      <c r="A4017" s="263" t="s">
        <v>10581</v>
      </c>
      <c r="B4017" s="321" t="s">
        <v>10582</v>
      </c>
      <c r="C4017" s="263" t="s">
        <v>10642</v>
      </c>
      <c r="D4017" s="263" t="s">
        <v>10528</v>
      </c>
      <c r="E4017" s="271" t="s">
        <v>10584</v>
      </c>
      <c r="F4017" s="291" t="s">
        <v>6413</v>
      </c>
      <c r="G4017" s="264" t="s">
        <v>10639</v>
      </c>
      <c r="H4017" s="263" t="s">
        <v>6414</v>
      </c>
      <c r="I4017" s="265" t="s">
        <v>9</v>
      </c>
      <c r="J4017" s="290"/>
      <c r="K4017" s="264"/>
      <c r="L4017" s="267"/>
      <c r="M4017" s="267"/>
      <c r="N4017" s="267"/>
      <c r="O4017" s="267"/>
      <c r="P4017" s="267"/>
      <c r="Q4017" s="267"/>
      <c r="R4017" s="267"/>
      <c r="S4017" s="267"/>
      <c r="T4017" s="267"/>
      <c r="U4017" s="267"/>
      <c r="V4017" s="267"/>
      <c r="W4017" s="267"/>
      <c r="X4017" s="267"/>
      <c r="Y4017" s="267"/>
      <c r="Z4017" s="267"/>
      <c r="AA4017" s="267"/>
      <c r="AB4017" s="267"/>
    </row>
    <row r="4018" spans="1:28" s="268" customFormat="1" ht="40.200000000000003" customHeight="1">
      <c r="A4018" s="263" t="s">
        <v>10581</v>
      </c>
      <c r="B4018" s="321" t="s">
        <v>10582</v>
      </c>
      <c r="C4018" s="263" t="s">
        <v>10643</v>
      </c>
      <c r="D4018" s="263" t="s">
        <v>10528</v>
      </c>
      <c r="E4018" s="271" t="s">
        <v>10584</v>
      </c>
      <c r="F4018" s="291" t="s">
        <v>6416</v>
      </c>
      <c r="G4018" s="264" t="s">
        <v>6404</v>
      </c>
      <c r="H4018" s="263" t="s">
        <v>10644</v>
      </c>
      <c r="I4018" s="265" t="s">
        <v>9</v>
      </c>
      <c r="J4018" s="290"/>
      <c r="K4018" s="264"/>
      <c r="L4018" s="267"/>
      <c r="M4018" s="267"/>
      <c r="N4018" s="267"/>
      <c r="O4018" s="267"/>
      <c r="P4018" s="267"/>
      <c r="Q4018" s="267"/>
      <c r="R4018" s="267"/>
      <c r="S4018" s="267"/>
      <c r="T4018" s="267"/>
      <c r="U4018" s="267"/>
      <c r="V4018" s="267"/>
      <c r="W4018" s="267"/>
      <c r="X4018" s="267"/>
      <c r="Y4018" s="267"/>
      <c r="Z4018" s="267"/>
      <c r="AA4018" s="267"/>
      <c r="AB4018" s="267"/>
    </row>
    <row r="4019" spans="1:28" s="268" customFormat="1" ht="40.200000000000003" customHeight="1">
      <c r="A4019" s="263" t="s">
        <v>10581</v>
      </c>
      <c r="B4019" s="321" t="s">
        <v>10582</v>
      </c>
      <c r="C4019" s="263" t="s">
        <v>10645</v>
      </c>
      <c r="D4019" s="263" t="s">
        <v>10528</v>
      </c>
      <c r="E4019" s="271" t="s">
        <v>10584</v>
      </c>
      <c r="F4019" s="263" t="s">
        <v>6419</v>
      </c>
      <c r="G4019" s="264" t="s">
        <v>10639</v>
      </c>
      <c r="H4019" s="263" t="s">
        <v>6420</v>
      </c>
      <c r="I4019" s="265" t="s">
        <v>9</v>
      </c>
      <c r="J4019" s="290"/>
      <c r="K4019" s="264"/>
      <c r="L4019" s="267"/>
      <c r="M4019" s="267"/>
      <c r="N4019" s="267"/>
      <c r="O4019" s="267"/>
      <c r="P4019" s="267"/>
      <c r="Q4019" s="267"/>
      <c r="R4019" s="267"/>
      <c r="S4019" s="267"/>
      <c r="T4019" s="267"/>
      <c r="U4019" s="267"/>
      <c r="V4019" s="267"/>
      <c r="W4019" s="267"/>
      <c r="X4019" s="267"/>
      <c r="Y4019" s="267"/>
      <c r="Z4019" s="267"/>
      <c r="AA4019" s="267"/>
      <c r="AB4019" s="267"/>
    </row>
    <row r="4020" spans="1:28" s="268" customFormat="1" ht="40.200000000000003" customHeight="1">
      <c r="A4020" s="263" t="s">
        <v>10581</v>
      </c>
      <c r="B4020" s="321" t="s">
        <v>10582</v>
      </c>
      <c r="C4020" s="263" t="s">
        <v>10646</v>
      </c>
      <c r="D4020" s="263" t="s">
        <v>10528</v>
      </c>
      <c r="E4020" s="271" t="s">
        <v>10584</v>
      </c>
      <c r="F4020" s="263" t="s">
        <v>6422</v>
      </c>
      <c r="G4020" s="264" t="s">
        <v>10639</v>
      </c>
      <c r="H4020" s="263" t="s">
        <v>6423</v>
      </c>
      <c r="I4020" s="265" t="s">
        <v>9</v>
      </c>
      <c r="J4020" s="290"/>
      <c r="K4020" s="264"/>
      <c r="L4020" s="267"/>
      <c r="M4020" s="267"/>
      <c r="N4020" s="267"/>
      <c r="O4020" s="267"/>
      <c r="P4020" s="267"/>
      <c r="Q4020" s="267"/>
      <c r="R4020" s="267"/>
      <c r="S4020" s="267"/>
      <c r="T4020" s="267"/>
      <c r="U4020" s="267"/>
      <c r="V4020" s="267"/>
      <c r="W4020" s="267"/>
      <c r="X4020" s="267"/>
      <c r="Y4020" s="267"/>
      <c r="Z4020" s="267"/>
      <c r="AA4020" s="267"/>
      <c r="AB4020" s="267"/>
    </row>
    <row r="4021" spans="1:28" s="268" customFormat="1" ht="40.200000000000003" customHeight="1">
      <c r="A4021" s="263" t="s">
        <v>10581</v>
      </c>
      <c r="B4021" s="321" t="s">
        <v>10582</v>
      </c>
      <c r="C4021" s="263" t="s">
        <v>10647</v>
      </c>
      <c r="D4021" s="263" t="s">
        <v>10528</v>
      </c>
      <c r="E4021" s="271" t="s">
        <v>10584</v>
      </c>
      <c r="F4021" s="263" t="s">
        <v>10648</v>
      </c>
      <c r="G4021" s="264" t="s">
        <v>10639</v>
      </c>
      <c r="H4021" s="263" t="s">
        <v>6426</v>
      </c>
      <c r="I4021" s="265" t="s">
        <v>9</v>
      </c>
      <c r="J4021" s="290"/>
      <c r="K4021" s="264"/>
      <c r="L4021" s="267"/>
      <c r="M4021" s="267"/>
      <c r="N4021" s="267"/>
      <c r="O4021" s="267"/>
      <c r="P4021" s="267"/>
      <c r="Q4021" s="267"/>
      <c r="R4021" s="267"/>
      <c r="S4021" s="267"/>
      <c r="T4021" s="267"/>
      <c r="U4021" s="267"/>
      <c r="V4021" s="267"/>
      <c r="W4021" s="267"/>
      <c r="X4021" s="267"/>
      <c r="Y4021" s="267"/>
      <c r="Z4021" s="267"/>
      <c r="AA4021" s="267"/>
      <c r="AB4021" s="267"/>
    </row>
    <row r="4022" spans="1:28" s="268" customFormat="1" ht="40.200000000000003" customHeight="1">
      <c r="A4022" s="263" t="s">
        <v>10581</v>
      </c>
      <c r="B4022" s="321" t="s">
        <v>10582</v>
      </c>
      <c r="C4022" s="263" t="s">
        <v>10649</v>
      </c>
      <c r="D4022" s="263" t="s">
        <v>10528</v>
      </c>
      <c r="E4022" s="271" t="s">
        <v>10584</v>
      </c>
      <c r="F4022" s="263" t="s">
        <v>6428</v>
      </c>
      <c r="G4022" s="264" t="s">
        <v>10639</v>
      </c>
      <c r="H4022" s="263" t="s">
        <v>6429</v>
      </c>
      <c r="I4022" s="265" t="s">
        <v>9</v>
      </c>
      <c r="J4022" s="290"/>
      <c r="K4022" s="264"/>
      <c r="L4022" s="267"/>
      <c r="M4022" s="267"/>
      <c r="N4022" s="267"/>
      <c r="O4022" s="267"/>
      <c r="P4022" s="267"/>
      <c r="Q4022" s="267"/>
      <c r="R4022" s="267"/>
      <c r="S4022" s="267"/>
      <c r="T4022" s="267"/>
      <c r="U4022" s="267"/>
      <c r="V4022" s="267"/>
      <c r="W4022" s="267"/>
      <c r="X4022" s="267"/>
      <c r="Y4022" s="267"/>
      <c r="Z4022" s="267"/>
      <c r="AA4022" s="267"/>
      <c r="AB4022" s="267"/>
    </row>
    <row r="4023" spans="1:28" s="268" customFormat="1" ht="40.200000000000003" customHeight="1">
      <c r="A4023" s="263" t="s">
        <v>10581</v>
      </c>
      <c r="B4023" s="321" t="s">
        <v>10582</v>
      </c>
      <c r="C4023" s="263" t="s">
        <v>10650</v>
      </c>
      <c r="D4023" s="263" t="s">
        <v>10528</v>
      </c>
      <c r="E4023" s="271" t="s">
        <v>10584</v>
      </c>
      <c r="F4023" s="263" t="s">
        <v>6431</v>
      </c>
      <c r="G4023" s="264" t="s">
        <v>10639</v>
      </c>
      <c r="H4023" s="263" t="s">
        <v>6432</v>
      </c>
      <c r="I4023" s="265" t="s">
        <v>9</v>
      </c>
      <c r="J4023" s="290"/>
      <c r="K4023" s="264"/>
      <c r="L4023" s="267"/>
      <c r="M4023" s="267"/>
      <c r="N4023" s="267"/>
      <c r="O4023" s="267"/>
      <c r="P4023" s="267"/>
      <c r="Q4023" s="267"/>
      <c r="R4023" s="267"/>
      <c r="S4023" s="267"/>
      <c r="T4023" s="267"/>
      <c r="U4023" s="267"/>
      <c r="V4023" s="267"/>
      <c r="W4023" s="267"/>
      <c r="X4023" s="267"/>
      <c r="Y4023" s="267"/>
      <c r="Z4023" s="267"/>
      <c r="AA4023" s="267"/>
      <c r="AB4023" s="267"/>
    </row>
    <row r="4024" spans="1:28" s="268" customFormat="1" ht="40.200000000000003" customHeight="1">
      <c r="A4024" s="263" t="s">
        <v>10581</v>
      </c>
      <c r="B4024" s="321" t="s">
        <v>10582</v>
      </c>
      <c r="C4024" s="263" t="s">
        <v>10651</v>
      </c>
      <c r="D4024" s="263" t="s">
        <v>10528</v>
      </c>
      <c r="E4024" s="271" t="s">
        <v>10584</v>
      </c>
      <c r="F4024" s="263" t="s">
        <v>6434</v>
      </c>
      <c r="G4024" s="264" t="s">
        <v>10639</v>
      </c>
      <c r="H4024" s="263" t="s">
        <v>6435</v>
      </c>
      <c r="I4024" s="265" t="s">
        <v>9</v>
      </c>
      <c r="J4024" s="290"/>
      <c r="K4024" s="264"/>
      <c r="L4024" s="267"/>
      <c r="M4024" s="267"/>
      <c r="N4024" s="267"/>
      <c r="O4024" s="267"/>
      <c r="P4024" s="267"/>
      <c r="Q4024" s="267"/>
      <c r="R4024" s="267"/>
      <c r="S4024" s="267"/>
      <c r="T4024" s="267"/>
      <c r="U4024" s="267"/>
      <c r="V4024" s="267"/>
      <c r="W4024" s="267"/>
      <c r="X4024" s="267"/>
      <c r="Y4024" s="267"/>
      <c r="Z4024" s="267"/>
      <c r="AA4024" s="267"/>
      <c r="AB4024" s="267"/>
    </row>
    <row r="4025" spans="1:28" s="268" customFormat="1" ht="40.200000000000003" customHeight="1">
      <c r="A4025" s="263" t="s">
        <v>10581</v>
      </c>
      <c r="B4025" s="321" t="s">
        <v>10582</v>
      </c>
      <c r="C4025" s="263" t="s">
        <v>10652</v>
      </c>
      <c r="D4025" s="263" t="s">
        <v>10528</v>
      </c>
      <c r="E4025" s="271" t="s">
        <v>10584</v>
      </c>
      <c r="F4025" s="263" t="s">
        <v>6437</v>
      </c>
      <c r="G4025" s="264" t="s">
        <v>10639</v>
      </c>
      <c r="H4025" s="263" t="s">
        <v>6441</v>
      </c>
      <c r="I4025" s="265" t="s">
        <v>9</v>
      </c>
      <c r="J4025" s="290"/>
      <c r="K4025" s="264"/>
      <c r="L4025" s="267"/>
      <c r="M4025" s="267"/>
      <c r="N4025" s="267"/>
      <c r="O4025" s="267"/>
      <c r="P4025" s="267"/>
      <c r="Q4025" s="267"/>
      <c r="R4025" s="267"/>
      <c r="S4025" s="267"/>
      <c r="T4025" s="267"/>
      <c r="U4025" s="267"/>
      <c r="V4025" s="267"/>
      <c r="W4025" s="267"/>
      <c r="X4025" s="267"/>
      <c r="Y4025" s="267"/>
      <c r="Z4025" s="267"/>
      <c r="AA4025" s="267"/>
      <c r="AB4025" s="267"/>
    </row>
    <row r="4026" spans="1:28" s="268" customFormat="1" ht="40.200000000000003" customHeight="1">
      <c r="A4026" s="263" t="s">
        <v>10581</v>
      </c>
      <c r="B4026" s="321" t="s">
        <v>10582</v>
      </c>
      <c r="C4026" s="263" t="s">
        <v>10653</v>
      </c>
      <c r="D4026" s="263" t="s">
        <v>10528</v>
      </c>
      <c r="E4026" s="271" t="s">
        <v>10584</v>
      </c>
      <c r="F4026" s="263" t="s">
        <v>6440</v>
      </c>
      <c r="G4026" s="264" t="s">
        <v>10639</v>
      </c>
      <c r="H4026" s="263" t="s">
        <v>6441</v>
      </c>
      <c r="I4026" s="265" t="s">
        <v>9</v>
      </c>
      <c r="J4026" s="290"/>
      <c r="K4026" s="264"/>
      <c r="L4026" s="267"/>
      <c r="M4026" s="267"/>
      <c r="N4026" s="267"/>
      <c r="O4026" s="267"/>
      <c r="P4026" s="267"/>
      <c r="Q4026" s="267"/>
      <c r="R4026" s="267"/>
      <c r="S4026" s="267"/>
      <c r="T4026" s="267"/>
      <c r="U4026" s="267"/>
      <c r="V4026" s="267"/>
      <c r="W4026" s="267"/>
      <c r="X4026" s="267"/>
      <c r="Y4026" s="267"/>
      <c r="Z4026" s="267"/>
      <c r="AA4026" s="267"/>
      <c r="AB4026" s="267"/>
    </row>
    <row r="4027" spans="1:28" s="268" customFormat="1" ht="40.200000000000003" customHeight="1">
      <c r="A4027" s="263" t="s">
        <v>10581</v>
      </c>
      <c r="B4027" s="321" t="s">
        <v>10582</v>
      </c>
      <c r="C4027" s="263" t="s">
        <v>10654</v>
      </c>
      <c r="D4027" s="263" t="s">
        <v>10528</v>
      </c>
      <c r="E4027" s="271" t="s">
        <v>10584</v>
      </c>
      <c r="F4027" s="263" t="s">
        <v>6443</v>
      </c>
      <c r="G4027" s="264" t="s">
        <v>10639</v>
      </c>
      <c r="H4027" s="263" t="s">
        <v>10655</v>
      </c>
      <c r="I4027" s="265" t="s">
        <v>9</v>
      </c>
      <c r="J4027" s="290"/>
      <c r="K4027" s="264"/>
      <c r="L4027" s="267"/>
      <c r="M4027" s="267"/>
      <c r="N4027" s="267"/>
      <c r="O4027" s="267"/>
      <c r="P4027" s="267"/>
      <c r="Q4027" s="267"/>
      <c r="R4027" s="267"/>
      <c r="S4027" s="267"/>
      <c r="T4027" s="267"/>
      <c r="U4027" s="267"/>
      <c r="V4027" s="267"/>
      <c r="W4027" s="267"/>
      <c r="X4027" s="267"/>
      <c r="Y4027" s="267"/>
      <c r="Z4027" s="267"/>
      <c r="AA4027" s="267"/>
      <c r="AB4027" s="267"/>
    </row>
    <row r="4028" spans="1:28" s="268" customFormat="1" ht="40.200000000000003" customHeight="1">
      <c r="A4028" s="263" t="s">
        <v>10581</v>
      </c>
      <c r="B4028" s="321" t="s">
        <v>10582</v>
      </c>
      <c r="C4028" s="263" t="s">
        <v>10656</v>
      </c>
      <c r="D4028" s="263" t="s">
        <v>10528</v>
      </c>
      <c r="E4028" s="271" t="s">
        <v>10584</v>
      </c>
      <c r="F4028" s="263" t="s">
        <v>6446</v>
      </c>
      <c r="G4028" s="264" t="s">
        <v>10639</v>
      </c>
      <c r="H4028" s="263" t="s">
        <v>10657</v>
      </c>
      <c r="I4028" s="265" t="s">
        <v>9</v>
      </c>
      <c r="J4028" s="290"/>
      <c r="K4028" s="264"/>
      <c r="L4028" s="267"/>
      <c r="M4028" s="267"/>
      <c r="N4028" s="267"/>
      <c r="O4028" s="267"/>
      <c r="P4028" s="267"/>
      <c r="Q4028" s="267"/>
      <c r="R4028" s="267"/>
      <c r="S4028" s="267"/>
      <c r="T4028" s="267"/>
      <c r="U4028" s="267"/>
      <c r="V4028" s="267"/>
      <c r="W4028" s="267"/>
      <c r="X4028" s="267"/>
      <c r="Y4028" s="267"/>
      <c r="Z4028" s="267"/>
      <c r="AA4028" s="267"/>
      <c r="AB4028" s="267"/>
    </row>
    <row r="4029" spans="1:28" s="268" customFormat="1" ht="40.200000000000003" customHeight="1">
      <c r="A4029" s="263" t="s">
        <v>10581</v>
      </c>
      <c r="B4029" s="321" t="s">
        <v>10582</v>
      </c>
      <c r="C4029" s="263" t="s">
        <v>10658</v>
      </c>
      <c r="D4029" s="263" t="s">
        <v>10528</v>
      </c>
      <c r="E4029" s="271" t="s">
        <v>10584</v>
      </c>
      <c r="F4029" s="291" t="s">
        <v>10659</v>
      </c>
      <c r="G4029" s="264" t="s">
        <v>10639</v>
      </c>
      <c r="H4029" s="263" t="s">
        <v>6450</v>
      </c>
      <c r="I4029" s="265" t="s">
        <v>9</v>
      </c>
      <c r="J4029" s="290"/>
      <c r="K4029" s="264"/>
      <c r="L4029" s="267"/>
      <c r="M4029" s="267"/>
      <c r="N4029" s="267"/>
      <c r="O4029" s="267"/>
      <c r="P4029" s="267"/>
      <c r="Q4029" s="267"/>
      <c r="R4029" s="267"/>
      <c r="S4029" s="267"/>
      <c r="T4029" s="267"/>
      <c r="U4029" s="267"/>
      <c r="V4029" s="267"/>
      <c r="W4029" s="267"/>
      <c r="X4029" s="267"/>
      <c r="Y4029" s="267"/>
      <c r="Z4029" s="267"/>
      <c r="AA4029" s="267"/>
      <c r="AB4029" s="267"/>
    </row>
    <row r="4030" spans="1:28" s="268" customFormat="1" ht="40.200000000000003" customHeight="1">
      <c r="A4030" s="263" t="s">
        <v>10581</v>
      </c>
      <c r="B4030" s="321" t="s">
        <v>10582</v>
      </c>
      <c r="C4030" s="263" t="s">
        <v>10660</v>
      </c>
      <c r="D4030" s="263" t="s">
        <v>10528</v>
      </c>
      <c r="E4030" s="271" t="s">
        <v>10584</v>
      </c>
      <c r="F4030" s="291" t="s">
        <v>6452</v>
      </c>
      <c r="G4030" s="264" t="s">
        <v>10639</v>
      </c>
      <c r="H4030" s="263" t="s">
        <v>6453</v>
      </c>
      <c r="I4030" s="265" t="s">
        <v>9</v>
      </c>
      <c r="J4030" s="290"/>
      <c r="K4030" s="264"/>
      <c r="L4030" s="267"/>
      <c r="M4030" s="267"/>
      <c r="N4030" s="267"/>
      <c r="O4030" s="267"/>
      <c r="P4030" s="267"/>
      <c r="Q4030" s="267"/>
      <c r="R4030" s="267"/>
      <c r="S4030" s="267"/>
      <c r="T4030" s="267"/>
      <c r="U4030" s="267"/>
      <c r="V4030" s="267"/>
      <c r="W4030" s="267"/>
      <c r="X4030" s="267"/>
      <c r="Y4030" s="267"/>
      <c r="Z4030" s="267"/>
      <c r="AA4030" s="267"/>
      <c r="AB4030" s="267"/>
    </row>
    <row r="4031" spans="1:28" s="268" customFormat="1" ht="40.200000000000003" customHeight="1">
      <c r="A4031" s="263" t="s">
        <v>10581</v>
      </c>
      <c r="B4031" s="321" t="s">
        <v>10582</v>
      </c>
      <c r="C4031" s="263" t="s">
        <v>10661</v>
      </c>
      <c r="D4031" s="263" t="s">
        <v>10528</v>
      </c>
      <c r="E4031" s="271" t="s">
        <v>10584</v>
      </c>
      <c r="F4031" s="291" t="s">
        <v>6455</v>
      </c>
      <c r="G4031" s="264" t="s">
        <v>10639</v>
      </c>
      <c r="H4031" s="263" t="s">
        <v>6456</v>
      </c>
      <c r="I4031" s="265" t="s">
        <v>9</v>
      </c>
      <c r="J4031" s="290"/>
      <c r="K4031" s="264"/>
      <c r="L4031" s="267"/>
      <c r="M4031" s="267"/>
      <c r="N4031" s="267"/>
      <c r="O4031" s="267"/>
      <c r="P4031" s="267"/>
      <c r="Q4031" s="267"/>
      <c r="R4031" s="267"/>
      <c r="S4031" s="267"/>
      <c r="T4031" s="267"/>
      <c r="U4031" s="267"/>
      <c r="V4031" s="267"/>
      <c r="W4031" s="267"/>
      <c r="X4031" s="267"/>
      <c r="Y4031" s="267"/>
      <c r="Z4031" s="267"/>
      <c r="AA4031" s="267"/>
      <c r="AB4031" s="267"/>
    </row>
    <row r="4032" spans="1:28" s="268" customFormat="1" ht="40.200000000000003" customHeight="1">
      <c r="A4032" s="263" t="s">
        <v>10581</v>
      </c>
      <c r="B4032" s="321" t="s">
        <v>10582</v>
      </c>
      <c r="C4032" s="263" t="s">
        <v>10662</v>
      </c>
      <c r="D4032" s="263" t="s">
        <v>10528</v>
      </c>
      <c r="E4032" s="271" t="s">
        <v>10584</v>
      </c>
      <c r="F4032" s="291" t="s">
        <v>6461</v>
      </c>
      <c r="G4032" s="264" t="s">
        <v>10639</v>
      </c>
      <c r="H4032" s="263" t="s">
        <v>10663</v>
      </c>
      <c r="I4032" s="265" t="s">
        <v>9</v>
      </c>
      <c r="J4032" s="290"/>
      <c r="K4032" s="264"/>
      <c r="L4032" s="267"/>
      <c r="M4032" s="267"/>
      <c r="N4032" s="267"/>
      <c r="O4032" s="267"/>
      <c r="P4032" s="267"/>
      <c r="Q4032" s="267"/>
      <c r="R4032" s="267"/>
      <c r="S4032" s="267"/>
      <c r="T4032" s="267"/>
      <c r="U4032" s="267"/>
      <c r="V4032" s="267"/>
      <c r="W4032" s="267"/>
      <c r="X4032" s="267"/>
      <c r="Y4032" s="267"/>
      <c r="Z4032" s="267"/>
      <c r="AA4032" s="267"/>
      <c r="AB4032" s="267"/>
    </row>
    <row r="4033" spans="1:28" s="268" customFormat="1" ht="40.200000000000003" customHeight="1">
      <c r="A4033" s="263" t="s">
        <v>10581</v>
      </c>
      <c r="B4033" s="321" t="s">
        <v>10582</v>
      </c>
      <c r="C4033" s="263" t="s">
        <v>10664</v>
      </c>
      <c r="D4033" s="263" t="s">
        <v>10528</v>
      </c>
      <c r="E4033" s="271" t="s">
        <v>10584</v>
      </c>
      <c r="F4033" s="291" t="s">
        <v>6464</v>
      </c>
      <c r="G4033" s="264" t="s">
        <v>10639</v>
      </c>
      <c r="H4033" s="263" t="s">
        <v>10663</v>
      </c>
      <c r="I4033" s="265" t="s">
        <v>9</v>
      </c>
      <c r="J4033" s="290"/>
      <c r="K4033" s="264"/>
      <c r="L4033" s="267"/>
      <c r="M4033" s="267"/>
      <c r="N4033" s="267"/>
      <c r="O4033" s="267"/>
      <c r="P4033" s="267"/>
      <c r="Q4033" s="267"/>
      <c r="R4033" s="267"/>
      <c r="S4033" s="267"/>
      <c r="T4033" s="267"/>
      <c r="U4033" s="267"/>
      <c r="V4033" s="267"/>
      <c r="W4033" s="267"/>
      <c r="X4033" s="267"/>
      <c r="Y4033" s="267"/>
      <c r="Z4033" s="267"/>
      <c r="AA4033" s="267"/>
      <c r="AB4033" s="267"/>
    </row>
    <row r="4034" spans="1:28" s="268" customFormat="1" ht="40.200000000000003" customHeight="1">
      <c r="A4034" s="263" t="s">
        <v>10581</v>
      </c>
      <c r="B4034" s="321" t="s">
        <v>10582</v>
      </c>
      <c r="C4034" s="263" t="s">
        <v>10665</v>
      </c>
      <c r="D4034" s="263" t="s">
        <v>10528</v>
      </c>
      <c r="E4034" s="271" t="s">
        <v>10584</v>
      </c>
      <c r="F4034" s="291" t="s">
        <v>6467</v>
      </c>
      <c r="G4034" s="264" t="s">
        <v>10639</v>
      </c>
      <c r="H4034" s="263" t="s">
        <v>6468</v>
      </c>
      <c r="I4034" s="265" t="s">
        <v>9</v>
      </c>
      <c r="J4034" s="290"/>
      <c r="K4034" s="264"/>
      <c r="L4034" s="267"/>
      <c r="M4034" s="267"/>
      <c r="N4034" s="267"/>
      <c r="O4034" s="267"/>
      <c r="P4034" s="267"/>
      <c r="Q4034" s="267"/>
      <c r="R4034" s="267"/>
      <c r="S4034" s="267"/>
      <c r="T4034" s="267"/>
      <c r="U4034" s="267"/>
      <c r="V4034" s="267"/>
      <c r="W4034" s="267"/>
      <c r="X4034" s="267"/>
      <c r="Y4034" s="267"/>
      <c r="Z4034" s="267"/>
      <c r="AA4034" s="267"/>
      <c r="AB4034" s="267"/>
    </row>
    <row r="4035" spans="1:28" s="268" customFormat="1" ht="40.200000000000003" customHeight="1">
      <c r="A4035" s="263" t="s">
        <v>10581</v>
      </c>
      <c r="B4035" s="321" t="s">
        <v>10582</v>
      </c>
      <c r="C4035" s="263" t="s">
        <v>10666</v>
      </c>
      <c r="D4035" s="263" t="s">
        <v>10528</v>
      </c>
      <c r="E4035" s="271" t="s">
        <v>10584</v>
      </c>
      <c r="F4035" s="291" t="s">
        <v>10667</v>
      </c>
      <c r="G4035" s="264" t="s">
        <v>10668</v>
      </c>
      <c r="H4035" s="263" t="s">
        <v>10669</v>
      </c>
      <c r="I4035" s="265" t="s">
        <v>9</v>
      </c>
      <c r="J4035" s="290"/>
      <c r="K4035" s="264"/>
      <c r="L4035" s="267"/>
      <c r="M4035" s="267"/>
      <c r="N4035" s="267"/>
      <c r="O4035" s="267"/>
      <c r="P4035" s="267"/>
      <c r="Q4035" s="267"/>
      <c r="R4035" s="267"/>
      <c r="S4035" s="267"/>
      <c r="T4035" s="267"/>
      <c r="U4035" s="267"/>
      <c r="V4035" s="267"/>
      <c r="W4035" s="267"/>
      <c r="X4035" s="267"/>
      <c r="Y4035" s="267"/>
      <c r="Z4035" s="267"/>
      <c r="AA4035" s="267"/>
      <c r="AB4035" s="267"/>
    </row>
    <row r="4036" spans="1:28" s="268" customFormat="1" ht="40.200000000000003" customHeight="1">
      <c r="A4036" s="263" t="s">
        <v>10581</v>
      </c>
      <c r="B4036" s="321" t="s">
        <v>10582</v>
      </c>
      <c r="C4036" s="263" t="s">
        <v>10670</v>
      </c>
      <c r="D4036" s="263" t="s">
        <v>10528</v>
      </c>
      <c r="E4036" s="271" t="s">
        <v>10584</v>
      </c>
      <c r="F4036" s="291" t="s">
        <v>10671</v>
      </c>
      <c r="G4036" s="264" t="s">
        <v>10672</v>
      </c>
      <c r="H4036" s="263" t="s">
        <v>10673</v>
      </c>
      <c r="I4036" s="265" t="s">
        <v>9</v>
      </c>
      <c r="J4036" s="290"/>
      <c r="K4036" s="264"/>
      <c r="L4036" s="267"/>
      <c r="M4036" s="267"/>
      <c r="N4036" s="267"/>
      <c r="O4036" s="267"/>
      <c r="P4036" s="267"/>
      <c r="Q4036" s="267"/>
      <c r="R4036" s="267"/>
      <c r="S4036" s="267"/>
      <c r="T4036" s="267"/>
      <c r="U4036" s="267"/>
      <c r="V4036" s="267"/>
      <c r="W4036" s="267"/>
      <c r="X4036" s="267"/>
      <c r="Y4036" s="267"/>
      <c r="Z4036" s="267"/>
      <c r="AA4036" s="267"/>
      <c r="AB4036" s="267"/>
    </row>
    <row r="4037" spans="1:28" s="268" customFormat="1" ht="40.200000000000003" customHeight="1">
      <c r="A4037" s="263" t="s">
        <v>10581</v>
      </c>
      <c r="B4037" s="321" t="s">
        <v>10582</v>
      </c>
      <c r="C4037" s="263" t="s">
        <v>10674</v>
      </c>
      <c r="D4037" s="263" t="s">
        <v>10528</v>
      </c>
      <c r="E4037" s="271" t="s">
        <v>10584</v>
      </c>
      <c r="F4037" s="291" t="s">
        <v>6477</v>
      </c>
      <c r="G4037" s="264" t="s">
        <v>10675</v>
      </c>
      <c r="H4037" s="263" t="s">
        <v>6479</v>
      </c>
      <c r="I4037" s="265" t="s">
        <v>9</v>
      </c>
      <c r="J4037" s="290"/>
      <c r="K4037" s="264"/>
      <c r="L4037" s="267"/>
      <c r="M4037" s="267"/>
      <c r="N4037" s="267"/>
      <c r="O4037" s="267"/>
      <c r="P4037" s="267"/>
      <c r="Q4037" s="267"/>
      <c r="R4037" s="267"/>
      <c r="S4037" s="267"/>
      <c r="T4037" s="267"/>
      <c r="U4037" s="267"/>
      <c r="V4037" s="267"/>
      <c r="W4037" s="267"/>
      <c r="X4037" s="267"/>
      <c r="Y4037" s="267"/>
      <c r="Z4037" s="267"/>
      <c r="AA4037" s="267"/>
      <c r="AB4037" s="267"/>
    </row>
    <row r="4038" spans="1:28" s="268" customFormat="1" ht="40.200000000000003" customHeight="1">
      <c r="A4038" s="263" t="s">
        <v>10581</v>
      </c>
      <c r="B4038" s="321" t="s">
        <v>10582</v>
      </c>
      <c r="C4038" s="263" t="s">
        <v>10676</v>
      </c>
      <c r="D4038" s="263" t="s">
        <v>10528</v>
      </c>
      <c r="E4038" s="271" t="s">
        <v>10584</v>
      </c>
      <c r="F4038" s="291" t="s">
        <v>10677</v>
      </c>
      <c r="G4038" s="264" t="s">
        <v>10678</v>
      </c>
      <c r="H4038" s="263" t="s">
        <v>10679</v>
      </c>
      <c r="I4038" s="265" t="s">
        <v>9</v>
      </c>
      <c r="J4038" s="290"/>
      <c r="K4038" s="264"/>
      <c r="L4038" s="267"/>
      <c r="M4038" s="267"/>
      <c r="N4038" s="267"/>
      <c r="O4038" s="267"/>
      <c r="P4038" s="267"/>
      <c r="Q4038" s="267"/>
      <c r="R4038" s="267"/>
      <c r="S4038" s="267"/>
      <c r="T4038" s="267"/>
      <c r="U4038" s="267"/>
      <c r="V4038" s="267"/>
      <c r="W4038" s="267"/>
      <c r="X4038" s="267"/>
      <c r="Y4038" s="267"/>
      <c r="Z4038" s="267"/>
      <c r="AA4038" s="267"/>
      <c r="AB4038" s="267"/>
    </row>
    <row r="4039" spans="1:28" s="268" customFormat="1" ht="40.200000000000003" customHeight="1">
      <c r="A4039" s="263" t="s">
        <v>10581</v>
      </c>
      <c r="B4039" s="321" t="s">
        <v>10582</v>
      </c>
      <c r="C4039" s="263" t="s">
        <v>10680</v>
      </c>
      <c r="D4039" s="263" t="s">
        <v>10528</v>
      </c>
      <c r="E4039" s="271" t="s">
        <v>10584</v>
      </c>
      <c r="F4039" s="291" t="s">
        <v>6485</v>
      </c>
      <c r="G4039" s="264" t="s">
        <v>10681</v>
      </c>
      <c r="H4039" s="263" t="s">
        <v>6487</v>
      </c>
      <c r="I4039" s="265" t="s">
        <v>9</v>
      </c>
      <c r="J4039" s="290"/>
      <c r="K4039" s="264"/>
      <c r="L4039" s="267"/>
      <c r="M4039" s="267"/>
      <c r="N4039" s="267"/>
      <c r="O4039" s="267"/>
      <c r="P4039" s="267"/>
      <c r="Q4039" s="267"/>
      <c r="R4039" s="267"/>
      <c r="S4039" s="267"/>
      <c r="T4039" s="267"/>
      <c r="U4039" s="267"/>
      <c r="V4039" s="267"/>
      <c r="W4039" s="267"/>
      <c r="X4039" s="267"/>
      <c r="Y4039" s="267"/>
      <c r="Z4039" s="267"/>
      <c r="AA4039" s="267"/>
      <c r="AB4039" s="267"/>
    </row>
    <row r="4040" spans="1:28" s="268" customFormat="1" ht="40.200000000000003" customHeight="1">
      <c r="A4040" s="263" t="s">
        <v>10581</v>
      </c>
      <c r="B4040" s="321" t="s">
        <v>10582</v>
      </c>
      <c r="C4040" s="263" t="s">
        <v>10682</v>
      </c>
      <c r="D4040" s="263" t="s">
        <v>10528</v>
      </c>
      <c r="E4040" s="271" t="s">
        <v>10584</v>
      </c>
      <c r="F4040" s="291" t="s">
        <v>10683</v>
      </c>
      <c r="G4040" s="264" t="s">
        <v>10684</v>
      </c>
      <c r="H4040" s="263" t="s">
        <v>10685</v>
      </c>
      <c r="I4040" s="265" t="s">
        <v>9</v>
      </c>
      <c r="J4040" s="290"/>
      <c r="K4040" s="264"/>
      <c r="L4040" s="267"/>
      <c r="M4040" s="267"/>
      <c r="N4040" s="267"/>
      <c r="O4040" s="267"/>
      <c r="P4040" s="267"/>
      <c r="Q4040" s="267"/>
      <c r="R4040" s="267"/>
      <c r="S4040" s="267"/>
      <c r="T4040" s="267"/>
      <c r="U4040" s="267"/>
      <c r="V4040" s="267"/>
      <c r="W4040" s="267"/>
      <c r="X4040" s="267"/>
      <c r="Y4040" s="267"/>
      <c r="Z4040" s="267"/>
      <c r="AA4040" s="267"/>
      <c r="AB4040" s="267"/>
    </row>
    <row r="4041" spans="1:28" s="268" customFormat="1" ht="40.200000000000003" customHeight="1">
      <c r="A4041" s="263" t="s">
        <v>10581</v>
      </c>
      <c r="B4041" s="321" t="s">
        <v>10582</v>
      </c>
      <c r="C4041" s="263" t="s">
        <v>10686</v>
      </c>
      <c r="D4041" s="263" t="s">
        <v>10528</v>
      </c>
      <c r="E4041" s="271" t="s">
        <v>10584</v>
      </c>
      <c r="F4041" s="291" t="s">
        <v>10687</v>
      </c>
      <c r="G4041" s="264" t="s">
        <v>10688</v>
      </c>
      <c r="H4041" s="263" t="s">
        <v>10689</v>
      </c>
      <c r="I4041" s="265" t="s">
        <v>9</v>
      </c>
      <c r="J4041" s="290"/>
      <c r="K4041" s="264"/>
      <c r="L4041" s="267"/>
      <c r="M4041" s="267"/>
      <c r="N4041" s="267"/>
      <c r="O4041" s="267"/>
      <c r="P4041" s="267"/>
      <c r="Q4041" s="267"/>
      <c r="R4041" s="267"/>
      <c r="S4041" s="267"/>
      <c r="T4041" s="267"/>
      <c r="U4041" s="267"/>
      <c r="V4041" s="267"/>
      <c r="W4041" s="267"/>
      <c r="X4041" s="267"/>
      <c r="Y4041" s="267"/>
      <c r="Z4041" s="267"/>
      <c r="AA4041" s="267"/>
      <c r="AB4041" s="267"/>
    </row>
    <row r="4042" spans="1:28" s="268" customFormat="1" ht="40.200000000000003" customHeight="1">
      <c r="A4042" s="263" t="s">
        <v>10581</v>
      </c>
      <c r="B4042" s="321" t="s">
        <v>10582</v>
      </c>
      <c r="C4042" s="263" t="s">
        <v>10690</v>
      </c>
      <c r="D4042" s="263" t="s">
        <v>10528</v>
      </c>
      <c r="E4042" s="271" t="s">
        <v>10584</v>
      </c>
      <c r="F4042" s="291" t="s">
        <v>10691</v>
      </c>
      <c r="G4042" s="264" t="s">
        <v>10692</v>
      </c>
      <c r="H4042" s="263" t="s">
        <v>10693</v>
      </c>
      <c r="I4042" s="265" t="s">
        <v>9</v>
      </c>
      <c r="J4042" s="290"/>
      <c r="K4042" s="264"/>
      <c r="L4042" s="267"/>
      <c r="M4042" s="267"/>
      <c r="N4042" s="267"/>
      <c r="O4042" s="267"/>
      <c r="P4042" s="267"/>
      <c r="Q4042" s="267"/>
      <c r="R4042" s="267"/>
      <c r="S4042" s="267"/>
      <c r="T4042" s="267"/>
      <c r="U4042" s="267"/>
      <c r="V4042" s="267"/>
      <c r="W4042" s="267"/>
      <c r="X4042" s="267"/>
      <c r="Y4042" s="267"/>
      <c r="Z4042" s="267"/>
      <c r="AA4042" s="267"/>
      <c r="AB4042" s="267"/>
    </row>
    <row r="4043" spans="1:28" s="268" customFormat="1" ht="40.200000000000003" customHeight="1">
      <c r="A4043" s="263" t="s">
        <v>10581</v>
      </c>
      <c r="B4043" s="321" t="s">
        <v>10582</v>
      </c>
      <c r="C4043" s="263" t="s">
        <v>10694</v>
      </c>
      <c r="D4043" s="263" t="s">
        <v>10528</v>
      </c>
      <c r="E4043" s="271" t="s">
        <v>10584</v>
      </c>
      <c r="F4043" s="291" t="s">
        <v>6012</v>
      </c>
      <c r="G4043" s="264" t="s">
        <v>10695</v>
      </c>
      <c r="H4043" s="263" t="s">
        <v>6501</v>
      </c>
      <c r="I4043" s="265" t="s">
        <v>9</v>
      </c>
      <c r="J4043" s="290"/>
      <c r="K4043" s="264"/>
      <c r="L4043" s="267"/>
      <c r="M4043" s="267"/>
      <c r="N4043" s="267"/>
      <c r="O4043" s="267"/>
      <c r="P4043" s="267"/>
      <c r="Q4043" s="267"/>
      <c r="R4043" s="267"/>
      <c r="S4043" s="267"/>
      <c r="T4043" s="267"/>
      <c r="U4043" s="267"/>
      <c r="V4043" s="267"/>
      <c r="W4043" s="267"/>
      <c r="X4043" s="267"/>
      <c r="Y4043" s="267"/>
      <c r="Z4043" s="267"/>
      <c r="AA4043" s="267"/>
      <c r="AB4043" s="267"/>
    </row>
    <row r="4044" spans="1:28" s="268" customFormat="1" ht="40.200000000000003" customHeight="1">
      <c r="A4044" s="263" t="s">
        <v>10581</v>
      </c>
      <c r="B4044" s="321" t="s">
        <v>10582</v>
      </c>
      <c r="C4044" s="263" t="s">
        <v>10696</v>
      </c>
      <c r="D4044" s="263" t="s">
        <v>10528</v>
      </c>
      <c r="E4044" s="271" t="s">
        <v>10584</v>
      </c>
      <c r="F4044" s="291" t="s">
        <v>6503</v>
      </c>
      <c r="G4044" s="264" t="s">
        <v>10695</v>
      </c>
      <c r="H4044" s="263" t="s">
        <v>10697</v>
      </c>
      <c r="I4044" s="265" t="s">
        <v>9</v>
      </c>
      <c r="J4044" s="290"/>
      <c r="K4044" s="264"/>
      <c r="L4044" s="267"/>
      <c r="M4044" s="267"/>
      <c r="N4044" s="267"/>
      <c r="O4044" s="267"/>
      <c r="P4044" s="267"/>
      <c r="Q4044" s="267"/>
      <c r="R4044" s="267"/>
      <c r="S4044" s="267"/>
      <c r="T4044" s="267"/>
      <c r="U4044" s="267"/>
      <c r="V4044" s="267"/>
      <c r="W4044" s="267"/>
      <c r="X4044" s="267"/>
      <c r="Y4044" s="267"/>
      <c r="Z4044" s="267"/>
      <c r="AA4044" s="267"/>
      <c r="AB4044" s="267"/>
    </row>
    <row r="4045" spans="1:28" s="268" customFormat="1" ht="40.200000000000003" customHeight="1">
      <c r="A4045" s="263" t="s">
        <v>10581</v>
      </c>
      <c r="B4045" s="321" t="s">
        <v>10582</v>
      </c>
      <c r="C4045" s="263" t="s">
        <v>10698</v>
      </c>
      <c r="D4045" s="263" t="s">
        <v>10528</v>
      </c>
      <c r="E4045" s="271" t="s">
        <v>10584</v>
      </c>
      <c r="F4045" s="291" t="s">
        <v>6506</v>
      </c>
      <c r="G4045" s="264" t="s">
        <v>10695</v>
      </c>
      <c r="H4045" s="263" t="s">
        <v>10699</v>
      </c>
      <c r="I4045" s="265" t="s">
        <v>9</v>
      </c>
      <c r="J4045" s="290"/>
      <c r="K4045" s="264"/>
      <c r="L4045" s="267"/>
      <c r="M4045" s="267"/>
      <c r="N4045" s="267"/>
      <c r="O4045" s="267"/>
      <c r="P4045" s="267"/>
      <c r="Q4045" s="267"/>
      <c r="R4045" s="267"/>
      <c r="S4045" s="267"/>
      <c r="T4045" s="267"/>
      <c r="U4045" s="267"/>
      <c r="V4045" s="267"/>
      <c r="W4045" s="267"/>
      <c r="X4045" s="267"/>
      <c r="Y4045" s="267"/>
      <c r="Z4045" s="267"/>
      <c r="AA4045" s="267"/>
      <c r="AB4045" s="267"/>
    </row>
    <row r="4046" spans="1:28" s="268" customFormat="1" ht="40.200000000000003" customHeight="1">
      <c r="A4046" s="263" t="s">
        <v>10581</v>
      </c>
      <c r="B4046" s="321" t="s">
        <v>10582</v>
      </c>
      <c r="C4046" s="263" t="s">
        <v>10700</v>
      </c>
      <c r="D4046" s="263" t="s">
        <v>10528</v>
      </c>
      <c r="E4046" s="271" t="s">
        <v>10584</v>
      </c>
      <c r="F4046" s="291" t="s">
        <v>6509</v>
      </c>
      <c r="G4046" s="264" t="s">
        <v>10695</v>
      </c>
      <c r="H4046" s="263" t="s">
        <v>10701</v>
      </c>
      <c r="I4046" s="265" t="s">
        <v>9</v>
      </c>
      <c r="J4046" s="290"/>
      <c r="K4046" s="264"/>
      <c r="L4046" s="267"/>
      <c r="M4046" s="267"/>
      <c r="N4046" s="267"/>
      <c r="O4046" s="267"/>
      <c r="P4046" s="267"/>
      <c r="Q4046" s="267"/>
      <c r="R4046" s="267"/>
      <c r="S4046" s="267"/>
      <c r="T4046" s="267"/>
      <c r="U4046" s="267"/>
      <c r="V4046" s="267"/>
      <c r="W4046" s="267"/>
      <c r="X4046" s="267"/>
      <c r="Y4046" s="267"/>
      <c r="Z4046" s="267"/>
      <c r="AA4046" s="267"/>
      <c r="AB4046" s="267"/>
    </row>
    <row r="4047" spans="1:28" s="268" customFormat="1" ht="40.200000000000003" customHeight="1">
      <c r="A4047" s="263" t="s">
        <v>10581</v>
      </c>
      <c r="B4047" s="321" t="s">
        <v>10582</v>
      </c>
      <c r="C4047" s="263" t="s">
        <v>10702</v>
      </c>
      <c r="D4047" s="263" t="s">
        <v>10528</v>
      </c>
      <c r="E4047" s="271" t="s">
        <v>10584</v>
      </c>
      <c r="F4047" s="291" t="s">
        <v>6512</v>
      </c>
      <c r="G4047" s="264" t="s">
        <v>10695</v>
      </c>
      <c r="H4047" s="263" t="s">
        <v>6513</v>
      </c>
      <c r="I4047" s="265" t="s">
        <v>9</v>
      </c>
      <c r="J4047" s="290"/>
      <c r="K4047" s="264"/>
      <c r="L4047" s="267"/>
      <c r="M4047" s="267"/>
      <c r="N4047" s="267"/>
      <c r="O4047" s="267"/>
      <c r="P4047" s="267"/>
      <c r="Q4047" s="267"/>
      <c r="R4047" s="267"/>
      <c r="S4047" s="267"/>
      <c r="T4047" s="267"/>
      <c r="U4047" s="267"/>
      <c r="V4047" s="267"/>
      <c r="W4047" s="267"/>
      <c r="X4047" s="267"/>
      <c r="Y4047" s="267"/>
      <c r="Z4047" s="267"/>
      <c r="AA4047" s="267"/>
      <c r="AB4047" s="267"/>
    </row>
    <row r="4048" spans="1:28" s="268" customFormat="1" ht="40.200000000000003" customHeight="1">
      <c r="A4048" s="263" t="s">
        <v>10581</v>
      </c>
      <c r="B4048" s="321" t="s">
        <v>10582</v>
      </c>
      <c r="C4048" s="263" t="s">
        <v>10703</v>
      </c>
      <c r="D4048" s="263" t="s">
        <v>10528</v>
      </c>
      <c r="E4048" s="271" t="s">
        <v>10584</v>
      </c>
      <c r="F4048" s="291" t="s">
        <v>6515</v>
      </c>
      <c r="G4048" s="264" t="s">
        <v>10704</v>
      </c>
      <c r="H4048" s="263" t="s">
        <v>6517</v>
      </c>
      <c r="I4048" s="265" t="s">
        <v>9</v>
      </c>
      <c r="J4048" s="290"/>
      <c r="K4048" s="264"/>
      <c r="L4048" s="267"/>
      <c r="M4048" s="267"/>
      <c r="N4048" s="267"/>
      <c r="O4048" s="267"/>
      <c r="P4048" s="267"/>
      <c r="Q4048" s="267"/>
      <c r="R4048" s="267"/>
      <c r="S4048" s="267"/>
      <c r="T4048" s="267"/>
      <c r="U4048" s="267"/>
      <c r="V4048" s="267"/>
      <c r="W4048" s="267"/>
      <c r="X4048" s="267"/>
      <c r="Y4048" s="267"/>
      <c r="Z4048" s="267"/>
      <c r="AA4048" s="267"/>
      <c r="AB4048" s="267"/>
    </row>
    <row r="4049" spans="1:28" s="268" customFormat="1" ht="40.200000000000003" customHeight="1">
      <c r="A4049" s="263" t="s">
        <v>10581</v>
      </c>
      <c r="B4049" s="321" t="s">
        <v>10582</v>
      </c>
      <c r="C4049" s="263" t="s">
        <v>10705</v>
      </c>
      <c r="D4049" s="263" t="s">
        <v>10528</v>
      </c>
      <c r="E4049" s="271" t="s">
        <v>10584</v>
      </c>
      <c r="F4049" s="291" t="s">
        <v>6519</v>
      </c>
      <c r="G4049" s="264" t="s">
        <v>10706</v>
      </c>
      <c r="H4049" s="263" t="s">
        <v>6517</v>
      </c>
      <c r="I4049" s="265" t="s">
        <v>9</v>
      </c>
      <c r="J4049" s="290"/>
      <c r="K4049" s="264"/>
      <c r="L4049" s="267"/>
      <c r="M4049" s="267"/>
      <c r="N4049" s="267"/>
      <c r="O4049" s="267"/>
      <c r="P4049" s="267"/>
      <c r="Q4049" s="267"/>
      <c r="R4049" s="267"/>
      <c r="S4049" s="267"/>
      <c r="T4049" s="267"/>
      <c r="U4049" s="267"/>
      <c r="V4049" s="267"/>
      <c r="W4049" s="267"/>
      <c r="X4049" s="267"/>
      <c r="Y4049" s="267"/>
      <c r="Z4049" s="267"/>
      <c r="AA4049" s="267"/>
      <c r="AB4049" s="267"/>
    </row>
    <row r="4050" spans="1:28" s="268" customFormat="1" ht="40.200000000000003" customHeight="1">
      <c r="A4050" s="263" t="s">
        <v>10581</v>
      </c>
      <c r="B4050" s="321" t="s">
        <v>10582</v>
      </c>
      <c r="C4050" s="263" t="s">
        <v>10707</v>
      </c>
      <c r="D4050" s="263" t="s">
        <v>10528</v>
      </c>
      <c r="E4050" s="271" t="s">
        <v>10584</v>
      </c>
      <c r="F4050" s="291" t="s">
        <v>10708</v>
      </c>
      <c r="G4050" s="264" t="s">
        <v>10709</v>
      </c>
      <c r="H4050" s="263" t="s">
        <v>1812</v>
      </c>
      <c r="I4050" s="265" t="s">
        <v>9</v>
      </c>
      <c r="J4050" s="290"/>
      <c r="K4050" s="264"/>
      <c r="L4050" s="267"/>
      <c r="M4050" s="267"/>
      <c r="N4050" s="267"/>
      <c r="O4050" s="267"/>
      <c r="P4050" s="267"/>
      <c r="Q4050" s="267"/>
      <c r="R4050" s="267"/>
      <c r="S4050" s="267"/>
      <c r="T4050" s="267"/>
      <c r="U4050" s="267"/>
      <c r="V4050" s="267"/>
      <c r="W4050" s="267"/>
      <c r="X4050" s="267"/>
      <c r="Y4050" s="267"/>
      <c r="Z4050" s="267"/>
      <c r="AA4050" s="267"/>
      <c r="AB4050" s="267"/>
    </row>
    <row r="4051" spans="1:28" s="268" customFormat="1" ht="40.200000000000003" customHeight="1">
      <c r="A4051" s="263" t="s">
        <v>10581</v>
      </c>
      <c r="B4051" s="321" t="s">
        <v>10582</v>
      </c>
      <c r="C4051" s="263" t="s">
        <v>10710</v>
      </c>
      <c r="D4051" s="263" t="s">
        <v>10528</v>
      </c>
      <c r="E4051" s="271" t="s">
        <v>10584</v>
      </c>
      <c r="F4051" s="291" t="s">
        <v>10711</v>
      </c>
      <c r="G4051" s="264" t="s">
        <v>10712</v>
      </c>
      <c r="H4051" s="263" t="s">
        <v>1808</v>
      </c>
      <c r="I4051" s="265" t="s">
        <v>9</v>
      </c>
      <c r="J4051" s="290"/>
      <c r="K4051" s="264"/>
      <c r="L4051" s="267"/>
      <c r="M4051" s="267"/>
      <c r="N4051" s="267"/>
      <c r="O4051" s="267"/>
      <c r="P4051" s="267"/>
      <c r="Q4051" s="267"/>
      <c r="R4051" s="267"/>
      <c r="S4051" s="267"/>
      <c r="T4051" s="267"/>
      <c r="U4051" s="267"/>
      <c r="V4051" s="267"/>
      <c r="W4051" s="267"/>
      <c r="X4051" s="267"/>
      <c r="Y4051" s="267"/>
      <c r="Z4051" s="267"/>
      <c r="AA4051" s="267"/>
      <c r="AB4051" s="267"/>
    </row>
    <row r="4052" spans="1:28" s="268" customFormat="1" ht="40.200000000000003" customHeight="1">
      <c r="A4052" s="263" t="s">
        <v>10581</v>
      </c>
      <c r="B4052" s="321" t="s">
        <v>10582</v>
      </c>
      <c r="C4052" s="263" t="s">
        <v>10713</v>
      </c>
      <c r="D4052" s="263" t="s">
        <v>10528</v>
      </c>
      <c r="E4052" s="271" t="s">
        <v>10584</v>
      </c>
      <c r="F4052" s="263" t="s">
        <v>1804</v>
      </c>
      <c r="G4052" s="264" t="s">
        <v>10714</v>
      </c>
      <c r="H4052" s="263" t="s">
        <v>1625</v>
      </c>
      <c r="I4052" s="265" t="s">
        <v>9</v>
      </c>
      <c r="J4052" s="290"/>
      <c r="K4052" s="264"/>
      <c r="L4052" s="267"/>
      <c r="M4052" s="267"/>
      <c r="N4052" s="267"/>
      <c r="O4052" s="267"/>
      <c r="P4052" s="267"/>
      <c r="Q4052" s="267"/>
      <c r="R4052" s="267"/>
      <c r="S4052" s="267"/>
      <c r="T4052" s="267"/>
      <c r="U4052" s="267"/>
      <c r="V4052" s="267"/>
      <c r="W4052" s="267"/>
      <c r="X4052" s="267"/>
      <c r="Y4052" s="267"/>
      <c r="Z4052" s="267"/>
      <c r="AA4052" s="267"/>
      <c r="AB4052" s="267"/>
    </row>
    <row r="4053" spans="1:28" s="268" customFormat="1" ht="40.200000000000003" customHeight="1">
      <c r="A4053" s="263" t="s">
        <v>10581</v>
      </c>
      <c r="B4053" s="321" t="s">
        <v>10582</v>
      </c>
      <c r="C4053" s="263" t="s">
        <v>10715</v>
      </c>
      <c r="D4053" s="263" t="s">
        <v>10528</v>
      </c>
      <c r="E4053" s="271" t="s">
        <v>10584</v>
      </c>
      <c r="F4053" s="263" t="s">
        <v>10716</v>
      </c>
      <c r="G4053" s="264" t="s">
        <v>10714</v>
      </c>
      <c r="H4053" s="263" t="s">
        <v>10717</v>
      </c>
      <c r="I4053" s="265" t="s">
        <v>9</v>
      </c>
      <c r="J4053" s="290"/>
      <c r="K4053" s="264"/>
      <c r="L4053" s="267"/>
      <c r="M4053" s="267"/>
      <c r="N4053" s="267"/>
      <c r="O4053" s="267"/>
      <c r="P4053" s="267"/>
      <c r="Q4053" s="267"/>
      <c r="R4053" s="267"/>
      <c r="S4053" s="267"/>
      <c r="T4053" s="267"/>
      <c r="U4053" s="267"/>
      <c r="V4053" s="267"/>
      <c r="W4053" s="267"/>
      <c r="X4053" s="267"/>
      <c r="Y4053" s="267"/>
      <c r="Z4053" s="267"/>
      <c r="AA4053" s="267"/>
      <c r="AB4053" s="267"/>
    </row>
    <row r="4054" spans="1:28" s="268" customFormat="1" ht="40.200000000000003" customHeight="1">
      <c r="A4054" s="263" t="s">
        <v>10581</v>
      </c>
      <c r="B4054" s="321" t="s">
        <v>10582</v>
      </c>
      <c r="C4054" s="263" t="s">
        <v>10718</v>
      </c>
      <c r="D4054" s="263" t="s">
        <v>10528</v>
      </c>
      <c r="E4054" s="271" t="s">
        <v>10584</v>
      </c>
      <c r="F4054" s="263" t="s">
        <v>10719</v>
      </c>
      <c r="G4054" s="264" t="s">
        <v>10720</v>
      </c>
      <c r="H4054" s="263" t="s">
        <v>10721</v>
      </c>
      <c r="I4054" s="265" t="s">
        <v>9</v>
      </c>
      <c r="J4054" s="290"/>
      <c r="K4054" s="264"/>
      <c r="L4054" s="267"/>
      <c r="M4054" s="267"/>
      <c r="N4054" s="267"/>
      <c r="O4054" s="267"/>
      <c r="P4054" s="267"/>
      <c r="Q4054" s="267"/>
      <c r="R4054" s="267"/>
      <c r="S4054" s="267"/>
      <c r="T4054" s="267"/>
      <c r="U4054" s="267"/>
      <c r="V4054" s="267"/>
      <c r="W4054" s="267"/>
      <c r="X4054" s="267"/>
      <c r="Y4054" s="267"/>
      <c r="Z4054" s="267"/>
      <c r="AA4054" s="267"/>
      <c r="AB4054" s="267"/>
    </row>
    <row r="4055" spans="1:28" s="268" customFormat="1" ht="40.200000000000003" customHeight="1">
      <c r="A4055" s="263" t="s">
        <v>10581</v>
      </c>
      <c r="B4055" s="321" t="s">
        <v>10582</v>
      </c>
      <c r="C4055" s="263" t="s">
        <v>10722</v>
      </c>
      <c r="D4055" s="263" t="s">
        <v>10528</v>
      </c>
      <c r="E4055" s="271" t="s">
        <v>10584</v>
      </c>
      <c r="F4055" s="263" t="s">
        <v>3031</v>
      </c>
      <c r="G4055" s="264" t="s">
        <v>5408</v>
      </c>
      <c r="H4055" s="263" t="s">
        <v>6538</v>
      </c>
      <c r="I4055" s="265" t="s">
        <v>9</v>
      </c>
      <c r="J4055" s="290"/>
      <c r="K4055" s="264"/>
      <c r="L4055" s="267"/>
      <c r="M4055" s="267"/>
      <c r="N4055" s="267"/>
      <c r="O4055" s="267"/>
      <c r="P4055" s="267"/>
      <c r="Q4055" s="267"/>
      <c r="R4055" s="267"/>
      <c r="S4055" s="267"/>
      <c r="T4055" s="267"/>
      <c r="U4055" s="267"/>
      <c r="V4055" s="267"/>
      <c r="W4055" s="267"/>
      <c r="X4055" s="267"/>
      <c r="Y4055" s="267"/>
      <c r="Z4055" s="267"/>
      <c r="AA4055" s="267"/>
      <c r="AB4055" s="267"/>
    </row>
    <row r="4056" spans="1:28" s="268" customFormat="1" ht="40.200000000000003" customHeight="1">
      <c r="A4056" s="263" t="s">
        <v>10581</v>
      </c>
      <c r="B4056" s="321" t="s">
        <v>10582</v>
      </c>
      <c r="C4056" s="263" t="s">
        <v>10723</v>
      </c>
      <c r="D4056" s="263" t="s">
        <v>10528</v>
      </c>
      <c r="E4056" s="271" t="s">
        <v>10584</v>
      </c>
      <c r="F4056" s="263" t="s">
        <v>5025</v>
      </c>
      <c r="G4056" s="264" t="s">
        <v>6540</v>
      </c>
      <c r="H4056" s="263" t="s">
        <v>3365</v>
      </c>
      <c r="I4056" s="265" t="s">
        <v>9</v>
      </c>
      <c r="J4056" s="290"/>
      <c r="K4056" s="264"/>
      <c r="L4056" s="267"/>
      <c r="M4056" s="267"/>
      <c r="N4056" s="267"/>
      <c r="O4056" s="267"/>
      <c r="P4056" s="267"/>
      <c r="Q4056" s="267"/>
      <c r="R4056" s="267"/>
      <c r="S4056" s="267"/>
      <c r="T4056" s="267"/>
      <c r="U4056" s="267"/>
      <c r="V4056" s="267"/>
      <c r="W4056" s="267"/>
      <c r="X4056" s="267"/>
      <c r="Y4056" s="267"/>
      <c r="Z4056" s="267"/>
      <c r="AA4056" s="267"/>
      <c r="AB4056" s="267"/>
    </row>
    <row r="4057" spans="1:28" s="268" customFormat="1" ht="40.200000000000003" customHeight="1">
      <c r="A4057" s="263" t="s">
        <v>10581</v>
      </c>
      <c r="B4057" s="321" t="s">
        <v>10582</v>
      </c>
      <c r="C4057" s="263" t="s">
        <v>10724</v>
      </c>
      <c r="D4057" s="263" t="s">
        <v>10528</v>
      </c>
      <c r="E4057" s="271" t="s">
        <v>10584</v>
      </c>
      <c r="F4057" s="263" t="s">
        <v>3036</v>
      </c>
      <c r="G4057" s="264" t="s">
        <v>6542</v>
      </c>
      <c r="H4057" s="263" t="s">
        <v>6543</v>
      </c>
      <c r="I4057" s="265" t="s">
        <v>9</v>
      </c>
      <c r="J4057" s="290"/>
      <c r="K4057" s="264"/>
      <c r="L4057" s="267"/>
      <c r="M4057" s="267"/>
      <c r="N4057" s="267"/>
      <c r="O4057" s="267"/>
      <c r="P4057" s="267"/>
      <c r="Q4057" s="267"/>
      <c r="R4057" s="267"/>
      <c r="S4057" s="267"/>
      <c r="T4057" s="267"/>
      <c r="U4057" s="267"/>
      <c r="V4057" s="267"/>
      <c r="W4057" s="267"/>
      <c r="X4057" s="267"/>
      <c r="Y4057" s="267"/>
      <c r="Z4057" s="267"/>
      <c r="AA4057" s="267"/>
      <c r="AB4057" s="267"/>
    </row>
    <row r="4058" spans="1:28" s="268" customFormat="1" ht="40.200000000000003" customHeight="1">
      <c r="A4058" s="263" t="s">
        <v>10581</v>
      </c>
      <c r="B4058" s="321" t="s">
        <v>10582</v>
      </c>
      <c r="C4058" s="263" t="s">
        <v>10725</v>
      </c>
      <c r="D4058" s="263" t="s">
        <v>10528</v>
      </c>
      <c r="E4058" s="271" t="s">
        <v>10584</v>
      </c>
      <c r="F4058" s="263" t="s">
        <v>10726</v>
      </c>
      <c r="G4058" s="264" t="s">
        <v>6546</v>
      </c>
      <c r="H4058" s="263" t="s">
        <v>10727</v>
      </c>
      <c r="I4058" s="265" t="s">
        <v>9</v>
      </c>
      <c r="J4058" s="290"/>
      <c r="K4058" s="264"/>
      <c r="L4058" s="267"/>
      <c r="M4058" s="267"/>
      <c r="N4058" s="267"/>
      <c r="O4058" s="267"/>
      <c r="P4058" s="267"/>
      <c r="Q4058" s="267"/>
      <c r="R4058" s="267"/>
      <c r="S4058" s="267"/>
      <c r="T4058" s="267"/>
      <c r="U4058" s="267"/>
      <c r="V4058" s="267"/>
      <c r="W4058" s="267"/>
      <c r="X4058" s="267"/>
      <c r="Y4058" s="267"/>
      <c r="Z4058" s="267"/>
      <c r="AA4058" s="267"/>
      <c r="AB4058" s="267"/>
    </row>
    <row r="4059" spans="1:28" s="268" customFormat="1" ht="40.200000000000003" customHeight="1">
      <c r="A4059" s="323" t="s">
        <v>10728</v>
      </c>
      <c r="B4059" s="324" t="s">
        <v>10729</v>
      </c>
      <c r="C4059" s="325" t="s">
        <v>10730</v>
      </c>
      <c r="D4059" s="326" t="s">
        <v>645</v>
      </c>
      <c r="E4059" s="536" t="s">
        <v>10731</v>
      </c>
      <c r="F4059" s="325" t="s">
        <v>10732</v>
      </c>
      <c r="G4059" s="327" t="s">
        <v>10733</v>
      </c>
      <c r="H4059" s="325" t="s">
        <v>10734</v>
      </c>
      <c r="I4059" s="265" t="s">
        <v>9</v>
      </c>
      <c r="J4059" s="263"/>
      <c r="K4059" s="326"/>
      <c r="L4059" s="326" t="s">
        <v>645</v>
      </c>
      <c r="M4059" s="261"/>
      <c r="N4059" s="261"/>
      <c r="O4059" s="261"/>
      <c r="P4059" s="261"/>
      <c r="Q4059" s="261"/>
      <c r="R4059" s="261"/>
      <c r="S4059" s="261"/>
      <c r="T4059" s="261"/>
      <c r="U4059" s="261"/>
      <c r="V4059" s="261"/>
      <c r="W4059" s="261"/>
      <c r="X4059" s="261"/>
      <c r="Y4059" s="261"/>
      <c r="Z4059" s="261"/>
      <c r="AA4059" s="261"/>
      <c r="AB4059" s="261"/>
    </row>
    <row r="4060" spans="1:28" s="268" customFormat="1" ht="40.200000000000003" customHeight="1">
      <c r="A4060" s="323" t="s">
        <v>10728</v>
      </c>
      <c r="B4060" s="328" t="s">
        <v>10729</v>
      </c>
      <c r="C4060" s="325" t="s">
        <v>10735</v>
      </c>
      <c r="D4060" s="326" t="s">
        <v>645</v>
      </c>
      <c r="E4060" s="536"/>
      <c r="F4060" s="325" t="s">
        <v>10736</v>
      </c>
      <c r="G4060" s="327" t="s">
        <v>10737</v>
      </c>
      <c r="H4060" s="325" t="s">
        <v>10738</v>
      </c>
      <c r="I4060" s="265" t="s">
        <v>9</v>
      </c>
      <c r="J4060" s="263"/>
      <c r="K4060" s="326"/>
      <c r="L4060" s="326" t="s">
        <v>645</v>
      </c>
      <c r="M4060" s="267"/>
      <c r="N4060" s="267"/>
      <c r="O4060" s="267"/>
      <c r="P4060" s="267"/>
      <c r="Q4060" s="267"/>
      <c r="R4060" s="267"/>
      <c r="S4060" s="267"/>
      <c r="T4060" s="267"/>
      <c r="U4060" s="267"/>
      <c r="V4060" s="267"/>
      <c r="W4060" s="267"/>
      <c r="X4060" s="267"/>
      <c r="Y4060" s="267"/>
      <c r="Z4060" s="267"/>
      <c r="AA4060" s="267"/>
      <c r="AB4060" s="267"/>
    </row>
    <row r="4061" spans="1:28" s="268" customFormat="1" ht="40.200000000000003" customHeight="1">
      <c r="A4061" s="323" t="s">
        <v>10728</v>
      </c>
      <c r="B4061" s="328" t="s">
        <v>10729</v>
      </c>
      <c r="C4061" s="325" t="s">
        <v>10739</v>
      </c>
      <c r="D4061" s="326" t="s">
        <v>645</v>
      </c>
      <c r="E4061" s="536"/>
      <c r="F4061" s="325" t="s">
        <v>10740</v>
      </c>
      <c r="G4061" s="327" t="s">
        <v>10741</v>
      </c>
      <c r="H4061" s="325" t="s">
        <v>10742</v>
      </c>
      <c r="I4061" s="265" t="s">
        <v>9</v>
      </c>
      <c r="J4061" s="263"/>
      <c r="K4061" s="326"/>
      <c r="L4061" s="326" t="s">
        <v>645</v>
      </c>
      <c r="M4061" s="267"/>
      <c r="N4061" s="267"/>
      <c r="O4061" s="267"/>
      <c r="P4061" s="267"/>
      <c r="Q4061" s="267"/>
      <c r="R4061" s="267"/>
      <c r="S4061" s="267"/>
      <c r="T4061" s="267"/>
      <c r="U4061" s="267"/>
      <c r="V4061" s="267"/>
      <c r="W4061" s="267"/>
      <c r="X4061" s="267"/>
      <c r="Y4061" s="267"/>
      <c r="Z4061" s="267"/>
      <c r="AA4061" s="267"/>
      <c r="AB4061" s="267"/>
    </row>
    <row r="4062" spans="1:28" s="268" customFormat="1" ht="40.200000000000003" customHeight="1">
      <c r="A4062" s="323" t="s">
        <v>10728</v>
      </c>
      <c r="B4062" s="328" t="s">
        <v>10729</v>
      </c>
      <c r="C4062" s="325" t="s">
        <v>10743</v>
      </c>
      <c r="D4062" s="326" t="s">
        <v>645</v>
      </c>
      <c r="E4062" s="536"/>
      <c r="F4062" s="325" t="s">
        <v>10744</v>
      </c>
      <c r="G4062" s="327" t="s">
        <v>10745</v>
      </c>
      <c r="H4062" s="325" t="s">
        <v>10746</v>
      </c>
      <c r="I4062" s="265" t="s">
        <v>9</v>
      </c>
      <c r="J4062" s="263"/>
      <c r="K4062" s="326"/>
      <c r="L4062" s="326" t="s">
        <v>645</v>
      </c>
      <c r="M4062" s="267"/>
      <c r="N4062" s="267"/>
      <c r="O4062" s="267"/>
      <c r="P4062" s="267"/>
      <c r="Q4062" s="267"/>
      <c r="R4062" s="267"/>
      <c r="S4062" s="267"/>
      <c r="T4062" s="267"/>
      <c r="U4062" s="267"/>
      <c r="V4062" s="267"/>
      <c r="W4062" s="267"/>
      <c r="X4062" s="267"/>
      <c r="Y4062" s="267"/>
      <c r="Z4062" s="267"/>
      <c r="AA4062" s="267"/>
      <c r="AB4062" s="267"/>
    </row>
    <row r="4063" spans="1:28" s="268" customFormat="1" ht="40.200000000000003" customHeight="1">
      <c r="A4063" s="323" t="s">
        <v>10728</v>
      </c>
      <c r="B4063" s="328" t="s">
        <v>10729</v>
      </c>
      <c r="C4063" s="325" t="s">
        <v>10747</v>
      </c>
      <c r="D4063" s="326" t="s">
        <v>645</v>
      </c>
      <c r="E4063" s="536"/>
      <c r="F4063" s="325" t="s">
        <v>10748</v>
      </c>
      <c r="G4063" s="327" t="s">
        <v>10749</v>
      </c>
      <c r="H4063" s="325" t="s">
        <v>10746</v>
      </c>
      <c r="I4063" s="265" t="s">
        <v>9</v>
      </c>
      <c r="J4063" s="263"/>
      <c r="K4063" s="326"/>
      <c r="L4063" s="326" t="s">
        <v>645</v>
      </c>
      <c r="M4063" s="267"/>
      <c r="N4063" s="267"/>
      <c r="O4063" s="267"/>
      <c r="P4063" s="267"/>
      <c r="Q4063" s="267"/>
      <c r="R4063" s="267"/>
      <c r="S4063" s="267"/>
      <c r="T4063" s="267"/>
      <c r="U4063" s="267"/>
      <c r="V4063" s="267"/>
      <c r="W4063" s="267"/>
      <c r="X4063" s="267"/>
      <c r="Y4063" s="267"/>
      <c r="Z4063" s="267"/>
      <c r="AA4063" s="267"/>
      <c r="AB4063" s="267"/>
    </row>
    <row r="4064" spans="1:28" s="268" customFormat="1" ht="40.200000000000003" customHeight="1">
      <c r="A4064" s="323" t="s">
        <v>10728</v>
      </c>
      <c r="B4064" s="328" t="s">
        <v>10729</v>
      </c>
      <c r="C4064" s="325" t="s">
        <v>10750</v>
      </c>
      <c r="D4064" s="326" t="s">
        <v>645</v>
      </c>
      <c r="E4064" s="536"/>
      <c r="F4064" s="325" t="s">
        <v>10751</v>
      </c>
      <c r="G4064" s="327" t="s">
        <v>10752</v>
      </c>
      <c r="H4064" s="325" t="s">
        <v>10753</v>
      </c>
      <c r="I4064" s="265" t="s">
        <v>9</v>
      </c>
      <c r="J4064" s="263"/>
      <c r="K4064" s="326"/>
      <c r="L4064" s="326" t="s">
        <v>645</v>
      </c>
      <c r="M4064" s="267"/>
      <c r="N4064" s="267"/>
      <c r="O4064" s="267"/>
      <c r="P4064" s="267"/>
      <c r="Q4064" s="267"/>
      <c r="R4064" s="267"/>
      <c r="S4064" s="267"/>
      <c r="T4064" s="267"/>
      <c r="U4064" s="267"/>
      <c r="V4064" s="267"/>
      <c r="W4064" s="267"/>
      <c r="X4064" s="267"/>
      <c r="Y4064" s="267"/>
      <c r="Z4064" s="267"/>
      <c r="AA4064" s="267"/>
      <c r="AB4064" s="267"/>
    </row>
    <row r="4065" spans="1:28" s="268" customFormat="1" ht="40.200000000000003" customHeight="1">
      <c r="A4065" s="323" t="s">
        <v>10728</v>
      </c>
      <c r="B4065" s="328" t="s">
        <v>10729</v>
      </c>
      <c r="C4065" s="325" t="s">
        <v>10754</v>
      </c>
      <c r="D4065" s="326" t="s">
        <v>645</v>
      </c>
      <c r="E4065" s="536"/>
      <c r="F4065" s="325" t="s">
        <v>10755</v>
      </c>
      <c r="G4065" s="327" t="s">
        <v>10756</v>
      </c>
      <c r="H4065" s="325" t="s">
        <v>10757</v>
      </c>
      <c r="I4065" s="265" t="s">
        <v>9</v>
      </c>
      <c r="J4065" s="263"/>
      <c r="K4065" s="326"/>
      <c r="L4065" s="326" t="s">
        <v>645</v>
      </c>
      <c r="M4065" s="267"/>
      <c r="N4065" s="267"/>
      <c r="O4065" s="267"/>
      <c r="P4065" s="267"/>
      <c r="Q4065" s="267"/>
      <c r="R4065" s="267"/>
      <c r="S4065" s="267"/>
      <c r="T4065" s="267"/>
      <c r="U4065" s="267"/>
      <c r="V4065" s="267"/>
      <c r="W4065" s="267"/>
      <c r="X4065" s="267"/>
      <c r="Y4065" s="267"/>
      <c r="Z4065" s="267"/>
      <c r="AA4065" s="267"/>
      <c r="AB4065" s="267"/>
    </row>
    <row r="4066" spans="1:28" s="268" customFormat="1" ht="40.200000000000003" customHeight="1">
      <c r="A4066" s="323" t="s">
        <v>10728</v>
      </c>
      <c r="B4066" s="328" t="s">
        <v>10729</v>
      </c>
      <c r="C4066" s="325" t="s">
        <v>10758</v>
      </c>
      <c r="D4066" s="326" t="s">
        <v>645</v>
      </c>
      <c r="E4066" s="536"/>
      <c r="F4066" s="325" t="s">
        <v>10759</v>
      </c>
      <c r="G4066" s="327" t="s">
        <v>10760</v>
      </c>
      <c r="H4066" s="325" t="s">
        <v>10761</v>
      </c>
      <c r="I4066" s="265" t="s">
        <v>9</v>
      </c>
      <c r="J4066" s="263"/>
      <c r="K4066" s="326"/>
      <c r="L4066" s="326" t="s">
        <v>645</v>
      </c>
      <c r="M4066" s="267"/>
      <c r="N4066" s="267"/>
      <c r="O4066" s="267"/>
      <c r="P4066" s="267"/>
      <c r="Q4066" s="267"/>
      <c r="R4066" s="267"/>
      <c r="S4066" s="267"/>
      <c r="T4066" s="267"/>
      <c r="U4066" s="267"/>
      <c r="V4066" s="267"/>
      <c r="W4066" s="267"/>
      <c r="X4066" s="267"/>
      <c r="Y4066" s="267"/>
      <c r="Z4066" s="267"/>
      <c r="AA4066" s="267"/>
      <c r="AB4066" s="267"/>
    </row>
    <row r="4067" spans="1:28" s="268" customFormat="1" ht="40.200000000000003" customHeight="1">
      <c r="A4067" s="323" t="s">
        <v>10728</v>
      </c>
      <c r="B4067" s="328" t="s">
        <v>10729</v>
      </c>
      <c r="C4067" s="325" t="s">
        <v>10762</v>
      </c>
      <c r="D4067" s="326" t="s">
        <v>645</v>
      </c>
      <c r="E4067" s="536"/>
      <c r="F4067" s="325" t="s">
        <v>10036</v>
      </c>
      <c r="G4067" s="327" t="s">
        <v>10763</v>
      </c>
      <c r="H4067" s="325" t="s">
        <v>10764</v>
      </c>
      <c r="I4067" s="265" t="s">
        <v>9</v>
      </c>
      <c r="J4067" s="263"/>
      <c r="K4067" s="326"/>
      <c r="L4067" s="326" t="s">
        <v>645</v>
      </c>
      <c r="M4067" s="267"/>
      <c r="N4067" s="267"/>
      <c r="O4067" s="267"/>
      <c r="P4067" s="267"/>
      <c r="Q4067" s="267"/>
      <c r="R4067" s="267"/>
      <c r="S4067" s="267"/>
      <c r="T4067" s="267"/>
      <c r="U4067" s="267"/>
      <c r="V4067" s="267"/>
      <c r="W4067" s="267"/>
      <c r="X4067" s="267"/>
      <c r="Y4067" s="267"/>
      <c r="Z4067" s="267"/>
      <c r="AA4067" s="267"/>
      <c r="AB4067" s="267"/>
    </row>
    <row r="4068" spans="1:28" s="268" customFormat="1" ht="40.200000000000003" customHeight="1">
      <c r="A4068" s="323" t="s">
        <v>10728</v>
      </c>
      <c r="B4068" s="328" t="s">
        <v>10729</v>
      </c>
      <c r="C4068" s="325" t="s">
        <v>10765</v>
      </c>
      <c r="D4068" s="326" t="s">
        <v>645</v>
      </c>
      <c r="E4068" s="536"/>
      <c r="F4068" s="325" t="s">
        <v>10038</v>
      </c>
      <c r="G4068" s="327" t="s">
        <v>10766</v>
      </c>
      <c r="H4068" s="325" t="s">
        <v>10767</v>
      </c>
      <c r="I4068" s="265" t="s">
        <v>9</v>
      </c>
      <c r="J4068" s="263"/>
      <c r="K4068" s="326"/>
      <c r="L4068" s="326" t="s">
        <v>645</v>
      </c>
      <c r="M4068" s="267"/>
      <c r="N4068" s="267"/>
      <c r="O4068" s="267"/>
      <c r="P4068" s="267"/>
      <c r="Q4068" s="267"/>
      <c r="R4068" s="267"/>
      <c r="S4068" s="267"/>
      <c r="T4068" s="267"/>
      <c r="U4068" s="267"/>
      <c r="V4068" s="267"/>
      <c r="W4068" s="267"/>
      <c r="X4068" s="267"/>
      <c r="Y4068" s="267"/>
      <c r="Z4068" s="267"/>
      <c r="AA4068" s="267"/>
      <c r="AB4068" s="267"/>
    </row>
    <row r="4069" spans="1:28" s="268" customFormat="1" ht="40.200000000000003" customHeight="1">
      <c r="A4069" s="323" t="s">
        <v>10728</v>
      </c>
      <c r="B4069" s="328" t="s">
        <v>10729</v>
      </c>
      <c r="C4069" s="325" t="s">
        <v>10768</v>
      </c>
      <c r="D4069" s="326" t="s">
        <v>645</v>
      </c>
      <c r="E4069" s="536"/>
      <c r="F4069" s="325" t="s">
        <v>3031</v>
      </c>
      <c r="G4069" s="327" t="s">
        <v>10769</v>
      </c>
      <c r="H4069" s="325" t="s">
        <v>3362</v>
      </c>
      <c r="I4069" s="265" t="s">
        <v>9</v>
      </c>
      <c r="J4069" s="263"/>
      <c r="K4069" s="326"/>
      <c r="L4069" s="326" t="s">
        <v>645</v>
      </c>
      <c r="M4069" s="267"/>
      <c r="N4069" s="267"/>
      <c r="O4069" s="267"/>
      <c r="P4069" s="267"/>
      <c r="Q4069" s="267"/>
      <c r="R4069" s="267"/>
      <c r="S4069" s="267"/>
      <c r="T4069" s="267"/>
      <c r="U4069" s="267"/>
      <c r="V4069" s="267"/>
      <c r="W4069" s="267"/>
      <c r="X4069" s="267"/>
      <c r="Y4069" s="267"/>
      <c r="Z4069" s="267"/>
      <c r="AA4069" s="267"/>
      <c r="AB4069" s="267"/>
    </row>
    <row r="4070" spans="1:28" s="268" customFormat="1" ht="40.200000000000003" customHeight="1">
      <c r="A4070" s="323" t="s">
        <v>10728</v>
      </c>
      <c r="B4070" s="328" t="s">
        <v>10729</v>
      </c>
      <c r="C4070" s="325" t="s">
        <v>10770</v>
      </c>
      <c r="D4070" s="326" t="s">
        <v>645</v>
      </c>
      <c r="E4070" s="536"/>
      <c r="F4070" s="325" t="s">
        <v>5025</v>
      </c>
      <c r="G4070" s="327" t="s">
        <v>10771</v>
      </c>
      <c r="H4070" s="325" t="s">
        <v>3365</v>
      </c>
      <c r="I4070" s="265" t="s">
        <v>9</v>
      </c>
      <c r="J4070" s="263"/>
      <c r="K4070" s="326"/>
      <c r="L4070" s="326" t="s">
        <v>645</v>
      </c>
      <c r="M4070" s="267"/>
      <c r="N4070" s="267"/>
      <c r="O4070" s="267"/>
      <c r="P4070" s="267"/>
      <c r="Q4070" s="267"/>
      <c r="R4070" s="267"/>
      <c r="S4070" s="267"/>
      <c r="T4070" s="267"/>
      <c r="U4070" s="267"/>
      <c r="V4070" s="267"/>
      <c r="W4070" s="267"/>
      <c r="X4070" s="267"/>
      <c r="Y4070" s="267"/>
      <c r="Z4070" s="267"/>
      <c r="AA4070" s="267"/>
      <c r="AB4070" s="267"/>
    </row>
    <row r="4071" spans="1:28" s="268" customFormat="1" ht="40.200000000000003" customHeight="1">
      <c r="A4071" s="323" t="s">
        <v>10728</v>
      </c>
      <c r="B4071" s="328" t="s">
        <v>10729</v>
      </c>
      <c r="C4071" s="325" t="s">
        <v>10772</v>
      </c>
      <c r="D4071" s="326" t="s">
        <v>645</v>
      </c>
      <c r="E4071" s="537"/>
      <c r="F4071" s="325" t="s">
        <v>3036</v>
      </c>
      <c r="G4071" s="327" t="s">
        <v>8664</v>
      </c>
      <c r="H4071" s="325" t="s">
        <v>6543</v>
      </c>
      <c r="I4071" s="265" t="s">
        <v>9</v>
      </c>
      <c r="J4071" s="263"/>
      <c r="K4071" s="326"/>
      <c r="L4071" s="326" t="s">
        <v>645</v>
      </c>
      <c r="M4071" s="267"/>
      <c r="N4071" s="267"/>
      <c r="O4071" s="267"/>
      <c r="P4071" s="267"/>
      <c r="Q4071" s="267"/>
      <c r="R4071" s="267"/>
      <c r="S4071" s="267"/>
      <c r="T4071" s="267"/>
      <c r="U4071" s="267"/>
      <c r="V4071" s="267"/>
      <c r="W4071" s="267"/>
      <c r="X4071" s="267"/>
      <c r="Y4071" s="267"/>
      <c r="Z4071" s="267"/>
      <c r="AA4071" s="267"/>
      <c r="AB4071" s="267"/>
    </row>
    <row r="4072" spans="1:28" s="268" customFormat="1" ht="40.200000000000003" customHeight="1">
      <c r="A4072" s="329" t="s">
        <v>10773</v>
      </c>
      <c r="B4072" s="330" t="s">
        <v>10774</v>
      </c>
      <c r="C4072" s="325" t="s">
        <v>10775</v>
      </c>
      <c r="D4072" s="331" t="s">
        <v>645</v>
      </c>
      <c r="E4072" s="257" t="s">
        <v>10774</v>
      </c>
      <c r="F4072" s="325" t="s">
        <v>10776</v>
      </c>
      <c r="G4072" s="327" t="s">
        <v>10777</v>
      </c>
      <c r="H4072" s="325" t="s">
        <v>10778</v>
      </c>
      <c r="I4072" s="265" t="s">
        <v>9</v>
      </c>
      <c r="J4072" s="263"/>
      <c r="K4072" s="326"/>
      <c r="L4072" s="326" t="s">
        <v>645</v>
      </c>
      <c r="M4072" s="267"/>
      <c r="N4072" s="267"/>
      <c r="O4072" s="267"/>
      <c r="P4072" s="267"/>
      <c r="Q4072" s="267"/>
      <c r="R4072" s="267"/>
      <c r="S4072" s="267"/>
      <c r="T4072" s="267"/>
      <c r="U4072" s="267"/>
      <c r="V4072" s="267"/>
      <c r="W4072" s="267"/>
      <c r="X4072" s="267"/>
      <c r="Y4072" s="267"/>
      <c r="Z4072" s="267"/>
      <c r="AA4072" s="267"/>
      <c r="AB4072" s="267"/>
    </row>
    <row r="4073" spans="1:28" s="268" customFormat="1" ht="40.200000000000003" customHeight="1">
      <c r="A4073" s="329" t="s">
        <v>10773</v>
      </c>
      <c r="B4073" s="257" t="s">
        <v>10774</v>
      </c>
      <c r="C4073" s="325" t="s">
        <v>10779</v>
      </c>
      <c r="D4073" s="331" t="s">
        <v>645</v>
      </c>
      <c r="E4073" s="257" t="s">
        <v>10774</v>
      </c>
      <c r="F4073" s="325" t="s">
        <v>10780</v>
      </c>
      <c r="G4073" s="327" t="s">
        <v>10781</v>
      </c>
      <c r="H4073" s="325" t="s">
        <v>10782</v>
      </c>
      <c r="I4073" s="265" t="s">
        <v>9</v>
      </c>
      <c r="J4073" s="263"/>
      <c r="K4073" s="326"/>
      <c r="L4073" s="326" t="s">
        <v>645</v>
      </c>
      <c r="M4073" s="267"/>
      <c r="N4073" s="267"/>
      <c r="O4073" s="267"/>
      <c r="P4073" s="267"/>
      <c r="Q4073" s="267"/>
      <c r="R4073" s="267"/>
      <c r="S4073" s="267"/>
      <c r="T4073" s="267"/>
      <c r="U4073" s="267"/>
      <c r="V4073" s="267"/>
      <c r="W4073" s="267"/>
      <c r="X4073" s="267"/>
      <c r="Y4073" s="267"/>
      <c r="Z4073" s="267"/>
      <c r="AA4073" s="267"/>
      <c r="AB4073" s="267"/>
    </row>
    <row r="4074" spans="1:28" s="268" customFormat="1" ht="40.200000000000003" customHeight="1">
      <c r="A4074" s="329" t="s">
        <v>10773</v>
      </c>
      <c r="B4074" s="257" t="s">
        <v>10774</v>
      </c>
      <c r="C4074" s="325" t="s">
        <v>10783</v>
      </c>
      <c r="D4074" s="331" t="s">
        <v>645</v>
      </c>
      <c r="E4074" s="257" t="s">
        <v>10774</v>
      </c>
      <c r="F4074" s="325" t="s">
        <v>10784</v>
      </c>
      <c r="G4074" s="327" t="s">
        <v>10785</v>
      </c>
      <c r="H4074" s="325" t="s">
        <v>10786</v>
      </c>
      <c r="I4074" s="265" t="s">
        <v>9</v>
      </c>
      <c r="J4074" s="263"/>
      <c r="K4074" s="326"/>
      <c r="L4074" s="326" t="s">
        <v>645</v>
      </c>
      <c r="M4074" s="267"/>
      <c r="N4074" s="267"/>
      <c r="O4074" s="267"/>
      <c r="P4074" s="267"/>
      <c r="Q4074" s="267"/>
      <c r="R4074" s="267"/>
      <c r="S4074" s="267"/>
      <c r="T4074" s="267"/>
      <c r="U4074" s="267"/>
      <c r="V4074" s="267"/>
      <c r="W4074" s="267"/>
      <c r="X4074" s="267"/>
      <c r="Y4074" s="267"/>
      <c r="Z4074" s="267"/>
      <c r="AA4074" s="267"/>
      <c r="AB4074" s="267"/>
    </row>
    <row r="4075" spans="1:28" s="268" customFormat="1" ht="40.200000000000003" customHeight="1">
      <c r="A4075" s="329" t="s">
        <v>10773</v>
      </c>
      <c r="B4075" s="257" t="s">
        <v>10774</v>
      </c>
      <c r="C4075" s="325" t="s">
        <v>10787</v>
      </c>
      <c r="D4075" s="331" t="s">
        <v>645</v>
      </c>
      <c r="E4075" s="257" t="s">
        <v>10774</v>
      </c>
      <c r="F4075" s="325" t="s">
        <v>10788</v>
      </c>
      <c r="G4075" s="327" t="s">
        <v>10789</v>
      </c>
      <c r="H4075" s="325" t="s">
        <v>10790</v>
      </c>
      <c r="I4075" s="265" t="s">
        <v>9</v>
      </c>
      <c r="J4075" s="263"/>
      <c r="K4075" s="326"/>
      <c r="L4075" s="326" t="s">
        <v>645</v>
      </c>
      <c r="M4075" s="267"/>
      <c r="N4075" s="267"/>
      <c r="O4075" s="267"/>
      <c r="P4075" s="267"/>
      <c r="Q4075" s="267"/>
      <c r="R4075" s="267"/>
      <c r="S4075" s="267"/>
      <c r="T4075" s="267"/>
      <c r="U4075" s="267"/>
      <c r="V4075" s="267"/>
      <c r="W4075" s="267"/>
      <c r="X4075" s="267"/>
      <c r="Y4075" s="267"/>
      <c r="Z4075" s="267"/>
      <c r="AA4075" s="267"/>
      <c r="AB4075" s="267"/>
    </row>
    <row r="4076" spans="1:28" s="268" customFormat="1" ht="40.200000000000003" customHeight="1">
      <c r="A4076" s="329" t="s">
        <v>10773</v>
      </c>
      <c r="B4076" s="257" t="s">
        <v>10774</v>
      </c>
      <c r="C4076" s="325" t="s">
        <v>10791</v>
      </c>
      <c r="D4076" s="331" t="s">
        <v>645</v>
      </c>
      <c r="E4076" s="257" t="s">
        <v>10774</v>
      </c>
      <c r="F4076" s="325" t="s">
        <v>10792</v>
      </c>
      <c r="G4076" s="327" t="s">
        <v>10793</v>
      </c>
      <c r="H4076" s="325" t="s">
        <v>10794</v>
      </c>
      <c r="I4076" s="265" t="s">
        <v>9</v>
      </c>
      <c r="J4076" s="263"/>
      <c r="K4076" s="326"/>
      <c r="L4076" s="326" t="s">
        <v>645</v>
      </c>
      <c r="M4076" s="267"/>
      <c r="N4076" s="267"/>
      <c r="O4076" s="267"/>
      <c r="P4076" s="267"/>
      <c r="Q4076" s="267"/>
      <c r="R4076" s="267"/>
      <c r="S4076" s="267"/>
      <c r="T4076" s="267"/>
      <c r="U4076" s="267"/>
      <c r="V4076" s="267"/>
      <c r="W4076" s="267"/>
      <c r="X4076" s="267"/>
      <c r="Y4076" s="267"/>
      <c r="Z4076" s="267"/>
      <c r="AA4076" s="267"/>
      <c r="AB4076" s="267"/>
    </row>
    <row r="4077" spans="1:28" s="268" customFormat="1" ht="40.200000000000003" customHeight="1">
      <c r="A4077" s="329" t="s">
        <v>10773</v>
      </c>
      <c r="B4077" s="257" t="s">
        <v>10774</v>
      </c>
      <c r="C4077" s="325" t="s">
        <v>10795</v>
      </c>
      <c r="D4077" s="331" t="s">
        <v>645</v>
      </c>
      <c r="E4077" s="257" t="s">
        <v>10774</v>
      </c>
      <c r="F4077" s="325" t="s">
        <v>10796</v>
      </c>
      <c r="G4077" s="327" t="s">
        <v>10797</v>
      </c>
      <c r="H4077" s="325" t="s">
        <v>10798</v>
      </c>
      <c r="I4077" s="265" t="s">
        <v>9</v>
      </c>
      <c r="J4077" s="263"/>
      <c r="K4077" s="326"/>
      <c r="L4077" s="326" t="s">
        <v>645</v>
      </c>
      <c r="M4077" s="267"/>
      <c r="N4077" s="267"/>
      <c r="O4077" s="267"/>
      <c r="P4077" s="267"/>
      <c r="Q4077" s="267"/>
      <c r="R4077" s="267"/>
      <c r="S4077" s="267"/>
      <c r="T4077" s="267"/>
      <c r="U4077" s="267"/>
      <c r="V4077" s="267"/>
      <c r="W4077" s="267"/>
      <c r="X4077" s="267"/>
      <c r="Y4077" s="267"/>
      <c r="Z4077" s="267"/>
      <c r="AA4077" s="267"/>
      <c r="AB4077" s="267"/>
    </row>
    <row r="4078" spans="1:28" s="268" customFormat="1" ht="40.200000000000003" customHeight="1">
      <c r="A4078" s="329" t="s">
        <v>10773</v>
      </c>
      <c r="B4078" s="257" t="s">
        <v>10774</v>
      </c>
      <c r="C4078" s="325" t="s">
        <v>10799</v>
      </c>
      <c r="D4078" s="331" t="s">
        <v>645</v>
      </c>
      <c r="E4078" s="257" t="s">
        <v>10774</v>
      </c>
      <c r="F4078" s="325" t="s">
        <v>10800</v>
      </c>
      <c r="G4078" s="327" t="s">
        <v>10801</v>
      </c>
      <c r="H4078" s="325" t="s">
        <v>10802</v>
      </c>
      <c r="I4078" s="265" t="s">
        <v>9</v>
      </c>
      <c r="J4078" s="263"/>
      <c r="K4078" s="326"/>
      <c r="L4078" s="326" t="s">
        <v>645</v>
      </c>
      <c r="M4078" s="267"/>
      <c r="N4078" s="267"/>
      <c r="O4078" s="267"/>
      <c r="P4078" s="267"/>
      <c r="Q4078" s="267"/>
      <c r="R4078" s="267"/>
      <c r="S4078" s="267"/>
      <c r="T4078" s="267"/>
      <c r="U4078" s="267"/>
      <c r="V4078" s="267"/>
      <c r="W4078" s="267"/>
      <c r="X4078" s="267"/>
      <c r="Y4078" s="267"/>
      <c r="Z4078" s="267"/>
      <c r="AA4078" s="267"/>
      <c r="AB4078" s="267"/>
    </row>
    <row r="4079" spans="1:28" s="268" customFormat="1" ht="40.200000000000003" customHeight="1">
      <c r="A4079" s="329" t="s">
        <v>10773</v>
      </c>
      <c r="B4079" s="257" t="s">
        <v>10774</v>
      </c>
      <c r="C4079" s="325" t="s">
        <v>10803</v>
      </c>
      <c r="D4079" s="331" t="s">
        <v>645</v>
      </c>
      <c r="E4079" s="257" t="s">
        <v>10774</v>
      </c>
      <c r="F4079" s="325" t="s">
        <v>10804</v>
      </c>
      <c r="G4079" s="327" t="s">
        <v>10805</v>
      </c>
      <c r="H4079" s="325" t="s">
        <v>10806</v>
      </c>
      <c r="I4079" s="265" t="s">
        <v>9</v>
      </c>
      <c r="J4079" s="263"/>
      <c r="K4079" s="326"/>
      <c r="L4079" s="326" t="s">
        <v>645</v>
      </c>
      <c r="M4079" s="267"/>
      <c r="N4079" s="267"/>
      <c r="O4079" s="267"/>
      <c r="P4079" s="267"/>
      <c r="Q4079" s="267"/>
      <c r="R4079" s="267"/>
      <c r="S4079" s="267"/>
      <c r="T4079" s="267"/>
      <c r="U4079" s="267"/>
      <c r="V4079" s="267"/>
      <c r="W4079" s="267"/>
      <c r="X4079" s="267"/>
      <c r="Y4079" s="267"/>
      <c r="Z4079" s="267"/>
      <c r="AA4079" s="267"/>
      <c r="AB4079" s="267"/>
    </row>
    <row r="4080" spans="1:28" s="268" customFormat="1" ht="40.200000000000003" customHeight="1">
      <c r="A4080" s="329" t="s">
        <v>10773</v>
      </c>
      <c r="B4080" s="257" t="s">
        <v>10774</v>
      </c>
      <c r="C4080" s="325" t="s">
        <v>10807</v>
      </c>
      <c r="D4080" s="331" t="s">
        <v>645</v>
      </c>
      <c r="E4080" s="257" t="s">
        <v>10774</v>
      </c>
      <c r="F4080" s="325" t="s">
        <v>10808</v>
      </c>
      <c r="G4080" s="327" t="s">
        <v>10809</v>
      </c>
      <c r="H4080" s="325" t="s">
        <v>10810</v>
      </c>
      <c r="I4080" s="265" t="s">
        <v>9</v>
      </c>
      <c r="J4080" s="263"/>
      <c r="K4080" s="326"/>
      <c r="L4080" s="326" t="s">
        <v>645</v>
      </c>
      <c r="M4080" s="267"/>
      <c r="N4080" s="267"/>
      <c r="O4080" s="267"/>
      <c r="P4080" s="267"/>
      <c r="Q4080" s="267"/>
      <c r="R4080" s="267"/>
      <c r="S4080" s="267"/>
      <c r="T4080" s="267"/>
      <c r="U4080" s="267"/>
      <c r="V4080" s="267"/>
      <c r="W4080" s="267"/>
      <c r="X4080" s="267"/>
      <c r="Y4080" s="267"/>
      <c r="Z4080" s="267"/>
      <c r="AA4080" s="267"/>
      <c r="AB4080" s="267"/>
    </row>
    <row r="4081" spans="1:28" s="268" customFormat="1" ht="40.200000000000003" customHeight="1">
      <c r="A4081" s="329" t="s">
        <v>10773</v>
      </c>
      <c r="B4081" s="257" t="s">
        <v>10774</v>
      </c>
      <c r="C4081" s="325" t="s">
        <v>10811</v>
      </c>
      <c r="D4081" s="331" t="s">
        <v>645</v>
      </c>
      <c r="E4081" s="257" t="s">
        <v>10774</v>
      </c>
      <c r="F4081" s="325" t="s">
        <v>10812</v>
      </c>
      <c r="G4081" s="327" t="s">
        <v>10813</v>
      </c>
      <c r="H4081" s="325" t="s">
        <v>10814</v>
      </c>
      <c r="I4081" s="265" t="s">
        <v>9</v>
      </c>
      <c r="J4081" s="263"/>
      <c r="K4081" s="326"/>
      <c r="L4081" s="326" t="s">
        <v>645</v>
      </c>
      <c r="M4081" s="267"/>
      <c r="N4081" s="267"/>
      <c r="O4081" s="267"/>
      <c r="P4081" s="267"/>
      <c r="Q4081" s="267"/>
      <c r="R4081" s="267"/>
      <c r="S4081" s="267"/>
      <c r="T4081" s="267"/>
      <c r="U4081" s="267"/>
      <c r="V4081" s="267"/>
      <c r="W4081" s="267"/>
      <c r="X4081" s="267"/>
      <c r="Y4081" s="267"/>
      <c r="Z4081" s="267"/>
      <c r="AA4081" s="267"/>
      <c r="AB4081" s="267"/>
    </row>
    <row r="4082" spans="1:28" s="268" customFormat="1" ht="40.200000000000003" customHeight="1">
      <c r="A4082" s="329" t="s">
        <v>10773</v>
      </c>
      <c r="B4082" s="257" t="s">
        <v>10774</v>
      </c>
      <c r="C4082" s="325" t="s">
        <v>10815</v>
      </c>
      <c r="D4082" s="331" t="s">
        <v>645</v>
      </c>
      <c r="E4082" s="257" t="s">
        <v>10774</v>
      </c>
      <c r="F4082" s="325" t="s">
        <v>10816</v>
      </c>
      <c r="G4082" s="327" t="s">
        <v>10813</v>
      </c>
      <c r="H4082" s="325" t="s">
        <v>10817</v>
      </c>
      <c r="I4082" s="265" t="s">
        <v>9</v>
      </c>
      <c r="J4082" s="263"/>
      <c r="K4082" s="326"/>
      <c r="L4082" s="326" t="s">
        <v>645</v>
      </c>
      <c r="M4082" s="267"/>
      <c r="N4082" s="267"/>
      <c r="O4082" s="267"/>
      <c r="P4082" s="267"/>
      <c r="Q4082" s="267"/>
      <c r="R4082" s="267"/>
      <c r="S4082" s="267"/>
      <c r="T4082" s="267"/>
      <c r="U4082" s="267"/>
      <c r="V4082" s="267"/>
      <c r="W4082" s="267"/>
      <c r="X4082" s="267"/>
      <c r="Y4082" s="267"/>
      <c r="Z4082" s="267"/>
      <c r="AA4082" s="267"/>
      <c r="AB4082" s="267"/>
    </row>
    <row r="4083" spans="1:28" s="268" customFormat="1" ht="40.200000000000003" customHeight="1">
      <c r="A4083" s="329" t="s">
        <v>10773</v>
      </c>
      <c r="B4083" s="257" t="s">
        <v>10774</v>
      </c>
      <c r="C4083" s="325" t="s">
        <v>10818</v>
      </c>
      <c r="D4083" s="331" t="s">
        <v>645</v>
      </c>
      <c r="E4083" s="257" t="s">
        <v>10774</v>
      </c>
      <c r="F4083" s="325" t="s">
        <v>10819</v>
      </c>
      <c r="G4083" s="327" t="s">
        <v>10820</v>
      </c>
      <c r="H4083" s="325" t="s">
        <v>10821</v>
      </c>
      <c r="I4083" s="265" t="s">
        <v>9</v>
      </c>
      <c r="J4083" s="263"/>
      <c r="K4083" s="326"/>
      <c r="L4083" s="326" t="s">
        <v>645</v>
      </c>
      <c r="M4083" s="267"/>
      <c r="N4083" s="267"/>
      <c r="O4083" s="267"/>
      <c r="P4083" s="267"/>
      <c r="Q4083" s="267"/>
      <c r="R4083" s="267"/>
      <c r="S4083" s="267"/>
      <c r="T4083" s="267"/>
      <c r="U4083" s="267"/>
      <c r="V4083" s="267"/>
      <c r="W4083" s="267"/>
      <c r="X4083" s="267"/>
      <c r="Y4083" s="267"/>
      <c r="Z4083" s="267"/>
      <c r="AA4083" s="267"/>
      <c r="AB4083" s="267"/>
    </row>
    <row r="4084" spans="1:28" s="268" customFormat="1" ht="40.200000000000003" customHeight="1">
      <c r="A4084" s="329" t="s">
        <v>10773</v>
      </c>
      <c r="B4084" s="257" t="s">
        <v>10774</v>
      </c>
      <c r="C4084" s="325" t="s">
        <v>10822</v>
      </c>
      <c r="D4084" s="331" t="s">
        <v>645</v>
      </c>
      <c r="E4084" s="257" t="s">
        <v>10774</v>
      </c>
      <c r="F4084" s="325" t="s">
        <v>10823</v>
      </c>
      <c r="G4084" s="327" t="s">
        <v>10824</v>
      </c>
      <c r="H4084" s="325" t="s">
        <v>10825</v>
      </c>
      <c r="I4084" s="265" t="s">
        <v>9</v>
      </c>
      <c r="J4084" s="263"/>
      <c r="K4084" s="326"/>
      <c r="L4084" s="326" t="s">
        <v>645</v>
      </c>
      <c r="M4084" s="267"/>
      <c r="N4084" s="267"/>
      <c r="O4084" s="267"/>
      <c r="P4084" s="267"/>
      <c r="Q4084" s="267"/>
      <c r="R4084" s="267"/>
      <c r="S4084" s="267"/>
      <c r="T4084" s="267"/>
      <c r="U4084" s="267"/>
      <c r="V4084" s="267"/>
      <c r="W4084" s="267"/>
      <c r="X4084" s="267"/>
      <c r="Y4084" s="267"/>
      <c r="Z4084" s="267"/>
      <c r="AA4084" s="267"/>
      <c r="AB4084" s="267"/>
    </row>
    <row r="4085" spans="1:28" s="268" customFormat="1" ht="40.200000000000003" customHeight="1">
      <c r="A4085" s="329" t="s">
        <v>10773</v>
      </c>
      <c r="B4085" s="257" t="s">
        <v>10774</v>
      </c>
      <c r="C4085" s="325" t="s">
        <v>10826</v>
      </c>
      <c r="D4085" s="331" t="s">
        <v>645</v>
      </c>
      <c r="E4085" s="257" t="s">
        <v>10774</v>
      </c>
      <c r="F4085" s="325" t="s">
        <v>10827</v>
      </c>
      <c r="G4085" s="327" t="s">
        <v>10828</v>
      </c>
      <c r="H4085" s="325" t="s">
        <v>10829</v>
      </c>
      <c r="I4085" s="265" t="s">
        <v>9</v>
      </c>
      <c r="J4085" s="263"/>
      <c r="K4085" s="326"/>
      <c r="L4085" s="326" t="s">
        <v>645</v>
      </c>
      <c r="M4085" s="267"/>
      <c r="N4085" s="267"/>
      <c r="O4085" s="267"/>
      <c r="P4085" s="267"/>
      <c r="Q4085" s="267"/>
      <c r="R4085" s="267"/>
      <c r="S4085" s="267"/>
      <c r="T4085" s="267"/>
      <c r="U4085" s="267"/>
      <c r="V4085" s="267"/>
      <c r="W4085" s="267"/>
      <c r="X4085" s="267"/>
      <c r="Y4085" s="267"/>
      <c r="Z4085" s="267"/>
      <c r="AA4085" s="267"/>
      <c r="AB4085" s="267"/>
    </row>
    <row r="4086" spans="1:28" s="268" customFormat="1" ht="40.200000000000003" customHeight="1">
      <c r="A4086" s="329" t="s">
        <v>10773</v>
      </c>
      <c r="B4086" s="257" t="s">
        <v>10774</v>
      </c>
      <c r="C4086" s="325" t="s">
        <v>10830</v>
      </c>
      <c r="D4086" s="331" t="s">
        <v>645</v>
      </c>
      <c r="E4086" s="257" t="s">
        <v>10774</v>
      </c>
      <c r="F4086" s="325" t="s">
        <v>10831</v>
      </c>
      <c r="G4086" s="327" t="s">
        <v>10832</v>
      </c>
      <c r="H4086" s="325" t="s">
        <v>10833</v>
      </c>
      <c r="I4086" s="265" t="s">
        <v>9</v>
      </c>
      <c r="J4086" s="263"/>
      <c r="K4086" s="326"/>
      <c r="L4086" s="326" t="s">
        <v>645</v>
      </c>
      <c r="M4086" s="267"/>
      <c r="N4086" s="267"/>
      <c r="O4086" s="267"/>
      <c r="P4086" s="267"/>
      <c r="Q4086" s="267"/>
      <c r="R4086" s="267"/>
      <c r="S4086" s="267"/>
      <c r="T4086" s="267"/>
      <c r="U4086" s="267"/>
      <c r="V4086" s="267"/>
      <c r="W4086" s="267"/>
      <c r="X4086" s="267"/>
      <c r="Y4086" s="267"/>
      <c r="Z4086" s="267"/>
      <c r="AA4086" s="267"/>
      <c r="AB4086" s="267"/>
    </row>
    <row r="4087" spans="1:28" s="268" customFormat="1" ht="40.200000000000003" customHeight="1">
      <c r="A4087" s="329" t="s">
        <v>10773</v>
      </c>
      <c r="B4087" s="257" t="s">
        <v>10774</v>
      </c>
      <c r="C4087" s="325" t="s">
        <v>10834</v>
      </c>
      <c r="D4087" s="331" t="s">
        <v>645</v>
      </c>
      <c r="E4087" s="257" t="s">
        <v>10774</v>
      </c>
      <c r="F4087" s="325" t="s">
        <v>10835</v>
      </c>
      <c r="G4087" s="327" t="s">
        <v>10836</v>
      </c>
      <c r="H4087" s="325" t="s">
        <v>10837</v>
      </c>
      <c r="I4087" s="265" t="s">
        <v>9</v>
      </c>
      <c r="J4087" s="263"/>
      <c r="K4087" s="326"/>
      <c r="L4087" s="326" t="s">
        <v>645</v>
      </c>
      <c r="M4087" s="267"/>
      <c r="N4087" s="267"/>
      <c r="O4087" s="267"/>
      <c r="P4087" s="267"/>
      <c r="Q4087" s="267"/>
      <c r="R4087" s="267"/>
      <c r="S4087" s="267"/>
      <c r="T4087" s="267"/>
      <c r="U4087" s="267"/>
      <c r="V4087" s="267"/>
      <c r="W4087" s="267"/>
      <c r="X4087" s="267"/>
      <c r="Y4087" s="267"/>
      <c r="Z4087" s="267"/>
      <c r="AA4087" s="267"/>
      <c r="AB4087" s="267"/>
    </row>
    <row r="4088" spans="1:28" s="268" customFormat="1" ht="40.200000000000003" customHeight="1">
      <c r="A4088" s="329" t="s">
        <v>10773</v>
      </c>
      <c r="B4088" s="257" t="s">
        <v>10774</v>
      </c>
      <c r="C4088" s="325" t="s">
        <v>10838</v>
      </c>
      <c r="D4088" s="331" t="s">
        <v>645</v>
      </c>
      <c r="E4088" s="257" t="s">
        <v>10774</v>
      </c>
      <c r="F4088" s="325" t="s">
        <v>10839</v>
      </c>
      <c r="G4088" s="327" t="s">
        <v>10840</v>
      </c>
      <c r="H4088" s="325" t="s">
        <v>10841</v>
      </c>
      <c r="I4088" s="265" t="s">
        <v>9</v>
      </c>
      <c r="J4088" s="263"/>
      <c r="K4088" s="326"/>
      <c r="L4088" s="326" t="s">
        <v>645</v>
      </c>
      <c r="M4088" s="267"/>
      <c r="N4088" s="267"/>
      <c r="O4088" s="267"/>
      <c r="P4088" s="267"/>
      <c r="Q4088" s="267"/>
      <c r="R4088" s="267"/>
      <c r="S4088" s="267"/>
      <c r="T4088" s="267"/>
      <c r="U4088" s="267"/>
      <c r="V4088" s="267"/>
      <c r="W4088" s="267"/>
      <c r="X4088" s="267"/>
      <c r="Y4088" s="267"/>
      <c r="Z4088" s="267"/>
      <c r="AA4088" s="267"/>
      <c r="AB4088" s="267"/>
    </row>
    <row r="4089" spans="1:28" s="268" customFormat="1" ht="40.200000000000003" customHeight="1">
      <c r="A4089" s="329" t="s">
        <v>10773</v>
      </c>
      <c r="B4089" s="257" t="s">
        <v>10774</v>
      </c>
      <c r="C4089" s="325" t="s">
        <v>10842</v>
      </c>
      <c r="D4089" s="331" t="s">
        <v>645</v>
      </c>
      <c r="E4089" s="257" t="s">
        <v>10774</v>
      </c>
      <c r="F4089" s="325" t="s">
        <v>10843</v>
      </c>
      <c r="G4089" s="327" t="s">
        <v>10844</v>
      </c>
      <c r="H4089" s="325" t="s">
        <v>10845</v>
      </c>
      <c r="I4089" s="265" t="s">
        <v>9</v>
      </c>
      <c r="J4089" s="263"/>
      <c r="K4089" s="326"/>
      <c r="L4089" s="326" t="s">
        <v>645</v>
      </c>
      <c r="M4089" s="267"/>
      <c r="N4089" s="267"/>
      <c r="O4089" s="267"/>
      <c r="P4089" s="267"/>
      <c r="Q4089" s="267"/>
      <c r="R4089" s="267"/>
      <c r="S4089" s="267"/>
      <c r="T4089" s="267"/>
      <c r="U4089" s="267"/>
      <c r="V4089" s="267"/>
      <c r="W4089" s="267"/>
      <c r="X4089" s="267"/>
      <c r="Y4089" s="267"/>
      <c r="Z4089" s="267"/>
      <c r="AA4089" s="267"/>
      <c r="AB4089" s="267"/>
    </row>
    <row r="4090" spans="1:28" s="268" customFormat="1" ht="40.200000000000003" customHeight="1">
      <c r="A4090" s="329" t="s">
        <v>10773</v>
      </c>
      <c r="B4090" s="257" t="s">
        <v>10774</v>
      </c>
      <c r="C4090" s="325" t="s">
        <v>10846</v>
      </c>
      <c r="D4090" s="331" t="s">
        <v>645</v>
      </c>
      <c r="E4090" s="257" t="s">
        <v>10774</v>
      </c>
      <c r="F4090" s="325" t="s">
        <v>10847</v>
      </c>
      <c r="G4090" s="327" t="s">
        <v>10848</v>
      </c>
      <c r="H4090" s="325" t="s">
        <v>10849</v>
      </c>
      <c r="I4090" s="265" t="s">
        <v>9</v>
      </c>
      <c r="J4090" s="263"/>
      <c r="K4090" s="326"/>
      <c r="L4090" s="326" t="s">
        <v>645</v>
      </c>
      <c r="M4090" s="267"/>
      <c r="N4090" s="267"/>
      <c r="O4090" s="267"/>
      <c r="P4090" s="267"/>
      <c r="Q4090" s="267"/>
      <c r="R4090" s="267"/>
      <c r="S4090" s="267"/>
      <c r="T4090" s="267"/>
      <c r="U4090" s="267"/>
      <c r="V4090" s="267"/>
      <c r="W4090" s="267"/>
      <c r="X4090" s="267"/>
      <c r="Y4090" s="267"/>
      <c r="Z4090" s="267"/>
      <c r="AA4090" s="267"/>
      <c r="AB4090" s="267"/>
    </row>
    <row r="4091" spans="1:28" s="268" customFormat="1" ht="40.200000000000003" customHeight="1">
      <c r="A4091" s="329" t="s">
        <v>10773</v>
      </c>
      <c r="B4091" s="257" t="s">
        <v>10774</v>
      </c>
      <c r="C4091" s="325" t="s">
        <v>10850</v>
      </c>
      <c r="D4091" s="331" t="s">
        <v>645</v>
      </c>
      <c r="E4091" s="257" t="s">
        <v>10774</v>
      </c>
      <c r="F4091" s="325" t="s">
        <v>10851</v>
      </c>
      <c r="G4091" s="327" t="s">
        <v>10852</v>
      </c>
      <c r="H4091" s="325" t="s">
        <v>10853</v>
      </c>
      <c r="I4091" s="265" t="s">
        <v>9</v>
      </c>
      <c r="J4091" s="263"/>
      <c r="K4091" s="326"/>
      <c r="L4091" s="326" t="s">
        <v>645</v>
      </c>
      <c r="M4091" s="267"/>
      <c r="N4091" s="267"/>
      <c r="O4091" s="267"/>
      <c r="P4091" s="267"/>
      <c r="Q4091" s="267"/>
      <c r="R4091" s="267"/>
      <c r="S4091" s="267"/>
      <c r="T4091" s="267"/>
      <c r="U4091" s="267"/>
      <c r="V4091" s="267"/>
      <c r="W4091" s="267"/>
      <c r="X4091" s="267"/>
      <c r="Y4091" s="267"/>
      <c r="Z4091" s="267"/>
      <c r="AA4091" s="267"/>
      <c r="AB4091" s="267"/>
    </row>
    <row r="4092" spans="1:28" s="268" customFormat="1" ht="40.200000000000003" customHeight="1">
      <c r="A4092" s="329" t="s">
        <v>10773</v>
      </c>
      <c r="B4092" s="257" t="s">
        <v>10774</v>
      </c>
      <c r="C4092" s="325" t="s">
        <v>10854</v>
      </c>
      <c r="D4092" s="331" t="s">
        <v>645</v>
      </c>
      <c r="E4092" s="257" t="s">
        <v>10774</v>
      </c>
      <c r="F4092" s="325" t="s">
        <v>10855</v>
      </c>
      <c r="G4092" s="327" t="s">
        <v>10856</v>
      </c>
      <c r="H4092" s="325" t="s">
        <v>10857</v>
      </c>
      <c r="I4092" s="265" t="s">
        <v>9</v>
      </c>
      <c r="J4092" s="263"/>
      <c r="K4092" s="326"/>
      <c r="L4092" s="326" t="s">
        <v>645</v>
      </c>
      <c r="M4092" s="267"/>
      <c r="N4092" s="267"/>
      <c r="O4092" s="267"/>
      <c r="P4092" s="267"/>
      <c r="Q4092" s="267"/>
      <c r="R4092" s="267"/>
      <c r="S4092" s="267"/>
      <c r="T4092" s="267"/>
      <c r="U4092" s="267"/>
      <c r="V4092" s="267"/>
      <c r="W4092" s="267"/>
      <c r="X4092" s="267"/>
      <c r="Y4092" s="267"/>
      <c r="Z4092" s="267"/>
      <c r="AA4092" s="267"/>
      <c r="AB4092" s="267"/>
    </row>
    <row r="4093" spans="1:28" s="268" customFormat="1" ht="40.200000000000003" customHeight="1">
      <c r="A4093" s="329" t="s">
        <v>10773</v>
      </c>
      <c r="B4093" s="257" t="s">
        <v>10774</v>
      </c>
      <c r="C4093" s="325" t="s">
        <v>10858</v>
      </c>
      <c r="D4093" s="331" t="s">
        <v>645</v>
      </c>
      <c r="E4093" s="257" t="s">
        <v>10774</v>
      </c>
      <c r="F4093" s="325" t="s">
        <v>10859</v>
      </c>
      <c r="G4093" s="327" t="s">
        <v>10860</v>
      </c>
      <c r="H4093" s="325" t="s">
        <v>10861</v>
      </c>
      <c r="I4093" s="265" t="s">
        <v>9</v>
      </c>
      <c r="J4093" s="263"/>
      <c r="K4093" s="326"/>
      <c r="L4093" s="326" t="s">
        <v>645</v>
      </c>
      <c r="M4093" s="267"/>
      <c r="N4093" s="267"/>
      <c r="O4093" s="267"/>
      <c r="P4093" s="267"/>
      <c r="Q4093" s="267"/>
      <c r="R4093" s="267"/>
      <c r="S4093" s="267"/>
      <c r="T4093" s="267"/>
      <c r="U4093" s="267"/>
      <c r="V4093" s="267"/>
      <c r="W4093" s="267"/>
      <c r="X4093" s="267"/>
      <c r="Y4093" s="267"/>
      <c r="Z4093" s="267"/>
      <c r="AA4093" s="267"/>
      <c r="AB4093" s="267"/>
    </row>
    <row r="4094" spans="1:28" s="268" customFormat="1" ht="40.200000000000003" customHeight="1">
      <c r="A4094" s="329" t="s">
        <v>10773</v>
      </c>
      <c r="B4094" s="257" t="s">
        <v>10774</v>
      </c>
      <c r="C4094" s="325" t="s">
        <v>10862</v>
      </c>
      <c r="D4094" s="331" t="s">
        <v>645</v>
      </c>
      <c r="E4094" s="257" t="s">
        <v>10774</v>
      </c>
      <c r="F4094" s="325" t="s">
        <v>10863</v>
      </c>
      <c r="G4094" s="327" t="s">
        <v>10860</v>
      </c>
      <c r="H4094" s="325" t="s">
        <v>10864</v>
      </c>
      <c r="I4094" s="265" t="s">
        <v>9</v>
      </c>
      <c r="J4094" s="263"/>
      <c r="K4094" s="326"/>
      <c r="L4094" s="326" t="s">
        <v>645</v>
      </c>
      <c r="M4094" s="267"/>
      <c r="N4094" s="267"/>
      <c r="O4094" s="267"/>
      <c r="P4094" s="267"/>
      <c r="Q4094" s="267"/>
      <c r="R4094" s="267"/>
      <c r="S4094" s="267"/>
      <c r="T4094" s="267"/>
      <c r="U4094" s="267"/>
      <c r="V4094" s="267"/>
      <c r="W4094" s="267"/>
      <c r="X4094" s="267"/>
      <c r="Y4094" s="267"/>
      <c r="Z4094" s="267"/>
      <c r="AA4094" s="267"/>
      <c r="AB4094" s="267"/>
    </row>
    <row r="4095" spans="1:28" s="268" customFormat="1" ht="40.200000000000003" customHeight="1">
      <c r="A4095" s="329" t="s">
        <v>10773</v>
      </c>
      <c r="B4095" s="257" t="s">
        <v>10774</v>
      </c>
      <c r="C4095" s="325" t="s">
        <v>10865</v>
      </c>
      <c r="D4095" s="331" t="s">
        <v>645</v>
      </c>
      <c r="E4095" s="257" t="s">
        <v>10774</v>
      </c>
      <c r="F4095" s="325" t="s">
        <v>3031</v>
      </c>
      <c r="G4095" s="327" t="s">
        <v>10866</v>
      </c>
      <c r="H4095" s="325" t="s">
        <v>3362</v>
      </c>
      <c r="I4095" s="265" t="s">
        <v>9</v>
      </c>
      <c r="J4095" s="263"/>
      <c r="K4095" s="326"/>
      <c r="L4095" s="326" t="s">
        <v>645</v>
      </c>
      <c r="M4095" s="267"/>
      <c r="N4095" s="267"/>
      <c r="O4095" s="267"/>
      <c r="P4095" s="267"/>
      <c r="Q4095" s="267"/>
      <c r="R4095" s="267"/>
      <c r="S4095" s="267"/>
      <c r="T4095" s="267"/>
      <c r="U4095" s="267"/>
      <c r="V4095" s="267"/>
      <c r="W4095" s="267"/>
      <c r="X4095" s="267"/>
      <c r="Y4095" s="267"/>
      <c r="Z4095" s="267"/>
      <c r="AA4095" s="267"/>
      <c r="AB4095" s="267"/>
    </row>
    <row r="4096" spans="1:28" s="268" customFormat="1" ht="40.200000000000003" customHeight="1">
      <c r="A4096" s="329" t="s">
        <v>10773</v>
      </c>
      <c r="B4096" s="257" t="s">
        <v>10774</v>
      </c>
      <c r="C4096" s="325" t="s">
        <v>10867</v>
      </c>
      <c r="D4096" s="331" t="s">
        <v>645</v>
      </c>
      <c r="E4096" s="257" t="s">
        <v>10774</v>
      </c>
      <c r="F4096" s="325" t="s">
        <v>5025</v>
      </c>
      <c r="G4096" s="327" t="s">
        <v>10771</v>
      </c>
      <c r="H4096" s="325" t="s">
        <v>3365</v>
      </c>
      <c r="I4096" s="265" t="s">
        <v>9</v>
      </c>
      <c r="J4096" s="263"/>
      <c r="K4096" s="326"/>
      <c r="L4096" s="326" t="s">
        <v>645</v>
      </c>
      <c r="M4096" s="267"/>
      <c r="N4096" s="267"/>
      <c r="O4096" s="267"/>
      <c r="P4096" s="267"/>
      <c r="Q4096" s="267"/>
      <c r="R4096" s="267"/>
      <c r="S4096" s="267"/>
      <c r="T4096" s="267"/>
      <c r="U4096" s="267"/>
      <c r="V4096" s="267"/>
      <c r="W4096" s="267"/>
      <c r="X4096" s="267"/>
      <c r="Y4096" s="267"/>
      <c r="Z4096" s="267"/>
      <c r="AA4096" s="267"/>
      <c r="AB4096" s="267"/>
    </row>
    <row r="4097" spans="1:28" s="268" customFormat="1" ht="40.200000000000003" customHeight="1">
      <c r="A4097" s="329" t="s">
        <v>10773</v>
      </c>
      <c r="B4097" s="257" t="s">
        <v>10774</v>
      </c>
      <c r="C4097" s="325" t="s">
        <v>10868</v>
      </c>
      <c r="D4097" s="331" t="s">
        <v>645</v>
      </c>
      <c r="E4097" s="257" t="s">
        <v>10774</v>
      </c>
      <c r="F4097" s="325" t="s">
        <v>3036</v>
      </c>
      <c r="G4097" s="327" t="s">
        <v>8664</v>
      </c>
      <c r="H4097" s="325" t="s">
        <v>6543</v>
      </c>
      <c r="I4097" s="265" t="s">
        <v>9</v>
      </c>
      <c r="J4097" s="263"/>
      <c r="K4097" s="326"/>
      <c r="L4097" s="326" t="s">
        <v>645</v>
      </c>
      <c r="M4097" s="267"/>
      <c r="N4097" s="267"/>
      <c r="O4097" s="267"/>
      <c r="P4097" s="267"/>
      <c r="Q4097" s="267"/>
      <c r="R4097" s="267"/>
      <c r="S4097" s="267"/>
      <c r="T4097" s="267"/>
      <c r="U4097" s="267"/>
      <c r="V4097" s="267"/>
      <c r="W4097" s="267"/>
      <c r="X4097" s="267"/>
      <c r="Y4097" s="267"/>
      <c r="Z4097" s="267"/>
      <c r="AA4097" s="267"/>
      <c r="AB4097" s="267"/>
    </row>
    <row r="4098" spans="1:28" s="268" customFormat="1" ht="40.200000000000003" customHeight="1">
      <c r="A4098" s="323" t="s">
        <v>10869</v>
      </c>
      <c r="B4098" s="324" t="s">
        <v>10870</v>
      </c>
      <c r="C4098" s="325" t="s">
        <v>10871</v>
      </c>
      <c r="D4098" s="326" t="s">
        <v>645</v>
      </c>
      <c r="E4098" s="332" t="s">
        <v>10872</v>
      </c>
      <c r="F4098" s="325" t="s">
        <v>10873</v>
      </c>
      <c r="G4098" s="327" t="s">
        <v>10874</v>
      </c>
      <c r="H4098" s="325" t="s">
        <v>10875</v>
      </c>
      <c r="I4098" s="265" t="s">
        <v>9</v>
      </c>
      <c r="J4098" s="263"/>
      <c r="K4098" s="326"/>
      <c r="L4098" s="326" t="s">
        <v>645</v>
      </c>
      <c r="M4098" s="267"/>
      <c r="N4098" s="267"/>
      <c r="O4098" s="267"/>
      <c r="P4098" s="267"/>
      <c r="Q4098" s="267"/>
      <c r="R4098" s="267"/>
      <c r="S4098" s="267"/>
      <c r="T4098" s="267"/>
      <c r="U4098" s="267"/>
      <c r="V4098" s="267"/>
      <c r="W4098" s="267"/>
      <c r="X4098" s="267"/>
      <c r="Y4098" s="267"/>
      <c r="Z4098" s="267"/>
      <c r="AA4098" s="267"/>
      <c r="AB4098" s="267"/>
    </row>
    <row r="4099" spans="1:28" s="268" customFormat="1" ht="40.200000000000003" customHeight="1">
      <c r="A4099" s="323" t="s">
        <v>10869</v>
      </c>
      <c r="B4099" s="324" t="s">
        <v>10870</v>
      </c>
      <c r="C4099" s="325" t="s">
        <v>10876</v>
      </c>
      <c r="D4099" s="326" t="s">
        <v>645</v>
      </c>
      <c r="E4099" s="332" t="s">
        <v>10872</v>
      </c>
      <c r="F4099" s="325" t="s">
        <v>10877</v>
      </c>
      <c r="G4099" s="327" t="s">
        <v>10878</v>
      </c>
      <c r="H4099" s="325" t="s">
        <v>10879</v>
      </c>
      <c r="I4099" s="265" t="s">
        <v>9</v>
      </c>
      <c r="J4099" s="263"/>
      <c r="K4099" s="326"/>
      <c r="L4099" s="326" t="s">
        <v>645</v>
      </c>
      <c r="M4099" s="267"/>
      <c r="N4099" s="267"/>
      <c r="O4099" s="267"/>
      <c r="P4099" s="267"/>
      <c r="Q4099" s="267"/>
      <c r="R4099" s="267"/>
      <c r="S4099" s="267"/>
      <c r="T4099" s="267"/>
      <c r="U4099" s="267"/>
      <c r="V4099" s="267"/>
      <c r="W4099" s="267"/>
      <c r="X4099" s="267"/>
      <c r="Y4099" s="267"/>
      <c r="Z4099" s="267"/>
      <c r="AA4099" s="267"/>
      <c r="AB4099" s="267"/>
    </row>
    <row r="4100" spans="1:28" s="268" customFormat="1" ht="40.200000000000003" customHeight="1">
      <c r="A4100" s="323" t="s">
        <v>10869</v>
      </c>
      <c r="B4100" s="324" t="s">
        <v>10870</v>
      </c>
      <c r="C4100" s="325" t="s">
        <v>10880</v>
      </c>
      <c r="D4100" s="326" t="s">
        <v>645</v>
      </c>
      <c r="E4100" s="332" t="s">
        <v>10872</v>
      </c>
      <c r="F4100" s="325" t="s">
        <v>10881</v>
      </c>
      <c r="G4100" s="327" t="s">
        <v>10882</v>
      </c>
      <c r="H4100" s="325" t="s">
        <v>10883</v>
      </c>
      <c r="I4100" s="265" t="s">
        <v>9</v>
      </c>
      <c r="J4100" s="263"/>
      <c r="K4100" s="326"/>
      <c r="L4100" s="326" t="s">
        <v>645</v>
      </c>
      <c r="M4100" s="267"/>
      <c r="N4100" s="267"/>
      <c r="O4100" s="267"/>
      <c r="P4100" s="267"/>
      <c r="Q4100" s="267"/>
      <c r="R4100" s="267"/>
      <c r="S4100" s="267"/>
      <c r="T4100" s="267"/>
      <c r="U4100" s="267"/>
      <c r="V4100" s="267"/>
      <c r="W4100" s="267"/>
      <c r="X4100" s="267"/>
      <c r="Y4100" s="267"/>
      <c r="Z4100" s="267"/>
      <c r="AA4100" s="267"/>
      <c r="AB4100" s="267"/>
    </row>
    <row r="4101" spans="1:28" s="268" customFormat="1" ht="40.200000000000003" customHeight="1">
      <c r="A4101" s="323" t="s">
        <v>10869</v>
      </c>
      <c r="B4101" s="324" t="s">
        <v>10870</v>
      </c>
      <c r="C4101" s="325" t="s">
        <v>10884</v>
      </c>
      <c r="D4101" s="326" t="s">
        <v>645</v>
      </c>
      <c r="E4101" s="332" t="s">
        <v>10872</v>
      </c>
      <c r="F4101" s="325" t="s">
        <v>10885</v>
      </c>
      <c r="G4101" s="327" t="s">
        <v>10886</v>
      </c>
      <c r="H4101" s="325" t="s">
        <v>10887</v>
      </c>
      <c r="I4101" s="265" t="s">
        <v>9</v>
      </c>
      <c r="J4101" s="263"/>
      <c r="K4101" s="326"/>
      <c r="L4101" s="326" t="s">
        <v>645</v>
      </c>
      <c r="M4101" s="267"/>
      <c r="N4101" s="267"/>
      <c r="O4101" s="267"/>
      <c r="P4101" s="267"/>
      <c r="Q4101" s="267"/>
      <c r="R4101" s="267"/>
      <c r="S4101" s="267"/>
      <c r="T4101" s="267"/>
      <c r="U4101" s="267"/>
      <c r="V4101" s="267"/>
      <c r="W4101" s="267"/>
      <c r="X4101" s="267"/>
      <c r="Y4101" s="267"/>
      <c r="Z4101" s="267"/>
      <c r="AA4101" s="267"/>
      <c r="AB4101" s="267"/>
    </row>
    <row r="4102" spans="1:28" s="268" customFormat="1" ht="40.200000000000003" customHeight="1">
      <c r="A4102" s="323" t="s">
        <v>10869</v>
      </c>
      <c r="B4102" s="324" t="s">
        <v>10870</v>
      </c>
      <c r="C4102" s="325" t="s">
        <v>10888</v>
      </c>
      <c r="D4102" s="326" t="s">
        <v>645</v>
      </c>
      <c r="E4102" s="332" t="s">
        <v>10872</v>
      </c>
      <c r="F4102" s="325" t="s">
        <v>10889</v>
      </c>
      <c r="G4102" s="327" t="s">
        <v>10890</v>
      </c>
      <c r="H4102" s="325" t="s">
        <v>10891</v>
      </c>
      <c r="I4102" s="265" t="s">
        <v>9</v>
      </c>
      <c r="J4102" s="263"/>
      <c r="K4102" s="326"/>
      <c r="L4102" s="326" t="s">
        <v>645</v>
      </c>
      <c r="M4102" s="267"/>
      <c r="N4102" s="267"/>
      <c r="O4102" s="267"/>
      <c r="P4102" s="267"/>
      <c r="Q4102" s="267"/>
      <c r="R4102" s="267"/>
      <c r="S4102" s="267"/>
      <c r="T4102" s="267"/>
      <c r="U4102" s="267"/>
      <c r="V4102" s="267"/>
      <c r="W4102" s="267"/>
      <c r="X4102" s="267"/>
      <c r="Y4102" s="267"/>
      <c r="Z4102" s="267"/>
      <c r="AA4102" s="267"/>
      <c r="AB4102" s="267"/>
    </row>
    <row r="4103" spans="1:28" s="268" customFormat="1" ht="40.200000000000003" customHeight="1">
      <c r="A4103" s="323" t="s">
        <v>10869</v>
      </c>
      <c r="B4103" s="324" t="s">
        <v>10870</v>
      </c>
      <c r="C4103" s="325" t="s">
        <v>10892</v>
      </c>
      <c r="D4103" s="326" t="s">
        <v>645</v>
      </c>
      <c r="E4103" s="332" t="s">
        <v>10872</v>
      </c>
      <c r="F4103" s="325" t="s">
        <v>10893</v>
      </c>
      <c r="G4103" s="327" t="s">
        <v>10890</v>
      </c>
      <c r="H4103" s="325" t="s">
        <v>10894</v>
      </c>
      <c r="I4103" s="265" t="s">
        <v>9</v>
      </c>
      <c r="J4103" s="263"/>
      <c r="K4103" s="326"/>
      <c r="L4103" s="326" t="s">
        <v>645</v>
      </c>
      <c r="M4103" s="267"/>
      <c r="N4103" s="267"/>
      <c r="O4103" s="267"/>
      <c r="P4103" s="267"/>
      <c r="Q4103" s="267"/>
      <c r="R4103" s="267"/>
      <c r="S4103" s="267"/>
      <c r="T4103" s="267"/>
      <c r="U4103" s="267"/>
      <c r="V4103" s="267"/>
      <c r="W4103" s="267"/>
      <c r="X4103" s="267"/>
      <c r="Y4103" s="267"/>
      <c r="Z4103" s="267"/>
      <c r="AA4103" s="267"/>
      <c r="AB4103" s="267"/>
    </row>
    <row r="4104" spans="1:28" s="268" customFormat="1" ht="40.200000000000003" customHeight="1">
      <c r="A4104" s="323" t="s">
        <v>10869</v>
      </c>
      <c r="B4104" s="324" t="s">
        <v>10870</v>
      </c>
      <c r="C4104" s="325" t="s">
        <v>10895</v>
      </c>
      <c r="D4104" s="326" t="s">
        <v>645</v>
      </c>
      <c r="E4104" s="332" t="s">
        <v>10872</v>
      </c>
      <c r="F4104" s="325" t="s">
        <v>10896</v>
      </c>
      <c r="G4104" s="327" t="s">
        <v>10890</v>
      </c>
      <c r="H4104" s="325" t="s">
        <v>10894</v>
      </c>
      <c r="I4104" s="265" t="s">
        <v>9</v>
      </c>
      <c r="J4104" s="263"/>
      <c r="K4104" s="326"/>
      <c r="L4104" s="326" t="s">
        <v>645</v>
      </c>
      <c r="M4104" s="267"/>
      <c r="N4104" s="267"/>
      <c r="O4104" s="267"/>
      <c r="P4104" s="267"/>
      <c r="Q4104" s="267"/>
      <c r="R4104" s="267"/>
      <c r="S4104" s="267"/>
      <c r="T4104" s="267"/>
      <c r="U4104" s="267"/>
      <c r="V4104" s="267"/>
      <c r="W4104" s="267"/>
      <c r="X4104" s="267"/>
      <c r="Y4104" s="267"/>
      <c r="Z4104" s="267"/>
      <c r="AA4104" s="267"/>
      <c r="AB4104" s="267"/>
    </row>
    <row r="4105" spans="1:28" s="266" customFormat="1" ht="40.200000000000003" customHeight="1">
      <c r="A4105" s="263" t="s">
        <v>12536</v>
      </c>
      <c r="B4105" s="263" t="s">
        <v>12537</v>
      </c>
      <c r="C4105" s="263" t="s">
        <v>12538</v>
      </c>
      <c r="D4105" s="263" t="s">
        <v>12539</v>
      </c>
      <c r="E4105" s="263" t="s">
        <v>12540</v>
      </c>
      <c r="F4105" s="263" t="s">
        <v>12541</v>
      </c>
      <c r="G4105" s="263" t="s">
        <v>12542</v>
      </c>
      <c r="H4105" s="263" t="s">
        <v>12543</v>
      </c>
      <c r="I4105" s="265" t="s">
        <v>9</v>
      </c>
      <c r="J4105" s="290"/>
      <c r="K4105" s="264"/>
      <c r="L4105" s="263"/>
      <c r="M4105" s="263"/>
      <c r="N4105" s="263"/>
      <c r="O4105" s="263"/>
      <c r="P4105" s="263"/>
      <c r="Q4105" s="263"/>
    </row>
    <row r="4106" spans="1:28" s="266" customFormat="1" ht="40.200000000000003" customHeight="1">
      <c r="A4106" s="263" t="s">
        <v>12536</v>
      </c>
      <c r="B4106" s="263" t="s">
        <v>12537</v>
      </c>
      <c r="C4106" s="263" t="s">
        <v>12544</v>
      </c>
      <c r="D4106" s="263" t="s">
        <v>12539</v>
      </c>
      <c r="E4106" s="263" t="s">
        <v>12540</v>
      </c>
      <c r="F4106" s="263" t="s">
        <v>12545</v>
      </c>
      <c r="G4106" s="263" t="s">
        <v>12542</v>
      </c>
      <c r="H4106" s="263" t="s">
        <v>12546</v>
      </c>
      <c r="I4106" s="265" t="s">
        <v>9</v>
      </c>
      <c r="J4106" s="290"/>
      <c r="K4106" s="264"/>
      <c r="L4106" s="263"/>
      <c r="M4106" s="263"/>
      <c r="N4106" s="263"/>
      <c r="O4106" s="263"/>
      <c r="P4106" s="263"/>
      <c r="Q4106" s="263"/>
    </row>
    <row r="4107" spans="1:28" s="266" customFormat="1" ht="40.200000000000003" customHeight="1">
      <c r="A4107" s="291" t="s">
        <v>12536</v>
      </c>
      <c r="B4107" s="291" t="s">
        <v>12537</v>
      </c>
      <c r="C4107" s="291" t="s">
        <v>12547</v>
      </c>
      <c r="D4107" s="291" t="s">
        <v>12539</v>
      </c>
      <c r="E4107" s="291" t="s">
        <v>12540</v>
      </c>
      <c r="F4107" s="291" t="s">
        <v>12548</v>
      </c>
      <c r="G4107" s="291" t="s">
        <v>12549</v>
      </c>
      <c r="H4107" s="291" t="s">
        <v>12550</v>
      </c>
      <c r="I4107" s="265" t="s">
        <v>9</v>
      </c>
      <c r="J4107" s="263"/>
      <c r="K4107" s="264"/>
      <c r="L4107" s="291" t="s">
        <v>645</v>
      </c>
      <c r="M4107" s="291" t="s">
        <v>645</v>
      </c>
      <c r="N4107" s="291" t="s">
        <v>645</v>
      </c>
      <c r="O4107" s="291" t="s">
        <v>645</v>
      </c>
      <c r="P4107" s="291" t="s">
        <v>645</v>
      </c>
      <c r="Q4107" s="291" t="s">
        <v>645</v>
      </c>
    </row>
    <row r="4108" spans="1:28" s="266" customFormat="1" ht="40.200000000000003" customHeight="1">
      <c r="A4108" s="263" t="s">
        <v>12536</v>
      </c>
      <c r="B4108" s="263" t="s">
        <v>12537</v>
      </c>
      <c r="C4108" s="263" t="s">
        <v>12551</v>
      </c>
      <c r="D4108" s="263" t="s">
        <v>12539</v>
      </c>
      <c r="E4108" s="263" t="s">
        <v>12540</v>
      </c>
      <c r="F4108" s="263" t="s">
        <v>12552</v>
      </c>
      <c r="G4108" s="263" t="s">
        <v>12553</v>
      </c>
      <c r="H4108" s="263" t="s">
        <v>12554</v>
      </c>
      <c r="I4108" s="265" t="s">
        <v>9</v>
      </c>
      <c r="J4108" s="290"/>
      <c r="K4108" s="264"/>
      <c r="L4108" s="263"/>
      <c r="M4108" s="263"/>
      <c r="N4108" s="263"/>
      <c r="O4108" s="263"/>
      <c r="P4108" s="263"/>
      <c r="Q4108" s="263"/>
    </row>
    <row r="4109" spans="1:28" s="266" customFormat="1" ht="40.200000000000003" customHeight="1">
      <c r="A4109" s="263" t="s">
        <v>12536</v>
      </c>
      <c r="B4109" s="263" t="s">
        <v>12537</v>
      </c>
      <c r="C4109" s="263" t="s">
        <v>12555</v>
      </c>
      <c r="D4109" s="263" t="s">
        <v>12539</v>
      </c>
      <c r="E4109" s="263" t="s">
        <v>12540</v>
      </c>
      <c r="F4109" s="263" t="s">
        <v>12556</v>
      </c>
      <c r="G4109" s="263" t="s">
        <v>12557</v>
      </c>
      <c r="H4109" s="263" t="s">
        <v>12558</v>
      </c>
      <c r="I4109" s="273" t="s">
        <v>9</v>
      </c>
      <c r="J4109" s="290"/>
      <c r="K4109" s="264"/>
      <c r="L4109" s="263"/>
      <c r="M4109" s="263"/>
      <c r="N4109" s="263"/>
      <c r="O4109" s="263"/>
      <c r="P4109" s="263"/>
      <c r="Q4109" s="263"/>
    </row>
    <row r="4110" spans="1:28" s="266" customFormat="1" ht="40.200000000000003" customHeight="1">
      <c r="A4110" s="263" t="s">
        <v>12536</v>
      </c>
      <c r="B4110" s="263" t="s">
        <v>12537</v>
      </c>
      <c r="C4110" s="263" t="s">
        <v>12559</v>
      </c>
      <c r="D4110" s="263" t="s">
        <v>12539</v>
      </c>
      <c r="E4110" s="263" t="s">
        <v>12540</v>
      </c>
      <c r="F4110" s="263" t="s">
        <v>12560</v>
      </c>
      <c r="G4110" s="263" t="s">
        <v>12542</v>
      </c>
      <c r="H4110" s="263" t="s">
        <v>12561</v>
      </c>
      <c r="I4110" s="265" t="s">
        <v>9</v>
      </c>
      <c r="J4110" s="290"/>
      <c r="K4110" s="264"/>
      <c r="L4110" s="263"/>
      <c r="M4110" s="263"/>
      <c r="N4110" s="263"/>
      <c r="O4110" s="263"/>
      <c r="P4110" s="263"/>
      <c r="Q4110" s="263"/>
    </row>
    <row r="4111" spans="1:28" s="266" customFormat="1" ht="40.200000000000003" customHeight="1">
      <c r="A4111" s="263" t="s">
        <v>12536</v>
      </c>
      <c r="B4111" s="263" t="s">
        <v>12537</v>
      </c>
      <c r="C4111" s="263" t="s">
        <v>12562</v>
      </c>
      <c r="D4111" s="263" t="s">
        <v>12539</v>
      </c>
      <c r="E4111" s="263" t="s">
        <v>12540</v>
      </c>
      <c r="F4111" s="263" t="s">
        <v>12563</v>
      </c>
      <c r="G4111" s="263" t="s">
        <v>12564</v>
      </c>
      <c r="H4111" s="263" t="s">
        <v>12565</v>
      </c>
      <c r="I4111" s="273" t="s">
        <v>9</v>
      </c>
      <c r="J4111" s="290"/>
      <c r="K4111" s="264"/>
      <c r="L4111" s="263"/>
      <c r="M4111" s="263"/>
      <c r="N4111" s="263"/>
      <c r="O4111" s="263"/>
      <c r="P4111" s="263"/>
      <c r="Q4111" s="263"/>
    </row>
    <row r="4112" spans="1:28" s="266" customFormat="1" ht="40.200000000000003" customHeight="1">
      <c r="A4112" s="263" t="s">
        <v>12536</v>
      </c>
      <c r="B4112" s="263" t="s">
        <v>12537</v>
      </c>
      <c r="C4112" s="263" t="s">
        <v>12566</v>
      </c>
      <c r="D4112" s="263" t="s">
        <v>12539</v>
      </c>
      <c r="E4112" s="263" t="s">
        <v>12540</v>
      </c>
      <c r="F4112" s="263" t="s">
        <v>12567</v>
      </c>
      <c r="G4112" s="263" t="s">
        <v>12568</v>
      </c>
      <c r="H4112" s="263" t="s">
        <v>12569</v>
      </c>
      <c r="I4112" s="265" t="s">
        <v>9</v>
      </c>
      <c r="J4112" s="290"/>
      <c r="K4112" s="264"/>
      <c r="L4112" s="263"/>
      <c r="M4112" s="263"/>
      <c r="N4112" s="263"/>
      <c r="O4112" s="263"/>
      <c r="P4112" s="263"/>
      <c r="Q4112" s="263"/>
    </row>
    <row r="4113" spans="1:17" s="266" customFormat="1" ht="40.200000000000003" customHeight="1">
      <c r="A4113" s="263" t="s">
        <v>12536</v>
      </c>
      <c r="B4113" s="263" t="s">
        <v>12537</v>
      </c>
      <c r="C4113" s="263" t="s">
        <v>12570</v>
      </c>
      <c r="D4113" s="263" t="s">
        <v>12539</v>
      </c>
      <c r="E4113" s="263" t="s">
        <v>12540</v>
      </c>
      <c r="F4113" s="263" t="s">
        <v>12571</v>
      </c>
      <c r="G4113" s="263" t="s">
        <v>12572</v>
      </c>
      <c r="H4113" s="263" t="s">
        <v>12573</v>
      </c>
      <c r="I4113" s="265" t="s">
        <v>9</v>
      </c>
      <c r="J4113" s="290"/>
      <c r="K4113" s="264"/>
      <c r="L4113" s="263"/>
      <c r="M4113" s="263"/>
      <c r="N4113" s="263"/>
      <c r="O4113" s="263"/>
      <c r="P4113" s="263"/>
      <c r="Q4113" s="263"/>
    </row>
    <row r="4114" spans="1:17" s="266" customFormat="1" ht="40.200000000000003" customHeight="1">
      <c r="A4114" s="263" t="s">
        <v>12536</v>
      </c>
      <c r="B4114" s="263" t="s">
        <v>12537</v>
      </c>
      <c r="C4114" s="263" t="s">
        <v>12574</v>
      </c>
      <c r="D4114" s="263" t="s">
        <v>12539</v>
      </c>
      <c r="E4114" s="263" t="s">
        <v>12540</v>
      </c>
      <c r="F4114" s="263" t="s">
        <v>12575</v>
      </c>
      <c r="G4114" s="263" t="s">
        <v>12576</v>
      </c>
      <c r="H4114" s="263" t="s">
        <v>12577</v>
      </c>
      <c r="I4114" s="273" t="s">
        <v>9</v>
      </c>
      <c r="J4114" s="290"/>
      <c r="K4114" s="264"/>
      <c r="L4114" s="263"/>
      <c r="M4114" s="263"/>
      <c r="N4114" s="263"/>
      <c r="O4114" s="263"/>
      <c r="P4114" s="263"/>
      <c r="Q4114" s="263"/>
    </row>
    <row r="4115" spans="1:17" s="266" customFormat="1" ht="40.200000000000003" customHeight="1">
      <c r="A4115" s="263" t="s">
        <v>12536</v>
      </c>
      <c r="B4115" s="263" t="s">
        <v>12537</v>
      </c>
      <c r="C4115" s="263" t="s">
        <v>12578</v>
      </c>
      <c r="D4115" s="263" t="s">
        <v>12539</v>
      </c>
      <c r="E4115" s="263" t="s">
        <v>12540</v>
      </c>
      <c r="F4115" s="263" t="s">
        <v>12579</v>
      </c>
      <c r="G4115" s="263" t="s">
        <v>12580</v>
      </c>
      <c r="H4115" s="263" t="s">
        <v>12581</v>
      </c>
      <c r="I4115" s="265" t="s">
        <v>9</v>
      </c>
      <c r="J4115" s="290"/>
      <c r="K4115" s="264"/>
      <c r="L4115" s="263"/>
      <c r="M4115" s="263"/>
      <c r="N4115" s="263"/>
      <c r="O4115" s="263"/>
      <c r="P4115" s="263"/>
      <c r="Q4115" s="263"/>
    </row>
    <row r="4116" spans="1:17" s="266" customFormat="1" ht="40.200000000000003" customHeight="1">
      <c r="A4116" s="263" t="s">
        <v>12536</v>
      </c>
      <c r="B4116" s="263" t="s">
        <v>12537</v>
      </c>
      <c r="C4116" s="263" t="s">
        <v>12582</v>
      </c>
      <c r="D4116" s="263" t="s">
        <v>12539</v>
      </c>
      <c r="E4116" s="263" t="s">
        <v>12540</v>
      </c>
      <c r="F4116" s="263" t="s">
        <v>12583</v>
      </c>
      <c r="G4116" s="263" t="s">
        <v>12580</v>
      </c>
      <c r="H4116" s="263" t="s">
        <v>12584</v>
      </c>
      <c r="I4116" s="265" t="s">
        <v>9</v>
      </c>
      <c r="J4116" s="290"/>
      <c r="K4116" s="264"/>
      <c r="L4116" s="263"/>
      <c r="M4116" s="263"/>
      <c r="N4116" s="263"/>
      <c r="O4116" s="263"/>
      <c r="P4116" s="263"/>
      <c r="Q4116" s="263"/>
    </row>
    <row r="4117" spans="1:17" s="333" customFormat="1" ht="40.200000000000003" customHeight="1">
      <c r="A4117" s="287" t="s">
        <v>12536</v>
      </c>
      <c r="B4117" s="287" t="s">
        <v>12537</v>
      </c>
      <c r="C4117" s="287" t="s">
        <v>12585</v>
      </c>
      <c r="D4117" s="287" t="s">
        <v>12539</v>
      </c>
      <c r="E4117" s="287" t="s">
        <v>12540</v>
      </c>
      <c r="F4117" s="287" t="s">
        <v>12586</v>
      </c>
      <c r="G4117" s="287" t="s">
        <v>12587</v>
      </c>
      <c r="H4117" s="287" t="s">
        <v>12588</v>
      </c>
      <c r="I4117" s="310" t="s">
        <v>9</v>
      </c>
      <c r="J4117" s="290"/>
      <c r="K4117" s="309"/>
      <c r="L4117" s="287"/>
      <c r="M4117" s="287"/>
      <c r="N4117" s="287"/>
      <c r="O4117" s="287"/>
      <c r="P4117" s="287"/>
      <c r="Q4117" s="287"/>
    </row>
    <row r="4118" spans="1:17" s="260" customFormat="1" ht="40.200000000000003" customHeight="1">
      <c r="A4118" s="256" t="s">
        <v>12536</v>
      </c>
      <c r="B4118" s="256" t="s">
        <v>12537</v>
      </c>
      <c r="C4118" s="256" t="s">
        <v>12589</v>
      </c>
      <c r="D4118" s="256" t="s">
        <v>12539</v>
      </c>
      <c r="E4118" s="256" t="s">
        <v>12540</v>
      </c>
      <c r="F4118" s="256" t="s">
        <v>12590</v>
      </c>
      <c r="G4118" s="256" t="s">
        <v>12591</v>
      </c>
      <c r="H4118" s="256" t="s">
        <v>12592</v>
      </c>
      <c r="I4118" s="259" t="s">
        <v>9</v>
      </c>
      <c r="J4118" s="290"/>
      <c r="K4118" s="258"/>
      <c r="L4118" s="256"/>
      <c r="M4118" s="256"/>
      <c r="N4118" s="256"/>
      <c r="O4118" s="256"/>
      <c r="P4118" s="256"/>
      <c r="Q4118" s="256"/>
    </row>
    <row r="4119" spans="1:17" s="266" customFormat="1" ht="40.200000000000003" customHeight="1">
      <c r="A4119" s="263" t="s">
        <v>12536</v>
      </c>
      <c r="B4119" s="263" t="s">
        <v>12537</v>
      </c>
      <c r="C4119" s="263" t="s">
        <v>12593</v>
      </c>
      <c r="D4119" s="263" t="s">
        <v>12539</v>
      </c>
      <c r="E4119" s="263" t="s">
        <v>12540</v>
      </c>
      <c r="F4119" s="263" t="s">
        <v>12594</v>
      </c>
      <c r="G4119" s="263" t="s">
        <v>12595</v>
      </c>
      <c r="H4119" s="263" t="s">
        <v>12596</v>
      </c>
      <c r="I4119" s="265" t="s">
        <v>9</v>
      </c>
      <c r="J4119" s="290"/>
      <c r="K4119" s="264"/>
      <c r="L4119" s="263"/>
      <c r="M4119" s="263"/>
      <c r="N4119" s="263"/>
      <c r="O4119" s="263"/>
      <c r="P4119" s="263"/>
      <c r="Q4119" s="263"/>
    </row>
    <row r="4120" spans="1:17" s="266" customFormat="1" ht="40.200000000000003" customHeight="1">
      <c r="A4120" s="263" t="s">
        <v>12536</v>
      </c>
      <c r="B4120" s="263" t="s">
        <v>12537</v>
      </c>
      <c r="C4120" s="263" t="s">
        <v>12597</v>
      </c>
      <c r="D4120" s="263" t="s">
        <v>12539</v>
      </c>
      <c r="E4120" s="263" t="s">
        <v>12540</v>
      </c>
      <c r="F4120" s="263" t="s">
        <v>12598</v>
      </c>
      <c r="G4120" s="263" t="s">
        <v>12599</v>
      </c>
      <c r="H4120" s="263" t="s">
        <v>12600</v>
      </c>
      <c r="I4120" s="265" t="s">
        <v>9</v>
      </c>
      <c r="J4120" s="290"/>
      <c r="K4120" s="264"/>
      <c r="L4120" s="263"/>
      <c r="M4120" s="263"/>
      <c r="N4120" s="263"/>
      <c r="O4120" s="263"/>
      <c r="P4120" s="263"/>
      <c r="Q4120" s="263"/>
    </row>
    <row r="4121" spans="1:17" s="266" customFormat="1" ht="40.200000000000003" customHeight="1">
      <c r="A4121" s="263" t="s">
        <v>12536</v>
      </c>
      <c r="B4121" s="263" t="s">
        <v>12537</v>
      </c>
      <c r="C4121" s="263" t="s">
        <v>12601</v>
      </c>
      <c r="D4121" s="263" t="s">
        <v>12539</v>
      </c>
      <c r="E4121" s="263" t="s">
        <v>12540</v>
      </c>
      <c r="F4121" s="263" t="s">
        <v>12602</v>
      </c>
      <c r="G4121" s="263" t="s">
        <v>12603</v>
      </c>
      <c r="H4121" s="263" t="s">
        <v>12604</v>
      </c>
      <c r="I4121" s="265" t="s">
        <v>9</v>
      </c>
      <c r="J4121" s="290"/>
      <c r="K4121" s="264"/>
      <c r="L4121" s="263"/>
      <c r="M4121" s="263"/>
      <c r="N4121" s="263"/>
      <c r="O4121" s="263"/>
      <c r="P4121" s="263"/>
      <c r="Q4121" s="263"/>
    </row>
    <row r="4122" spans="1:17" s="266" customFormat="1" ht="40.200000000000003" customHeight="1">
      <c r="A4122" s="263" t="s">
        <v>12536</v>
      </c>
      <c r="B4122" s="263" t="s">
        <v>12537</v>
      </c>
      <c r="C4122" s="263" t="s">
        <v>12605</v>
      </c>
      <c r="D4122" s="263" t="s">
        <v>12539</v>
      </c>
      <c r="E4122" s="263" t="s">
        <v>12540</v>
      </c>
      <c r="F4122" s="263" t="s">
        <v>12606</v>
      </c>
      <c r="G4122" s="263" t="s">
        <v>12591</v>
      </c>
      <c r="H4122" s="263" t="s">
        <v>12607</v>
      </c>
      <c r="I4122" s="265" t="s">
        <v>9</v>
      </c>
      <c r="J4122" s="290"/>
      <c r="K4122" s="264"/>
      <c r="L4122" s="263"/>
      <c r="M4122" s="263"/>
      <c r="N4122" s="263"/>
      <c r="O4122" s="263"/>
      <c r="P4122" s="263"/>
      <c r="Q4122" s="263"/>
    </row>
    <row r="4123" spans="1:17" s="266" customFormat="1" ht="40.200000000000003" customHeight="1">
      <c r="A4123" s="263" t="s">
        <v>12536</v>
      </c>
      <c r="B4123" s="263" t="s">
        <v>12537</v>
      </c>
      <c r="C4123" s="263" t="s">
        <v>12608</v>
      </c>
      <c r="D4123" s="263" t="s">
        <v>12539</v>
      </c>
      <c r="E4123" s="263" t="s">
        <v>12540</v>
      </c>
      <c r="F4123" s="263" t="s">
        <v>12609</v>
      </c>
      <c r="G4123" s="263" t="s">
        <v>12610</v>
      </c>
      <c r="H4123" s="263" t="s">
        <v>12611</v>
      </c>
      <c r="I4123" s="265" t="s">
        <v>9</v>
      </c>
      <c r="J4123" s="290"/>
      <c r="K4123" s="264"/>
      <c r="L4123" s="263"/>
      <c r="M4123" s="263"/>
      <c r="N4123" s="263"/>
      <c r="O4123" s="263"/>
      <c r="P4123" s="263"/>
      <c r="Q4123" s="263"/>
    </row>
    <row r="4124" spans="1:17" s="266" customFormat="1" ht="40.200000000000003" customHeight="1">
      <c r="A4124" s="263" t="s">
        <v>12536</v>
      </c>
      <c r="B4124" s="263" t="s">
        <v>12537</v>
      </c>
      <c r="C4124" s="263" t="s">
        <v>12612</v>
      </c>
      <c r="D4124" s="263" t="s">
        <v>12539</v>
      </c>
      <c r="E4124" s="263" t="s">
        <v>12540</v>
      </c>
      <c r="F4124" s="263" t="s">
        <v>12613</v>
      </c>
      <c r="G4124" s="263" t="s">
        <v>12610</v>
      </c>
      <c r="H4124" s="263" t="s">
        <v>12614</v>
      </c>
      <c r="I4124" s="265" t="s">
        <v>9</v>
      </c>
      <c r="J4124" s="290"/>
      <c r="K4124" s="264"/>
      <c r="L4124" s="263"/>
      <c r="M4124" s="263"/>
      <c r="N4124" s="263"/>
      <c r="O4124" s="263"/>
      <c r="P4124" s="263"/>
      <c r="Q4124" s="263"/>
    </row>
    <row r="4125" spans="1:17" s="266" customFormat="1" ht="40.200000000000003" customHeight="1">
      <c r="A4125" s="263" t="s">
        <v>12536</v>
      </c>
      <c r="B4125" s="263" t="s">
        <v>12537</v>
      </c>
      <c r="C4125" s="263" t="s">
        <v>12615</v>
      </c>
      <c r="D4125" s="263" t="s">
        <v>12539</v>
      </c>
      <c r="E4125" s="263" t="s">
        <v>12540</v>
      </c>
      <c r="F4125" s="263" t="s">
        <v>3031</v>
      </c>
      <c r="G4125" s="263" t="s">
        <v>12616</v>
      </c>
      <c r="H4125" s="263" t="s">
        <v>6538</v>
      </c>
      <c r="I4125" s="265" t="s">
        <v>9</v>
      </c>
      <c r="J4125" s="290"/>
      <c r="K4125" s="264"/>
      <c r="L4125" s="263"/>
      <c r="M4125" s="263"/>
      <c r="N4125" s="263"/>
      <c r="O4125" s="263"/>
      <c r="P4125" s="263"/>
      <c r="Q4125" s="263"/>
    </row>
    <row r="4126" spans="1:17" s="266" customFormat="1" ht="40.200000000000003" customHeight="1">
      <c r="A4126" s="263" t="s">
        <v>12536</v>
      </c>
      <c r="B4126" s="263" t="s">
        <v>12537</v>
      </c>
      <c r="C4126" s="263" t="s">
        <v>12617</v>
      </c>
      <c r="D4126" s="263" t="s">
        <v>12539</v>
      </c>
      <c r="E4126" s="263" t="s">
        <v>12540</v>
      </c>
      <c r="F4126" s="263" t="s">
        <v>5025</v>
      </c>
      <c r="G4126" s="263" t="s">
        <v>12618</v>
      </c>
      <c r="H4126" s="263" t="s">
        <v>3365</v>
      </c>
      <c r="I4126" s="265" t="s">
        <v>9</v>
      </c>
      <c r="J4126" s="290"/>
      <c r="K4126" s="264"/>
      <c r="L4126" s="263"/>
      <c r="M4126" s="263"/>
      <c r="N4126" s="263"/>
      <c r="O4126" s="263"/>
      <c r="P4126" s="263"/>
      <c r="Q4126" s="263"/>
    </row>
    <row r="4127" spans="1:17" s="266" customFormat="1" ht="40.200000000000003" customHeight="1">
      <c r="A4127" s="263" t="s">
        <v>12536</v>
      </c>
      <c r="B4127" s="263" t="s">
        <v>12537</v>
      </c>
      <c r="C4127" s="263" t="s">
        <v>12619</v>
      </c>
      <c r="D4127" s="263" t="s">
        <v>12539</v>
      </c>
      <c r="E4127" s="263" t="s">
        <v>12540</v>
      </c>
      <c r="F4127" s="263" t="s">
        <v>3205</v>
      </c>
      <c r="G4127" s="263" t="s">
        <v>6542</v>
      </c>
      <c r="H4127" s="263" t="s">
        <v>6543</v>
      </c>
      <c r="I4127" s="265" t="s">
        <v>9</v>
      </c>
      <c r="J4127" s="290"/>
      <c r="K4127" s="264"/>
      <c r="L4127" s="263"/>
      <c r="M4127" s="263"/>
      <c r="N4127" s="263"/>
      <c r="O4127" s="263"/>
      <c r="P4127" s="263"/>
      <c r="Q4127" s="263"/>
    </row>
    <row r="4128" spans="1:17" s="266" customFormat="1" ht="40.200000000000003" customHeight="1">
      <c r="A4128" s="263" t="s">
        <v>12536</v>
      </c>
      <c r="B4128" s="263" t="s">
        <v>12537</v>
      </c>
      <c r="C4128" s="263" t="s">
        <v>12620</v>
      </c>
      <c r="D4128" s="263" t="s">
        <v>12539</v>
      </c>
      <c r="E4128" s="263" t="s">
        <v>12540</v>
      </c>
      <c r="F4128" s="263" t="s">
        <v>12621</v>
      </c>
      <c r="G4128" s="263" t="s">
        <v>12622</v>
      </c>
      <c r="H4128" s="263" t="s">
        <v>12623</v>
      </c>
      <c r="I4128" s="265" t="s">
        <v>9</v>
      </c>
      <c r="J4128" s="290"/>
      <c r="K4128" s="264"/>
      <c r="L4128" s="263"/>
      <c r="M4128" s="263"/>
      <c r="N4128" s="263"/>
      <c r="O4128" s="263"/>
      <c r="P4128" s="263"/>
      <c r="Q4128" s="263"/>
    </row>
    <row r="4129" spans="1:17" s="266" customFormat="1" ht="40.200000000000003" customHeight="1">
      <c r="A4129" s="263" t="s">
        <v>12624</v>
      </c>
      <c r="B4129" s="263" t="s">
        <v>12625</v>
      </c>
      <c r="C4129" s="263" t="s">
        <v>12626</v>
      </c>
      <c r="D4129" s="263" t="s">
        <v>12627</v>
      </c>
      <c r="E4129" s="263" t="s">
        <v>12628</v>
      </c>
      <c r="F4129" s="263" t="s">
        <v>12629</v>
      </c>
      <c r="G4129" s="263" t="s">
        <v>12630</v>
      </c>
      <c r="H4129" s="263" t="s">
        <v>12631</v>
      </c>
      <c r="I4129" s="265" t="s">
        <v>9</v>
      </c>
      <c r="J4129" s="263"/>
      <c r="K4129" s="264"/>
      <c r="L4129" s="263" t="s">
        <v>645</v>
      </c>
      <c r="M4129" s="263" t="s">
        <v>645</v>
      </c>
      <c r="N4129" s="263" t="s">
        <v>645</v>
      </c>
      <c r="O4129" s="263" t="s">
        <v>645</v>
      </c>
      <c r="P4129" s="263" t="s">
        <v>645</v>
      </c>
      <c r="Q4129" s="263" t="s">
        <v>645</v>
      </c>
    </row>
    <row r="4130" spans="1:17" s="266" customFormat="1" ht="40.200000000000003" customHeight="1">
      <c r="A4130" s="263" t="s">
        <v>12624</v>
      </c>
      <c r="B4130" s="263" t="s">
        <v>12625</v>
      </c>
      <c r="C4130" s="263" t="s">
        <v>12632</v>
      </c>
      <c r="D4130" s="263" t="s">
        <v>12627</v>
      </c>
      <c r="E4130" s="263" t="s">
        <v>12628</v>
      </c>
      <c r="F4130" s="263" t="s">
        <v>12633</v>
      </c>
      <c r="G4130" s="263" t="s">
        <v>12630</v>
      </c>
      <c r="H4130" s="263" t="s">
        <v>12634</v>
      </c>
      <c r="I4130" s="265" t="s">
        <v>9</v>
      </c>
      <c r="J4130" s="263"/>
      <c r="K4130" s="264"/>
      <c r="L4130" s="263" t="s">
        <v>645</v>
      </c>
      <c r="M4130" s="263" t="s">
        <v>645</v>
      </c>
      <c r="N4130" s="263" t="s">
        <v>645</v>
      </c>
      <c r="O4130" s="263" t="s">
        <v>645</v>
      </c>
      <c r="P4130" s="263" t="s">
        <v>645</v>
      </c>
      <c r="Q4130" s="263" t="s">
        <v>645</v>
      </c>
    </row>
    <row r="4131" spans="1:17" s="266" customFormat="1" ht="40.200000000000003" customHeight="1">
      <c r="A4131" s="263" t="s">
        <v>12624</v>
      </c>
      <c r="B4131" s="263" t="s">
        <v>12625</v>
      </c>
      <c r="C4131" s="263" t="s">
        <v>12635</v>
      </c>
      <c r="D4131" s="263" t="s">
        <v>12627</v>
      </c>
      <c r="E4131" s="263" t="s">
        <v>12628</v>
      </c>
      <c r="F4131" s="263" t="s">
        <v>12636</v>
      </c>
      <c r="G4131" s="263" t="s">
        <v>12630</v>
      </c>
      <c r="H4131" s="263" t="s">
        <v>12637</v>
      </c>
      <c r="I4131" s="265" t="s">
        <v>9</v>
      </c>
      <c r="J4131" s="263"/>
      <c r="K4131" s="264"/>
      <c r="L4131" s="263" t="s">
        <v>645</v>
      </c>
      <c r="M4131" s="263" t="s">
        <v>645</v>
      </c>
      <c r="N4131" s="263" t="s">
        <v>645</v>
      </c>
      <c r="O4131" s="263" t="s">
        <v>645</v>
      </c>
      <c r="P4131" s="263" t="s">
        <v>645</v>
      </c>
      <c r="Q4131" s="263" t="s">
        <v>645</v>
      </c>
    </row>
    <row r="4132" spans="1:17" s="266" customFormat="1" ht="40.200000000000003" customHeight="1">
      <c r="A4132" s="263" t="s">
        <v>12624</v>
      </c>
      <c r="B4132" s="263" t="s">
        <v>12625</v>
      </c>
      <c r="C4132" s="263" t="s">
        <v>12638</v>
      </c>
      <c r="D4132" s="263" t="s">
        <v>12627</v>
      </c>
      <c r="E4132" s="263" t="s">
        <v>12628</v>
      </c>
      <c r="F4132" s="263" t="s">
        <v>12639</v>
      </c>
      <c r="G4132" s="263" t="s">
        <v>12630</v>
      </c>
      <c r="H4132" s="263" t="s">
        <v>12640</v>
      </c>
      <c r="I4132" s="265" t="s">
        <v>9</v>
      </c>
      <c r="J4132" s="263"/>
      <c r="K4132" s="264"/>
      <c r="L4132" s="263" t="s">
        <v>645</v>
      </c>
      <c r="M4132" s="263" t="s">
        <v>645</v>
      </c>
      <c r="N4132" s="263" t="s">
        <v>645</v>
      </c>
      <c r="O4132" s="263" t="s">
        <v>645</v>
      </c>
      <c r="P4132" s="263" t="s">
        <v>645</v>
      </c>
      <c r="Q4132" s="263" t="s">
        <v>645</v>
      </c>
    </row>
    <row r="4133" spans="1:17" s="266" customFormat="1" ht="40.200000000000003" customHeight="1">
      <c r="A4133" s="263" t="s">
        <v>12624</v>
      </c>
      <c r="B4133" s="263" t="s">
        <v>12625</v>
      </c>
      <c r="C4133" s="263" t="s">
        <v>12641</v>
      </c>
      <c r="D4133" s="263" t="s">
        <v>12627</v>
      </c>
      <c r="E4133" s="263" t="s">
        <v>12628</v>
      </c>
      <c r="F4133" s="263" t="s">
        <v>12552</v>
      </c>
      <c r="G4133" s="263" t="s">
        <v>12642</v>
      </c>
      <c r="H4133" s="263" t="s">
        <v>12643</v>
      </c>
      <c r="I4133" s="265" t="s">
        <v>9</v>
      </c>
      <c r="J4133" s="263"/>
      <c r="K4133" s="264"/>
      <c r="L4133" s="263" t="s">
        <v>645</v>
      </c>
      <c r="M4133" s="263" t="s">
        <v>645</v>
      </c>
      <c r="N4133" s="263" t="s">
        <v>645</v>
      </c>
      <c r="O4133" s="263" t="s">
        <v>645</v>
      </c>
      <c r="P4133" s="263" t="s">
        <v>645</v>
      </c>
      <c r="Q4133" s="263" t="s">
        <v>645</v>
      </c>
    </row>
    <row r="4134" spans="1:17" s="266" customFormat="1" ht="40.200000000000003" customHeight="1">
      <c r="A4134" s="263" t="s">
        <v>12624</v>
      </c>
      <c r="B4134" s="263" t="s">
        <v>12625</v>
      </c>
      <c r="C4134" s="263" t="s">
        <v>12644</v>
      </c>
      <c r="D4134" s="263" t="s">
        <v>12627</v>
      </c>
      <c r="E4134" s="263" t="s">
        <v>12628</v>
      </c>
      <c r="F4134" s="263" t="s">
        <v>12645</v>
      </c>
      <c r="G4134" s="263" t="s">
        <v>12646</v>
      </c>
      <c r="H4134" s="263" t="s">
        <v>12647</v>
      </c>
      <c r="I4134" s="265" t="s">
        <v>9</v>
      </c>
      <c r="J4134" s="263"/>
      <c r="K4134" s="264"/>
      <c r="L4134" s="263" t="s">
        <v>645</v>
      </c>
      <c r="M4134" s="263" t="s">
        <v>645</v>
      </c>
      <c r="N4134" s="263" t="s">
        <v>645</v>
      </c>
      <c r="O4134" s="263" t="s">
        <v>645</v>
      </c>
      <c r="P4134" s="263" t="s">
        <v>645</v>
      </c>
      <c r="Q4134" s="263" t="s">
        <v>645</v>
      </c>
    </row>
    <row r="4135" spans="1:17" s="266" customFormat="1" ht="40.200000000000003" customHeight="1">
      <c r="A4135" s="263" t="s">
        <v>12624</v>
      </c>
      <c r="B4135" s="263" t="s">
        <v>12625</v>
      </c>
      <c r="C4135" s="263" t="s">
        <v>12648</v>
      </c>
      <c r="D4135" s="263" t="s">
        <v>12627</v>
      </c>
      <c r="E4135" s="263" t="s">
        <v>12628</v>
      </c>
      <c r="F4135" s="263" t="s">
        <v>12649</v>
      </c>
      <c r="G4135" s="263" t="s">
        <v>12650</v>
      </c>
      <c r="H4135" s="263" t="s">
        <v>12651</v>
      </c>
      <c r="I4135" s="265" t="s">
        <v>9</v>
      </c>
      <c r="J4135" s="290"/>
      <c r="K4135" s="264"/>
      <c r="L4135" s="263" t="s">
        <v>645</v>
      </c>
      <c r="M4135" s="263" t="s">
        <v>645</v>
      </c>
      <c r="N4135" s="263" t="s">
        <v>645</v>
      </c>
      <c r="O4135" s="263" t="s">
        <v>645</v>
      </c>
      <c r="P4135" s="263" t="s">
        <v>645</v>
      </c>
      <c r="Q4135" s="263" t="s">
        <v>645</v>
      </c>
    </row>
    <row r="4136" spans="1:17" s="266" customFormat="1" ht="40.200000000000003" customHeight="1">
      <c r="A4136" s="263" t="s">
        <v>12624</v>
      </c>
      <c r="B4136" s="263" t="s">
        <v>12625</v>
      </c>
      <c r="C4136" s="263" t="s">
        <v>14819</v>
      </c>
      <c r="D4136" s="263" t="s">
        <v>12627</v>
      </c>
      <c r="E4136" s="263" t="s">
        <v>12628</v>
      </c>
      <c r="F4136" s="263" t="s">
        <v>12653</v>
      </c>
      <c r="G4136" s="263" t="s">
        <v>12654</v>
      </c>
      <c r="H4136" s="263" t="s">
        <v>12655</v>
      </c>
      <c r="I4136" s="265" t="s">
        <v>9</v>
      </c>
      <c r="J4136" s="290"/>
      <c r="K4136" s="264"/>
      <c r="L4136" s="263" t="s">
        <v>645</v>
      </c>
      <c r="M4136" s="263" t="s">
        <v>645</v>
      </c>
      <c r="N4136" s="263" t="s">
        <v>645</v>
      </c>
      <c r="O4136" s="263" t="s">
        <v>645</v>
      </c>
      <c r="P4136" s="263" t="s">
        <v>645</v>
      </c>
      <c r="Q4136" s="263" t="s">
        <v>645</v>
      </c>
    </row>
    <row r="4137" spans="1:17" s="266" customFormat="1" ht="40.200000000000003" customHeight="1">
      <c r="A4137" s="263" t="s">
        <v>12624</v>
      </c>
      <c r="B4137" s="263" t="s">
        <v>12625</v>
      </c>
      <c r="C4137" s="263" t="s">
        <v>12652</v>
      </c>
      <c r="D4137" s="263" t="s">
        <v>12627</v>
      </c>
      <c r="E4137" s="263" t="s">
        <v>12628</v>
      </c>
      <c r="F4137" s="263" t="s">
        <v>12657</v>
      </c>
      <c r="G4137" s="263" t="s">
        <v>12658</v>
      </c>
      <c r="H4137" s="263" t="s">
        <v>17432</v>
      </c>
      <c r="I4137" s="273" t="s">
        <v>9</v>
      </c>
      <c r="J4137" s="263"/>
      <c r="K4137" s="264"/>
      <c r="L4137" s="263" t="s">
        <v>645</v>
      </c>
      <c r="M4137" s="263" t="s">
        <v>645</v>
      </c>
      <c r="N4137" s="263" t="s">
        <v>645</v>
      </c>
      <c r="O4137" s="263" t="s">
        <v>645</v>
      </c>
      <c r="P4137" s="263" t="s">
        <v>645</v>
      </c>
      <c r="Q4137" s="263" t="s">
        <v>645</v>
      </c>
    </row>
    <row r="4138" spans="1:17" s="266" customFormat="1" ht="40.200000000000003" customHeight="1">
      <c r="A4138" s="263" t="s">
        <v>12624</v>
      </c>
      <c r="B4138" s="263" t="s">
        <v>12625</v>
      </c>
      <c r="C4138" s="263" t="s">
        <v>12656</v>
      </c>
      <c r="D4138" s="263" t="s">
        <v>12627</v>
      </c>
      <c r="E4138" s="263" t="s">
        <v>12628</v>
      </c>
      <c r="F4138" s="263" t="s">
        <v>12660</v>
      </c>
      <c r="G4138" s="263" t="s">
        <v>12658</v>
      </c>
      <c r="H4138" s="263" t="s">
        <v>12661</v>
      </c>
      <c r="I4138" s="265" t="s">
        <v>9</v>
      </c>
      <c r="J4138" s="263"/>
      <c r="K4138" s="264"/>
      <c r="L4138" s="263" t="s">
        <v>645</v>
      </c>
      <c r="M4138" s="263" t="s">
        <v>645</v>
      </c>
      <c r="N4138" s="263" t="s">
        <v>645</v>
      </c>
      <c r="O4138" s="263" t="s">
        <v>645</v>
      </c>
      <c r="P4138" s="263" t="s">
        <v>645</v>
      </c>
      <c r="Q4138" s="263" t="s">
        <v>645</v>
      </c>
    </row>
    <row r="4139" spans="1:17" s="266" customFormat="1" ht="40.200000000000003" customHeight="1">
      <c r="A4139" s="263" t="s">
        <v>12624</v>
      </c>
      <c r="B4139" s="263" t="s">
        <v>12625</v>
      </c>
      <c r="C4139" s="263" t="s">
        <v>12659</v>
      </c>
      <c r="D4139" s="263" t="s">
        <v>12627</v>
      </c>
      <c r="E4139" s="263" t="s">
        <v>12628</v>
      </c>
      <c r="F4139" s="263" t="s">
        <v>12663</v>
      </c>
      <c r="G4139" s="263" t="s">
        <v>12664</v>
      </c>
      <c r="H4139" s="263" t="s">
        <v>12665</v>
      </c>
      <c r="I4139" s="265" t="s">
        <v>9</v>
      </c>
      <c r="J4139" s="263"/>
      <c r="K4139" s="264"/>
      <c r="L4139" s="263" t="s">
        <v>645</v>
      </c>
      <c r="M4139" s="263" t="s">
        <v>645</v>
      </c>
      <c r="N4139" s="263" t="s">
        <v>645</v>
      </c>
      <c r="O4139" s="263" t="s">
        <v>645</v>
      </c>
      <c r="P4139" s="263" t="s">
        <v>645</v>
      </c>
      <c r="Q4139" s="263" t="s">
        <v>645</v>
      </c>
    </row>
    <row r="4140" spans="1:17" s="266" customFormat="1" ht="40.200000000000003" customHeight="1">
      <c r="A4140" s="263" t="s">
        <v>12624</v>
      </c>
      <c r="B4140" s="263" t="s">
        <v>12625</v>
      </c>
      <c r="C4140" s="263" t="s">
        <v>12662</v>
      </c>
      <c r="D4140" s="263" t="s">
        <v>12627</v>
      </c>
      <c r="E4140" s="263" t="s">
        <v>12628</v>
      </c>
      <c r="F4140" s="263" t="s">
        <v>12667</v>
      </c>
      <c r="G4140" s="263" t="s">
        <v>12668</v>
      </c>
      <c r="H4140" s="263" t="s">
        <v>12669</v>
      </c>
      <c r="I4140" s="273" t="s">
        <v>9</v>
      </c>
      <c r="J4140" s="263"/>
      <c r="K4140" s="264"/>
      <c r="L4140" s="263" t="s">
        <v>645</v>
      </c>
      <c r="M4140" s="263" t="s">
        <v>645</v>
      </c>
      <c r="N4140" s="263" t="s">
        <v>645</v>
      </c>
      <c r="O4140" s="263" t="s">
        <v>645</v>
      </c>
      <c r="P4140" s="263" t="s">
        <v>645</v>
      </c>
      <c r="Q4140" s="263" t="s">
        <v>645</v>
      </c>
    </row>
    <row r="4141" spans="1:17" s="266" customFormat="1" ht="40.200000000000003" customHeight="1">
      <c r="A4141" s="263" t="s">
        <v>12624</v>
      </c>
      <c r="B4141" s="263" t="s">
        <v>12625</v>
      </c>
      <c r="C4141" s="263" t="s">
        <v>12666</v>
      </c>
      <c r="D4141" s="263" t="s">
        <v>12627</v>
      </c>
      <c r="E4141" s="263" t="s">
        <v>12628</v>
      </c>
      <c r="F4141" s="263" t="s">
        <v>12671</v>
      </c>
      <c r="G4141" s="263" t="s">
        <v>12672</v>
      </c>
      <c r="H4141" s="263" t="s">
        <v>12673</v>
      </c>
      <c r="I4141" s="273" t="s">
        <v>9</v>
      </c>
      <c r="J4141" s="290"/>
      <c r="K4141" s="264"/>
      <c r="L4141" s="263" t="s">
        <v>645</v>
      </c>
      <c r="M4141" s="263" t="s">
        <v>645</v>
      </c>
      <c r="N4141" s="263" t="s">
        <v>645</v>
      </c>
      <c r="O4141" s="263" t="s">
        <v>645</v>
      </c>
      <c r="P4141" s="263" t="s">
        <v>645</v>
      </c>
      <c r="Q4141" s="263" t="s">
        <v>645</v>
      </c>
    </row>
    <row r="4142" spans="1:17" s="266" customFormat="1" ht="40.200000000000003" customHeight="1">
      <c r="A4142" s="263" t="s">
        <v>12624</v>
      </c>
      <c r="B4142" s="263" t="s">
        <v>12625</v>
      </c>
      <c r="C4142" s="263" t="s">
        <v>12670</v>
      </c>
      <c r="D4142" s="263" t="s">
        <v>12627</v>
      </c>
      <c r="E4142" s="263" t="s">
        <v>12628</v>
      </c>
      <c r="F4142" s="263" t="s">
        <v>12675</v>
      </c>
      <c r="G4142" s="263" t="s">
        <v>12676</v>
      </c>
      <c r="H4142" s="263" t="s">
        <v>12677</v>
      </c>
      <c r="I4142" s="265" t="s">
        <v>9</v>
      </c>
      <c r="J4142" s="263"/>
      <c r="K4142" s="263"/>
      <c r="L4142" s="263" t="s">
        <v>645</v>
      </c>
      <c r="M4142" s="263" t="s">
        <v>645</v>
      </c>
      <c r="N4142" s="263" t="s">
        <v>645</v>
      </c>
      <c r="O4142" s="263" t="s">
        <v>645</v>
      </c>
      <c r="P4142" s="263" t="s">
        <v>645</v>
      </c>
      <c r="Q4142" s="263" t="s">
        <v>645</v>
      </c>
    </row>
    <row r="4143" spans="1:17" s="266" customFormat="1" ht="40.200000000000003" customHeight="1">
      <c r="A4143" s="263" t="s">
        <v>12624</v>
      </c>
      <c r="B4143" s="263" t="s">
        <v>12625</v>
      </c>
      <c r="C4143" s="263" t="s">
        <v>12674</v>
      </c>
      <c r="D4143" s="263" t="s">
        <v>12627</v>
      </c>
      <c r="E4143" s="263" t="s">
        <v>12628</v>
      </c>
      <c r="F4143" s="263" t="s">
        <v>12679</v>
      </c>
      <c r="G4143" s="263" t="s">
        <v>12680</v>
      </c>
      <c r="H4143" s="263" t="s">
        <v>12681</v>
      </c>
      <c r="I4143" s="265" t="s">
        <v>9</v>
      </c>
      <c r="J4143" s="263"/>
      <c r="K4143" s="264"/>
      <c r="L4143" s="263" t="s">
        <v>645</v>
      </c>
      <c r="M4143" s="263" t="s">
        <v>645</v>
      </c>
      <c r="N4143" s="263" t="s">
        <v>645</v>
      </c>
      <c r="O4143" s="263" t="s">
        <v>645</v>
      </c>
      <c r="P4143" s="263" t="s">
        <v>645</v>
      </c>
      <c r="Q4143" s="263" t="s">
        <v>645</v>
      </c>
    </row>
    <row r="4144" spans="1:17" s="266" customFormat="1" ht="40.200000000000003" customHeight="1">
      <c r="A4144" s="263" t="s">
        <v>12624</v>
      </c>
      <c r="B4144" s="263" t="s">
        <v>12625</v>
      </c>
      <c r="C4144" s="263" t="s">
        <v>12678</v>
      </c>
      <c r="D4144" s="263" t="s">
        <v>12627</v>
      </c>
      <c r="E4144" s="263" t="s">
        <v>12628</v>
      </c>
      <c r="F4144" s="263" t="s">
        <v>12683</v>
      </c>
      <c r="G4144" s="263" t="s">
        <v>12684</v>
      </c>
      <c r="H4144" s="263" t="s">
        <v>12685</v>
      </c>
      <c r="I4144" s="265" t="s">
        <v>9</v>
      </c>
      <c r="J4144" s="263"/>
      <c r="K4144" s="264"/>
      <c r="L4144" s="263" t="s">
        <v>645</v>
      </c>
      <c r="M4144" s="263" t="s">
        <v>645</v>
      </c>
      <c r="N4144" s="263" t="s">
        <v>645</v>
      </c>
      <c r="O4144" s="263" t="s">
        <v>645</v>
      </c>
      <c r="P4144" s="263" t="s">
        <v>645</v>
      </c>
      <c r="Q4144" s="263" t="s">
        <v>645</v>
      </c>
    </row>
    <row r="4145" spans="1:17" s="266" customFormat="1" ht="40.200000000000003" customHeight="1">
      <c r="A4145" s="263" t="s">
        <v>12624</v>
      </c>
      <c r="B4145" s="263" t="s">
        <v>12625</v>
      </c>
      <c r="C4145" s="263" t="s">
        <v>12682</v>
      </c>
      <c r="D4145" s="263" t="s">
        <v>12627</v>
      </c>
      <c r="E4145" s="263" t="s">
        <v>12628</v>
      </c>
      <c r="F4145" s="263" t="s">
        <v>12686</v>
      </c>
      <c r="G4145" s="291" t="s">
        <v>12684</v>
      </c>
      <c r="H4145" s="263" t="s">
        <v>12687</v>
      </c>
      <c r="I4145" s="265" t="s">
        <v>9</v>
      </c>
      <c r="J4145" s="263"/>
      <c r="K4145" s="264"/>
      <c r="L4145" s="263" t="s">
        <v>645</v>
      </c>
      <c r="M4145" s="263" t="s">
        <v>645</v>
      </c>
      <c r="N4145" s="263" t="s">
        <v>645</v>
      </c>
      <c r="O4145" s="263" t="s">
        <v>645</v>
      </c>
      <c r="P4145" s="263" t="s">
        <v>645</v>
      </c>
      <c r="Q4145" s="263" t="s">
        <v>645</v>
      </c>
    </row>
    <row r="4146" spans="1:17" s="266" customFormat="1" ht="40.200000000000003" customHeight="1">
      <c r="A4146" s="263" t="s">
        <v>12688</v>
      </c>
      <c r="B4146" s="263" t="s">
        <v>12689</v>
      </c>
      <c r="C4146" s="263" t="s">
        <v>12690</v>
      </c>
      <c r="D4146" s="263" t="s">
        <v>12691</v>
      </c>
      <c r="E4146" s="263" t="s">
        <v>12692</v>
      </c>
      <c r="F4146" s="263" t="s">
        <v>12693</v>
      </c>
      <c r="G4146" s="263" t="s">
        <v>12694</v>
      </c>
      <c r="H4146" s="263" t="s">
        <v>12695</v>
      </c>
      <c r="I4146" s="265" t="s">
        <v>9</v>
      </c>
      <c r="J4146" s="290"/>
      <c r="K4146" s="264"/>
      <c r="L4146" s="263"/>
      <c r="M4146" s="263"/>
      <c r="N4146" s="263"/>
      <c r="O4146" s="263"/>
      <c r="P4146" s="263"/>
      <c r="Q4146" s="263"/>
    </row>
    <row r="4147" spans="1:17" s="278" customFormat="1" ht="40.200000000000003" customHeight="1">
      <c r="A4147" s="264" t="s">
        <v>12688</v>
      </c>
      <c r="B4147" s="264" t="s">
        <v>12689</v>
      </c>
      <c r="C4147" s="264" t="s">
        <v>12696</v>
      </c>
      <c r="D4147" s="264" t="s">
        <v>12691</v>
      </c>
      <c r="E4147" s="264" t="s">
        <v>12692</v>
      </c>
      <c r="F4147" s="264" t="s">
        <v>12697</v>
      </c>
      <c r="G4147" s="264" t="s">
        <v>12694</v>
      </c>
      <c r="H4147" s="264" t="s">
        <v>12698</v>
      </c>
      <c r="I4147" s="265" t="s">
        <v>9</v>
      </c>
      <c r="J4147" s="263"/>
      <c r="K4147" s="264"/>
      <c r="L4147" s="264" t="s">
        <v>645</v>
      </c>
      <c r="M4147" s="264" t="s">
        <v>645</v>
      </c>
      <c r="N4147" s="264" t="s">
        <v>645</v>
      </c>
      <c r="O4147" s="264" t="s">
        <v>645</v>
      </c>
      <c r="P4147" s="264" t="s">
        <v>645</v>
      </c>
      <c r="Q4147" s="264" t="s">
        <v>645</v>
      </c>
    </row>
    <row r="4148" spans="1:17" s="278" customFormat="1" ht="40.200000000000003" customHeight="1">
      <c r="A4148" s="264" t="s">
        <v>12688</v>
      </c>
      <c r="B4148" s="264" t="s">
        <v>12689</v>
      </c>
      <c r="C4148" s="264" t="s">
        <v>12699</v>
      </c>
      <c r="D4148" s="264" t="s">
        <v>12691</v>
      </c>
      <c r="E4148" s="264" t="s">
        <v>12692</v>
      </c>
      <c r="F4148" s="264" t="s">
        <v>12700</v>
      </c>
      <c r="G4148" s="264" t="s">
        <v>12694</v>
      </c>
      <c r="H4148" s="264" t="s">
        <v>12701</v>
      </c>
      <c r="I4148" s="265" t="s">
        <v>9</v>
      </c>
      <c r="J4148" s="263"/>
      <c r="K4148" s="264"/>
      <c r="L4148" s="264" t="s">
        <v>645</v>
      </c>
      <c r="M4148" s="264" t="s">
        <v>645</v>
      </c>
      <c r="N4148" s="264" t="s">
        <v>645</v>
      </c>
      <c r="O4148" s="264" t="s">
        <v>645</v>
      </c>
      <c r="P4148" s="264" t="s">
        <v>645</v>
      </c>
      <c r="Q4148" s="264" t="s">
        <v>645</v>
      </c>
    </row>
    <row r="4149" spans="1:17" s="266" customFormat="1" ht="40.200000000000003" customHeight="1">
      <c r="A4149" s="263" t="s">
        <v>12688</v>
      </c>
      <c r="B4149" s="263" t="s">
        <v>12689</v>
      </c>
      <c r="C4149" s="263" t="s">
        <v>12702</v>
      </c>
      <c r="D4149" s="263" t="s">
        <v>12691</v>
      </c>
      <c r="E4149" s="263" t="s">
        <v>12692</v>
      </c>
      <c r="F4149" s="263" t="s">
        <v>12703</v>
      </c>
      <c r="G4149" s="263" t="s">
        <v>12704</v>
      </c>
      <c r="H4149" s="263" t="s">
        <v>12705</v>
      </c>
      <c r="I4149" s="265" t="s">
        <v>9</v>
      </c>
      <c r="J4149" s="290"/>
      <c r="K4149" s="264"/>
      <c r="L4149" s="263"/>
      <c r="M4149" s="263"/>
      <c r="N4149" s="263"/>
      <c r="O4149" s="263"/>
      <c r="P4149" s="263"/>
      <c r="Q4149" s="263"/>
    </row>
    <row r="4150" spans="1:17" s="266" customFormat="1" ht="40.200000000000003" customHeight="1">
      <c r="A4150" s="263" t="s">
        <v>12688</v>
      </c>
      <c r="B4150" s="263" t="s">
        <v>12689</v>
      </c>
      <c r="C4150" s="263" t="s">
        <v>12706</v>
      </c>
      <c r="D4150" s="263" t="s">
        <v>12691</v>
      </c>
      <c r="E4150" s="263" t="s">
        <v>12692</v>
      </c>
      <c r="F4150" s="263" t="s">
        <v>12707</v>
      </c>
      <c r="G4150" s="263" t="s">
        <v>12708</v>
      </c>
      <c r="H4150" s="263" t="s">
        <v>12709</v>
      </c>
      <c r="I4150" s="265" t="s">
        <v>9</v>
      </c>
      <c r="J4150" s="290"/>
      <c r="K4150" s="264"/>
      <c r="L4150" s="263"/>
      <c r="M4150" s="263"/>
      <c r="N4150" s="263"/>
      <c r="O4150" s="263"/>
      <c r="P4150" s="263"/>
      <c r="Q4150" s="263"/>
    </row>
    <row r="4151" spans="1:17" s="266" customFormat="1" ht="40.200000000000003" customHeight="1">
      <c r="A4151" s="263" t="s">
        <v>12688</v>
      </c>
      <c r="B4151" s="263" t="s">
        <v>12689</v>
      </c>
      <c r="C4151" s="263" t="s">
        <v>12710</v>
      </c>
      <c r="D4151" s="263" t="s">
        <v>12691</v>
      </c>
      <c r="E4151" s="263" t="s">
        <v>12692</v>
      </c>
      <c r="F4151" s="263" t="s">
        <v>12711</v>
      </c>
      <c r="G4151" s="263" t="s">
        <v>12712</v>
      </c>
      <c r="H4151" s="263" t="s">
        <v>12713</v>
      </c>
      <c r="I4151" s="265" t="s">
        <v>9</v>
      </c>
      <c r="J4151" s="290"/>
      <c r="K4151" s="264"/>
      <c r="L4151" s="263"/>
      <c r="M4151" s="263"/>
      <c r="N4151" s="263"/>
      <c r="O4151" s="263"/>
      <c r="P4151" s="263"/>
      <c r="Q4151" s="263"/>
    </row>
    <row r="4152" spans="1:17" s="266" customFormat="1" ht="40.200000000000003" customHeight="1">
      <c r="A4152" s="263" t="s">
        <v>12688</v>
      </c>
      <c r="B4152" s="263" t="s">
        <v>12689</v>
      </c>
      <c r="C4152" s="263" t="s">
        <v>12714</v>
      </c>
      <c r="D4152" s="263" t="s">
        <v>12691</v>
      </c>
      <c r="E4152" s="263" t="s">
        <v>12692</v>
      </c>
      <c r="F4152" s="263" t="s">
        <v>12715</v>
      </c>
      <c r="G4152" s="263" t="s">
        <v>12716</v>
      </c>
      <c r="H4152" s="263" t="s">
        <v>12717</v>
      </c>
      <c r="I4152" s="273" t="s">
        <v>9</v>
      </c>
      <c r="J4152" s="290"/>
      <c r="K4152" s="264"/>
      <c r="L4152" s="263"/>
      <c r="M4152" s="263"/>
      <c r="N4152" s="263"/>
      <c r="O4152" s="263"/>
      <c r="P4152" s="263"/>
      <c r="Q4152" s="263"/>
    </row>
    <row r="4153" spans="1:17" s="266" customFormat="1" ht="40.200000000000003" customHeight="1">
      <c r="A4153" s="263" t="s">
        <v>12688</v>
      </c>
      <c r="B4153" s="263" t="s">
        <v>12689</v>
      </c>
      <c r="C4153" s="263" t="s">
        <v>12718</v>
      </c>
      <c r="D4153" s="263" t="s">
        <v>12691</v>
      </c>
      <c r="E4153" s="263" t="s">
        <v>12692</v>
      </c>
      <c r="F4153" s="263" t="s">
        <v>12719</v>
      </c>
      <c r="G4153" s="263" t="s">
        <v>12720</v>
      </c>
      <c r="H4153" s="263" t="s">
        <v>12721</v>
      </c>
      <c r="I4153" s="265" t="s">
        <v>9</v>
      </c>
      <c r="J4153" s="290"/>
      <c r="K4153" s="264"/>
      <c r="L4153" s="263"/>
      <c r="M4153" s="263"/>
      <c r="N4153" s="263"/>
      <c r="O4153" s="263"/>
      <c r="P4153" s="263"/>
      <c r="Q4153" s="263"/>
    </row>
    <row r="4154" spans="1:17" s="278" customFormat="1" ht="40.200000000000003" customHeight="1">
      <c r="A4154" s="264" t="s">
        <v>12688</v>
      </c>
      <c r="B4154" s="264" t="s">
        <v>12689</v>
      </c>
      <c r="C4154" s="264" t="s">
        <v>12722</v>
      </c>
      <c r="D4154" s="264" t="s">
        <v>12691</v>
      </c>
      <c r="E4154" s="264" t="s">
        <v>12692</v>
      </c>
      <c r="F4154" s="264" t="s">
        <v>12723</v>
      </c>
      <c r="G4154" s="264" t="s">
        <v>12724</v>
      </c>
      <c r="H4154" s="264" t="s">
        <v>12725</v>
      </c>
      <c r="I4154" s="265" t="s">
        <v>9</v>
      </c>
      <c r="J4154" s="263"/>
      <c r="K4154" s="264"/>
      <c r="L4154" s="264" t="s">
        <v>645</v>
      </c>
      <c r="M4154" s="264" t="s">
        <v>645</v>
      </c>
      <c r="N4154" s="264" t="s">
        <v>645</v>
      </c>
      <c r="O4154" s="264" t="s">
        <v>645</v>
      </c>
      <c r="P4154" s="264" t="s">
        <v>645</v>
      </c>
      <c r="Q4154" s="264" t="s">
        <v>645</v>
      </c>
    </row>
    <row r="4155" spans="1:17" s="266" customFormat="1" ht="40.200000000000003" customHeight="1">
      <c r="A4155" s="263" t="s">
        <v>12688</v>
      </c>
      <c r="B4155" s="263" t="s">
        <v>12689</v>
      </c>
      <c r="C4155" s="263" t="s">
        <v>12726</v>
      </c>
      <c r="D4155" s="263" t="s">
        <v>12691</v>
      </c>
      <c r="E4155" s="263" t="s">
        <v>12692</v>
      </c>
      <c r="F4155" s="263" t="s">
        <v>12727</v>
      </c>
      <c r="G4155" s="263" t="s">
        <v>12728</v>
      </c>
      <c r="H4155" s="263" t="s">
        <v>12729</v>
      </c>
      <c r="I4155" s="265" t="s">
        <v>9</v>
      </c>
      <c r="J4155" s="290"/>
      <c r="K4155" s="264"/>
      <c r="L4155" s="263"/>
      <c r="M4155" s="263"/>
      <c r="N4155" s="263"/>
      <c r="O4155" s="263"/>
      <c r="P4155" s="263"/>
      <c r="Q4155" s="263"/>
    </row>
    <row r="4156" spans="1:17" s="266" customFormat="1" ht="40.200000000000003" customHeight="1">
      <c r="A4156" s="263" t="s">
        <v>12688</v>
      </c>
      <c r="B4156" s="263" t="s">
        <v>12689</v>
      </c>
      <c r="C4156" s="263" t="s">
        <v>12730</v>
      </c>
      <c r="D4156" s="263" t="s">
        <v>12691</v>
      </c>
      <c r="E4156" s="263" t="s">
        <v>12692</v>
      </c>
      <c r="F4156" s="263" t="s">
        <v>12731</v>
      </c>
      <c r="G4156" s="263" t="s">
        <v>12732</v>
      </c>
      <c r="H4156" s="263" t="s">
        <v>12733</v>
      </c>
      <c r="I4156" s="265" t="s">
        <v>9</v>
      </c>
      <c r="J4156" s="290"/>
      <c r="K4156" s="264"/>
      <c r="L4156" s="263"/>
      <c r="M4156" s="263"/>
      <c r="N4156" s="263"/>
      <c r="O4156" s="263"/>
      <c r="P4156" s="263"/>
      <c r="Q4156" s="263"/>
    </row>
    <row r="4157" spans="1:17" s="266" customFormat="1" ht="40.200000000000003" customHeight="1">
      <c r="A4157" s="263" t="s">
        <v>12688</v>
      </c>
      <c r="B4157" s="263" t="s">
        <v>12689</v>
      </c>
      <c r="C4157" s="263" t="s">
        <v>12734</v>
      </c>
      <c r="D4157" s="263" t="s">
        <v>12691</v>
      </c>
      <c r="E4157" s="263" t="s">
        <v>12692</v>
      </c>
      <c r="F4157" s="263" t="s">
        <v>12735</v>
      </c>
      <c r="G4157" s="263" t="s">
        <v>12736</v>
      </c>
      <c r="H4157" s="263" t="s">
        <v>12737</v>
      </c>
      <c r="I4157" s="265" t="s">
        <v>9</v>
      </c>
      <c r="J4157" s="290"/>
      <c r="K4157" s="264"/>
      <c r="L4157" s="263"/>
      <c r="M4157" s="263"/>
      <c r="N4157" s="263"/>
      <c r="O4157" s="263"/>
      <c r="P4157" s="263"/>
      <c r="Q4157" s="263"/>
    </row>
    <row r="4158" spans="1:17" s="266" customFormat="1" ht="40.200000000000003" customHeight="1">
      <c r="A4158" s="263" t="s">
        <v>12688</v>
      </c>
      <c r="B4158" s="263" t="s">
        <v>12689</v>
      </c>
      <c r="C4158" s="263" t="s">
        <v>12738</v>
      </c>
      <c r="D4158" s="263" t="s">
        <v>12691</v>
      </c>
      <c r="E4158" s="263" t="s">
        <v>12692</v>
      </c>
      <c r="F4158" s="263" t="s">
        <v>12739</v>
      </c>
      <c r="G4158" s="263" t="s">
        <v>12740</v>
      </c>
      <c r="H4158" s="263" t="s">
        <v>12741</v>
      </c>
      <c r="I4158" s="265" t="s">
        <v>9</v>
      </c>
      <c r="J4158" s="290"/>
      <c r="K4158" s="264"/>
      <c r="L4158" s="263"/>
      <c r="M4158" s="263"/>
      <c r="N4158" s="263"/>
      <c r="O4158" s="263"/>
      <c r="P4158" s="263"/>
      <c r="Q4158" s="263"/>
    </row>
    <row r="4159" spans="1:17" s="266" customFormat="1" ht="40.200000000000003" customHeight="1">
      <c r="A4159" s="263" t="s">
        <v>12688</v>
      </c>
      <c r="B4159" s="263" t="s">
        <v>12689</v>
      </c>
      <c r="C4159" s="263" t="s">
        <v>12742</v>
      </c>
      <c r="D4159" s="263" t="s">
        <v>12691</v>
      </c>
      <c r="E4159" s="263" t="s">
        <v>12692</v>
      </c>
      <c r="F4159" s="263" t="s">
        <v>12743</v>
      </c>
      <c r="G4159" s="263" t="s">
        <v>12744</v>
      </c>
      <c r="H4159" s="263" t="s">
        <v>12745</v>
      </c>
      <c r="I4159" s="265" t="s">
        <v>9</v>
      </c>
      <c r="J4159" s="290"/>
      <c r="K4159" s="264"/>
      <c r="L4159" s="263"/>
      <c r="M4159" s="263"/>
      <c r="N4159" s="263"/>
      <c r="O4159" s="263"/>
      <c r="P4159" s="263"/>
      <c r="Q4159" s="263"/>
    </row>
    <row r="4160" spans="1:17" s="266" customFormat="1" ht="40.200000000000003" customHeight="1">
      <c r="A4160" s="263" t="s">
        <v>12688</v>
      </c>
      <c r="B4160" s="263" t="s">
        <v>12689</v>
      </c>
      <c r="C4160" s="263" t="s">
        <v>12746</v>
      </c>
      <c r="D4160" s="263" t="s">
        <v>12691</v>
      </c>
      <c r="E4160" s="263" t="s">
        <v>12692</v>
      </c>
      <c r="F4160" s="263" t="s">
        <v>12747</v>
      </c>
      <c r="G4160" s="263" t="s">
        <v>12748</v>
      </c>
      <c r="H4160" s="263" t="s">
        <v>12749</v>
      </c>
      <c r="I4160" s="265" t="s">
        <v>9</v>
      </c>
      <c r="J4160" s="290"/>
      <c r="K4160" s="264"/>
      <c r="L4160" s="263"/>
      <c r="M4160" s="263"/>
      <c r="N4160" s="263"/>
      <c r="O4160" s="263"/>
      <c r="P4160" s="263"/>
      <c r="Q4160" s="263"/>
    </row>
    <row r="4161" spans="1:17" s="266" customFormat="1" ht="40.200000000000003" customHeight="1">
      <c r="A4161" s="263" t="s">
        <v>12688</v>
      </c>
      <c r="B4161" s="263" t="s">
        <v>12689</v>
      </c>
      <c r="C4161" s="263" t="s">
        <v>12750</v>
      </c>
      <c r="D4161" s="263" t="s">
        <v>12691</v>
      </c>
      <c r="E4161" s="263" t="s">
        <v>12692</v>
      </c>
      <c r="F4161" s="263" t="s">
        <v>12751</v>
      </c>
      <c r="G4161" s="263" t="s">
        <v>12752</v>
      </c>
      <c r="H4161" s="263" t="s">
        <v>12753</v>
      </c>
      <c r="I4161" s="265" t="s">
        <v>9</v>
      </c>
      <c r="J4161" s="290"/>
      <c r="K4161" s="264"/>
      <c r="L4161" s="263"/>
      <c r="M4161" s="263"/>
      <c r="N4161" s="263"/>
      <c r="O4161" s="263"/>
      <c r="P4161" s="263"/>
      <c r="Q4161" s="263"/>
    </row>
    <row r="4162" spans="1:17" s="266" customFormat="1" ht="40.200000000000003" customHeight="1">
      <c r="A4162" s="263" t="s">
        <v>12688</v>
      </c>
      <c r="B4162" s="263" t="s">
        <v>12689</v>
      </c>
      <c r="C4162" s="263" t="s">
        <v>12754</v>
      </c>
      <c r="D4162" s="263" t="s">
        <v>12691</v>
      </c>
      <c r="E4162" s="263" t="s">
        <v>12692</v>
      </c>
      <c r="F4162" s="263" t="s">
        <v>12755</v>
      </c>
      <c r="G4162" s="263" t="s">
        <v>12756</v>
      </c>
      <c r="H4162" s="263" t="s">
        <v>12757</v>
      </c>
      <c r="I4162" s="265" t="s">
        <v>9</v>
      </c>
      <c r="J4162" s="290"/>
      <c r="K4162" s="264"/>
      <c r="L4162" s="263"/>
      <c r="M4162" s="263"/>
      <c r="N4162" s="263"/>
      <c r="O4162" s="263"/>
      <c r="P4162" s="263"/>
      <c r="Q4162" s="263"/>
    </row>
    <row r="4163" spans="1:17" s="266" customFormat="1" ht="40.200000000000003" customHeight="1">
      <c r="A4163" s="263" t="s">
        <v>12688</v>
      </c>
      <c r="B4163" s="263" t="s">
        <v>12689</v>
      </c>
      <c r="C4163" s="263" t="s">
        <v>12758</v>
      </c>
      <c r="D4163" s="263" t="s">
        <v>12691</v>
      </c>
      <c r="E4163" s="263" t="s">
        <v>12692</v>
      </c>
      <c r="F4163" s="263" t="s">
        <v>12759</v>
      </c>
      <c r="G4163" s="263" t="s">
        <v>12760</v>
      </c>
      <c r="H4163" s="263" t="s">
        <v>12761</v>
      </c>
      <c r="I4163" s="265" t="s">
        <v>9</v>
      </c>
      <c r="J4163" s="290"/>
      <c r="K4163" s="264"/>
      <c r="L4163" s="263"/>
      <c r="M4163" s="263"/>
      <c r="N4163" s="263"/>
      <c r="O4163" s="263"/>
      <c r="P4163" s="263"/>
      <c r="Q4163" s="263"/>
    </row>
    <row r="4164" spans="1:17" s="266" customFormat="1" ht="40.200000000000003" customHeight="1">
      <c r="A4164" s="263" t="s">
        <v>12688</v>
      </c>
      <c r="B4164" s="263" t="s">
        <v>12689</v>
      </c>
      <c r="C4164" s="263" t="s">
        <v>12762</v>
      </c>
      <c r="D4164" s="263" t="s">
        <v>12691</v>
      </c>
      <c r="E4164" s="263" t="s">
        <v>12692</v>
      </c>
      <c r="F4164" s="263" t="s">
        <v>12763</v>
      </c>
      <c r="G4164" s="263" t="s">
        <v>12764</v>
      </c>
      <c r="H4164" s="263" t="s">
        <v>12765</v>
      </c>
      <c r="I4164" s="265" t="s">
        <v>9</v>
      </c>
      <c r="J4164" s="290"/>
      <c r="K4164" s="264"/>
      <c r="L4164" s="263"/>
      <c r="M4164" s="263"/>
      <c r="N4164" s="263"/>
      <c r="O4164" s="263"/>
      <c r="P4164" s="263"/>
      <c r="Q4164" s="263"/>
    </row>
    <row r="4165" spans="1:17" s="266" customFormat="1" ht="40.200000000000003" customHeight="1">
      <c r="A4165" s="263" t="s">
        <v>12688</v>
      </c>
      <c r="B4165" s="263" t="s">
        <v>12689</v>
      </c>
      <c r="C4165" s="263" t="s">
        <v>12766</v>
      </c>
      <c r="D4165" s="263" t="s">
        <v>12691</v>
      </c>
      <c r="E4165" s="263" t="s">
        <v>12692</v>
      </c>
      <c r="F4165" s="263" t="s">
        <v>12767</v>
      </c>
      <c r="G4165" s="263" t="s">
        <v>12768</v>
      </c>
      <c r="H4165" s="263" t="s">
        <v>12769</v>
      </c>
      <c r="I4165" s="265" t="s">
        <v>9</v>
      </c>
      <c r="J4165" s="290"/>
      <c r="K4165" s="264"/>
      <c r="L4165" s="263"/>
      <c r="M4165" s="263"/>
      <c r="N4165" s="263"/>
      <c r="O4165" s="263"/>
      <c r="P4165" s="263"/>
      <c r="Q4165" s="263"/>
    </row>
    <row r="4166" spans="1:17" s="266" customFormat="1" ht="40.200000000000003" customHeight="1">
      <c r="A4166" s="263" t="s">
        <v>12688</v>
      </c>
      <c r="B4166" s="263" t="s">
        <v>12689</v>
      </c>
      <c r="C4166" s="263" t="s">
        <v>12770</v>
      </c>
      <c r="D4166" s="263" t="s">
        <v>12691</v>
      </c>
      <c r="E4166" s="263" t="s">
        <v>12692</v>
      </c>
      <c r="F4166" s="263" t="s">
        <v>12771</v>
      </c>
      <c r="G4166" s="263" t="s">
        <v>12772</v>
      </c>
      <c r="H4166" s="263" t="s">
        <v>12773</v>
      </c>
      <c r="I4166" s="265" t="s">
        <v>9</v>
      </c>
      <c r="J4166" s="290"/>
      <c r="K4166" s="264"/>
      <c r="L4166" s="263"/>
      <c r="M4166" s="263"/>
      <c r="N4166" s="263"/>
      <c r="O4166" s="263"/>
      <c r="P4166" s="263"/>
      <c r="Q4166" s="263"/>
    </row>
    <row r="4167" spans="1:17" s="266" customFormat="1" ht="40.200000000000003" customHeight="1">
      <c r="A4167" s="263" t="s">
        <v>12688</v>
      </c>
      <c r="B4167" s="263" t="s">
        <v>12689</v>
      </c>
      <c r="C4167" s="263" t="s">
        <v>12774</v>
      </c>
      <c r="D4167" s="263" t="s">
        <v>12691</v>
      </c>
      <c r="E4167" s="263" t="s">
        <v>12692</v>
      </c>
      <c r="F4167" s="263" t="s">
        <v>12775</v>
      </c>
      <c r="G4167" s="263" t="s">
        <v>12776</v>
      </c>
      <c r="H4167" s="263" t="s">
        <v>12777</v>
      </c>
      <c r="I4167" s="273" t="s">
        <v>9</v>
      </c>
      <c r="J4167" s="290"/>
      <c r="K4167" s="264"/>
      <c r="L4167" s="263"/>
      <c r="M4167" s="263"/>
      <c r="N4167" s="263"/>
      <c r="O4167" s="263"/>
      <c r="P4167" s="263"/>
      <c r="Q4167" s="263"/>
    </row>
    <row r="4168" spans="1:17" s="266" customFormat="1" ht="40.200000000000003" customHeight="1">
      <c r="A4168" s="263" t="s">
        <v>12688</v>
      </c>
      <c r="B4168" s="263" t="s">
        <v>12689</v>
      </c>
      <c r="C4168" s="263" t="s">
        <v>12778</v>
      </c>
      <c r="D4168" s="263" t="s">
        <v>12691</v>
      </c>
      <c r="E4168" s="263" t="s">
        <v>12692</v>
      </c>
      <c r="F4168" s="263" t="s">
        <v>12779</v>
      </c>
      <c r="G4168" s="263" t="s">
        <v>12780</v>
      </c>
      <c r="H4168" s="263" t="s">
        <v>12781</v>
      </c>
      <c r="I4168" s="265" t="s">
        <v>9</v>
      </c>
      <c r="J4168" s="290"/>
      <c r="K4168" s="264"/>
      <c r="L4168" s="263"/>
      <c r="M4168" s="263"/>
      <c r="N4168" s="263"/>
      <c r="O4168" s="263"/>
      <c r="P4168" s="263"/>
      <c r="Q4168" s="263"/>
    </row>
    <row r="4169" spans="1:17" s="266" customFormat="1" ht="40.200000000000003" customHeight="1">
      <c r="A4169" s="263" t="s">
        <v>12688</v>
      </c>
      <c r="B4169" s="263" t="s">
        <v>12689</v>
      </c>
      <c r="C4169" s="263" t="s">
        <v>12782</v>
      </c>
      <c r="D4169" s="263" t="s">
        <v>12691</v>
      </c>
      <c r="E4169" s="263" t="s">
        <v>12692</v>
      </c>
      <c r="F4169" s="263" t="s">
        <v>12783</v>
      </c>
      <c r="G4169" s="263" t="s">
        <v>12784</v>
      </c>
      <c r="H4169" s="263" t="s">
        <v>12785</v>
      </c>
      <c r="I4169" s="265" t="s">
        <v>9</v>
      </c>
      <c r="J4169" s="290"/>
      <c r="K4169" s="264"/>
      <c r="L4169" s="263"/>
      <c r="M4169" s="263"/>
      <c r="N4169" s="263"/>
      <c r="O4169" s="263"/>
      <c r="P4169" s="263"/>
      <c r="Q4169" s="263"/>
    </row>
    <row r="4170" spans="1:17" s="266" customFormat="1" ht="40.200000000000003" customHeight="1">
      <c r="A4170" s="263" t="s">
        <v>12688</v>
      </c>
      <c r="B4170" s="263" t="s">
        <v>12689</v>
      </c>
      <c r="C4170" s="263" t="s">
        <v>12786</v>
      </c>
      <c r="D4170" s="263" t="s">
        <v>12691</v>
      </c>
      <c r="E4170" s="263" t="s">
        <v>12692</v>
      </c>
      <c r="F4170" s="263" t="s">
        <v>12787</v>
      </c>
      <c r="G4170" s="263" t="s">
        <v>12654</v>
      </c>
      <c r="H4170" s="263" t="s">
        <v>12788</v>
      </c>
      <c r="I4170" s="265" t="s">
        <v>9</v>
      </c>
      <c r="J4170" s="290"/>
      <c r="K4170" s="264"/>
      <c r="L4170" s="263"/>
      <c r="M4170" s="263"/>
      <c r="N4170" s="263"/>
      <c r="O4170" s="263"/>
      <c r="P4170" s="263"/>
      <c r="Q4170" s="263"/>
    </row>
    <row r="4171" spans="1:17" s="266" customFormat="1" ht="40.200000000000003" customHeight="1">
      <c r="A4171" s="263" t="s">
        <v>12688</v>
      </c>
      <c r="B4171" s="263" t="s">
        <v>12689</v>
      </c>
      <c r="C4171" s="263" t="s">
        <v>12789</v>
      </c>
      <c r="D4171" s="263" t="s">
        <v>12691</v>
      </c>
      <c r="E4171" s="263" t="s">
        <v>12692</v>
      </c>
      <c r="F4171" s="263" t="s">
        <v>12790</v>
      </c>
      <c r="G4171" s="263" t="s">
        <v>12654</v>
      </c>
      <c r="H4171" s="263" t="s">
        <v>12791</v>
      </c>
      <c r="I4171" s="265" t="s">
        <v>9</v>
      </c>
      <c r="J4171" s="290"/>
      <c r="K4171" s="264"/>
      <c r="L4171" s="263"/>
      <c r="M4171" s="263"/>
      <c r="N4171" s="263"/>
      <c r="O4171" s="263"/>
      <c r="P4171" s="263"/>
      <c r="Q4171" s="263"/>
    </row>
    <row r="4172" spans="1:17" s="266" customFormat="1" ht="40.200000000000003" customHeight="1">
      <c r="A4172" s="263" t="s">
        <v>12688</v>
      </c>
      <c r="B4172" s="263" t="s">
        <v>12689</v>
      </c>
      <c r="C4172" s="263" t="s">
        <v>12792</v>
      </c>
      <c r="D4172" s="263" t="s">
        <v>12691</v>
      </c>
      <c r="E4172" s="263" t="s">
        <v>12692</v>
      </c>
      <c r="F4172" s="263" t="s">
        <v>12793</v>
      </c>
      <c r="G4172" s="263" t="s">
        <v>12784</v>
      </c>
      <c r="H4172" s="263" t="s">
        <v>12794</v>
      </c>
      <c r="I4172" s="265" t="s">
        <v>9</v>
      </c>
      <c r="J4172" s="290"/>
      <c r="K4172" s="264"/>
      <c r="L4172" s="263"/>
      <c r="M4172" s="263"/>
      <c r="N4172" s="263"/>
      <c r="O4172" s="263"/>
      <c r="P4172" s="263"/>
      <c r="Q4172" s="263"/>
    </row>
    <row r="4173" spans="1:17" s="266" customFormat="1" ht="40.200000000000003" customHeight="1">
      <c r="A4173" s="263" t="s">
        <v>12688</v>
      </c>
      <c r="B4173" s="263" t="s">
        <v>12689</v>
      </c>
      <c r="C4173" s="263" t="s">
        <v>12795</v>
      </c>
      <c r="D4173" s="263" t="s">
        <v>12691</v>
      </c>
      <c r="E4173" s="263" t="s">
        <v>12692</v>
      </c>
      <c r="F4173" s="263" t="s">
        <v>12796</v>
      </c>
      <c r="G4173" s="263" t="s">
        <v>12797</v>
      </c>
      <c r="H4173" s="263" t="s">
        <v>12798</v>
      </c>
      <c r="I4173" s="265" t="s">
        <v>9</v>
      </c>
      <c r="J4173" s="290"/>
      <c r="K4173" s="264"/>
      <c r="L4173" s="263"/>
      <c r="M4173" s="263"/>
      <c r="N4173" s="263"/>
      <c r="O4173" s="263"/>
      <c r="P4173" s="263"/>
      <c r="Q4173" s="263"/>
    </row>
    <row r="4174" spans="1:17" s="266" customFormat="1" ht="40.200000000000003" customHeight="1">
      <c r="A4174" s="263" t="s">
        <v>12688</v>
      </c>
      <c r="B4174" s="263" t="s">
        <v>12689</v>
      </c>
      <c r="C4174" s="263" t="s">
        <v>12799</v>
      </c>
      <c r="D4174" s="263" t="s">
        <v>12691</v>
      </c>
      <c r="E4174" s="263" t="s">
        <v>12692</v>
      </c>
      <c r="F4174" s="263" t="s">
        <v>12800</v>
      </c>
      <c r="G4174" s="263" t="s">
        <v>12801</v>
      </c>
      <c r="H4174" s="263" t="s">
        <v>12802</v>
      </c>
      <c r="I4174" s="265" t="s">
        <v>9</v>
      </c>
      <c r="J4174" s="290"/>
      <c r="K4174" s="264"/>
      <c r="L4174" s="263"/>
      <c r="M4174" s="263"/>
      <c r="N4174" s="263"/>
      <c r="O4174" s="263"/>
      <c r="P4174" s="263"/>
      <c r="Q4174" s="263"/>
    </row>
    <row r="4175" spans="1:17" s="266" customFormat="1" ht="40.200000000000003" customHeight="1">
      <c r="A4175" s="263" t="s">
        <v>12688</v>
      </c>
      <c r="B4175" s="263" t="s">
        <v>12689</v>
      </c>
      <c r="C4175" s="263" t="s">
        <v>12803</v>
      </c>
      <c r="D4175" s="263" t="s">
        <v>12691</v>
      </c>
      <c r="E4175" s="263" t="s">
        <v>12692</v>
      </c>
      <c r="F4175" s="263" t="s">
        <v>17433</v>
      </c>
      <c r="G4175" s="263" t="s">
        <v>12801</v>
      </c>
      <c r="H4175" s="263" t="s">
        <v>12607</v>
      </c>
      <c r="I4175" s="265" t="s">
        <v>9</v>
      </c>
      <c r="J4175" s="290"/>
      <c r="K4175" s="264"/>
      <c r="L4175" s="263"/>
      <c r="M4175" s="263"/>
      <c r="N4175" s="263"/>
      <c r="O4175" s="263"/>
      <c r="P4175" s="263"/>
      <c r="Q4175" s="263"/>
    </row>
    <row r="4176" spans="1:17" s="278" customFormat="1" ht="40.200000000000003" customHeight="1">
      <c r="A4176" s="334" t="s">
        <v>12688</v>
      </c>
      <c r="B4176" s="334" t="s">
        <v>12689</v>
      </c>
      <c r="C4176" s="334" t="s">
        <v>12804</v>
      </c>
      <c r="D4176" s="334" t="s">
        <v>12691</v>
      </c>
      <c r="E4176" s="334" t="s">
        <v>12692</v>
      </c>
      <c r="F4176" s="334" t="s">
        <v>12805</v>
      </c>
      <c r="G4176" s="334" t="s">
        <v>12801</v>
      </c>
      <c r="H4176" s="334" t="s">
        <v>12806</v>
      </c>
      <c r="I4176" s="265" t="s">
        <v>9</v>
      </c>
      <c r="J4176" s="263"/>
      <c r="K4176" s="264"/>
      <c r="L4176" s="334" t="s">
        <v>645</v>
      </c>
      <c r="M4176" s="334" t="s">
        <v>645</v>
      </c>
      <c r="N4176" s="334" t="s">
        <v>645</v>
      </c>
      <c r="O4176" s="334" t="s">
        <v>645</v>
      </c>
      <c r="P4176" s="334" t="s">
        <v>645</v>
      </c>
      <c r="Q4176" s="334" t="s">
        <v>645</v>
      </c>
    </row>
    <row r="4177" spans="1:17" s="266" customFormat="1" ht="40.200000000000003" customHeight="1">
      <c r="A4177" s="263" t="s">
        <v>12688</v>
      </c>
      <c r="B4177" s="263" t="s">
        <v>12689</v>
      </c>
      <c r="C4177" s="263" t="s">
        <v>12807</v>
      </c>
      <c r="D4177" s="263" t="s">
        <v>12691</v>
      </c>
      <c r="E4177" s="263" t="s">
        <v>12692</v>
      </c>
      <c r="F4177" s="263" t="s">
        <v>12808</v>
      </c>
      <c r="G4177" s="263" t="s">
        <v>12809</v>
      </c>
      <c r="H4177" s="263" t="s">
        <v>12810</v>
      </c>
      <c r="I4177" s="273" t="s">
        <v>9</v>
      </c>
      <c r="J4177" s="290"/>
      <c r="K4177" s="264"/>
      <c r="L4177" s="263"/>
      <c r="M4177" s="263"/>
      <c r="N4177" s="263"/>
      <c r="O4177" s="263"/>
      <c r="P4177" s="263"/>
      <c r="Q4177" s="263"/>
    </row>
    <row r="4178" spans="1:17" s="266" customFormat="1" ht="40.200000000000003" customHeight="1">
      <c r="A4178" s="263" t="s">
        <v>12688</v>
      </c>
      <c r="B4178" s="263" t="s">
        <v>12689</v>
      </c>
      <c r="C4178" s="263" t="s">
        <v>12811</v>
      </c>
      <c r="D4178" s="263" t="s">
        <v>12691</v>
      </c>
      <c r="E4178" s="263" t="s">
        <v>12692</v>
      </c>
      <c r="F4178" s="263" t="s">
        <v>12812</v>
      </c>
      <c r="G4178" s="263" t="s">
        <v>12813</v>
      </c>
      <c r="H4178" s="263" t="s">
        <v>12814</v>
      </c>
      <c r="I4178" s="265" t="s">
        <v>9</v>
      </c>
      <c r="J4178" s="290"/>
      <c r="K4178" s="264"/>
      <c r="L4178" s="263"/>
      <c r="M4178" s="263"/>
      <c r="N4178" s="263"/>
      <c r="O4178" s="263"/>
      <c r="P4178" s="263"/>
      <c r="Q4178" s="263"/>
    </row>
    <row r="4179" spans="1:17" s="266" customFormat="1" ht="40.200000000000003" customHeight="1">
      <c r="A4179" s="263" t="s">
        <v>12688</v>
      </c>
      <c r="B4179" s="263" t="s">
        <v>12689</v>
      </c>
      <c r="C4179" s="263" t="s">
        <v>12815</v>
      </c>
      <c r="D4179" s="263" t="s">
        <v>12691</v>
      </c>
      <c r="E4179" s="263" t="s">
        <v>12692</v>
      </c>
      <c r="F4179" s="263" t="s">
        <v>12816</v>
      </c>
      <c r="G4179" s="263" t="s">
        <v>12817</v>
      </c>
      <c r="H4179" s="263" t="s">
        <v>12818</v>
      </c>
      <c r="I4179" s="265" t="s">
        <v>9</v>
      </c>
      <c r="J4179" s="290"/>
      <c r="K4179" s="264"/>
      <c r="L4179" s="263"/>
      <c r="M4179" s="263"/>
      <c r="N4179" s="263"/>
      <c r="O4179" s="263"/>
      <c r="P4179" s="263"/>
      <c r="Q4179" s="263"/>
    </row>
    <row r="4180" spans="1:17" s="266" customFormat="1" ht="40.200000000000003" customHeight="1">
      <c r="A4180" s="263" t="s">
        <v>12688</v>
      </c>
      <c r="B4180" s="263" t="s">
        <v>12689</v>
      </c>
      <c r="C4180" s="263" t="s">
        <v>12819</v>
      </c>
      <c r="D4180" s="263" t="s">
        <v>12691</v>
      </c>
      <c r="E4180" s="263" t="s">
        <v>12692</v>
      </c>
      <c r="F4180" s="263" t="s">
        <v>12820</v>
      </c>
      <c r="G4180" s="263" t="s">
        <v>12821</v>
      </c>
      <c r="H4180" s="263" t="s">
        <v>12822</v>
      </c>
      <c r="I4180" s="265" t="s">
        <v>9</v>
      </c>
      <c r="J4180" s="290"/>
      <c r="K4180" s="264"/>
      <c r="L4180" s="263"/>
      <c r="M4180" s="263"/>
      <c r="N4180" s="263"/>
      <c r="O4180" s="263"/>
      <c r="P4180" s="263"/>
      <c r="Q4180" s="263"/>
    </row>
    <row r="4181" spans="1:17" s="266" customFormat="1" ht="40.200000000000003" customHeight="1">
      <c r="A4181" s="263" t="s">
        <v>12688</v>
      </c>
      <c r="B4181" s="263" t="s">
        <v>12689</v>
      </c>
      <c r="C4181" s="263" t="s">
        <v>12823</v>
      </c>
      <c r="D4181" s="263" t="s">
        <v>12691</v>
      </c>
      <c r="E4181" s="263" t="s">
        <v>12692</v>
      </c>
      <c r="F4181" s="263" t="s">
        <v>12824</v>
      </c>
      <c r="G4181" s="263" t="s">
        <v>12825</v>
      </c>
      <c r="H4181" s="263" t="s">
        <v>12826</v>
      </c>
      <c r="I4181" s="273" t="s">
        <v>9</v>
      </c>
      <c r="J4181" s="290"/>
      <c r="K4181" s="264"/>
      <c r="L4181" s="263"/>
      <c r="M4181" s="263"/>
      <c r="N4181" s="263"/>
      <c r="O4181" s="263"/>
      <c r="P4181" s="263"/>
      <c r="Q4181" s="263"/>
    </row>
    <row r="4182" spans="1:17" s="266" customFormat="1" ht="40.200000000000003" customHeight="1">
      <c r="A4182" s="263" t="s">
        <v>12827</v>
      </c>
      <c r="B4182" s="263" t="s">
        <v>12828</v>
      </c>
      <c r="C4182" s="263" t="s">
        <v>12829</v>
      </c>
      <c r="D4182" s="263" t="s">
        <v>12830</v>
      </c>
      <c r="E4182" s="263" t="s">
        <v>12831</v>
      </c>
      <c r="F4182" s="263" t="s">
        <v>12832</v>
      </c>
      <c r="G4182" s="263" t="s">
        <v>12833</v>
      </c>
      <c r="H4182" s="263" t="s">
        <v>12834</v>
      </c>
      <c r="I4182" s="265" t="s">
        <v>9</v>
      </c>
      <c r="J4182" s="290"/>
      <c r="K4182" s="264"/>
      <c r="L4182" s="263"/>
      <c r="M4182" s="263"/>
      <c r="N4182" s="263"/>
      <c r="O4182" s="263"/>
      <c r="P4182" s="263"/>
      <c r="Q4182" s="263"/>
    </row>
    <row r="4183" spans="1:17" s="333" customFormat="1" ht="40.200000000000003" customHeight="1">
      <c r="A4183" s="287" t="s">
        <v>12827</v>
      </c>
      <c r="B4183" s="287" t="s">
        <v>12828</v>
      </c>
      <c r="C4183" s="287" t="s">
        <v>12835</v>
      </c>
      <c r="D4183" s="287" t="s">
        <v>12830</v>
      </c>
      <c r="E4183" s="287" t="s">
        <v>12831</v>
      </c>
      <c r="F4183" s="287" t="s">
        <v>12836</v>
      </c>
      <c r="G4183" s="287" t="s">
        <v>12833</v>
      </c>
      <c r="H4183" s="287" t="s">
        <v>12837</v>
      </c>
      <c r="I4183" s="310" t="s">
        <v>9</v>
      </c>
      <c r="J4183" s="290"/>
      <c r="K4183" s="309"/>
      <c r="L4183" s="287"/>
      <c r="M4183" s="287"/>
      <c r="N4183" s="287"/>
      <c r="O4183" s="287"/>
      <c r="P4183" s="287"/>
      <c r="Q4183" s="287"/>
    </row>
    <row r="4184" spans="1:17" s="260" customFormat="1" ht="40.200000000000003" customHeight="1">
      <c r="A4184" s="256" t="s">
        <v>12827</v>
      </c>
      <c r="B4184" s="256" t="s">
        <v>12828</v>
      </c>
      <c r="C4184" s="263" t="s">
        <v>12835</v>
      </c>
      <c r="D4184" s="256" t="s">
        <v>12830</v>
      </c>
      <c r="E4184" s="256" t="s">
        <v>12831</v>
      </c>
      <c r="F4184" s="256" t="s">
        <v>12839</v>
      </c>
      <c r="G4184" s="256" t="s">
        <v>12833</v>
      </c>
      <c r="H4184" s="335" t="s">
        <v>12840</v>
      </c>
      <c r="I4184" s="259" t="s">
        <v>9</v>
      </c>
      <c r="J4184" s="290"/>
      <c r="K4184" s="258"/>
      <c r="L4184" s="256"/>
      <c r="M4184" s="256"/>
      <c r="N4184" s="256"/>
      <c r="O4184" s="256"/>
      <c r="P4184" s="256"/>
      <c r="Q4184" s="256"/>
    </row>
    <row r="4185" spans="1:17" s="266" customFormat="1" ht="40.200000000000003" customHeight="1">
      <c r="A4185" s="263" t="s">
        <v>12827</v>
      </c>
      <c r="B4185" s="263" t="s">
        <v>12828</v>
      </c>
      <c r="C4185" s="263" t="s">
        <v>12838</v>
      </c>
      <c r="D4185" s="263" t="s">
        <v>12830</v>
      </c>
      <c r="E4185" s="263" t="s">
        <v>12831</v>
      </c>
      <c r="F4185" s="263" t="s">
        <v>12842</v>
      </c>
      <c r="G4185" s="263" t="s">
        <v>12833</v>
      </c>
      <c r="H4185" s="263" t="s">
        <v>12843</v>
      </c>
      <c r="I4185" s="265" t="s">
        <v>9</v>
      </c>
      <c r="J4185" s="290"/>
      <c r="K4185" s="264"/>
      <c r="L4185" s="263"/>
      <c r="M4185" s="263"/>
      <c r="N4185" s="263"/>
      <c r="O4185" s="263"/>
      <c r="P4185" s="263"/>
      <c r="Q4185" s="263"/>
    </row>
    <row r="4186" spans="1:17" s="266" customFormat="1" ht="40.200000000000003" customHeight="1">
      <c r="A4186" s="263" t="s">
        <v>12827</v>
      </c>
      <c r="B4186" s="263" t="s">
        <v>12828</v>
      </c>
      <c r="C4186" s="263" t="s">
        <v>12841</v>
      </c>
      <c r="D4186" s="263" t="s">
        <v>12830</v>
      </c>
      <c r="E4186" s="263" t="s">
        <v>12831</v>
      </c>
      <c r="F4186" s="263" t="s">
        <v>12845</v>
      </c>
      <c r="G4186" s="263" t="s">
        <v>17434</v>
      </c>
      <c r="H4186" s="336" t="s">
        <v>12846</v>
      </c>
      <c r="I4186" s="265" t="s">
        <v>9</v>
      </c>
      <c r="J4186" s="290"/>
      <c r="K4186" s="264"/>
      <c r="L4186" s="263"/>
      <c r="M4186" s="263"/>
      <c r="N4186" s="263"/>
      <c r="O4186" s="263"/>
      <c r="P4186" s="263"/>
      <c r="Q4186" s="263"/>
    </row>
    <row r="4187" spans="1:17" s="333" customFormat="1" ht="40.200000000000003" customHeight="1">
      <c r="A4187" s="287" t="s">
        <v>12827</v>
      </c>
      <c r="B4187" s="287" t="s">
        <v>12828</v>
      </c>
      <c r="C4187" s="287" t="s">
        <v>12847</v>
      </c>
      <c r="D4187" s="287" t="s">
        <v>12830</v>
      </c>
      <c r="E4187" s="287" t="s">
        <v>12831</v>
      </c>
      <c r="F4187" s="287" t="s">
        <v>12848</v>
      </c>
      <c r="G4187" s="287" t="s">
        <v>17435</v>
      </c>
      <c r="H4187" s="337" t="s">
        <v>14825</v>
      </c>
      <c r="I4187" s="310" t="s">
        <v>9</v>
      </c>
      <c r="J4187" s="290"/>
      <c r="K4187" s="309"/>
      <c r="L4187" s="287"/>
      <c r="M4187" s="287"/>
      <c r="N4187" s="287"/>
      <c r="O4187" s="287"/>
      <c r="P4187" s="287"/>
      <c r="Q4187" s="287"/>
    </row>
    <row r="4188" spans="1:17" s="260" customFormat="1" ht="40.200000000000003" customHeight="1">
      <c r="A4188" s="256" t="s">
        <v>12827</v>
      </c>
      <c r="B4188" s="256" t="s">
        <v>12828</v>
      </c>
      <c r="C4188" s="263" t="s">
        <v>12844</v>
      </c>
      <c r="D4188" s="256" t="s">
        <v>12830</v>
      </c>
      <c r="E4188" s="256" t="s">
        <v>12831</v>
      </c>
      <c r="F4188" s="256" t="s">
        <v>12850</v>
      </c>
      <c r="G4188" s="256" t="s">
        <v>17436</v>
      </c>
      <c r="H4188" s="256" t="s">
        <v>12851</v>
      </c>
      <c r="I4188" s="259" t="s">
        <v>9</v>
      </c>
      <c r="J4188" s="290"/>
      <c r="K4188" s="258"/>
      <c r="L4188" s="256"/>
      <c r="M4188" s="256"/>
      <c r="N4188" s="256"/>
      <c r="O4188" s="256"/>
      <c r="P4188" s="256"/>
      <c r="Q4188" s="256"/>
    </row>
    <row r="4189" spans="1:17" s="266" customFormat="1" ht="40.200000000000003" customHeight="1">
      <c r="A4189" s="263" t="s">
        <v>12827</v>
      </c>
      <c r="B4189" s="263" t="s">
        <v>12828</v>
      </c>
      <c r="C4189" s="263" t="s">
        <v>12847</v>
      </c>
      <c r="D4189" s="263" t="s">
        <v>12830</v>
      </c>
      <c r="E4189" s="263" t="s">
        <v>12831</v>
      </c>
      <c r="F4189" s="263" t="s">
        <v>12853</v>
      </c>
      <c r="G4189" s="263" t="s">
        <v>12854</v>
      </c>
      <c r="H4189" s="263" t="s">
        <v>12855</v>
      </c>
      <c r="I4189" s="265" t="s">
        <v>9</v>
      </c>
      <c r="J4189" s="290"/>
      <c r="K4189" s="264"/>
      <c r="L4189" s="263"/>
      <c r="M4189" s="263"/>
      <c r="N4189" s="263"/>
      <c r="O4189" s="263"/>
      <c r="P4189" s="263"/>
      <c r="Q4189" s="263"/>
    </row>
    <row r="4190" spans="1:17" s="266" customFormat="1" ht="40.200000000000003" customHeight="1">
      <c r="A4190" s="263" t="s">
        <v>12827</v>
      </c>
      <c r="B4190" s="263" t="s">
        <v>12828</v>
      </c>
      <c r="C4190" s="263" t="s">
        <v>12849</v>
      </c>
      <c r="D4190" s="263" t="s">
        <v>12830</v>
      </c>
      <c r="E4190" s="263" t="s">
        <v>12831</v>
      </c>
      <c r="F4190" s="263" t="s">
        <v>12857</v>
      </c>
      <c r="G4190" s="263" t="s">
        <v>12854</v>
      </c>
      <c r="H4190" s="263" t="s">
        <v>12858</v>
      </c>
      <c r="I4190" s="265" t="s">
        <v>9</v>
      </c>
      <c r="J4190" s="290"/>
      <c r="K4190" s="264"/>
      <c r="L4190" s="263"/>
      <c r="M4190" s="263"/>
      <c r="N4190" s="263"/>
      <c r="O4190" s="263"/>
      <c r="P4190" s="263"/>
      <c r="Q4190" s="263"/>
    </row>
    <row r="4191" spans="1:17" s="278" customFormat="1" ht="40.200000000000003" customHeight="1">
      <c r="A4191" s="264" t="s">
        <v>12827</v>
      </c>
      <c r="B4191" s="264" t="s">
        <v>12828</v>
      </c>
      <c r="C4191" s="263" t="s">
        <v>12852</v>
      </c>
      <c r="D4191" s="264" t="s">
        <v>12830</v>
      </c>
      <c r="E4191" s="264" t="s">
        <v>12831</v>
      </c>
      <c r="F4191" s="264" t="s">
        <v>12860</v>
      </c>
      <c r="G4191" s="264" t="s">
        <v>12833</v>
      </c>
      <c r="H4191" s="264" t="s">
        <v>12861</v>
      </c>
      <c r="I4191" s="265" t="s">
        <v>9</v>
      </c>
      <c r="J4191" s="263"/>
      <c r="K4191" s="264"/>
      <c r="L4191" s="264" t="s">
        <v>645</v>
      </c>
      <c r="M4191" s="264" t="s">
        <v>645</v>
      </c>
      <c r="N4191" s="264" t="s">
        <v>645</v>
      </c>
      <c r="O4191" s="264" t="s">
        <v>645</v>
      </c>
      <c r="P4191" s="264" t="s">
        <v>645</v>
      </c>
      <c r="Q4191" s="264" t="s">
        <v>645</v>
      </c>
    </row>
    <row r="4192" spans="1:17" s="266" customFormat="1" ht="40.200000000000003" customHeight="1">
      <c r="A4192" s="263" t="s">
        <v>12827</v>
      </c>
      <c r="B4192" s="263" t="s">
        <v>12828</v>
      </c>
      <c r="C4192" s="263" t="s">
        <v>12856</v>
      </c>
      <c r="D4192" s="263" t="s">
        <v>12830</v>
      </c>
      <c r="E4192" s="263" t="s">
        <v>12831</v>
      </c>
      <c r="F4192" s="263" t="s">
        <v>12863</v>
      </c>
      <c r="G4192" s="263" t="s">
        <v>12864</v>
      </c>
      <c r="H4192" s="263" t="s">
        <v>12865</v>
      </c>
      <c r="I4192" s="265" t="s">
        <v>9</v>
      </c>
      <c r="J4192" s="290"/>
      <c r="K4192" s="264"/>
      <c r="L4192" s="263"/>
      <c r="M4192" s="263"/>
      <c r="N4192" s="263"/>
      <c r="O4192" s="263"/>
      <c r="P4192" s="263"/>
      <c r="Q4192" s="263"/>
    </row>
    <row r="4193" spans="1:17" s="266" customFormat="1" ht="40.200000000000003" customHeight="1">
      <c r="A4193" s="263" t="s">
        <v>12827</v>
      </c>
      <c r="B4193" s="263" t="s">
        <v>12828</v>
      </c>
      <c r="C4193" s="263" t="s">
        <v>12859</v>
      </c>
      <c r="D4193" s="263" t="s">
        <v>12830</v>
      </c>
      <c r="E4193" s="263" t="s">
        <v>12831</v>
      </c>
      <c r="F4193" s="263" t="s">
        <v>12867</v>
      </c>
      <c r="G4193" s="263" t="s">
        <v>12868</v>
      </c>
      <c r="H4193" s="263" t="s">
        <v>12869</v>
      </c>
      <c r="I4193" s="273" t="s">
        <v>9</v>
      </c>
      <c r="J4193" s="290"/>
      <c r="K4193" s="264"/>
      <c r="L4193" s="263"/>
      <c r="M4193" s="263"/>
      <c r="N4193" s="263"/>
      <c r="O4193" s="263"/>
      <c r="P4193" s="263"/>
      <c r="Q4193" s="263"/>
    </row>
    <row r="4194" spans="1:17" s="278" customFormat="1" ht="40.200000000000003" customHeight="1">
      <c r="A4194" s="264" t="s">
        <v>12827</v>
      </c>
      <c r="B4194" s="264" t="s">
        <v>12828</v>
      </c>
      <c r="C4194" s="263" t="s">
        <v>12862</v>
      </c>
      <c r="D4194" s="264" t="s">
        <v>12830</v>
      </c>
      <c r="E4194" s="264" t="s">
        <v>12831</v>
      </c>
      <c r="F4194" s="264" t="s">
        <v>12871</v>
      </c>
      <c r="G4194" s="264" t="s">
        <v>12872</v>
      </c>
      <c r="H4194" s="264" t="s">
        <v>12873</v>
      </c>
      <c r="I4194" s="265" t="s">
        <v>9</v>
      </c>
      <c r="J4194" s="263"/>
      <c r="K4194" s="264"/>
      <c r="L4194" s="264" t="s">
        <v>645</v>
      </c>
      <c r="M4194" s="264" t="s">
        <v>645</v>
      </c>
      <c r="N4194" s="264" t="s">
        <v>645</v>
      </c>
      <c r="O4194" s="264" t="s">
        <v>645</v>
      </c>
      <c r="P4194" s="264" t="s">
        <v>645</v>
      </c>
      <c r="Q4194" s="264" t="s">
        <v>645</v>
      </c>
    </row>
    <row r="4195" spans="1:17" s="266" customFormat="1" ht="40.200000000000003" customHeight="1">
      <c r="A4195" s="263" t="s">
        <v>12827</v>
      </c>
      <c r="B4195" s="263" t="s">
        <v>12828</v>
      </c>
      <c r="C4195" s="263" t="s">
        <v>12866</v>
      </c>
      <c r="D4195" s="263" t="s">
        <v>12830</v>
      </c>
      <c r="E4195" s="263" t="s">
        <v>12831</v>
      </c>
      <c r="F4195" s="263" t="s">
        <v>12875</v>
      </c>
      <c r="G4195" s="263" t="s">
        <v>12876</v>
      </c>
      <c r="H4195" s="263" t="s">
        <v>12877</v>
      </c>
      <c r="I4195" s="265" t="s">
        <v>9</v>
      </c>
      <c r="J4195" s="290"/>
      <c r="K4195" s="264"/>
      <c r="L4195" s="263"/>
      <c r="M4195" s="263"/>
      <c r="N4195" s="263"/>
      <c r="O4195" s="263"/>
      <c r="P4195" s="263"/>
      <c r="Q4195" s="263"/>
    </row>
    <row r="4196" spans="1:17" s="266" customFormat="1" ht="40.200000000000003" customHeight="1">
      <c r="A4196" s="263" t="s">
        <v>12827</v>
      </c>
      <c r="B4196" s="263" t="s">
        <v>12828</v>
      </c>
      <c r="C4196" s="263" t="s">
        <v>12870</v>
      </c>
      <c r="D4196" s="263" t="s">
        <v>12830</v>
      </c>
      <c r="E4196" s="263" t="s">
        <v>12831</v>
      </c>
      <c r="F4196" s="263" t="s">
        <v>12805</v>
      </c>
      <c r="G4196" s="263" t="s">
        <v>12879</v>
      </c>
      <c r="H4196" s="263" t="s">
        <v>12806</v>
      </c>
      <c r="I4196" s="265" t="s">
        <v>9</v>
      </c>
      <c r="J4196" s="290"/>
      <c r="K4196" s="264"/>
      <c r="L4196" s="263"/>
      <c r="M4196" s="263"/>
      <c r="N4196" s="263"/>
      <c r="O4196" s="263"/>
      <c r="P4196" s="263"/>
      <c r="Q4196" s="263"/>
    </row>
    <row r="4197" spans="1:17" s="266" customFormat="1" ht="40.200000000000003" customHeight="1">
      <c r="A4197" s="263" t="s">
        <v>12827</v>
      </c>
      <c r="B4197" s="263" t="s">
        <v>12828</v>
      </c>
      <c r="C4197" s="263" t="s">
        <v>12874</v>
      </c>
      <c r="D4197" s="263" t="s">
        <v>12830</v>
      </c>
      <c r="E4197" s="263" t="s">
        <v>12831</v>
      </c>
      <c r="F4197" s="263" t="s">
        <v>12808</v>
      </c>
      <c r="G4197" s="263" t="s">
        <v>12809</v>
      </c>
      <c r="H4197" s="263" t="s">
        <v>12810</v>
      </c>
      <c r="I4197" s="273" t="s">
        <v>9</v>
      </c>
      <c r="J4197" s="290"/>
      <c r="K4197" s="264"/>
      <c r="L4197" s="263"/>
      <c r="M4197" s="263"/>
      <c r="N4197" s="263"/>
      <c r="O4197" s="263"/>
      <c r="P4197" s="263"/>
      <c r="Q4197" s="263"/>
    </row>
    <row r="4198" spans="1:17" s="266" customFormat="1" ht="40.200000000000003" customHeight="1">
      <c r="A4198" s="263" t="s">
        <v>12827</v>
      </c>
      <c r="B4198" s="263" t="s">
        <v>12828</v>
      </c>
      <c r="C4198" s="263" t="s">
        <v>12878</v>
      </c>
      <c r="D4198" s="263" t="s">
        <v>12830</v>
      </c>
      <c r="E4198" s="263" t="s">
        <v>12831</v>
      </c>
      <c r="F4198" s="263" t="s">
        <v>12812</v>
      </c>
      <c r="G4198" s="263" t="s">
        <v>12813</v>
      </c>
      <c r="H4198" s="263" t="s">
        <v>12814</v>
      </c>
      <c r="I4198" s="265" t="s">
        <v>9</v>
      </c>
      <c r="J4198" s="290"/>
      <c r="K4198" s="264"/>
      <c r="L4198" s="263"/>
      <c r="M4198" s="263"/>
      <c r="N4198" s="263"/>
      <c r="O4198" s="263"/>
      <c r="P4198" s="263"/>
      <c r="Q4198" s="263"/>
    </row>
    <row r="4199" spans="1:17" s="266" customFormat="1" ht="40.200000000000003" customHeight="1">
      <c r="A4199" s="263" t="s">
        <v>12827</v>
      </c>
      <c r="B4199" s="263" t="s">
        <v>12828</v>
      </c>
      <c r="C4199" s="263" t="s">
        <v>12880</v>
      </c>
      <c r="D4199" s="263" t="s">
        <v>12830</v>
      </c>
      <c r="E4199" s="263" t="s">
        <v>12831</v>
      </c>
      <c r="F4199" s="263" t="s">
        <v>12820</v>
      </c>
      <c r="G4199" s="263" t="s">
        <v>12821</v>
      </c>
      <c r="H4199" s="263" t="s">
        <v>12881</v>
      </c>
      <c r="I4199" s="265" t="s">
        <v>9</v>
      </c>
      <c r="J4199" s="290"/>
      <c r="K4199" s="264"/>
      <c r="L4199" s="263"/>
      <c r="M4199" s="263"/>
      <c r="N4199" s="263"/>
      <c r="O4199" s="263"/>
      <c r="P4199" s="263"/>
      <c r="Q4199" s="263"/>
    </row>
    <row r="4200" spans="1:17" s="266" customFormat="1" ht="40.200000000000003" customHeight="1">
      <c r="A4200" s="263" t="s">
        <v>12882</v>
      </c>
      <c r="B4200" s="263" t="s">
        <v>12883</v>
      </c>
      <c r="C4200" s="263" t="s">
        <v>12884</v>
      </c>
      <c r="D4200" s="263" t="s">
        <v>12885</v>
      </c>
      <c r="E4200" s="263" t="s">
        <v>12886</v>
      </c>
      <c r="F4200" s="263" t="s">
        <v>12693</v>
      </c>
      <c r="G4200" s="263" t="s">
        <v>12694</v>
      </c>
      <c r="H4200" s="263" t="s">
        <v>12695</v>
      </c>
      <c r="I4200" s="265" t="s">
        <v>9</v>
      </c>
      <c r="J4200" s="290"/>
      <c r="K4200" s="264"/>
      <c r="L4200" s="263"/>
      <c r="M4200" s="263"/>
      <c r="N4200" s="263"/>
      <c r="O4200" s="263"/>
      <c r="P4200" s="263"/>
      <c r="Q4200" s="263"/>
    </row>
    <row r="4201" spans="1:17" s="266" customFormat="1" ht="40.200000000000003" customHeight="1">
      <c r="A4201" s="263" t="s">
        <v>12882</v>
      </c>
      <c r="B4201" s="263" t="s">
        <v>12883</v>
      </c>
      <c r="C4201" s="263" t="s">
        <v>12887</v>
      </c>
      <c r="D4201" s="263" t="s">
        <v>12885</v>
      </c>
      <c r="E4201" s="263" t="s">
        <v>12886</v>
      </c>
      <c r="F4201" s="263" t="s">
        <v>12697</v>
      </c>
      <c r="G4201" s="263" t="s">
        <v>12694</v>
      </c>
      <c r="H4201" s="263" t="s">
        <v>12698</v>
      </c>
      <c r="I4201" s="265" t="s">
        <v>9</v>
      </c>
      <c r="J4201" s="290"/>
      <c r="K4201" s="264"/>
      <c r="L4201" s="263"/>
      <c r="M4201" s="263"/>
      <c r="N4201" s="263"/>
      <c r="O4201" s="263"/>
      <c r="P4201" s="263"/>
      <c r="Q4201" s="263"/>
    </row>
    <row r="4202" spans="1:17" s="278" customFormat="1" ht="40.200000000000003" customHeight="1">
      <c r="A4202" s="264" t="s">
        <v>12882</v>
      </c>
      <c r="B4202" s="264" t="s">
        <v>12883</v>
      </c>
      <c r="C4202" s="264" t="s">
        <v>12888</v>
      </c>
      <c r="D4202" s="264" t="s">
        <v>12885</v>
      </c>
      <c r="E4202" s="264" t="s">
        <v>12886</v>
      </c>
      <c r="F4202" s="264" t="s">
        <v>12700</v>
      </c>
      <c r="G4202" s="264" t="s">
        <v>12694</v>
      </c>
      <c r="H4202" s="264" t="s">
        <v>12701</v>
      </c>
      <c r="I4202" s="265" t="s">
        <v>9</v>
      </c>
      <c r="J4202" s="263"/>
      <c r="K4202" s="264"/>
      <c r="L4202" s="264" t="s">
        <v>645</v>
      </c>
      <c r="M4202" s="264" t="s">
        <v>645</v>
      </c>
      <c r="N4202" s="264" t="s">
        <v>645</v>
      </c>
      <c r="O4202" s="264" t="s">
        <v>645</v>
      </c>
      <c r="P4202" s="264" t="s">
        <v>645</v>
      </c>
      <c r="Q4202" s="264" t="s">
        <v>645</v>
      </c>
    </row>
    <row r="4203" spans="1:17" s="266" customFormat="1" ht="40.200000000000003" customHeight="1">
      <c r="A4203" s="263" t="s">
        <v>12882</v>
      </c>
      <c r="B4203" s="263" t="s">
        <v>12883</v>
      </c>
      <c r="C4203" s="263" t="s">
        <v>12889</v>
      </c>
      <c r="D4203" s="263" t="s">
        <v>12885</v>
      </c>
      <c r="E4203" s="263" t="s">
        <v>12886</v>
      </c>
      <c r="F4203" s="263" t="s">
        <v>12703</v>
      </c>
      <c r="G4203" s="263" t="s">
        <v>12890</v>
      </c>
      <c r="H4203" s="263" t="s">
        <v>12891</v>
      </c>
      <c r="I4203" s="265" t="s">
        <v>9</v>
      </c>
      <c r="J4203" s="290"/>
      <c r="K4203" s="264"/>
      <c r="L4203" s="263"/>
      <c r="M4203" s="263"/>
      <c r="N4203" s="263"/>
      <c r="O4203" s="263"/>
      <c r="P4203" s="263"/>
      <c r="Q4203" s="263"/>
    </row>
    <row r="4204" spans="1:17" s="266" customFormat="1" ht="40.200000000000003" customHeight="1">
      <c r="A4204" s="263" t="s">
        <v>12882</v>
      </c>
      <c r="B4204" s="263" t="s">
        <v>12883</v>
      </c>
      <c r="C4204" s="263" t="s">
        <v>12892</v>
      </c>
      <c r="D4204" s="263" t="s">
        <v>12885</v>
      </c>
      <c r="E4204" s="263" t="s">
        <v>12886</v>
      </c>
      <c r="F4204" s="263" t="s">
        <v>12707</v>
      </c>
      <c r="G4204" s="263" t="s">
        <v>12708</v>
      </c>
      <c r="H4204" s="263" t="s">
        <v>12709</v>
      </c>
      <c r="I4204" s="265" t="s">
        <v>9</v>
      </c>
      <c r="J4204" s="290"/>
      <c r="K4204" s="264"/>
      <c r="L4204" s="263"/>
      <c r="M4204" s="263"/>
      <c r="N4204" s="263"/>
      <c r="O4204" s="263"/>
      <c r="P4204" s="263"/>
      <c r="Q4204" s="263"/>
    </row>
    <row r="4205" spans="1:17" s="333" customFormat="1" ht="40.200000000000003" customHeight="1">
      <c r="A4205" s="287" t="s">
        <v>12882</v>
      </c>
      <c r="B4205" s="287" t="s">
        <v>12883</v>
      </c>
      <c r="C4205" s="287" t="s">
        <v>12893</v>
      </c>
      <c r="D4205" s="287" t="s">
        <v>12885</v>
      </c>
      <c r="E4205" s="287" t="s">
        <v>12886</v>
      </c>
      <c r="F4205" s="287" t="s">
        <v>12715</v>
      </c>
      <c r="G4205" s="287" t="s">
        <v>12716</v>
      </c>
      <c r="H4205" s="287" t="s">
        <v>12894</v>
      </c>
      <c r="I4205" s="310" t="s">
        <v>9</v>
      </c>
      <c r="J4205" s="290"/>
      <c r="K4205" s="309"/>
      <c r="L4205" s="287"/>
      <c r="M4205" s="287"/>
      <c r="N4205" s="287"/>
      <c r="O4205" s="287"/>
      <c r="P4205" s="287"/>
      <c r="Q4205" s="287"/>
    </row>
    <row r="4206" spans="1:17" s="260" customFormat="1" ht="40.200000000000003" customHeight="1">
      <c r="A4206" s="256" t="s">
        <v>12882</v>
      </c>
      <c r="B4206" s="256" t="s">
        <v>12883</v>
      </c>
      <c r="C4206" s="256" t="s">
        <v>12895</v>
      </c>
      <c r="D4206" s="256" t="s">
        <v>12885</v>
      </c>
      <c r="E4206" s="256" t="s">
        <v>12886</v>
      </c>
      <c r="F4206" s="256" t="s">
        <v>12719</v>
      </c>
      <c r="G4206" s="256" t="s">
        <v>12896</v>
      </c>
      <c r="H4206" s="256" t="s">
        <v>12721</v>
      </c>
      <c r="I4206" s="259" t="s">
        <v>9</v>
      </c>
      <c r="J4206" s="290"/>
      <c r="K4206" s="258"/>
      <c r="L4206" s="256"/>
      <c r="M4206" s="256"/>
      <c r="N4206" s="256"/>
      <c r="O4206" s="256"/>
      <c r="P4206" s="256"/>
      <c r="Q4206" s="256"/>
    </row>
    <row r="4207" spans="1:17" s="266" customFormat="1" ht="40.200000000000003" customHeight="1">
      <c r="A4207" s="263" t="s">
        <v>12882</v>
      </c>
      <c r="B4207" s="263" t="s">
        <v>12883</v>
      </c>
      <c r="C4207" s="263" t="s">
        <v>12897</v>
      </c>
      <c r="D4207" s="263" t="s">
        <v>12885</v>
      </c>
      <c r="E4207" s="263" t="s">
        <v>12886</v>
      </c>
      <c r="F4207" s="263" t="s">
        <v>12723</v>
      </c>
      <c r="G4207" s="263" t="s">
        <v>12724</v>
      </c>
      <c r="H4207" s="264" t="s">
        <v>12898</v>
      </c>
      <c r="I4207" s="265" t="s">
        <v>9</v>
      </c>
      <c r="J4207" s="290"/>
      <c r="K4207" s="264"/>
      <c r="L4207" s="263"/>
      <c r="M4207" s="263"/>
      <c r="N4207" s="263"/>
      <c r="O4207" s="263"/>
      <c r="P4207" s="263"/>
      <c r="Q4207" s="263"/>
    </row>
    <row r="4208" spans="1:17" s="333" customFormat="1" ht="40.200000000000003" customHeight="1">
      <c r="A4208" s="287" t="s">
        <v>12882</v>
      </c>
      <c r="B4208" s="287" t="s">
        <v>12883</v>
      </c>
      <c r="C4208" s="287" t="s">
        <v>12899</v>
      </c>
      <c r="D4208" s="287" t="s">
        <v>12885</v>
      </c>
      <c r="E4208" s="287" t="s">
        <v>12886</v>
      </c>
      <c r="F4208" s="287" t="s">
        <v>12727</v>
      </c>
      <c r="G4208" s="287" t="s">
        <v>12728</v>
      </c>
      <c r="H4208" s="287" t="s">
        <v>12900</v>
      </c>
      <c r="I4208" s="310" t="s">
        <v>9</v>
      </c>
      <c r="J4208" s="290"/>
      <c r="K4208" s="309"/>
      <c r="L4208" s="287"/>
      <c r="M4208" s="287"/>
      <c r="N4208" s="287"/>
      <c r="O4208" s="287"/>
      <c r="P4208" s="287"/>
      <c r="Q4208" s="287"/>
    </row>
    <row r="4209" spans="1:17" s="260" customFormat="1" ht="40.200000000000003" customHeight="1">
      <c r="A4209" s="256" t="s">
        <v>12882</v>
      </c>
      <c r="B4209" s="256" t="s">
        <v>12883</v>
      </c>
      <c r="C4209" s="256" t="s">
        <v>12901</v>
      </c>
      <c r="D4209" s="256" t="s">
        <v>12885</v>
      </c>
      <c r="E4209" s="256" t="s">
        <v>12886</v>
      </c>
      <c r="F4209" s="256" t="s">
        <v>12902</v>
      </c>
      <c r="G4209" s="256" t="s">
        <v>12740</v>
      </c>
      <c r="H4209" s="256" t="s">
        <v>12903</v>
      </c>
      <c r="I4209" s="259" t="s">
        <v>9</v>
      </c>
      <c r="J4209" s="290"/>
      <c r="K4209" s="258"/>
      <c r="L4209" s="256"/>
      <c r="M4209" s="256"/>
      <c r="N4209" s="256"/>
      <c r="O4209" s="256"/>
      <c r="P4209" s="256"/>
      <c r="Q4209" s="256"/>
    </row>
    <row r="4210" spans="1:17" s="266" customFormat="1" ht="40.200000000000003" customHeight="1">
      <c r="A4210" s="263" t="s">
        <v>12882</v>
      </c>
      <c r="B4210" s="263" t="s">
        <v>12883</v>
      </c>
      <c r="C4210" s="263" t="s">
        <v>12904</v>
      </c>
      <c r="D4210" s="263" t="s">
        <v>12885</v>
      </c>
      <c r="E4210" s="263" t="s">
        <v>12886</v>
      </c>
      <c r="F4210" s="263" t="s">
        <v>12735</v>
      </c>
      <c r="G4210" s="263" t="s">
        <v>12736</v>
      </c>
      <c r="H4210" s="263" t="s">
        <v>12905</v>
      </c>
      <c r="I4210" s="273" t="s">
        <v>9</v>
      </c>
      <c r="J4210" s="290"/>
      <c r="K4210" s="264"/>
      <c r="L4210" s="263"/>
      <c r="M4210" s="263"/>
      <c r="N4210" s="263"/>
      <c r="O4210" s="263"/>
      <c r="P4210" s="263"/>
      <c r="Q4210" s="263"/>
    </row>
    <row r="4211" spans="1:17" s="266" customFormat="1" ht="40.200000000000003" customHeight="1">
      <c r="A4211" s="263" t="s">
        <v>12882</v>
      </c>
      <c r="B4211" s="263" t="s">
        <v>12883</v>
      </c>
      <c r="C4211" s="263" t="s">
        <v>12906</v>
      </c>
      <c r="D4211" s="263" t="s">
        <v>12885</v>
      </c>
      <c r="E4211" s="263" t="s">
        <v>12886</v>
      </c>
      <c r="F4211" s="263" t="s">
        <v>12743</v>
      </c>
      <c r="G4211" s="263" t="s">
        <v>12744</v>
      </c>
      <c r="H4211" s="263" t="s">
        <v>12907</v>
      </c>
      <c r="I4211" s="265" t="s">
        <v>9</v>
      </c>
      <c r="J4211" s="290"/>
      <c r="K4211" s="264"/>
      <c r="L4211" s="263"/>
      <c r="M4211" s="263"/>
      <c r="N4211" s="263"/>
      <c r="O4211" s="263"/>
      <c r="P4211" s="263"/>
      <c r="Q4211" s="263"/>
    </row>
    <row r="4212" spans="1:17" s="266" customFormat="1" ht="40.200000000000003" customHeight="1">
      <c r="A4212" s="263" t="s">
        <v>12882</v>
      </c>
      <c r="B4212" s="263" t="s">
        <v>12883</v>
      </c>
      <c r="C4212" s="263" t="s">
        <v>12908</v>
      </c>
      <c r="D4212" s="263" t="s">
        <v>12885</v>
      </c>
      <c r="E4212" s="263" t="s">
        <v>12886</v>
      </c>
      <c r="F4212" s="263" t="s">
        <v>12747</v>
      </c>
      <c r="G4212" s="263" t="s">
        <v>12748</v>
      </c>
      <c r="H4212" s="263" t="s">
        <v>12909</v>
      </c>
      <c r="I4212" s="265" t="s">
        <v>9</v>
      </c>
      <c r="J4212" s="290"/>
      <c r="K4212" s="264"/>
      <c r="L4212" s="263"/>
      <c r="M4212" s="263"/>
      <c r="N4212" s="263"/>
      <c r="O4212" s="263"/>
      <c r="P4212" s="263"/>
      <c r="Q4212" s="263"/>
    </row>
    <row r="4213" spans="1:17" s="266" customFormat="1" ht="40.200000000000003" customHeight="1">
      <c r="A4213" s="263" t="s">
        <v>12882</v>
      </c>
      <c r="B4213" s="263" t="s">
        <v>12883</v>
      </c>
      <c r="C4213" s="263" t="s">
        <v>12910</v>
      </c>
      <c r="D4213" s="263" t="s">
        <v>12885</v>
      </c>
      <c r="E4213" s="263" t="s">
        <v>12886</v>
      </c>
      <c r="F4213" s="263" t="s">
        <v>12751</v>
      </c>
      <c r="G4213" s="263" t="s">
        <v>12752</v>
      </c>
      <c r="H4213" s="263" t="s">
        <v>12911</v>
      </c>
      <c r="I4213" s="265" t="s">
        <v>9</v>
      </c>
      <c r="J4213" s="290"/>
      <c r="K4213" s="264"/>
      <c r="L4213" s="263"/>
      <c r="M4213" s="263"/>
      <c r="N4213" s="263"/>
      <c r="O4213" s="263"/>
      <c r="P4213" s="263"/>
      <c r="Q4213" s="263"/>
    </row>
    <row r="4214" spans="1:17" s="266" customFormat="1" ht="40.200000000000003" customHeight="1">
      <c r="A4214" s="263" t="s">
        <v>12882</v>
      </c>
      <c r="B4214" s="263" t="s">
        <v>12883</v>
      </c>
      <c r="C4214" s="263" t="s">
        <v>12912</v>
      </c>
      <c r="D4214" s="263" t="s">
        <v>12885</v>
      </c>
      <c r="E4214" s="263" t="s">
        <v>12886</v>
      </c>
      <c r="F4214" s="263" t="s">
        <v>12755</v>
      </c>
      <c r="G4214" s="263" t="s">
        <v>12756</v>
      </c>
      <c r="H4214" s="263" t="s">
        <v>12913</v>
      </c>
      <c r="I4214" s="265" t="s">
        <v>9</v>
      </c>
      <c r="J4214" s="290"/>
      <c r="K4214" s="264"/>
      <c r="L4214" s="263"/>
      <c r="M4214" s="263"/>
      <c r="N4214" s="263"/>
      <c r="O4214" s="263"/>
      <c r="P4214" s="263"/>
      <c r="Q4214" s="263"/>
    </row>
    <row r="4215" spans="1:17" s="266" customFormat="1" ht="40.200000000000003" customHeight="1">
      <c r="A4215" s="263" t="s">
        <v>12882</v>
      </c>
      <c r="B4215" s="263" t="s">
        <v>12883</v>
      </c>
      <c r="C4215" s="263" t="s">
        <v>12914</v>
      </c>
      <c r="D4215" s="263" t="s">
        <v>12885</v>
      </c>
      <c r="E4215" s="263" t="s">
        <v>12886</v>
      </c>
      <c r="F4215" s="263" t="s">
        <v>12915</v>
      </c>
      <c r="G4215" s="263" t="s">
        <v>12916</v>
      </c>
      <c r="H4215" s="263" t="s">
        <v>12917</v>
      </c>
      <c r="I4215" s="265" t="s">
        <v>9</v>
      </c>
      <c r="J4215" s="290"/>
      <c r="K4215" s="264"/>
      <c r="L4215" s="263"/>
      <c r="M4215" s="263"/>
      <c r="N4215" s="263"/>
      <c r="O4215" s="263"/>
      <c r="P4215" s="263"/>
      <c r="Q4215" s="263"/>
    </row>
    <row r="4216" spans="1:17" s="266" customFormat="1" ht="40.200000000000003" customHeight="1">
      <c r="A4216" s="263" t="s">
        <v>12882</v>
      </c>
      <c r="B4216" s="263" t="s">
        <v>12883</v>
      </c>
      <c r="C4216" s="263" t="s">
        <v>12918</v>
      </c>
      <c r="D4216" s="263" t="s">
        <v>12885</v>
      </c>
      <c r="E4216" s="263" t="s">
        <v>12886</v>
      </c>
      <c r="F4216" s="263" t="s">
        <v>12763</v>
      </c>
      <c r="G4216" s="263" t="s">
        <v>12919</v>
      </c>
      <c r="H4216" s="263" t="s">
        <v>12920</v>
      </c>
      <c r="I4216" s="265" t="s">
        <v>9</v>
      </c>
      <c r="J4216" s="290"/>
      <c r="K4216" s="264"/>
      <c r="L4216" s="263"/>
      <c r="M4216" s="263"/>
      <c r="N4216" s="263"/>
      <c r="O4216" s="263"/>
      <c r="P4216" s="263"/>
      <c r="Q4216" s="263"/>
    </row>
    <row r="4217" spans="1:17" s="266" customFormat="1" ht="40.200000000000003" customHeight="1">
      <c r="A4217" s="263" t="s">
        <v>12882</v>
      </c>
      <c r="B4217" s="263" t="s">
        <v>12883</v>
      </c>
      <c r="C4217" s="263" t="s">
        <v>12921</v>
      </c>
      <c r="D4217" s="263" t="s">
        <v>12885</v>
      </c>
      <c r="E4217" s="263" t="s">
        <v>12886</v>
      </c>
      <c r="F4217" s="263" t="s">
        <v>12767</v>
      </c>
      <c r="G4217" s="263" t="s">
        <v>12919</v>
      </c>
      <c r="H4217" s="263" t="s">
        <v>12769</v>
      </c>
      <c r="I4217" s="265" t="s">
        <v>9</v>
      </c>
      <c r="J4217" s="290"/>
      <c r="K4217" s="264"/>
      <c r="L4217" s="263"/>
      <c r="M4217" s="263"/>
      <c r="N4217" s="263"/>
      <c r="O4217" s="263"/>
      <c r="P4217" s="263"/>
      <c r="Q4217" s="263"/>
    </row>
    <row r="4218" spans="1:17" s="266" customFormat="1" ht="40.200000000000003" customHeight="1">
      <c r="A4218" s="263" t="s">
        <v>12882</v>
      </c>
      <c r="B4218" s="263" t="s">
        <v>12883</v>
      </c>
      <c r="C4218" s="263" t="s">
        <v>12922</v>
      </c>
      <c r="D4218" s="263" t="s">
        <v>12885</v>
      </c>
      <c r="E4218" s="263" t="s">
        <v>12886</v>
      </c>
      <c r="F4218" s="263" t="s">
        <v>12771</v>
      </c>
      <c r="G4218" s="263" t="s">
        <v>12772</v>
      </c>
      <c r="H4218" s="263" t="s">
        <v>12773</v>
      </c>
      <c r="I4218" s="265" t="s">
        <v>9</v>
      </c>
      <c r="J4218" s="290"/>
      <c r="K4218" s="264"/>
      <c r="L4218" s="263"/>
      <c r="M4218" s="263"/>
      <c r="N4218" s="263"/>
      <c r="O4218" s="263"/>
      <c r="P4218" s="263"/>
      <c r="Q4218" s="263"/>
    </row>
    <row r="4219" spans="1:17" s="266" customFormat="1" ht="40.200000000000003" customHeight="1">
      <c r="A4219" s="263" t="s">
        <v>12882</v>
      </c>
      <c r="B4219" s="263" t="s">
        <v>12883</v>
      </c>
      <c r="C4219" s="263" t="s">
        <v>12923</v>
      </c>
      <c r="D4219" s="263" t="s">
        <v>12885</v>
      </c>
      <c r="E4219" s="263" t="s">
        <v>12886</v>
      </c>
      <c r="F4219" s="263" t="s">
        <v>12775</v>
      </c>
      <c r="G4219" s="263" t="s">
        <v>12776</v>
      </c>
      <c r="H4219" s="263" t="s">
        <v>12777</v>
      </c>
      <c r="I4219" s="273" t="s">
        <v>9</v>
      </c>
      <c r="J4219" s="290"/>
      <c r="K4219" s="264"/>
      <c r="L4219" s="263"/>
      <c r="M4219" s="263"/>
      <c r="N4219" s="263"/>
      <c r="O4219" s="263"/>
      <c r="P4219" s="263"/>
      <c r="Q4219" s="263"/>
    </row>
    <row r="4220" spans="1:17" s="266" customFormat="1" ht="40.200000000000003" customHeight="1">
      <c r="A4220" s="263" t="s">
        <v>12882</v>
      </c>
      <c r="B4220" s="263" t="s">
        <v>12883</v>
      </c>
      <c r="C4220" s="263" t="s">
        <v>12924</v>
      </c>
      <c r="D4220" s="263" t="s">
        <v>12885</v>
      </c>
      <c r="E4220" s="263" t="s">
        <v>12886</v>
      </c>
      <c r="F4220" s="263" t="s">
        <v>12779</v>
      </c>
      <c r="G4220" s="263" t="s">
        <v>12925</v>
      </c>
      <c r="H4220" s="263" t="s">
        <v>12781</v>
      </c>
      <c r="I4220" s="265" t="s">
        <v>9</v>
      </c>
      <c r="J4220" s="290"/>
      <c r="K4220" s="264"/>
      <c r="L4220" s="263"/>
      <c r="M4220" s="263"/>
      <c r="N4220" s="263"/>
      <c r="O4220" s="263"/>
      <c r="P4220" s="263"/>
      <c r="Q4220" s="263"/>
    </row>
    <row r="4221" spans="1:17" s="266" customFormat="1" ht="40.200000000000003" customHeight="1">
      <c r="A4221" s="263" t="s">
        <v>12882</v>
      </c>
      <c r="B4221" s="263" t="s">
        <v>12883</v>
      </c>
      <c r="C4221" s="263" t="s">
        <v>12926</v>
      </c>
      <c r="D4221" s="263" t="s">
        <v>12885</v>
      </c>
      <c r="E4221" s="263" t="s">
        <v>12886</v>
      </c>
      <c r="F4221" s="263" t="s">
        <v>12783</v>
      </c>
      <c r="G4221" s="263" t="s">
        <v>12784</v>
      </c>
      <c r="H4221" s="263" t="s">
        <v>12927</v>
      </c>
      <c r="I4221" s="265" t="s">
        <v>9</v>
      </c>
      <c r="J4221" s="290"/>
      <c r="K4221" s="264"/>
      <c r="L4221" s="263"/>
      <c r="M4221" s="263"/>
      <c r="N4221" s="263"/>
      <c r="O4221" s="263"/>
      <c r="P4221" s="263"/>
      <c r="Q4221" s="263"/>
    </row>
    <row r="4222" spans="1:17" s="266" customFormat="1" ht="40.200000000000003" customHeight="1">
      <c r="A4222" s="263" t="s">
        <v>12882</v>
      </c>
      <c r="B4222" s="263" t="s">
        <v>12883</v>
      </c>
      <c r="C4222" s="263" t="s">
        <v>12928</v>
      </c>
      <c r="D4222" s="263" t="s">
        <v>12885</v>
      </c>
      <c r="E4222" s="263" t="s">
        <v>12886</v>
      </c>
      <c r="F4222" s="263" t="s">
        <v>12793</v>
      </c>
      <c r="G4222" s="263" t="s">
        <v>12784</v>
      </c>
      <c r="H4222" s="263" t="s">
        <v>12794</v>
      </c>
      <c r="I4222" s="265" t="s">
        <v>9</v>
      </c>
      <c r="J4222" s="290"/>
      <c r="K4222" s="264"/>
      <c r="L4222" s="263"/>
      <c r="M4222" s="263"/>
      <c r="N4222" s="263"/>
      <c r="O4222" s="263"/>
      <c r="P4222" s="263"/>
      <c r="Q4222" s="263"/>
    </row>
    <row r="4223" spans="1:17" s="266" customFormat="1" ht="40.200000000000003" customHeight="1">
      <c r="A4223" s="263" t="s">
        <v>12882</v>
      </c>
      <c r="B4223" s="263" t="s">
        <v>12883</v>
      </c>
      <c r="C4223" s="263" t="s">
        <v>12929</v>
      </c>
      <c r="D4223" s="263" t="s">
        <v>12885</v>
      </c>
      <c r="E4223" s="263" t="s">
        <v>12886</v>
      </c>
      <c r="F4223" s="263" t="s">
        <v>12796</v>
      </c>
      <c r="G4223" s="263" t="s">
        <v>12797</v>
      </c>
      <c r="H4223" s="263" t="s">
        <v>12798</v>
      </c>
      <c r="I4223" s="265" t="s">
        <v>9</v>
      </c>
      <c r="J4223" s="290"/>
      <c r="K4223" s="264"/>
      <c r="L4223" s="263"/>
      <c r="M4223" s="263"/>
      <c r="N4223" s="263"/>
      <c r="O4223" s="263"/>
      <c r="P4223" s="263"/>
      <c r="Q4223" s="263"/>
    </row>
    <row r="4224" spans="1:17" s="266" customFormat="1" ht="40.200000000000003" customHeight="1">
      <c r="A4224" s="263" t="s">
        <v>12882</v>
      </c>
      <c r="B4224" s="263" t="s">
        <v>12883</v>
      </c>
      <c r="C4224" s="263" t="s">
        <v>12930</v>
      </c>
      <c r="D4224" s="263" t="s">
        <v>12885</v>
      </c>
      <c r="E4224" s="263" t="s">
        <v>12886</v>
      </c>
      <c r="F4224" s="263" t="s">
        <v>12800</v>
      </c>
      <c r="G4224" s="263" t="s">
        <v>12801</v>
      </c>
      <c r="H4224" s="263" t="s">
        <v>12802</v>
      </c>
      <c r="I4224" s="265" t="s">
        <v>9</v>
      </c>
      <c r="J4224" s="290"/>
      <c r="K4224" s="264"/>
      <c r="L4224" s="263"/>
      <c r="M4224" s="263"/>
      <c r="N4224" s="263"/>
      <c r="O4224" s="263"/>
      <c r="P4224" s="263"/>
      <c r="Q4224" s="263"/>
    </row>
    <row r="4225" spans="1:17" s="266" customFormat="1" ht="40.200000000000003" customHeight="1">
      <c r="A4225" s="263" t="s">
        <v>12882</v>
      </c>
      <c r="B4225" s="263" t="s">
        <v>12883</v>
      </c>
      <c r="C4225" s="263" t="s">
        <v>12931</v>
      </c>
      <c r="D4225" s="263" t="s">
        <v>12885</v>
      </c>
      <c r="E4225" s="263" t="s">
        <v>12886</v>
      </c>
      <c r="F4225" s="263" t="s">
        <v>17433</v>
      </c>
      <c r="G4225" s="263" t="s">
        <v>12801</v>
      </c>
      <c r="H4225" s="263" t="s">
        <v>12607</v>
      </c>
      <c r="I4225" s="265" t="s">
        <v>9</v>
      </c>
      <c r="J4225" s="290"/>
      <c r="K4225" s="264"/>
      <c r="L4225" s="263"/>
      <c r="M4225" s="263"/>
      <c r="N4225" s="263"/>
      <c r="O4225" s="263"/>
      <c r="P4225" s="263"/>
      <c r="Q4225" s="263"/>
    </row>
    <row r="4226" spans="1:17" s="278" customFormat="1" ht="40.200000000000003" customHeight="1">
      <c r="A4226" s="264" t="s">
        <v>12882</v>
      </c>
      <c r="B4226" s="264" t="s">
        <v>12883</v>
      </c>
      <c r="C4226" s="264" t="s">
        <v>12932</v>
      </c>
      <c r="D4226" s="264" t="s">
        <v>12885</v>
      </c>
      <c r="E4226" s="264" t="s">
        <v>12886</v>
      </c>
      <c r="F4226" s="264" t="s">
        <v>12805</v>
      </c>
      <c r="G4226" s="264" t="s">
        <v>12801</v>
      </c>
      <c r="H4226" s="264" t="s">
        <v>12806</v>
      </c>
      <c r="I4226" s="265" t="s">
        <v>9</v>
      </c>
      <c r="J4226" s="263"/>
      <c r="K4226" s="264"/>
      <c r="L4226" s="264" t="s">
        <v>645</v>
      </c>
      <c r="M4226" s="264" t="s">
        <v>645</v>
      </c>
      <c r="N4226" s="264" t="s">
        <v>645</v>
      </c>
      <c r="O4226" s="264" t="s">
        <v>645</v>
      </c>
      <c r="P4226" s="264" t="s">
        <v>645</v>
      </c>
      <c r="Q4226" s="264" t="s">
        <v>645</v>
      </c>
    </row>
    <row r="4227" spans="1:17" s="266" customFormat="1" ht="40.200000000000003" customHeight="1">
      <c r="A4227" s="263" t="s">
        <v>12882</v>
      </c>
      <c r="B4227" s="263" t="s">
        <v>12883</v>
      </c>
      <c r="C4227" s="263" t="s">
        <v>12933</v>
      </c>
      <c r="D4227" s="263" t="s">
        <v>12885</v>
      </c>
      <c r="E4227" s="263" t="s">
        <v>12886</v>
      </c>
      <c r="F4227" s="263" t="s">
        <v>12808</v>
      </c>
      <c r="G4227" s="263" t="s">
        <v>12809</v>
      </c>
      <c r="H4227" s="263" t="s">
        <v>12810</v>
      </c>
      <c r="I4227" s="273" t="s">
        <v>9</v>
      </c>
      <c r="J4227" s="290"/>
      <c r="K4227" s="264"/>
      <c r="L4227" s="263"/>
      <c r="M4227" s="263"/>
      <c r="N4227" s="263"/>
      <c r="O4227" s="263"/>
      <c r="P4227" s="263"/>
      <c r="Q4227" s="263"/>
    </row>
    <row r="4228" spans="1:17" s="266" customFormat="1" ht="40.200000000000003" customHeight="1">
      <c r="A4228" s="263" t="s">
        <v>12882</v>
      </c>
      <c r="B4228" s="263" t="s">
        <v>12883</v>
      </c>
      <c r="C4228" s="263" t="s">
        <v>12934</v>
      </c>
      <c r="D4228" s="263" t="s">
        <v>12885</v>
      </c>
      <c r="E4228" s="263" t="s">
        <v>12886</v>
      </c>
      <c r="F4228" s="263" t="s">
        <v>12812</v>
      </c>
      <c r="G4228" s="263" t="s">
        <v>12817</v>
      </c>
      <c r="H4228" s="263" t="s">
        <v>12818</v>
      </c>
      <c r="I4228" s="265" t="s">
        <v>9</v>
      </c>
      <c r="J4228" s="290"/>
      <c r="K4228" s="264"/>
      <c r="L4228" s="263"/>
      <c r="M4228" s="263"/>
      <c r="N4228" s="263"/>
      <c r="O4228" s="263"/>
      <c r="P4228" s="263"/>
      <c r="Q4228" s="263"/>
    </row>
    <row r="4229" spans="1:17" s="266" customFormat="1" ht="40.200000000000003" customHeight="1">
      <c r="A4229" s="263" t="s">
        <v>12882</v>
      </c>
      <c r="B4229" s="263" t="s">
        <v>12883</v>
      </c>
      <c r="C4229" s="263" t="s">
        <v>12935</v>
      </c>
      <c r="D4229" s="263" t="s">
        <v>12885</v>
      </c>
      <c r="E4229" s="263" t="s">
        <v>12886</v>
      </c>
      <c r="F4229" s="263" t="s">
        <v>12936</v>
      </c>
      <c r="G4229" s="263" t="s">
        <v>12937</v>
      </c>
      <c r="H4229" s="263" t="s">
        <v>12938</v>
      </c>
      <c r="I4229" s="265" t="s">
        <v>9</v>
      </c>
      <c r="J4229" s="290"/>
      <c r="K4229" s="264"/>
      <c r="L4229" s="263"/>
      <c r="M4229" s="263"/>
      <c r="N4229" s="263"/>
      <c r="O4229" s="263"/>
      <c r="P4229" s="263"/>
      <c r="Q4229" s="263"/>
    </row>
    <row r="4230" spans="1:17" s="266" customFormat="1" ht="40.200000000000003" customHeight="1">
      <c r="A4230" s="263" t="s">
        <v>12882</v>
      </c>
      <c r="B4230" s="263" t="s">
        <v>12883</v>
      </c>
      <c r="C4230" s="263" t="s">
        <v>12939</v>
      </c>
      <c r="D4230" s="263" t="s">
        <v>12885</v>
      </c>
      <c r="E4230" s="263" t="s">
        <v>12886</v>
      </c>
      <c r="F4230" s="263" t="s">
        <v>12940</v>
      </c>
      <c r="G4230" s="263" t="s">
        <v>12937</v>
      </c>
      <c r="H4230" s="263" t="s">
        <v>12941</v>
      </c>
      <c r="I4230" s="265" t="s">
        <v>9</v>
      </c>
      <c r="J4230" s="290"/>
      <c r="K4230" s="264"/>
      <c r="L4230" s="263"/>
      <c r="M4230" s="263"/>
      <c r="N4230" s="263"/>
      <c r="O4230" s="263"/>
      <c r="P4230" s="263"/>
      <c r="Q4230" s="263"/>
    </row>
    <row r="4231" spans="1:17" s="266" customFormat="1" ht="40.200000000000003" customHeight="1">
      <c r="A4231" s="263" t="s">
        <v>12942</v>
      </c>
      <c r="B4231" s="263" t="s">
        <v>12943</v>
      </c>
      <c r="C4231" s="263" t="s">
        <v>12944</v>
      </c>
      <c r="D4231" s="263" t="s">
        <v>12945</v>
      </c>
      <c r="E4231" s="263" t="s">
        <v>12946</v>
      </c>
      <c r="F4231" s="263" t="s">
        <v>12629</v>
      </c>
      <c r="G4231" s="263" t="s">
        <v>12630</v>
      </c>
      <c r="H4231" s="263" t="s">
        <v>12947</v>
      </c>
      <c r="I4231" s="265" t="s">
        <v>9</v>
      </c>
      <c r="J4231" s="290"/>
      <c r="K4231" s="264"/>
      <c r="L4231" s="263"/>
    </row>
    <row r="4232" spans="1:17" s="266" customFormat="1" ht="40.200000000000003" customHeight="1">
      <c r="A4232" s="263" t="s">
        <v>12942</v>
      </c>
      <c r="B4232" s="263" t="s">
        <v>12943</v>
      </c>
      <c r="C4232" s="263" t="s">
        <v>12948</v>
      </c>
      <c r="D4232" s="263" t="s">
        <v>12945</v>
      </c>
      <c r="E4232" s="263" t="s">
        <v>12946</v>
      </c>
      <c r="F4232" s="263" t="s">
        <v>12633</v>
      </c>
      <c r="G4232" s="263" t="s">
        <v>12630</v>
      </c>
      <c r="H4232" s="263" t="s">
        <v>12949</v>
      </c>
      <c r="I4232" s="265" t="s">
        <v>9</v>
      </c>
      <c r="J4232" s="290"/>
      <c r="K4232" s="264"/>
      <c r="L4232" s="263"/>
    </row>
    <row r="4233" spans="1:17" s="266" customFormat="1" ht="40.200000000000003" customHeight="1">
      <c r="A4233" s="263" t="s">
        <v>12942</v>
      </c>
      <c r="B4233" s="263" t="s">
        <v>12943</v>
      </c>
      <c r="C4233" s="263" t="s">
        <v>12950</v>
      </c>
      <c r="D4233" s="263" t="s">
        <v>12945</v>
      </c>
      <c r="E4233" s="263" t="s">
        <v>12946</v>
      </c>
      <c r="F4233" s="263" t="s">
        <v>12636</v>
      </c>
      <c r="G4233" s="263" t="s">
        <v>12630</v>
      </c>
      <c r="H4233" s="263" t="s">
        <v>12637</v>
      </c>
      <c r="I4233" s="273" t="s">
        <v>9</v>
      </c>
      <c r="J4233" s="290"/>
      <c r="K4233" s="264"/>
      <c r="L4233" s="263"/>
    </row>
    <row r="4234" spans="1:17" s="266" customFormat="1" ht="40.200000000000003" customHeight="1">
      <c r="A4234" s="263" t="s">
        <v>12942</v>
      </c>
      <c r="B4234" s="263" t="s">
        <v>12943</v>
      </c>
      <c r="C4234" s="263" t="s">
        <v>12951</v>
      </c>
      <c r="D4234" s="263" t="s">
        <v>12945</v>
      </c>
      <c r="E4234" s="263" t="s">
        <v>12946</v>
      </c>
      <c r="F4234" s="263" t="s">
        <v>12639</v>
      </c>
      <c r="G4234" s="263" t="s">
        <v>12630</v>
      </c>
      <c r="H4234" s="263" t="s">
        <v>12952</v>
      </c>
      <c r="I4234" s="265" t="s">
        <v>9</v>
      </c>
      <c r="J4234" s="290"/>
      <c r="K4234" s="264"/>
      <c r="L4234" s="263"/>
    </row>
    <row r="4235" spans="1:17" s="266" customFormat="1" ht="40.200000000000003" customHeight="1">
      <c r="A4235" s="263" t="s">
        <v>12942</v>
      </c>
      <c r="B4235" s="263" t="s">
        <v>12943</v>
      </c>
      <c r="C4235" s="263" t="s">
        <v>12953</v>
      </c>
      <c r="D4235" s="263" t="s">
        <v>12945</v>
      </c>
      <c r="E4235" s="263" t="s">
        <v>12946</v>
      </c>
      <c r="F4235" s="263" t="s">
        <v>12552</v>
      </c>
      <c r="G4235" s="263" t="s">
        <v>12642</v>
      </c>
      <c r="H4235" s="263" t="s">
        <v>12643</v>
      </c>
      <c r="I4235" s="265" t="s">
        <v>9</v>
      </c>
      <c r="J4235" s="290"/>
      <c r="K4235" s="264"/>
      <c r="L4235" s="263"/>
    </row>
    <row r="4236" spans="1:17" s="266" customFormat="1" ht="40.200000000000003" customHeight="1">
      <c r="A4236" s="263" t="s">
        <v>12942</v>
      </c>
      <c r="B4236" s="263" t="s">
        <v>12943</v>
      </c>
      <c r="C4236" s="263" t="s">
        <v>12954</v>
      </c>
      <c r="D4236" s="263" t="s">
        <v>12945</v>
      </c>
      <c r="E4236" s="263" t="s">
        <v>12946</v>
      </c>
      <c r="F4236" s="263" t="s">
        <v>12645</v>
      </c>
      <c r="G4236" s="263" t="s">
        <v>12646</v>
      </c>
      <c r="H4236" s="263" t="s">
        <v>12955</v>
      </c>
      <c r="I4236" s="265" t="s">
        <v>9</v>
      </c>
      <c r="J4236" s="290"/>
      <c r="K4236" s="264"/>
      <c r="L4236" s="263"/>
    </row>
    <row r="4237" spans="1:17" s="266" customFormat="1" ht="40.200000000000003" customHeight="1">
      <c r="A4237" s="263" t="s">
        <v>12942</v>
      </c>
      <c r="B4237" s="263" t="s">
        <v>12943</v>
      </c>
      <c r="C4237" s="263" t="s">
        <v>12956</v>
      </c>
      <c r="D4237" s="263" t="s">
        <v>12945</v>
      </c>
      <c r="E4237" s="263" t="s">
        <v>12946</v>
      </c>
      <c r="F4237" s="263" t="s">
        <v>12649</v>
      </c>
      <c r="G4237" s="263" t="s">
        <v>12650</v>
      </c>
      <c r="H4237" s="263" t="s">
        <v>12957</v>
      </c>
      <c r="I4237" s="265" t="s">
        <v>9</v>
      </c>
      <c r="J4237" s="290"/>
      <c r="K4237" s="264"/>
      <c r="L4237" s="263"/>
    </row>
    <row r="4238" spans="1:17" s="266" customFormat="1" ht="40.200000000000003" customHeight="1">
      <c r="A4238" s="263" t="s">
        <v>12942</v>
      </c>
      <c r="B4238" s="291" t="s">
        <v>12943</v>
      </c>
      <c r="C4238" s="263" t="s">
        <v>12958</v>
      </c>
      <c r="D4238" s="291" t="s">
        <v>12945</v>
      </c>
      <c r="E4238" s="291" t="s">
        <v>12946</v>
      </c>
      <c r="F4238" s="291" t="s">
        <v>12959</v>
      </c>
      <c r="G4238" s="291" t="s">
        <v>12960</v>
      </c>
      <c r="H4238" s="306" t="s">
        <v>12961</v>
      </c>
      <c r="I4238" s="265" t="s">
        <v>9</v>
      </c>
      <c r="J4238" s="263"/>
      <c r="K4238" s="264"/>
      <c r="L4238" s="291" t="s">
        <v>645</v>
      </c>
    </row>
    <row r="4239" spans="1:17" s="266" customFormat="1" ht="40.200000000000003" customHeight="1">
      <c r="A4239" s="263" t="s">
        <v>12942</v>
      </c>
      <c r="B4239" s="291" t="s">
        <v>12943</v>
      </c>
      <c r="C4239" s="263" t="s">
        <v>12964</v>
      </c>
      <c r="D4239" s="291" t="s">
        <v>12945</v>
      </c>
      <c r="E4239" s="291" t="s">
        <v>12946</v>
      </c>
      <c r="F4239" s="291" t="s">
        <v>12653</v>
      </c>
      <c r="G4239" s="291" t="s">
        <v>12654</v>
      </c>
      <c r="H4239" s="291" t="s">
        <v>12655</v>
      </c>
      <c r="I4239" s="265" t="s">
        <v>9</v>
      </c>
      <c r="J4239" s="263"/>
      <c r="K4239" s="264"/>
      <c r="L4239" s="291" t="s">
        <v>645</v>
      </c>
    </row>
    <row r="4240" spans="1:17" s="278" customFormat="1" ht="40.200000000000003" customHeight="1">
      <c r="A4240" s="263" t="s">
        <v>12942</v>
      </c>
      <c r="B4240" s="264" t="s">
        <v>12943</v>
      </c>
      <c r="C4240" s="263" t="s">
        <v>12965</v>
      </c>
      <c r="D4240" s="264" t="s">
        <v>12945</v>
      </c>
      <c r="E4240" s="264" t="s">
        <v>12946</v>
      </c>
      <c r="F4240" s="264" t="s">
        <v>12962</v>
      </c>
      <c r="G4240" s="264" t="s">
        <v>12658</v>
      </c>
      <c r="H4240" s="264" t="s">
        <v>12963</v>
      </c>
      <c r="I4240" s="265" t="s">
        <v>9</v>
      </c>
      <c r="J4240" s="263"/>
      <c r="K4240" s="264"/>
      <c r="L4240" s="264" t="s">
        <v>645</v>
      </c>
    </row>
    <row r="4241" spans="1:17" s="266" customFormat="1" ht="40.200000000000003" customHeight="1">
      <c r="A4241" s="263" t="s">
        <v>12942</v>
      </c>
      <c r="B4241" s="263" t="s">
        <v>12943</v>
      </c>
      <c r="C4241" s="263" t="s">
        <v>12966</v>
      </c>
      <c r="D4241" s="263" t="s">
        <v>12945</v>
      </c>
      <c r="E4241" s="263" t="s">
        <v>12946</v>
      </c>
      <c r="F4241" s="263" t="s">
        <v>12660</v>
      </c>
      <c r="G4241" s="263" t="s">
        <v>12658</v>
      </c>
      <c r="H4241" s="263" t="s">
        <v>12661</v>
      </c>
      <c r="I4241" s="265" t="s">
        <v>9</v>
      </c>
      <c r="J4241" s="290"/>
      <c r="K4241" s="264"/>
      <c r="L4241" s="263"/>
    </row>
    <row r="4242" spans="1:17" s="266" customFormat="1" ht="40.200000000000003" customHeight="1">
      <c r="A4242" s="263" t="s">
        <v>12942</v>
      </c>
      <c r="B4242" s="263" t="s">
        <v>12943</v>
      </c>
      <c r="C4242" s="263" t="s">
        <v>12967</v>
      </c>
      <c r="D4242" s="263" t="s">
        <v>12945</v>
      </c>
      <c r="E4242" s="263" t="s">
        <v>12946</v>
      </c>
      <c r="F4242" s="263" t="s">
        <v>12663</v>
      </c>
      <c r="G4242" s="263" t="s">
        <v>12664</v>
      </c>
      <c r="H4242" s="263" t="s">
        <v>12665</v>
      </c>
      <c r="I4242" s="273" t="s">
        <v>9</v>
      </c>
      <c r="J4242" s="290"/>
      <c r="K4242" s="264"/>
      <c r="L4242" s="263"/>
    </row>
    <row r="4243" spans="1:17" s="266" customFormat="1" ht="40.200000000000003" customHeight="1">
      <c r="A4243" s="263" t="s">
        <v>12942</v>
      </c>
      <c r="B4243" s="263" t="s">
        <v>12943</v>
      </c>
      <c r="C4243" s="263" t="s">
        <v>12968</v>
      </c>
      <c r="D4243" s="263" t="s">
        <v>12945</v>
      </c>
      <c r="E4243" s="263" t="s">
        <v>12946</v>
      </c>
      <c r="F4243" s="263" t="s">
        <v>12667</v>
      </c>
      <c r="G4243" s="263" t="s">
        <v>12668</v>
      </c>
      <c r="H4243" s="263" t="s">
        <v>12669</v>
      </c>
      <c r="I4243" s="273" t="s">
        <v>9</v>
      </c>
      <c r="J4243" s="290"/>
      <c r="K4243" s="264"/>
      <c r="L4243" s="263"/>
    </row>
    <row r="4244" spans="1:17" s="266" customFormat="1" ht="40.200000000000003" customHeight="1">
      <c r="A4244" s="263" t="s">
        <v>12942</v>
      </c>
      <c r="B4244" s="263" t="s">
        <v>12943</v>
      </c>
      <c r="C4244" s="263" t="s">
        <v>12970</v>
      </c>
      <c r="D4244" s="263" t="s">
        <v>12945</v>
      </c>
      <c r="E4244" s="263" t="s">
        <v>12946</v>
      </c>
      <c r="F4244" s="263" t="s">
        <v>12671</v>
      </c>
      <c r="G4244" s="263" t="s">
        <v>12672</v>
      </c>
      <c r="H4244" s="263" t="s">
        <v>12673</v>
      </c>
      <c r="I4244" s="265" t="s">
        <v>9</v>
      </c>
      <c r="J4244" s="290"/>
      <c r="K4244" s="264"/>
      <c r="L4244" s="263"/>
    </row>
    <row r="4245" spans="1:17" s="266" customFormat="1" ht="40.200000000000003" customHeight="1">
      <c r="A4245" s="263" t="s">
        <v>12942</v>
      </c>
      <c r="B4245" s="263" t="s">
        <v>12943</v>
      </c>
      <c r="C4245" s="263" t="s">
        <v>12971</v>
      </c>
      <c r="D4245" s="263" t="s">
        <v>12945</v>
      </c>
      <c r="E4245" s="263" t="s">
        <v>12946</v>
      </c>
      <c r="F4245" s="263" t="s">
        <v>12675</v>
      </c>
      <c r="G4245" s="263" t="s">
        <v>12676</v>
      </c>
      <c r="H4245" s="263" t="s">
        <v>12677</v>
      </c>
      <c r="I4245" s="265" t="s">
        <v>9</v>
      </c>
      <c r="J4245" s="290"/>
      <c r="K4245" s="264"/>
      <c r="L4245" s="263"/>
    </row>
    <row r="4246" spans="1:17" s="266" customFormat="1" ht="40.200000000000003" customHeight="1">
      <c r="A4246" s="263" t="s">
        <v>12942</v>
      </c>
      <c r="B4246" s="263" t="s">
        <v>12943</v>
      </c>
      <c r="C4246" s="263" t="s">
        <v>14726</v>
      </c>
      <c r="D4246" s="263" t="s">
        <v>12945</v>
      </c>
      <c r="E4246" s="263" t="s">
        <v>12946</v>
      </c>
      <c r="F4246" s="263" t="s">
        <v>12679</v>
      </c>
      <c r="G4246" s="263" t="s">
        <v>12680</v>
      </c>
      <c r="H4246" s="263" t="s">
        <v>12969</v>
      </c>
      <c r="I4246" s="273" t="s">
        <v>9</v>
      </c>
      <c r="J4246" s="290"/>
      <c r="K4246" s="263"/>
      <c r="L4246" s="263"/>
    </row>
    <row r="4247" spans="1:17" s="266" customFormat="1" ht="40.200000000000003" customHeight="1">
      <c r="A4247" s="263" t="s">
        <v>12942</v>
      </c>
      <c r="B4247" s="263" t="s">
        <v>12943</v>
      </c>
      <c r="C4247" s="263" t="s">
        <v>14727</v>
      </c>
      <c r="D4247" s="263" t="s">
        <v>12945</v>
      </c>
      <c r="E4247" s="263" t="s">
        <v>12946</v>
      </c>
      <c r="F4247" s="263" t="s">
        <v>12683</v>
      </c>
      <c r="G4247" s="263" t="s">
        <v>12684</v>
      </c>
      <c r="H4247" s="263" t="s">
        <v>12685</v>
      </c>
      <c r="I4247" s="265" t="s">
        <v>9</v>
      </c>
      <c r="J4247" s="290"/>
      <c r="K4247" s="264"/>
      <c r="L4247" s="263"/>
    </row>
    <row r="4248" spans="1:17" s="266" customFormat="1" ht="40.200000000000003" customHeight="1">
      <c r="A4248" s="263" t="s">
        <v>12942</v>
      </c>
      <c r="B4248" s="263" t="s">
        <v>12943</v>
      </c>
      <c r="C4248" s="263" t="s">
        <v>14728</v>
      </c>
      <c r="D4248" s="263" t="s">
        <v>12945</v>
      </c>
      <c r="E4248" s="263" t="s">
        <v>12946</v>
      </c>
      <c r="F4248" s="263" t="s">
        <v>12686</v>
      </c>
      <c r="G4248" s="263" t="s">
        <v>12684</v>
      </c>
      <c r="H4248" s="263" t="s">
        <v>12687</v>
      </c>
      <c r="I4248" s="265" t="s">
        <v>9</v>
      </c>
      <c r="J4248" s="290"/>
      <c r="K4248" s="264"/>
      <c r="L4248" s="263"/>
    </row>
    <row r="4249" spans="1:17" s="266" customFormat="1" ht="40.200000000000003" customHeight="1">
      <c r="A4249" s="263" t="s">
        <v>12972</v>
      </c>
      <c r="B4249" s="263" t="s">
        <v>12973</v>
      </c>
      <c r="C4249" s="291" t="s">
        <v>12974</v>
      </c>
      <c r="D4249" s="263" t="s">
        <v>12975</v>
      </c>
      <c r="E4249" s="263" t="s">
        <v>12976</v>
      </c>
      <c r="F4249" s="263" t="s">
        <v>12977</v>
      </c>
      <c r="G4249" s="263" t="s">
        <v>12978</v>
      </c>
      <c r="H4249" s="263" t="s">
        <v>12979</v>
      </c>
      <c r="I4249" s="265" t="s">
        <v>9</v>
      </c>
      <c r="J4249" s="263"/>
      <c r="K4249" s="264"/>
      <c r="L4249" s="263" t="s">
        <v>645</v>
      </c>
      <c r="M4249" s="263" t="s">
        <v>645</v>
      </c>
      <c r="N4249" s="263" t="s">
        <v>645</v>
      </c>
      <c r="O4249" s="263" t="s">
        <v>645</v>
      </c>
      <c r="P4249" s="263" t="s">
        <v>645</v>
      </c>
      <c r="Q4249" s="263" t="s">
        <v>645</v>
      </c>
    </row>
    <row r="4250" spans="1:17" s="266" customFormat="1" ht="40.200000000000003" customHeight="1">
      <c r="A4250" s="263" t="s">
        <v>12972</v>
      </c>
      <c r="B4250" s="263" t="s">
        <v>12973</v>
      </c>
      <c r="C4250" s="291" t="s">
        <v>12980</v>
      </c>
      <c r="D4250" s="263" t="s">
        <v>12975</v>
      </c>
      <c r="E4250" s="263" t="s">
        <v>12976</v>
      </c>
      <c r="F4250" s="263" t="s">
        <v>12981</v>
      </c>
      <c r="G4250" s="263" t="s">
        <v>17437</v>
      </c>
      <c r="H4250" s="263" t="s">
        <v>12982</v>
      </c>
      <c r="I4250" s="265" t="s">
        <v>9</v>
      </c>
      <c r="J4250" s="263"/>
      <c r="K4250" s="264"/>
      <c r="L4250" s="263" t="s">
        <v>645</v>
      </c>
      <c r="M4250" s="263" t="s">
        <v>645</v>
      </c>
      <c r="N4250" s="263" t="s">
        <v>645</v>
      </c>
      <c r="O4250" s="263" t="s">
        <v>645</v>
      </c>
      <c r="P4250" s="263" t="s">
        <v>645</v>
      </c>
      <c r="Q4250" s="263" t="s">
        <v>645</v>
      </c>
    </row>
    <row r="4251" spans="1:17" s="266" customFormat="1" ht="40.200000000000003" customHeight="1">
      <c r="A4251" s="263" t="s">
        <v>12972</v>
      </c>
      <c r="B4251" s="263" t="s">
        <v>12973</v>
      </c>
      <c r="C4251" s="291" t="s">
        <v>12983</v>
      </c>
      <c r="D4251" s="263" t="s">
        <v>12975</v>
      </c>
      <c r="E4251" s="263" t="s">
        <v>12976</v>
      </c>
      <c r="F4251" s="263" t="s">
        <v>12984</v>
      </c>
      <c r="G4251" s="263" t="s">
        <v>12985</v>
      </c>
      <c r="H4251" s="263" t="s">
        <v>12986</v>
      </c>
      <c r="I4251" s="265" t="s">
        <v>9</v>
      </c>
      <c r="J4251" s="263"/>
      <c r="K4251" s="264"/>
      <c r="L4251" s="263" t="s">
        <v>645</v>
      </c>
      <c r="M4251" s="263" t="s">
        <v>645</v>
      </c>
      <c r="N4251" s="263" t="s">
        <v>645</v>
      </c>
      <c r="O4251" s="263" t="s">
        <v>645</v>
      </c>
      <c r="P4251" s="263" t="s">
        <v>645</v>
      </c>
      <c r="Q4251" s="263" t="s">
        <v>645</v>
      </c>
    </row>
    <row r="4252" spans="1:17" s="266" customFormat="1" ht="40.200000000000003" customHeight="1">
      <c r="A4252" s="263" t="s">
        <v>12972</v>
      </c>
      <c r="B4252" s="263" t="s">
        <v>12973</v>
      </c>
      <c r="C4252" s="291" t="s">
        <v>12987</v>
      </c>
      <c r="D4252" s="263" t="s">
        <v>12975</v>
      </c>
      <c r="E4252" s="263" t="s">
        <v>12976</v>
      </c>
      <c r="F4252" s="263" t="s">
        <v>9849</v>
      </c>
      <c r="G4252" s="263" t="s">
        <v>12978</v>
      </c>
      <c r="H4252" s="263" t="s">
        <v>12988</v>
      </c>
      <c r="I4252" s="265" t="s">
        <v>9</v>
      </c>
      <c r="J4252" s="263"/>
      <c r="K4252" s="264"/>
      <c r="L4252" s="263" t="s">
        <v>645</v>
      </c>
      <c r="M4252" s="263" t="s">
        <v>645</v>
      </c>
      <c r="N4252" s="263" t="s">
        <v>645</v>
      </c>
      <c r="O4252" s="263" t="s">
        <v>645</v>
      </c>
      <c r="P4252" s="263" t="s">
        <v>645</v>
      </c>
      <c r="Q4252" s="263" t="s">
        <v>645</v>
      </c>
    </row>
    <row r="4253" spans="1:17" s="266" customFormat="1" ht="40.200000000000003" customHeight="1">
      <c r="A4253" s="263" t="s">
        <v>12972</v>
      </c>
      <c r="B4253" s="263" t="s">
        <v>12973</v>
      </c>
      <c r="C4253" s="291" t="s">
        <v>12989</v>
      </c>
      <c r="D4253" s="263" t="s">
        <v>12975</v>
      </c>
      <c r="E4253" s="263" t="s">
        <v>12976</v>
      </c>
      <c r="F4253" s="263" t="s">
        <v>12990</v>
      </c>
      <c r="G4253" s="263" t="s">
        <v>12991</v>
      </c>
      <c r="H4253" s="263" t="s">
        <v>12992</v>
      </c>
      <c r="I4253" s="265" t="s">
        <v>9</v>
      </c>
      <c r="J4253" s="263"/>
      <c r="K4253" s="264"/>
      <c r="L4253" s="263" t="s">
        <v>645</v>
      </c>
      <c r="M4253" s="263" t="s">
        <v>645</v>
      </c>
      <c r="N4253" s="263" t="s">
        <v>645</v>
      </c>
      <c r="O4253" s="263" t="s">
        <v>645</v>
      </c>
      <c r="P4253" s="263" t="s">
        <v>645</v>
      </c>
      <c r="Q4253" s="263" t="s">
        <v>645</v>
      </c>
    </row>
    <row r="4254" spans="1:17" s="266" customFormat="1" ht="40.200000000000003" customHeight="1">
      <c r="A4254" s="263" t="s">
        <v>12972</v>
      </c>
      <c r="B4254" s="263" t="s">
        <v>12973</v>
      </c>
      <c r="C4254" s="291" t="s">
        <v>12993</v>
      </c>
      <c r="D4254" s="263" t="s">
        <v>12975</v>
      </c>
      <c r="E4254" s="263" t="s">
        <v>12976</v>
      </c>
      <c r="F4254" s="263" t="s">
        <v>12994</v>
      </c>
      <c r="G4254" s="263" t="s">
        <v>12995</v>
      </c>
      <c r="H4254" s="263" t="s">
        <v>12996</v>
      </c>
      <c r="I4254" s="265" t="s">
        <v>9</v>
      </c>
      <c r="J4254" s="263"/>
      <c r="K4254" s="264"/>
      <c r="L4254" s="263" t="s">
        <v>645</v>
      </c>
      <c r="M4254" s="263" t="s">
        <v>645</v>
      </c>
      <c r="N4254" s="263" t="s">
        <v>645</v>
      </c>
      <c r="O4254" s="263" t="s">
        <v>645</v>
      </c>
      <c r="P4254" s="263" t="s">
        <v>645</v>
      </c>
      <c r="Q4254" s="263" t="s">
        <v>645</v>
      </c>
    </row>
    <row r="4255" spans="1:17" s="266" customFormat="1" ht="40.200000000000003" customHeight="1">
      <c r="A4255" s="263" t="s">
        <v>12972</v>
      </c>
      <c r="B4255" s="263" t="s">
        <v>12973</v>
      </c>
      <c r="C4255" s="291" t="s">
        <v>12997</v>
      </c>
      <c r="D4255" s="263" t="s">
        <v>12975</v>
      </c>
      <c r="E4255" s="263" t="s">
        <v>12976</v>
      </c>
      <c r="F4255" s="263" t="s">
        <v>12998</v>
      </c>
      <c r="G4255" s="263" t="s">
        <v>12999</v>
      </c>
      <c r="H4255" s="263" t="s">
        <v>13000</v>
      </c>
      <c r="I4255" s="265" t="s">
        <v>9</v>
      </c>
      <c r="J4255" s="263"/>
      <c r="K4255" s="264"/>
      <c r="L4255" s="263" t="s">
        <v>645</v>
      </c>
      <c r="M4255" s="263" t="s">
        <v>645</v>
      </c>
      <c r="N4255" s="263" t="s">
        <v>645</v>
      </c>
      <c r="O4255" s="263" t="s">
        <v>645</v>
      </c>
      <c r="P4255" s="263" t="s">
        <v>645</v>
      </c>
      <c r="Q4255" s="263" t="s">
        <v>645</v>
      </c>
    </row>
    <row r="4256" spans="1:17" s="266" customFormat="1" ht="40.200000000000003" customHeight="1">
      <c r="A4256" s="263" t="s">
        <v>12972</v>
      </c>
      <c r="B4256" s="263" t="s">
        <v>12973</v>
      </c>
      <c r="C4256" s="291" t="s">
        <v>13001</v>
      </c>
      <c r="D4256" s="263" t="s">
        <v>12975</v>
      </c>
      <c r="E4256" s="263" t="s">
        <v>12976</v>
      </c>
      <c r="F4256" s="263" t="s">
        <v>13002</v>
      </c>
      <c r="G4256" s="263" t="s">
        <v>13003</v>
      </c>
      <c r="H4256" s="263" t="s">
        <v>13004</v>
      </c>
      <c r="I4256" s="273" t="s">
        <v>9</v>
      </c>
      <c r="J4256" s="290"/>
      <c r="K4256" s="264"/>
      <c r="L4256" s="263" t="s">
        <v>645</v>
      </c>
      <c r="M4256" s="263" t="s">
        <v>645</v>
      </c>
      <c r="N4256" s="263" t="s">
        <v>645</v>
      </c>
      <c r="O4256" s="263" t="s">
        <v>645</v>
      </c>
      <c r="P4256" s="263" t="s">
        <v>645</v>
      </c>
      <c r="Q4256" s="263" t="s">
        <v>645</v>
      </c>
    </row>
    <row r="4257" spans="1:17" s="266" customFormat="1" ht="40.200000000000003" customHeight="1">
      <c r="A4257" s="263" t="s">
        <v>12972</v>
      </c>
      <c r="B4257" s="263" t="s">
        <v>12973</v>
      </c>
      <c r="C4257" s="291" t="s">
        <v>13005</v>
      </c>
      <c r="D4257" s="263" t="s">
        <v>12975</v>
      </c>
      <c r="E4257" s="263" t="s">
        <v>12976</v>
      </c>
      <c r="F4257" s="263" t="s">
        <v>13006</v>
      </c>
      <c r="G4257" s="263" t="s">
        <v>13003</v>
      </c>
      <c r="H4257" s="263" t="s">
        <v>13007</v>
      </c>
      <c r="I4257" s="273" t="s">
        <v>9</v>
      </c>
      <c r="J4257" s="290"/>
      <c r="K4257" s="264"/>
      <c r="L4257" s="263" t="s">
        <v>645</v>
      </c>
      <c r="M4257" s="263" t="s">
        <v>645</v>
      </c>
      <c r="N4257" s="263" t="s">
        <v>645</v>
      </c>
      <c r="O4257" s="263" t="s">
        <v>645</v>
      </c>
      <c r="P4257" s="263" t="s">
        <v>645</v>
      </c>
      <c r="Q4257" s="263" t="s">
        <v>645</v>
      </c>
    </row>
    <row r="4258" spans="1:17" s="266" customFormat="1" ht="40.200000000000003" customHeight="1">
      <c r="A4258" s="263" t="s">
        <v>12972</v>
      </c>
      <c r="B4258" s="263" t="s">
        <v>12973</v>
      </c>
      <c r="C4258" s="291" t="s">
        <v>13008</v>
      </c>
      <c r="D4258" s="263" t="s">
        <v>12975</v>
      </c>
      <c r="E4258" s="263" t="s">
        <v>12976</v>
      </c>
      <c r="F4258" s="263" t="s">
        <v>13009</v>
      </c>
      <c r="G4258" s="263" t="s">
        <v>13010</v>
      </c>
      <c r="H4258" s="263" t="s">
        <v>13011</v>
      </c>
      <c r="I4258" s="265" t="s">
        <v>9</v>
      </c>
      <c r="J4258" s="263"/>
      <c r="K4258" s="264"/>
      <c r="L4258" s="263" t="s">
        <v>645</v>
      </c>
      <c r="M4258" s="263" t="s">
        <v>645</v>
      </c>
      <c r="N4258" s="263" t="s">
        <v>645</v>
      </c>
      <c r="O4258" s="263" t="s">
        <v>645</v>
      </c>
      <c r="P4258" s="263" t="s">
        <v>645</v>
      </c>
      <c r="Q4258" s="263" t="s">
        <v>645</v>
      </c>
    </row>
    <row r="4259" spans="1:17" s="266" customFormat="1" ht="40.200000000000003" customHeight="1">
      <c r="A4259" s="263" t="s">
        <v>12972</v>
      </c>
      <c r="B4259" s="263" t="s">
        <v>12973</v>
      </c>
      <c r="C4259" s="291" t="s">
        <v>13012</v>
      </c>
      <c r="D4259" s="263" t="s">
        <v>12975</v>
      </c>
      <c r="E4259" s="263" t="s">
        <v>12976</v>
      </c>
      <c r="F4259" s="263" t="s">
        <v>12609</v>
      </c>
      <c r="G4259" s="263" t="s">
        <v>13013</v>
      </c>
      <c r="H4259" s="263" t="s">
        <v>12611</v>
      </c>
      <c r="I4259" s="265" t="s">
        <v>9</v>
      </c>
      <c r="J4259" s="263"/>
      <c r="K4259" s="264"/>
      <c r="L4259" s="263" t="s">
        <v>645</v>
      </c>
      <c r="M4259" s="263" t="s">
        <v>645</v>
      </c>
      <c r="N4259" s="263" t="s">
        <v>645</v>
      </c>
      <c r="O4259" s="263" t="s">
        <v>645</v>
      </c>
      <c r="P4259" s="263" t="s">
        <v>645</v>
      </c>
      <c r="Q4259" s="263" t="s">
        <v>645</v>
      </c>
    </row>
    <row r="4260" spans="1:17" s="266" customFormat="1" ht="40.200000000000003" customHeight="1">
      <c r="A4260" s="263" t="s">
        <v>12972</v>
      </c>
      <c r="B4260" s="263" t="s">
        <v>12973</v>
      </c>
      <c r="C4260" s="291" t="s">
        <v>13014</v>
      </c>
      <c r="D4260" s="263" t="s">
        <v>12975</v>
      </c>
      <c r="E4260" s="263" t="s">
        <v>12976</v>
      </c>
      <c r="F4260" s="263" t="s">
        <v>13015</v>
      </c>
      <c r="G4260" s="263" t="s">
        <v>13016</v>
      </c>
      <c r="H4260" s="263" t="s">
        <v>12614</v>
      </c>
      <c r="I4260" s="265" t="s">
        <v>9</v>
      </c>
      <c r="J4260" s="263"/>
      <c r="K4260" s="264"/>
      <c r="L4260" s="263" t="s">
        <v>645</v>
      </c>
      <c r="M4260" s="263" t="s">
        <v>645</v>
      </c>
      <c r="N4260" s="263" t="s">
        <v>645</v>
      </c>
      <c r="O4260" s="263" t="s">
        <v>645</v>
      </c>
      <c r="P4260" s="263" t="s">
        <v>645</v>
      </c>
      <c r="Q4260" s="263" t="s">
        <v>645</v>
      </c>
    </row>
    <row r="4261" spans="1:17" s="266" customFormat="1" ht="40.200000000000003" customHeight="1">
      <c r="A4261" s="263" t="s">
        <v>12972</v>
      </c>
      <c r="B4261" s="263" t="s">
        <v>12973</v>
      </c>
      <c r="C4261" s="291" t="s">
        <v>13017</v>
      </c>
      <c r="D4261" s="263" t="s">
        <v>12975</v>
      </c>
      <c r="E4261" s="263" t="s">
        <v>12976</v>
      </c>
      <c r="F4261" s="263" t="s">
        <v>3031</v>
      </c>
      <c r="G4261" s="263" t="s">
        <v>12616</v>
      </c>
      <c r="H4261" s="263" t="s">
        <v>6538</v>
      </c>
      <c r="I4261" s="265" t="s">
        <v>9</v>
      </c>
      <c r="J4261" s="263"/>
      <c r="K4261" s="264"/>
      <c r="L4261" s="263" t="s">
        <v>645</v>
      </c>
      <c r="M4261" s="263" t="s">
        <v>645</v>
      </c>
      <c r="N4261" s="263" t="s">
        <v>645</v>
      </c>
      <c r="O4261" s="263" t="s">
        <v>645</v>
      </c>
      <c r="P4261" s="263" t="s">
        <v>645</v>
      </c>
      <c r="Q4261" s="263" t="s">
        <v>645</v>
      </c>
    </row>
    <row r="4262" spans="1:17" s="266" customFormat="1" ht="40.200000000000003" customHeight="1">
      <c r="A4262" s="263" t="s">
        <v>12972</v>
      </c>
      <c r="B4262" s="263" t="s">
        <v>12973</v>
      </c>
      <c r="C4262" s="291" t="s">
        <v>13018</v>
      </c>
      <c r="D4262" s="263" t="s">
        <v>12975</v>
      </c>
      <c r="E4262" s="263" t="s">
        <v>12976</v>
      </c>
      <c r="F4262" s="263" t="s">
        <v>5025</v>
      </c>
      <c r="G4262" s="263" t="s">
        <v>12618</v>
      </c>
      <c r="H4262" s="263" t="s">
        <v>3365</v>
      </c>
      <c r="I4262" s="265" t="s">
        <v>9</v>
      </c>
      <c r="J4262" s="263"/>
      <c r="K4262" s="264"/>
      <c r="L4262" s="263" t="s">
        <v>645</v>
      </c>
      <c r="M4262" s="263" t="s">
        <v>645</v>
      </c>
      <c r="N4262" s="263" t="s">
        <v>645</v>
      </c>
      <c r="O4262" s="263" t="s">
        <v>645</v>
      </c>
      <c r="P4262" s="263" t="s">
        <v>645</v>
      </c>
      <c r="Q4262" s="263" t="s">
        <v>645</v>
      </c>
    </row>
    <row r="4263" spans="1:17" s="266" customFormat="1" ht="40.200000000000003" customHeight="1">
      <c r="A4263" s="263" t="s">
        <v>12972</v>
      </c>
      <c r="B4263" s="263" t="s">
        <v>12973</v>
      </c>
      <c r="C4263" s="291" t="s">
        <v>13019</v>
      </c>
      <c r="D4263" s="263" t="s">
        <v>12975</v>
      </c>
      <c r="E4263" s="263" t="s">
        <v>12976</v>
      </c>
      <c r="F4263" s="263" t="s">
        <v>3205</v>
      </c>
      <c r="G4263" s="263" t="s">
        <v>6542</v>
      </c>
      <c r="H4263" s="263" t="s">
        <v>6543</v>
      </c>
      <c r="I4263" s="265" t="s">
        <v>9</v>
      </c>
      <c r="J4263" s="263"/>
      <c r="K4263" s="264"/>
      <c r="L4263" s="263" t="s">
        <v>645</v>
      </c>
      <c r="M4263" s="263" t="s">
        <v>645</v>
      </c>
      <c r="N4263" s="263" t="s">
        <v>645</v>
      </c>
      <c r="O4263" s="263" t="s">
        <v>645</v>
      </c>
      <c r="P4263" s="263" t="s">
        <v>645</v>
      </c>
      <c r="Q4263" s="263" t="s">
        <v>645</v>
      </c>
    </row>
    <row r="4264" spans="1:17" s="266" customFormat="1" ht="40.200000000000003" customHeight="1">
      <c r="A4264" s="263" t="s">
        <v>12972</v>
      </c>
      <c r="B4264" s="263" t="s">
        <v>12973</v>
      </c>
      <c r="C4264" s="291" t="s">
        <v>13020</v>
      </c>
      <c r="D4264" s="263" t="s">
        <v>12975</v>
      </c>
      <c r="E4264" s="263" t="s">
        <v>12976</v>
      </c>
      <c r="F4264" s="263" t="s">
        <v>13021</v>
      </c>
      <c r="G4264" s="263" t="s">
        <v>13022</v>
      </c>
      <c r="H4264" s="263" t="s">
        <v>13023</v>
      </c>
      <c r="I4264" s="265" t="s">
        <v>9</v>
      </c>
      <c r="J4264" s="263"/>
      <c r="K4264" s="264"/>
      <c r="L4264" s="263" t="s">
        <v>645</v>
      </c>
      <c r="M4264" s="263" t="s">
        <v>645</v>
      </c>
      <c r="N4264" s="263" t="s">
        <v>645</v>
      </c>
      <c r="O4264" s="263" t="s">
        <v>645</v>
      </c>
      <c r="P4264" s="263" t="s">
        <v>645</v>
      </c>
      <c r="Q4264" s="263" t="s">
        <v>645</v>
      </c>
    </row>
    <row r="4265" spans="1:17" s="266" customFormat="1" ht="40.200000000000003" customHeight="1">
      <c r="A4265" s="263" t="s">
        <v>12972</v>
      </c>
      <c r="B4265" s="263" t="s">
        <v>12973</v>
      </c>
      <c r="C4265" s="291" t="s">
        <v>13024</v>
      </c>
      <c r="D4265" s="263" t="s">
        <v>12975</v>
      </c>
      <c r="E4265" s="263" t="s">
        <v>12976</v>
      </c>
      <c r="F4265" s="263" t="s">
        <v>13025</v>
      </c>
      <c r="G4265" s="263" t="s">
        <v>13026</v>
      </c>
      <c r="H4265" s="263" t="s">
        <v>13027</v>
      </c>
      <c r="I4265" s="265" t="s">
        <v>9</v>
      </c>
      <c r="J4265" s="263"/>
      <c r="K4265" s="264"/>
      <c r="L4265" s="263" t="s">
        <v>645</v>
      </c>
      <c r="M4265" s="263" t="s">
        <v>645</v>
      </c>
      <c r="N4265" s="263" t="s">
        <v>645</v>
      </c>
      <c r="O4265" s="263" t="s">
        <v>645</v>
      </c>
      <c r="P4265" s="263" t="s">
        <v>645</v>
      </c>
      <c r="Q4265" s="263" t="s">
        <v>645</v>
      </c>
    </row>
    <row r="4266" spans="1:17" s="266" customFormat="1" ht="40.200000000000003" customHeight="1">
      <c r="A4266" s="291" t="s">
        <v>12972</v>
      </c>
      <c r="B4266" s="291" t="s">
        <v>12973</v>
      </c>
      <c r="C4266" s="291" t="s">
        <v>13028</v>
      </c>
      <c r="D4266" s="291" t="s">
        <v>12975</v>
      </c>
      <c r="E4266" s="291" t="s">
        <v>12976</v>
      </c>
      <c r="F4266" s="291" t="s">
        <v>13029</v>
      </c>
      <c r="G4266" s="291" t="s">
        <v>13030</v>
      </c>
      <c r="H4266" s="291" t="s">
        <v>13031</v>
      </c>
      <c r="I4266" s="265" t="s">
        <v>9</v>
      </c>
      <c r="J4266" s="263"/>
      <c r="K4266" s="264"/>
      <c r="L4266" s="291" t="s">
        <v>645</v>
      </c>
      <c r="M4266" s="291" t="s">
        <v>645</v>
      </c>
      <c r="N4266" s="291" t="s">
        <v>645</v>
      </c>
      <c r="O4266" s="291" t="s">
        <v>645</v>
      </c>
      <c r="P4266" s="291" t="s">
        <v>645</v>
      </c>
      <c r="Q4266" s="291" t="s">
        <v>645</v>
      </c>
    </row>
    <row r="4267" spans="1:17" s="266" customFormat="1" ht="40.200000000000003" customHeight="1">
      <c r="A4267" s="263" t="s">
        <v>13032</v>
      </c>
      <c r="B4267" s="263" t="s">
        <v>13033</v>
      </c>
      <c r="C4267" s="263" t="s">
        <v>13034</v>
      </c>
      <c r="D4267" s="263" t="s">
        <v>13035</v>
      </c>
      <c r="E4267" s="263" t="s">
        <v>12831</v>
      </c>
      <c r="F4267" s="263" t="s">
        <v>13036</v>
      </c>
      <c r="G4267" s="263" t="s">
        <v>13037</v>
      </c>
      <c r="H4267" s="263" t="s">
        <v>13038</v>
      </c>
      <c r="I4267" s="265" t="s">
        <v>9</v>
      </c>
      <c r="J4267" s="290"/>
      <c r="K4267" s="264"/>
      <c r="L4267" s="263"/>
      <c r="M4267" s="263"/>
      <c r="N4267" s="263"/>
      <c r="O4267" s="263"/>
      <c r="P4267" s="263"/>
      <c r="Q4267" s="263"/>
    </row>
    <row r="4268" spans="1:17" s="266" customFormat="1" ht="40.200000000000003" customHeight="1">
      <c r="A4268" s="263" t="s">
        <v>13032</v>
      </c>
      <c r="B4268" s="263" t="s">
        <v>13033</v>
      </c>
      <c r="C4268" s="263" t="s">
        <v>13039</v>
      </c>
      <c r="D4268" s="263" t="s">
        <v>13035</v>
      </c>
      <c r="E4268" s="263" t="s">
        <v>12831</v>
      </c>
      <c r="F4268" s="263" t="s">
        <v>13040</v>
      </c>
      <c r="G4268" s="263" t="s">
        <v>13037</v>
      </c>
      <c r="H4268" s="263" t="s">
        <v>13041</v>
      </c>
      <c r="I4268" s="265" t="s">
        <v>9</v>
      </c>
      <c r="J4268" s="290"/>
      <c r="K4268" s="264"/>
      <c r="L4268" s="263"/>
      <c r="M4268" s="263"/>
      <c r="N4268" s="263"/>
      <c r="O4268" s="263"/>
      <c r="P4268" s="263"/>
      <c r="Q4268" s="263"/>
    </row>
    <row r="4269" spans="1:17" s="266" customFormat="1" ht="40.200000000000003" customHeight="1">
      <c r="A4269" s="263" t="s">
        <v>13032</v>
      </c>
      <c r="B4269" s="263" t="s">
        <v>13033</v>
      </c>
      <c r="C4269" s="263" t="s">
        <v>13042</v>
      </c>
      <c r="D4269" s="263" t="s">
        <v>13035</v>
      </c>
      <c r="E4269" s="263" t="s">
        <v>12831</v>
      </c>
      <c r="F4269" s="263" t="s">
        <v>13043</v>
      </c>
      <c r="G4269" s="263" t="s">
        <v>13037</v>
      </c>
      <c r="H4269" s="263" t="s">
        <v>13044</v>
      </c>
      <c r="I4269" s="273" t="s">
        <v>9</v>
      </c>
      <c r="J4269" s="290"/>
      <c r="K4269" s="264"/>
      <c r="L4269" s="263"/>
      <c r="M4269" s="263"/>
      <c r="N4269" s="263"/>
      <c r="O4269" s="263"/>
      <c r="P4269" s="263"/>
      <c r="Q4269" s="263"/>
    </row>
    <row r="4270" spans="1:17" s="266" customFormat="1" ht="40.200000000000003" customHeight="1">
      <c r="A4270" s="263" t="s">
        <v>13032</v>
      </c>
      <c r="B4270" s="263" t="s">
        <v>13033</v>
      </c>
      <c r="C4270" s="263" t="s">
        <v>13045</v>
      </c>
      <c r="D4270" s="263" t="s">
        <v>13035</v>
      </c>
      <c r="E4270" s="263" t="s">
        <v>12831</v>
      </c>
      <c r="F4270" s="263" t="s">
        <v>13046</v>
      </c>
      <c r="G4270" s="263" t="s">
        <v>13047</v>
      </c>
      <c r="H4270" s="263" t="s">
        <v>13048</v>
      </c>
      <c r="I4270" s="265" t="s">
        <v>9</v>
      </c>
      <c r="J4270" s="290"/>
      <c r="K4270" s="264"/>
      <c r="L4270" s="263"/>
      <c r="M4270" s="263"/>
      <c r="N4270" s="263"/>
      <c r="O4270" s="263"/>
      <c r="P4270" s="263"/>
      <c r="Q4270" s="263"/>
    </row>
    <row r="4271" spans="1:17" s="266" customFormat="1" ht="40.200000000000003" customHeight="1">
      <c r="A4271" s="263" t="s">
        <v>13032</v>
      </c>
      <c r="B4271" s="263" t="s">
        <v>13033</v>
      </c>
      <c r="C4271" s="263" t="s">
        <v>13049</v>
      </c>
      <c r="D4271" s="263" t="s">
        <v>13035</v>
      </c>
      <c r="E4271" s="263" t="s">
        <v>12831</v>
      </c>
      <c r="F4271" s="263" t="s">
        <v>13050</v>
      </c>
      <c r="G4271" s="263" t="s">
        <v>13037</v>
      </c>
      <c r="H4271" s="263" t="s">
        <v>13051</v>
      </c>
      <c r="I4271" s="273" t="s">
        <v>9</v>
      </c>
      <c r="J4271" s="290"/>
      <c r="K4271" s="264"/>
      <c r="L4271" s="263"/>
      <c r="M4271" s="263"/>
      <c r="N4271" s="263"/>
      <c r="O4271" s="263"/>
      <c r="P4271" s="263"/>
      <c r="Q4271" s="263"/>
    </row>
    <row r="4272" spans="1:17" s="266" customFormat="1" ht="40.200000000000003" customHeight="1">
      <c r="A4272" s="263" t="s">
        <v>13032</v>
      </c>
      <c r="B4272" s="263" t="s">
        <v>13033</v>
      </c>
      <c r="C4272" s="263" t="s">
        <v>13052</v>
      </c>
      <c r="D4272" s="263" t="s">
        <v>13035</v>
      </c>
      <c r="E4272" s="263" t="s">
        <v>12831</v>
      </c>
      <c r="F4272" s="263" t="s">
        <v>12609</v>
      </c>
      <c r="G4272" s="263" t="s">
        <v>13037</v>
      </c>
      <c r="H4272" s="263" t="s">
        <v>12611</v>
      </c>
      <c r="I4272" s="265" t="s">
        <v>9</v>
      </c>
      <c r="J4272" s="290"/>
      <c r="K4272" s="264"/>
      <c r="L4272" s="263"/>
      <c r="M4272" s="263"/>
      <c r="N4272" s="263"/>
      <c r="O4272" s="263"/>
      <c r="P4272" s="263"/>
      <c r="Q4272" s="263"/>
    </row>
    <row r="4273" spans="1:17" s="266" customFormat="1" ht="40.200000000000003" customHeight="1">
      <c r="A4273" s="263" t="s">
        <v>13032</v>
      </c>
      <c r="B4273" s="263" t="s">
        <v>13033</v>
      </c>
      <c r="C4273" s="263" t="s">
        <v>13053</v>
      </c>
      <c r="D4273" s="263" t="s">
        <v>13035</v>
      </c>
      <c r="E4273" s="263" t="s">
        <v>12831</v>
      </c>
      <c r="F4273" s="263" t="s">
        <v>13015</v>
      </c>
      <c r="G4273" s="263" t="s">
        <v>13037</v>
      </c>
      <c r="H4273" s="263" t="s">
        <v>12614</v>
      </c>
      <c r="I4273" s="265" t="s">
        <v>9</v>
      </c>
      <c r="J4273" s="290"/>
      <c r="K4273" s="264"/>
      <c r="L4273" s="263"/>
      <c r="M4273" s="263"/>
      <c r="N4273" s="263"/>
      <c r="O4273" s="263"/>
      <c r="P4273" s="263"/>
      <c r="Q4273" s="263"/>
    </row>
    <row r="4274" spans="1:17" s="266" customFormat="1" ht="40.200000000000003" customHeight="1">
      <c r="A4274" s="263" t="s">
        <v>13032</v>
      </c>
      <c r="B4274" s="263" t="s">
        <v>13033</v>
      </c>
      <c r="C4274" s="263" t="s">
        <v>13054</v>
      </c>
      <c r="D4274" s="263" t="s">
        <v>13035</v>
      </c>
      <c r="E4274" s="263" t="s">
        <v>12831</v>
      </c>
      <c r="F4274" s="263" t="s">
        <v>3031</v>
      </c>
      <c r="G4274" s="263" t="s">
        <v>12616</v>
      </c>
      <c r="H4274" s="263" t="s">
        <v>6538</v>
      </c>
      <c r="I4274" s="265" t="s">
        <v>9</v>
      </c>
      <c r="J4274" s="290"/>
      <c r="K4274" s="264"/>
      <c r="L4274" s="263"/>
      <c r="M4274" s="263"/>
      <c r="N4274" s="263"/>
      <c r="O4274" s="263"/>
      <c r="P4274" s="263"/>
      <c r="Q4274" s="263"/>
    </row>
    <row r="4275" spans="1:17" s="266" customFormat="1" ht="40.200000000000003" customHeight="1">
      <c r="A4275" s="263" t="s">
        <v>13032</v>
      </c>
      <c r="B4275" s="263" t="s">
        <v>13033</v>
      </c>
      <c r="C4275" s="263" t="s">
        <v>13055</v>
      </c>
      <c r="D4275" s="263" t="s">
        <v>13035</v>
      </c>
      <c r="E4275" s="263" t="s">
        <v>12831</v>
      </c>
      <c r="F4275" s="263" t="s">
        <v>5025</v>
      </c>
      <c r="G4275" s="263" t="s">
        <v>12618</v>
      </c>
      <c r="H4275" s="263" t="s">
        <v>3365</v>
      </c>
      <c r="I4275" s="265" t="s">
        <v>9</v>
      </c>
      <c r="J4275" s="290"/>
      <c r="K4275" s="264"/>
      <c r="L4275" s="263"/>
      <c r="M4275" s="263"/>
      <c r="N4275" s="263"/>
      <c r="O4275" s="263"/>
      <c r="P4275" s="263"/>
      <c r="Q4275" s="263"/>
    </row>
    <row r="4276" spans="1:17" s="266" customFormat="1" ht="40.200000000000003" customHeight="1">
      <c r="A4276" s="263" t="s">
        <v>13032</v>
      </c>
      <c r="B4276" s="263" t="s">
        <v>13033</v>
      </c>
      <c r="C4276" s="263" t="s">
        <v>13056</v>
      </c>
      <c r="D4276" s="263" t="s">
        <v>13035</v>
      </c>
      <c r="E4276" s="263" t="s">
        <v>12831</v>
      </c>
      <c r="F4276" s="263" t="s">
        <v>3205</v>
      </c>
      <c r="G4276" s="263" t="s">
        <v>6542</v>
      </c>
      <c r="H4276" s="263" t="s">
        <v>6543</v>
      </c>
      <c r="I4276" s="265" t="s">
        <v>9</v>
      </c>
      <c r="J4276" s="290"/>
      <c r="K4276" s="264"/>
      <c r="L4276" s="263"/>
      <c r="M4276" s="263"/>
      <c r="N4276" s="263"/>
      <c r="O4276" s="263"/>
      <c r="P4276" s="263"/>
      <c r="Q4276" s="263"/>
    </row>
    <row r="4277" spans="1:17" s="266" customFormat="1" ht="40.200000000000003" customHeight="1">
      <c r="A4277" s="263" t="s">
        <v>13032</v>
      </c>
      <c r="B4277" s="263" t="s">
        <v>13033</v>
      </c>
      <c r="C4277" s="263" t="s">
        <v>13057</v>
      </c>
      <c r="D4277" s="263" t="s">
        <v>13035</v>
      </c>
      <c r="E4277" s="263" t="s">
        <v>12831</v>
      </c>
      <c r="F4277" s="263" t="s">
        <v>13058</v>
      </c>
      <c r="G4277" s="263" t="s">
        <v>13037</v>
      </c>
      <c r="H4277" s="263" t="s">
        <v>13059</v>
      </c>
      <c r="I4277" s="265" t="s">
        <v>9</v>
      </c>
      <c r="J4277" s="290"/>
      <c r="K4277" s="264"/>
      <c r="L4277" s="263"/>
      <c r="M4277" s="263"/>
      <c r="N4277" s="263"/>
      <c r="O4277" s="263"/>
      <c r="P4277" s="263"/>
      <c r="Q4277" s="263"/>
    </row>
    <row r="4278" spans="1:17" s="266" customFormat="1" ht="40.200000000000003" customHeight="1">
      <c r="A4278" s="263" t="s">
        <v>13032</v>
      </c>
      <c r="B4278" s="263" t="s">
        <v>13033</v>
      </c>
      <c r="C4278" s="263" t="s">
        <v>13060</v>
      </c>
      <c r="D4278" s="263" t="s">
        <v>13035</v>
      </c>
      <c r="E4278" s="263" t="s">
        <v>12831</v>
      </c>
      <c r="F4278" s="263" t="s">
        <v>13061</v>
      </c>
      <c r="G4278" s="263" t="s">
        <v>13037</v>
      </c>
      <c r="H4278" s="263" t="s">
        <v>13062</v>
      </c>
      <c r="I4278" s="265" t="s">
        <v>9</v>
      </c>
      <c r="J4278" s="290"/>
      <c r="K4278" s="264"/>
      <c r="L4278" s="263"/>
      <c r="M4278" s="263"/>
      <c r="N4278" s="263"/>
      <c r="O4278" s="263"/>
      <c r="P4278" s="263"/>
      <c r="Q4278" s="263"/>
    </row>
    <row r="4279" spans="1:17" s="266" customFormat="1" ht="40.200000000000003" customHeight="1">
      <c r="A4279" s="263" t="s">
        <v>13032</v>
      </c>
      <c r="B4279" s="263" t="s">
        <v>13033</v>
      </c>
      <c r="C4279" s="263" t="s">
        <v>13063</v>
      </c>
      <c r="D4279" s="263" t="s">
        <v>13035</v>
      </c>
      <c r="E4279" s="263" t="s">
        <v>12831</v>
      </c>
      <c r="F4279" s="263" t="s">
        <v>13064</v>
      </c>
      <c r="G4279" s="263" t="s">
        <v>13037</v>
      </c>
      <c r="H4279" s="263" t="s">
        <v>13065</v>
      </c>
      <c r="I4279" s="265" t="s">
        <v>9</v>
      </c>
      <c r="J4279" s="290"/>
      <c r="K4279" s="264"/>
      <c r="L4279" s="263"/>
      <c r="M4279" s="263"/>
      <c r="N4279" s="263"/>
      <c r="O4279" s="263"/>
      <c r="P4279" s="263"/>
      <c r="Q4279" s="263"/>
    </row>
    <row r="4280" spans="1:17" s="266" customFormat="1" ht="40.200000000000003" customHeight="1">
      <c r="A4280" s="263" t="s">
        <v>13032</v>
      </c>
      <c r="B4280" s="263" t="s">
        <v>13033</v>
      </c>
      <c r="C4280" s="263" t="s">
        <v>13066</v>
      </c>
      <c r="D4280" s="263" t="s">
        <v>13035</v>
      </c>
      <c r="E4280" s="263" t="s">
        <v>12831</v>
      </c>
      <c r="F4280" s="263" t="s">
        <v>13067</v>
      </c>
      <c r="G4280" s="263" t="s">
        <v>13037</v>
      </c>
      <c r="H4280" s="263" t="s">
        <v>13065</v>
      </c>
      <c r="I4280" s="265" t="s">
        <v>9</v>
      </c>
      <c r="J4280" s="290"/>
      <c r="K4280" s="264"/>
      <c r="L4280" s="263"/>
      <c r="M4280" s="263"/>
      <c r="N4280" s="263"/>
      <c r="O4280" s="263"/>
      <c r="P4280" s="263"/>
      <c r="Q4280" s="263"/>
    </row>
    <row r="4281" spans="1:17" s="266" customFormat="1" ht="40.200000000000003" customHeight="1">
      <c r="A4281" s="263" t="s">
        <v>13032</v>
      </c>
      <c r="B4281" s="263" t="s">
        <v>13033</v>
      </c>
      <c r="C4281" s="263" t="s">
        <v>13068</v>
      </c>
      <c r="D4281" s="263" t="s">
        <v>13035</v>
      </c>
      <c r="E4281" s="263" t="s">
        <v>12831</v>
      </c>
      <c r="F4281" s="263" t="s">
        <v>13069</v>
      </c>
      <c r="G4281" s="263" t="s">
        <v>13070</v>
      </c>
      <c r="H4281" s="263" t="s">
        <v>13071</v>
      </c>
      <c r="I4281" s="265" t="s">
        <v>9</v>
      </c>
      <c r="J4281" s="290"/>
      <c r="K4281" s="264"/>
      <c r="L4281" s="263"/>
      <c r="M4281" s="263"/>
      <c r="N4281" s="263"/>
      <c r="O4281" s="263"/>
      <c r="P4281" s="263"/>
      <c r="Q4281" s="263"/>
    </row>
    <row r="4282" spans="1:17" s="266" customFormat="1" ht="40.200000000000003" customHeight="1">
      <c r="A4282" s="263" t="s">
        <v>13072</v>
      </c>
      <c r="B4282" s="268" t="s">
        <v>14750</v>
      </c>
      <c r="C4282" s="263" t="s">
        <v>13073</v>
      </c>
      <c r="D4282" s="263" t="s">
        <v>13074</v>
      </c>
      <c r="E4282" s="268"/>
      <c r="F4282" s="263" t="s">
        <v>13075</v>
      </c>
      <c r="G4282" s="263" t="s">
        <v>13076</v>
      </c>
      <c r="H4282" s="263" t="s">
        <v>13077</v>
      </c>
      <c r="I4282" s="265" t="s">
        <v>9</v>
      </c>
      <c r="J4282" s="263"/>
      <c r="K4282" s="264"/>
      <c r="L4282" s="263" t="s">
        <v>645</v>
      </c>
    </row>
    <row r="4283" spans="1:17" s="266" customFormat="1" ht="40.200000000000003" customHeight="1">
      <c r="A4283" s="263" t="s">
        <v>13072</v>
      </c>
      <c r="B4283" s="268" t="s">
        <v>14750</v>
      </c>
      <c r="C4283" s="263" t="s">
        <v>13078</v>
      </c>
      <c r="D4283" s="263" t="s">
        <v>13074</v>
      </c>
      <c r="E4283" s="268"/>
      <c r="F4283" s="263" t="s">
        <v>13079</v>
      </c>
      <c r="G4283" s="263" t="s">
        <v>13076</v>
      </c>
      <c r="H4283" s="263" t="s">
        <v>13080</v>
      </c>
      <c r="I4283" s="265" t="s">
        <v>9</v>
      </c>
      <c r="J4283" s="263"/>
      <c r="K4283" s="264"/>
      <c r="L4283" s="263" t="s">
        <v>645</v>
      </c>
    </row>
    <row r="4284" spans="1:17" s="266" customFormat="1" ht="40.200000000000003" customHeight="1">
      <c r="A4284" s="263" t="s">
        <v>13072</v>
      </c>
      <c r="B4284" s="268" t="s">
        <v>14750</v>
      </c>
      <c r="C4284" s="263" t="s">
        <v>13081</v>
      </c>
      <c r="D4284" s="263" t="s">
        <v>13074</v>
      </c>
      <c r="E4284" s="268"/>
      <c r="F4284" s="263" t="s">
        <v>13082</v>
      </c>
      <c r="G4284" s="263" t="s">
        <v>13076</v>
      </c>
      <c r="H4284" s="263" t="s">
        <v>13083</v>
      </c>
      <c r="I4284" s="265" t="s">
        <v>9</v>
      </c>
      <c r="J4284" s="263"/>
      <c r="K4284" s="264"/>
      <c r="L4284" s="263" t="s">
        <v>645</v>
      </c>
    </row>
    <row r="4285" spans="1:17" s="266" customFormat="1" ht="40.200000000000003" customHeight="1">
      <c r="A4285" s="263" t="s">
        <v>13072</v>
      </c>
      <c r="B4285" s="268" t="s">
        <v>14750</v>
      </c>
      <c r="C4285" s="263" t="s">
        <v>13084</v>
      </c>
      <c r="D4285" s="263" t="s">
        <v>13074</v>
      </c>
      <c r="E4285" s="268"/>
      <c r="F4285" s="263" t="s">
        <v>13085</v>
      </c>
      <c r="G4285" s="263" t="s">
        <v>13076</v>
      </c>
      <c r="H4285" s="263" t="s">
        <v>13086</v>
      </c>
      <c r="I4285" s="265" t="s">
        <v>9</v>
      </c>
      <c r="J4285" s="263"/>
      <c r="K4285" s="264"/>
      <c r="L4285" s="263" t="s">
        <v>645</v>
      </c>
    </row>
    <row r="4286" spans="1:17" s="266" customFormat="1" ht="40.200000000000003" customHeight="1">
      <c r="A4286" s="263" t="s">
        <v>13072</v>
      </c>
      <c r="B4286" s="268" t="s">
        <v>14750</v>
      </c>
      <c r="C4286" s="263" t="s">
        <v>13087</v>
      </c>
      <c r="D4286" s="263" t="s">
        <v>13074</v>
      </c>
      <c r="E4286" s="268"/>
      <c r="F4286" s="264" t="s">
        <v>13088</v>
      </c>
      <c r="G4286" s="264" t="s">
        <v>13076</v>
      </c>
      <c r="H4286" s="264" t="s">
        <v>13089</v>
      </c>
      <c r="I4286" s="265" t="s">
        <v>9</v>
      </c>
      <c r="J4286" s="263"/>
      <c r="K4286" s="264"/>
      <c r="L4286" s="263" t="s">
        <v>645</v>
      </c>
    </row>
    <row r="4287" spans="1:17" s="266" customFormat="1" ht="40.200000000000003" customHeight="1">
      <c r="A4287" s="263" t="s">
        <v>14729</v>
      </c>
      <c r="B4287" s="268" t="s">
        <v>14750</v>
      </c>
      <c r="C4287" s="263" t="s">
        <v>13090</v>
      </c>
      <c r="D4287" s="263" t="s">
        <v>13074</v>
      </c>
      <c r="E4287" s="268"/>
      <c r="F4287" s="263" t="s">
        <v>13091</v>
      </c>
      <c r="G4287" s="263" t="s">
        <v>13076</v>
      </c>
      <c r="H4287" s="263" t="s">
        <v>13092</v>
      </c>
      <c r="I4287" s="265" t="s">
        <v>9</v>
      </c>
      <c r="J4287" s="263"/>
      <c r="K4287" s="264"/>
      <c r="L4287" s="263" t="s">
        <v>645</v>
      </c>
    </row>
    <row r="4288" spans="1:17" s="266" customFormat="1" ht="40.200000000000003" customHeight="1">
      <c r="A4288" s="263" t="s">
        <v>14729</v>
      </c>
      <c r="B4288" s="268" t="s">
        <v>14750</v>
      </c>
      <c r="C4288" s="263" t="s">
        <v>13093</v>
      </c>
      <c r="D4288" s="263" t="s">
        <v>13074</v>
      </c>
      <c r="E4288" s="268"/>
      <c r="F4288" s="263" t="s">
        <v>13094</v>
      </c>
      <c r="G4288" s="263" t="s">
        <v>13095</v>
      </c>
      <c r="H4288" s="263" t="s">
        <v>13096</v>
      </c>
      <c r="I4288" s="265" t="s">
        <v>9</v>
      </c>
      <c r="J4288" s="263"/>
      <c r="K4288" s="264"/>
      <c r="L4288" s="263" t="s">
        <v>645</v>
      </c>
    </row>
    <row r="4289" spans="1:12" s="266" customFormat="1" ht="40.200000000000003" customHeight="1">
      <c r="A4289" s="263" t="s">
        <v>13072</v>
      </c>
      <c r="B4289" s="268" t="s">
        <v>14750</v>
      </c>
      <c r="C4289" s="263" t="s">
        <v>13097</v>
      </c>
      <c r="D4289" s="263" t="s">
        <v>13074</v>
      </c>
      <c r="E4289" s="268"/>
      <c r="F4289" s="263" t="s">
        <v>13098</v>
      </c>
      <c r="G4289" s="263" t="s">
        <v>13099</v>
      </c>
      <c r="H4289" s="263" t="s">
        <v>13100</v>
      </c>
      <c r="I4289" s="273" t="s">
        <v>9</v>
      </c>
      <c r="J4289" s="290"/>
      <c r="K4289" s="264"/>
      <c r="L4289" s="263" t="s">
        <v>645</v>
      </c>
    </row>
    <row r="4290" spans="1:12" s="266" customFormat="1" ht="40.200000000000003" customHeight="1">
      <c r="A4290" s="263" t="s">
        <v>13072</v>
      </c>
      <c r="B4290" s="268" t="s">
        <v>14750</v>
      </c>
      <c r="C4290" s="263" t="s">
        <v>13101</v>
      </c>
      <c r="D4290" s="263" t="s">
        <v>13074</v>
      </c>
      <c r="E4290" s="268"/>
      <c r="F4290" s="263" t="s">
        <v>13102</v>
      </c>
      <c r="G4290" s="263" t="s">
        <v>13099</v>
      </c>
      <c r="H4290" s="264" t="s">
        <v>13103</v>
      </c>
      <c r="I4290" s="265" t="s">
        <v>9</v>
      </c>
      <c r="J4290" s="263"/>
      <c r="K4290" s="264"/>
      <c r="L4290" s="263" t="s">
        <v>645</v>
      </c>
    </row>
    <row r="4291" spans="1:12" s="266" customFormat="1" ht="40.200000000000003" customHeight="1">
      <c r="A4291" s="263" t="s">
        <v>14729</v>
      </c>
      <c r="B4291" s="268" t="s">
        <v>14750</v>
      </c>
      <c r="C4291" s="263" t="s">
        <v>13104</v>
      </c>
      <c r="D4291" s="263" t="s">
        <v>13074</v>
      </c>
      <c r="E4291" s="268"/>
      <c r="F4291" s="263" t="s">
        <v>13105</v>
      </c>
      <c r="G4291" s="263" t="s">
        <v>13106</v>
      </c>
      <c r="H4291" s="264" t="s">
        <v>13107</v>
      </c>
      <c r="I4291" s="265" t="s">
        <v>9</v>
      </c>
      <c r="J4291" s="263"/>
      <c r="K4291" s="264"/>
      <c r="L4291" s="263" t="s">
        <v>645</v>
      </c>
    </row>
    <row r="4292" spans="1:12" s="266" customFormat="1" ht="40.200000000000003" customHeight="1">
      <c r="A4292" s="263" t="s">
        <v>13072</v>
      </c>
      <c r="B4292" s="268" t="s">
        <v>14750</v>
      </c>
      <c r="C4292" s="263" t="s">
        <v>13108</v>
      </c>
      <c r="D4292" s="263" t="s">
        <v>13074</v>
      </c>
      <c r="E4292" s="268"/>
      <c r="F4292" s="263" t="s">
        <v>13109</v>
      </c>
      <c r="G4292" s="263" t="s">
        <v>13099</v>
      </c>
      <c r="H4292" s="264" t="s">
        <v>13110</v>
      </c>
      <c r="I4292" s="265" t="s">
        <v>9</v>
      </c>
      <c r="J4292" s="263"/>
      <c r="K4292" s="264"/>
      <c r="L4292" s="263" t="s">
        <v>645</v>
      </c>
    </row>
    <row r="4293" spans="1:12" s="266" customFormat="1" ht="40.200000000000003" customHeight="1">
      <c r="A4293" s="263" t="s">
        <v>13072</v>
      </c>
      <c r="B4293" s="268" t="s">
        <v>14750</v>
      </c>
      <c r="C4293" s="263" t="s">
        <v>13111</v>
      </c>
      <c r="D4293" s="263" t="s">
        <v>13074</v>
      </c>
      <c r="E4293" s="268"/>
      <c r="F4293" s="263" t="s">
        <v>13112</v>
      </c>
      <c r="G4293" s="263" t="s">
        <v>13099</v>
      </c>
      <c r="H4293" s="263" t="s">
        <v>13113</v>
      </c>
      <c r="I4293" s="265" t="s">
        <v>9</v>
      </c>
      <c r="J4293" s="263"/>
      <c r="K4293" s="264"/>
      <c r="L4293" s="263" t="s">
        <v>645</v>
      </c>
    </row>
    <row r="4294" spans="1:12" s="266" customFormat="1" ht="40.200000000000003" customHeight="1">
      <c r="A4294" s="263" t="s">
        <v>13072</v>
      </c>
      <c r="B4294" s="268" t="s">
        <v>14750</v>
      </c>
      <c r="C4294" s="263" t="s">
        <v>13114</v>
      </c>
      <c r="D4294" s="263" t="s">
        <v>13074</v>
      </c>
      <c r="E4294" s="268"/>
      <c r="F4294" s="263" t="s">
        <v>13115</v>
      </c>
      <c r="G4294" s="263" t="s">
        <v>13099</v>
      </c>
      <c r="H4294" s="263" t="s">
        <v>13116</v>
      </c>
      <c r="I4294" s="265" t="s">
        <v>9</v>
      </c>
      <c r="J4294" s="263"/>
      <c r="K4294" s="264"/>
      <c r="L4294" s="263" t="s">
        <v>645</v>
      </c>
    </row>
    <row r="4295" spans="1:12" s="266" customFormat="1" ht="40.200000000000003" customHeight="1">
      <c r="A4295" s="263" t="s">
        <v>13072</v>
      </c>
      <c r="B4295" s="268" t="s">
        <v>14750</v>
      </c>
      <c r="C4295" s="263" t="s">
        <v>13117</v>
      </c>
      <c r="D4295" s="263" t="s">
        <v>13074</v>
      </c>
      <c r="E4295" s="268"/>
      <c r="F4295" s="263" t="s">
        <v>13118</v>
      </c>
      <c r="G4295" s="263" t="s">
        <v>13119</v>
      </c>
      <c r="H4295" s="263" t="s">
        <v>13120</v>
      </c>
      <c r="I4295" s="265" t="s">
        <v>9</v>
      </c>
      <c r="J4295" s="263"/>
      <c r="K4295" s="264"/>
      <c r="L4295" s="263" t="s">
        <v>645</v>
      </c>
    </row>
    <row r="4296" spans="1:12" s="266" customFormat="1" ht="40.200000000000003" customHeight="1">
      <c r="A4296" s="263" t="s">
        <v>13072</v>
      </c>
      <c r="B4296" s="268" t="s">
        <v>14750</v>
      </c>
      <c r="C4296" s="263" t="s">
        <v>13121</v>
      </c>
      <c r="D4296" s="263" t="s">
        <v>13074</v>
      </c>
      <c r="E4296" s="268"/>
      <c r="F4296" s="263" t="s">
        <v>13122</v>
      </c>
      <c r="G4296" s="263" t="s">
        <v>13119</v>
      </c>
      <c r="H4296" s="263" t="s">
        <v>13123</v>
      </c>
      <c r="I4296" s="265" t="s">
        <v>9</v>
      </c>
      <c r="J4296" s="263"/>
      <c r="K4296" s="264"/>
      <c r="L4296" s="263" t="s">
        <v>645</v>
      </c>
    </row>
    <row r="4297" spans="1:12" s="266" customFormat="1" ht="40.200000000000003" customHeight="1">
      <c r="A4297" s="263" t="s">
        <v>13072</v>
      </c>
      <c r="B4297" s="268" t="s">
        <v>14750</v>
      </c>
      <c r="C4297" s="263" t="s">
        <v>13124</v>
      </c>
      <c r="D4297" s="263" t="s">
        <v>13074</v>
      </c>
      <c r="E4297" s="268"/>
      <c r="F4297" s="263" t="s">
        <v>13125</v>
      </c>
      <c r="G4297" s="263" t="s">
        <v>13119</v>
      </c>
      <c r="H4297" s="263" t="s">
        <v>13126</v>
      </c>
      <c r="I4297" s="265" t="s">
        <v>9</v>
      </c>
      <c r="J4297" s="263"/>
      <c r="K4297" s="264"/>
      <c r="L4297" s="263" t="s">
        <v>645</v>
      </c>
    </row>
    <row r="4298" spans="1:12" s="266" customFormat="1" ht="40.200000000000003" customHeight="1">
      <c r="A4298" s="263" t="s">
        <v>13072</v>
      </c>
      <c r="B4298" s="268" t="s">
        <v>14750</v>
      </c>
      <c r="C4298" s="263" t="s">
        <v>13127</v>
      </c>
      <c r="D4298" s="263" t="s">
        <v>13074</v>
      </c>
      <c r="E4298" s="268"/>
      <c r="F4298" s="263" t="s">
        <v>13128</v>
      </c>
      <c r="G4298" s="263" t="s">
        <v>13119</v>
      </c>
      <c r="H4298" s="263" t="s">
        <v>13129</v>
      </c>
      <c r="I4298" s="265" t="s">
        <v>9</v>
      </c>
      <c r="J4298" s="263"/>
      <c r="K4298" s="264"/>
      <c r="L4298" s="263" t="s">
        <v>645</v>
      </c>
    </row>
    <row r="4299" spans="1:12" s="266" customFormat="1" ht="40.200000000000003" customHeight="1">
      <c r="A4299" s="263" t="s">
        <v>13072</v>
      </c>
      <c r="B4299" s="268" t="s">
        <v>14750</v>
      </c>
      <c r="C4299" s="263" t="s">
        <v>13130</v>
      </c>
      <c r="D4299" s="263" t="s">
        <v>13074</v>
      </c>
      <c r="E4299" s="268"/>
      <c r="F4299" s="263" t="s">
        <v>13131</v>
      </c>
      <c r="G4299" s="263" t="s">
        <v>13119</v>
      </c>
      <c r="H4299" s="263" t="s">
        <v>17438</v>
      </c>
      <c r="I4299" s="265" t="s">
        <v>9</v>
      </c>
      <c r="J4299" s="263"/>
      <c r="K4299" s="264"/>
      <c r="L4299" s="263" t="s">
        <v>645</v>
      </c>
    </row>
    <row r="4300" spans="1:12" s="266" customFormat="1" ht="40.200000000000003" customHeight="1">
      <c r="A4300" s="263" t="s">
        <v>13072</v>
      </c>
      <c r="B4300" s="268" t="s">
        <v>14750</v>
      </c>
      <c r="C4300" s="263" t="s">
        <v>13132</v>
      </c>
      <c r="D4300" s="263" t="s">
        <v>13074</v>
      </c>
      <c r="E4300" s="268"/>
      <c r="F4300" s="263" t="s">
        <v>13133</v>
      </c>
      <c r="G4300" s="263" t="s">
        <v>13119</v>
      </c>
      <c r="H4300" s="263" t="s">
        <v>13134</v>
      </c>
      <c r="I4300" s="265" t="s">
        <v>9</v>
      </c>
      <c r="J4300" s="263"/>
      <c r="K4300" s="264"/>
      <c r="L4300" s="263" t="s">
        <v>645</v>
      </c>
    </row>
    <row r="4301" spans="1:12" s="266" customFormat="1" ht="40.200000000000003" customHeight="1">
      <c r="A4301" s="263" t="s">
        <v>13072</v>
      </c>
      <c r="B4301" s="268" t="s">
        <v>14750</v>
      </c>
      <c r="C4301" s="263" t="s">
        <v>13135</v>
      </c>
      <c r="D4301" s="263" t="s">
        <v>13074</v>
      </c>
      <c r="E4301" s="268"/>
      <c r="F4301" s="263" t="s">
        <v>13136</v>
      </c>
      <c r="G4301" s="263" t="s">
        <v>13137</v>
      </c>
      <c r="H4301" s="263" t="s">
        <v>13138</v>
      </c>
      <c r="I4301" s="265" t="s">
        <v>9</v>
      </c>
      <c r="J4301" s="263"/>
      <c r="K4301" s="264"/>
      <c r="L4301" s="263" t="s">
        <v>645</v>
      </c>
    </row>
    <row r="4302" spans="1:12" s="266" customFormat="1" ht="40.200000000000003" customHeight="1">
      <c r="A4302" s="263" t="s">
        <v>13072</v>
      </c>
      <c r="B4302" s="268" t="s">
        <v>14750</v>
      </c>
      <c r="C4302" s="263" t="s">
        <v>13139</v>
      </c>
      <c r="D4302" s="263" t="s">
        <v>13074</v>
      </c>
      <c r="E4302" s="268"/>
      <c r="F4302" s="263" t="s">
        <v>13140</v>
      </c>
      <c r="G4302" s="263" t="s">
        <v>13137</v>
      </c>
      <c r="H4302" s="263" t="s">
        <v>13141</v>
      </c>
      <c r="I4302" s="265" t="s">
        <v>9</v>
      </c>
      <c r="J4302" s="263"/>
      <c r="K4302" s="264"/>
      <c r="L4302" s="263" t="s">
        <v>645</v>
      </c>
    </row>
    <row r="4303" spans="1:12" s="266" customFormat="1" ht="40.200000000000003" customHeight="1">
      <c r="A4303" s="263" t="s">
        <v>13072</v>
      </c>
      <c r="B4303" s="268" t="s">
        <v>14750</v>
      </c>
      <c r="C4303" s="263" t="s">
        <v>13142</v>
      </c>
      <c r="D4303" s="263" t="s">
        <v>13074</v>
      </c>
      <c r="E4303" s="268"/>
      <c r="F4303" s="263" t="s">
        <v>13143</v>
      </c>
      <c r="G4303" s="263" t="s">
        <v>13137</v>
      </c>
      <c r="H4303" s="263" t="s">
        <v>13144</v>
      </c>
      <c r="I4303" s="265" t="s">
        <v>9</v>
      </c>
      <c r="J4303" s="263"/>
      <c r="K4303" s="264"/>
      <c r="L4303" s="263" t="s">
        <v>645</v>
      </c>
    </row>
    <row r="4304" spans="1:12" s="266" customFormat="1" ht="40.200000000000003" customHeight="1">
      <c r="A4304" s="263" t="s">
        <v>13072</v>
      </c>
      <c r="B4304" s="268" t="s">
        <v>14750</v>
      </c>
      <c r="C4304" s="263" t="s">
        <v>13145</v>
      </c>
      <c r="D4304" s="263" t="s">
        <v>13074</v>
      </c>
      <c r="E4304" s="268"/>
      <c r="F4304" s="263" t="s">
        <v>13146</v>
      </c>
      <c r="G4304" s="263" t="s">
        <v>13147</v>
      </c>
      <c r="H4304" s="263" t="s">
        <v>13148</v>
      </c>
      <c r="I4304" s="265" t="s">
        <v>9</v>
      </c>
      <c r="J4304" s="263"/>
      <c r="K4304" s="264"/>
      <c r="L4304" s="263" t="s">
        <v>645</v>
      </c>
    </row>
    <row r="4305" spans="1:12" s="266" customFormat="1" ht="40.200000000000003" customHeight="1">
      <c r="A4305" s="263" t="s">
        <v>13072</v>
      </c>
      <c r="B4305" s="268" t="s">
        <v>14750</v>
      </c>
      <c r="C4305" s="263" t="s">
        <v>13149</v>
      </c>
      <c r="D4305" s="263" t="s">
        <v>13074</v>
      </c>
      <c r="E4305" s="268"/>
      <c r="F4305" s="263" t="s">
        <v>13150</v>
      </c>
      <c r="G4305" s="263" t="s">
        <v>13147</v>
      </c>
      <c r="H4305" s="263" t="s">
        <v>13151</v>
      </c>
      <c r="I4305" s="265" t="s">
        <v>9</v>
      </c>
      <c r="J4305" s="263"/>
      <c r="K4305" s="264"/>
      <c r="L4305" s="263" t="s">
        <v>645</v>
      </c>
    </row>
    <row r="4306" spans="1:12" s="266" customFormat="1" ht="40.200000000000003" customHeight="1">
      <c r="A4306" s="263" t="s">
        <v>13072</v>
      </c>
      <c r="B4306" s="268" t="s">
        <v>14750</v>
      </c>
      <c r="C4306" s="263" t="s">
        <v>13152</v>
      </c>
      <c r="D4306" s="263" t="s">
        <v>13074</v>
      </c>
      <c r="E4306" s="268"/>
      <c r="F4306" s="263" t="s">
        <v>13153</v>
      </c>
      <c r="G4306" s="263" t="s">
        <v>13154</v>
      </c>
      <c r="H4306" s="263" t="s">
        <v>13155</v>
      </c>
      <c r="I4306" s="265" t="s">
        <v>9</v>
      </c>
      <c r="J4306" s="263"/>
      <c r="K4306" s="264"/>
      <c r="L4306" s="263" t="s">
        <v>645</v>
      </c>
    </row>
    <row r="4307" spans="1:12" s="266" customFormat="1" ht="40.200000000000003" customHeight="1">
      <c r="A4307" s="263" t="s">
        <v>13072</v>
      </c>
      <c r="B4307" s="268" t="s">
        <v>14750</v>
      </c>
      <c r="C4307" s="263" t="s">
        <v>13156</v>
      </c>
      <c r="D4307" s="263" t="s">
        <v>13074</v>
      </c>
      <c r="E4307" s="268"/>
      <c r="F4307" s="263" t="s">
        <v>13157</v>
      </c>
      <c r="G4307" s="263" t="s">
        <v>13119</v>
      </c>
      <c r="H4307" s="263" t="s">
        <v>13158</v>
      </c>
      <c r="I4307" s="265" t="s">
        <v>9</v>
      </c>
      <c r="J4307" s="263"/>
      <c r="K4307" s="264"/>
      <c r="L4307" s="263" t="s">
        <v>645</v>
      </c>
    </row>
    <row r="4308" spans="1:12" s="266" customFormat="1" ht="40.200000000000003" customHeight="1">
      <c r="A4308" s="263" t="s">
        <v>13072</v>
      </c>
      <c r="B4308" s="268" t="s">
        <v>14750</v>
      </c>
      <c r="C4308" s="263" t="s">
        <v>13159</v>
      </c>
      <c r="D4308" s="263" t="s">
        <v>13074</v>
      </c>
      <c r="E4308" s="268"/>
      <c r="F4308" s="263" t="s">
        <v>13160</v>
      </c>
      <c r="G4308" s="263" t="s">
        <v>13119</v>
      </c>
      <c r="H4308" s="263" t="s">
        <v>13161</v>
      </c>
      <c r="I4308" s="265" t="s">
        <v>9</v>
      </c>
      <c r="J4308" s="263"/>
      <c r="K4308" s="264"/>
      <c r="L4308" s="263" t="s">
        <v>645</v>
      </c>
    </row>
    <row r="4309" spans="1:12" s="266" customFormat="1" ht="40.200000000000003" customHeight="1">
      <c r="A4309" s="263" t="s">
        <v>13072</v>
      </c>
      <c r="B4309" s="268" t="s">
        <v>14750</v>
      </c>
      <c r="C4309" s="263" t="s">
        <v>13162</v>
      </c>
      <c r="D4309" s="263" t="s">
        <v>13074</v>
      </c>
      <c r="E4309" s="268"/>
      <c r="F4309" s="263" t="s">
        <v>13163</v>
      </c>
      <c r="G4309" s="263" t="s">
        <v>13119</v>
      </c>
      <c r="H4309" s="263" t="s">
        <v>13164</v>
      </c>
      <c r="I4309" s="265" t="s">
        <v>9</v>
      </c>
      <c r="J4309" s="263"/>
      <c r="K4309" s="264"/>
      <c r="L4309" s="263" t="s">
        <v>645</v>
      </c>
    </row>
    <row r="4310" spans="1:12" s="266" customFormat="1" ht="40.200000000000003" customHeight="1">
      <c r="A4310" s="263" t="s">
        <v>13072</v>
      </c>
      <c r="B4310" s="268" t="s">
        <v>14750</v>
      </c>
      <c r="C4310" s="263" t="s">
        <v>13165</v>
      </c>
      <c r="D4310" s="263" t="s">
        <v>13074</v>
      </c>
      <c r="E4310" s="268"/>
      <c r="F4310" s="263" t="s">
        <v>13166</v>
      </c>
      <c r="G4310" s="263" t="s">
        <v>13119</v>
      </c>
      <c r="H4310" s="263" t="s">
        <v>13167</v>
      </c>
      <c r="I4310" s="265" t="s">
        <v>9</v>
      </c>
      <c r="J4310" s="263"/>
      <c r="K4310" s="264"/>
      <c r="L4310" s="263" t="s">
        <v>645</v>
      </c>
    </row>
    <row r="4311" spans="1:12" s="333" customFormat="1" ht="40.200000000000003" customHeight="1">
      <c r="A4311" s="287" t="s">
        <v>13072</v>
      </c>
      <c r="B4311" s="268" t="s">
        <v>14750</v>
      </c>
      <c r="C4311" s="287" t="s">
        <v>13168</v>
      </c>
      <c r="D4311" s="287" t="s">
        <v>13074</v>
      </c>
      <c r="E4311" s="284"/>
      <c r="F4311" s="287" t="s">
        <v>13169</v>
      </c>
      <c r="G4311" s="287" t="s">
        <v>13119</v>
      </c>
      <c r="H4311" s="287" t="s">
        <v>13170</v>
      </c>
      <c r="I4311" s="310" t="s">
        <v>9</v>
      </c>
      <c r="J4311" s="290"/>
      <c r="K4311" s="309"/>
      <c r="L4311" s="287" t="s">
        <v>645</v>
      </c>
    </row>
    <row r="4312" spans="1:12" s="260" customFormat="1" ht="40.200000000000003" customHeight="1">
      <c r="A4312" s="256" t="s">
        <v>13072</v>
      </c>
      <c r="B4312" s="268" t="s">
        <v>14750</v>
      </c>
      <c r="C4312" s="256" t="s">
        <v>13171</v>
      </c>
      <c r="D4312" s="256" t="s">
        <v>13074</v>
      </c>
      <c r="E4312" s="262"/>
      <c r="F4312" s="256" t="s">
        <v>13172</v>
      </c>
      <c r="G4312" s="256" t="s">
        <v>13119</v>
      </c>
      <c r="H4312" s="256" t="s">
        <v>13173</v>
      </c>
      <c r="I4312" s="259" t="s">
        <v>9</v>
      </c>
      <c r="J4312" s="263"/>
      <c r="K4312" s="258"/>
      <c r="L4312" s="256" t="s">
        <v>645</v>
      </c>
    </row>
    <row r="4313" spans="1:12" s="266" customFormat="1" ht="40.200000000000003" customHeight="1">
      <c r="A4313" s="263" t="s">
        <v>13072</v>
      </c>
      <c r="B4313" s="268" t="s">
        <v>14750</v>
      </c>
      <c r="C4313" s="263" t="s">
        <v>13174</v>
      </c>
      <c r="D4313" s="263" t="s">
        <v>13074</v>
      </c>
      <c r="E4313" s="268"/>
      <c r="F4313" s="263" t="s">
        <v>13175</v>
      </c>
      <c r="G4313" s="263" t="s">
        <v>13176</v>
      </c>
      <c r="H4313" s="263" t="s">
        <v>13177</v>
      </c>
      <c r="I4313" s="265" t="s">
        <v>9</v>
      </c>
      <c r="J4313" s="263"/>
      <c r="K4313" s="264"/>
      <c r="L4313" s="263" t="s">
        <v>645</v>
      </c>
    </row>
    <row r="4314" spans="1:12" s="266" customFormat="1" ht="40.200000000000003" customHeight="1">
      <c r="A4314" s="263" t="s">
        <v>13072</v>
      </c>
      <c r="B4314" s="268" t="s">
        <v>14750</v>
      </c>
      <c r="C4314" s="263" t="s">
        <v>13178</v>
      </c>
      <c r="D4314" s="263" t="s">
        <v>13074</v>
      </c>
      <c r="E4314" s="268"/>
      <c r="F4314" s="263" t="s">
        <v>13179</v>
      </c>
      <c r="G4314" s="263" t="s">
        <v>13176</v>
      </c>
      <c r="H4314" s="263" t="s">
        <v>13180</v>
      </c>
      <c r="I4314" s="265" t="s">
        <v>9</v>
      </c>
      <c r="J4314" s="263"/>
      <c r="K4314" s="264"/>
      <c r="L4314" s="263" t="s">
        <v>645</v>
      </c>
    </row>
    <row r="4315" spans="1:12" s="266" customFormat="1" ht="40.200000000000003" customHeight="1">
      <c r="A4315" s="263" t="s">
        <v>13072</v>
      </c>
      <c r="B4315" s="268" t="s">
        <v>14750</v>
      </c>
      <c r="C4315" s="263" t="s">
        <v>13181</v>
      </c>
      <c r="D4315" s="263" t="s">
        <v>13074</v>
      </c>
      <c r="E4315" s="268"/>
      <c r="F4315" s="263" t="s">
        <v>13182</v>
      </c>
      <c r="G4315" s="263" t="s">
        <v>13183</v>
      </c>
      <c r="H4315" s="263" t="s">
        <v>13184</v>
      </c>
      <c r="I4315" s="265" t="s">
        <v>9</v>
      </c>
      <c r="J4315" s="263"/>
      <c r="K4315" s="264"/>
      <c r="L4315" s="263" t="s">
        <v>645</v>
      </c>
    </row>
    <row r="4316" spans="1:12" s="266" customFormat="1" ht="40.200000000000003" customHeight="1">
      <c r="A4316" s="263" t="s">
        <v>13072</v>
      </c>
      <c r="B4316" s="268" t="s">
        <v>14750</v>
      </c>
      <c r="C4316" s="263" t="s">
        <v>13185</v>
      </c>
      <c r="D4316" s="263" t="s">
        <v>13074</v>
      </c>
      <c r="E4316" s="268"/>
      <c r="F4316" s="263" t="s">
        <v>13186</v>
      </c>
      <c r="G4316" s="263" t="s">
        <v>13119</v>
      </c>
      <c r="H4316" s="263" t="s">
        <v>13187</v>
      </c>
      <c r="I4316" s="265" t="s">
        <v>9</v>
      </c>
      <c r="J4316" s="263"/>
      <c r="K4316" s="264"/>
      <c r="L4316" s="263" t="s">
        <v>645</v>
      </c>
    </row>
    <row r="4317" spans="1:12" s="266" customFormat="1" ht="40.200000000000003" customHeight="1">
      <c r="A4317" s="263" t="s">
        <v>13072</v>
      </c>
      <c r="B4317" s="268" t="s">
        <v>14750</v>
      </c>
      <c r="C4317" s="263" t="s">
        <v>13188</v>
      </c>
      <c r="D4317" s="263" t="s">
        <v>13074</v>
      </c>
      <c r="E4317" s="268"/>
      <c r="F4317" s="263" t="s">
        <v>13189</v>
      </c>
      <c r="G4317" s="263" t="s">
        <v>13119</v>
      </c>
      <c r="H4317" s="263" t="s">
        <v>13190</v>
      </c>
      <c r="I4317" s="265" t="s">
        <v>9</v>
      </c>
      <c r="J4317" s="263"/>
      <c r="K4317" s="264"/>
      <c r="L4317" s="263" t="s">
        <v>645</v>
      </c>
    </row>
    <row r="4318" spans="1:12" s="266" customFormat="1" ht="40.200000000000003" customHeight="1">
      <c r="A4318" s="263" t="s">
        <v>13072</v>
      </c>
      <c r="B4318" s="268" t="s">
        <v>14750</v>
      </c>
      <c r="C4318" s="263" t="s">
        <v>13191</v>
      </c>
      <c r="D4318" s="263" t="s">
        <v>13074</v>
      </c>
      <c r="E4318" s="268"/>
      <c r="F4318" s="263" t="s">
        <v>13192</v>
      </c>
      <c r="G4318" s="263" t="s">
        <v>13193</v>
      </c>
      <c r="H4318" s="263" t="s">
        <v>13194</v>
      </c>
      <c r="I4318" s="273" t="s">
        <v>9</v>
      </c>
      <c r="J4318" s="290"/>
      <c r="K4318" s="264"/>
      <c r="L4318" s="263" t="s">
        <v>645</v>
      </c>
    </row>
    <row r="4319" spans="1:12" s="266" customFormat="1" ht="40.200000000000003" customHeight="1">
      <c r="A4319" s="263" t="s">
        <v>13072</v>
      </c>
      <c r="B4319" s="268" t="s">
        <v>14750</v>
      </c>
      <c r="C4319" s="263" t="s">
        <v>13195</v>
      </c>
      <c r="D4319" s="263" t="s">
        <v>13074</v>
      </c>
      <c r="E4319" s="268"/>
      <c r="F4319" s="263" t="s">
        <v>13196</v>
      </c>
      <c r="G4319" s="263" t="s">
        <v>13197</v>
      </c>
      <c r="H4319" s="263" t="s">
        <v>13198</v>
      </c>
      <c r="I4319" s="273" t="s">
        <v>9</v>
      </c>
      <c r="J4319" s="290"/>
      <c r="K4319" s="264"/>
      <c r="L4319" s="263" t="s">
        <v>645</v>
      </c>
    </row>
    <row r="4320" spans="1:12" s="266" customFormat="1" ht="40.200000000000003" customHeight="1">
      <c r="A4320" s="263" t="s">
        <v>13072</v>
      </c>
      <c r="B4320" s="268" t="s">
        <v>14750</v>
      </c>
      <c r="C4320" s="263" t="s">
        <v>13199</v>
      </c>
      <c r="D4320" s="263" t="s">
        <v>13074</v>
      </c>
      <c r="E4320" s="268"/>
      <c r="F4320" s="263" t="s">
        <v>13200</v>
      </c>
      <c r="G4320" s="263" t="s">
        <v>13201</v>
      </c>
      <c r="H4320" s="263" t="s">
        <v>13202</v>
      </c>
      <c r="I4320" s="265" t="s">
        <v>9</v>
      </c>
      <c r="J4320" s="263"/>
      <c r="K4320" s="264"/>
      <c r="L4320" s="263" t="s">
        <v>645</v>
      </c>
    </row>
    <row r="4321" spans="1:12" s="266" customFormat="1" ht="40.200000000000003" customHeight="1">
      <c r="A4321" s="263" t="s">
        <v>13072</v>
      </c>
      <c r="B4321" s="268" t="s">
        <v>14750</v>
      </c>
      <c r="C4321" s="263" t="s">
        <v>13203</v>
      </c>
      <c r="D4321" s="263" t="s">
        <v>13074</v>
      </c>
      <c r="E4321" s="268"/>
      <c r="F4321" s="263" t="s">
        <v>13204</v>
      </c>
      <c r="G4321" s="263" t="s">
        <v>13201</v>
      </c>
      <c r="H4321" s="263" t="s">
        <v>13205</v>
      </c>
      <c r="I4321" s="265" t="s">
        <v>9</v>
      </c>
      <c r="J4321" s="263"/>
      <c r="K4321" s="264"/>
      <c r="L4321" s="263" t="s">
        <v>645</v>
      </c>
    </row>
    <row r="4322" spans="1:12" s="266" customFormat="1" ht="40.200000000000003" customHeight="1">
      <c r="A4322" s="263" t="s">
        <v>13072</v>
      </c>
      <c r="B4322" s="268" t="s">
        <v>14750</v>
      </c>
      <c r="C4322" s="263" t="s">
        <v>13206</v>
      </c>
      <c r="D4322" s="263" t="s">
        <v>13074</v>
      </c>
      <c r="E4322" s="268"/>
      <c r="F4322" s="263" t="s">
        <v>13207</v>
      </c>
      <c r="G4322" s="263" t="s">
        <v>13208</v>
      </c>
      <c r="H4322" s="263" t="s">
        <v>13209</v>
      </c>
      <c r="I4322" s="265" t="s">
        <v>9</v>
      </c>
      <c r="J4322" s="263"/>
      <c r="K4322" s="264"/>
      <c r="L4322" s="263" t="s">
        <v>645</v>
      </c>
    </row>
    <row r="4323" spans="1:12" s="266" customFormat="1" ht="40.200000000000003" customHeight="1">
      <c r="A4323" s="263" t="s">
        <v>13072</v>
      </c>
      <c r="B4323" s="268" t="s">
        <v>14750</v>
      </c>
      <c r="C4323" s="263" t="s">
        <v>13210</v>
      </c>
      <c r="D4323" s="263" t="s">
        <v>13074</v>
      </c>
      <c r="E4323" s="268"/>
      <c r="F4323" s="263" t="s">
        <v>13211</v>
      </c>
      <c r="G4323" s="263" t="s">
        <v>13208</v>
      </c>
      <c r="H4323" s="263" t="s">
        <v>13212</v>
      </c>
      <c r="I4323" s="265" t="s">
        <v>9</v>
      </c>
      <c r="J4323" s="263"/>
      <c r="K4323" s="264"/>
      <c r="L4323" s="263" t="s">
        <v>645</v>
      </c>
    </row>
    <row r="4324" spans="1:12" s="266" customFormat="1" ht="40.200000000000003" customHeight="1">
      <c r="A4324" s="263" t="s">
        <v>13072</v>
      </c>
      <c r="B4324" s="268" t="s">
        <v>14750</v>
      </c>
      <c r="C4324" s="263" t="s">
        <v>13213</v>
      </c>
      <c r="D4324" s="263" t="s">
        <v>13074</v>
      </c>
      <c r="E4324" s="268"/>
      <c r="F4324" s="263" t="s">
        <v>13214</v>
      </c>
      <c r="G4324" s="263" t="s">
        <v>13119</v>
      </c>
      <c r="H4324" s="263" t="s">
        <v>13215</v>
      </c>
      <c r="I4324" s="265" t="s">
        <v>9</v>
      </c>
      <c r="J4324" s="263"/>
      <c r="K4324" s="264"/>
      <c r="L4324" s="263" t="s">
        <v>645</v>
      </c>
    </row>
    <row r="4325" spans="1:12" s="266" customFormat="1" ht="40.200000000000003" customHeight="1">
      <c r="A4325" s="263" t="s">
        <v>13072</v>
      </c>
      <c r="B4325" s="268" t="s">
        <v>14750</v>
      </c>
      <c r="C4325" s="263" t="s">
        <v>13216</v>
      </c>
      <c r="D4325" s="263" t="s">
        <v>13074</v>
      </c>
      <c r="E4325" s="268"/>
      <c r="F4325" s="263" t="s">
        <v>13217</v>
      </c>
      <c r="G4325" s="263" t="s">
        <v>13119</v>
      </c>
      <c r="H4325" s="263" t="s">
        <v>13218</v>
      </c>
      <c r="I4325" s="265" t="s">
        <v>9</v>
      </c>
      <c r="J4325" s="263"/>
      <c r="K4325" s="264"/>
      <c r="L4325" s="263" t="s">
        <v>645</v>
      </c>
    </row>
    <row r="4326" spans="1:12" s="266" customFormat="1" ht="40.200000000000003" customHeight="1">
      <c r="A4326" s="263" t="s">
        <v>13072</v>
      </c>
      <c r="B4326" s="268" t="s">
        <v>14750</v>
      </c>
      <c r="C4326" s="263" t="s">
        <v>13219</v>
      </c>
      <c r="D4326" s="263" t="s">
        <v>13074</v>
      </c>
      <c r="E4326" s="268"/>
      <c r="F4326" s="263" t="s">
        <v>13220</v>
      </c>
      <c r="G4326" s="263" t="s">
        <v>13119</v>
      </c>
      <c r="H4326" s="264" t="s">
        <v>13221</v>
      </c>
      <c r="I4326" s="265" t="s">
        <v>9</v>
      </c>
      <c r="J4326" s="263"/>
      <c r="K4326" s="264"/>
      <c r="L4326" s="263" t="s">
        <v>645</v>
      </c>
    </row>
    <row r="4327" spans="1:12" s="266" customFormat="1" ht="40.200000000000003" customHeight="1">
      <c r="A4327" s="263" t="s">
        <v>13072</v>
      </c>
      <c r="B4327" s="268" t="s">
        <v>14750</v>
      </c>
      <c r="C4327" s="263" t="s">
        <v>13222</v>
      </c>
      <c r="D4327" s="263" t="s">
        <v>13074</v>
      </c>
      <c r="E4327" s="268"/>
      <c r="F4327" s="263" t="s">
        <v>13223</v>
      </c>
      <c r="G4327" s="263" t="s">
        <v>13119</v>
      </c>
      <c r="H4327" s="263" t="s">
        <v>13224</v>
      </c>
      <c r="I4327" s="265" t="s">
        <v>9</v>
      </c>
      <c r="J4327" s="263"/>
      <c r="K4327" s="264"/>
      <c r="L4327" s="263" t="s">
        <v>645</v>
      </c>
    </row>
    <row r="4328" spans="1:12" s="266" customFormat="1" ht="40.200000000000003" customHeight="1">
      <c r="A4328" s="263" t="s">
        <v>13072</v>
      </c>
      <c r="B4328" s="268" t="s">
        <v>14750</v>
      </c>
      <c r="C4328" s="263" t="s">
        <v>13225</v>
      </c>
      <c r="D4328" s="263" t="s">
        <v>13074</v>
      </c>
      <c r="E4328" s="268"/>
      <c r="F4328" s="263" t="s">
        <v>13226</v>
      </c>
      <c r="G4328" s="263" t="s">
        <v>13119</v>
      </c>
      <c r="H4328" s="263" t="s">
        <v>13227</v>
      </c>
      <c r="I4328" s="265" t="s">
        <v>9</v>
      </c>
      <c r="J4328" s="263"/>
      <c r="K4328" s="264"/>
      <c r="L4328" s="263" t="s">
        <v>645</v>
      </c>
    </row>
    <row r="4329" spans="1:12" s="266" customFormat="1" ht="40.200000000000003" customHeight="1">
      <c r="A4329" s="263" t="s">
        <v>13072</v>
      </c>
      <c r="B4329" s="268" t="s">
        <v>14750</v>
      </c>
      <c r="C4329" s="263" t="s">
        <v>13228</v>
      </c>
      <c r="D4329" s="263" t="s">
        <v>13074</v>
      </c>
      <c r="E4329" s="268"/>
      <c r="F4329" s="263" t="s">
        <v>13229</v>
      </c>
      <c r="G4329" s="263" t="s">
        <v>13119</v>
      </c>
      <c r="H4329" s="263" t="s">
        <v>13230</v>
      </c>
      <c r="I4329" s="265" t="s">
        <v>9</v>
      </c>
      <c r="J4329" s="263"/>
      <c r="K4329" s="264"/>
      <c r="L4329" s="263" t="s">
        <v>645</v>
      </c>
    </row>
    <row r="4330" spans="1:12" s="266" customFormat="1" ht="40.200000000000003" customHeight="1">
      <c r="A4330" s="263" t="s">
        <v>13072</v>
      </c>
      <c r="B4330" s="268" t="s">
        <v>14750</v>
      </c>
      <c r="C4330" s="263" t="s">
        <v>13231</v>
      </c>
      <c r="D4330" s="263" t="s">
        <v>13074</v>
      </c>
      <c r="E4330" s="268"/>
      <c r="F4330" s="263" t="s">
        <v>13232</v>
      </c>
      <c r="G4330" s="263" t="s">
        <v>13119</v>
      </c>
      <c r="H4330" s="263" t="s">
        <v>13233</v>
      </c>
      <c r="I4330" s="265" t="s">
        <v>9</v>
      </c>
      <c r="J4330" s="263"/>
      <c r="K4330" s="264"/>
      <c r="L4330" s="263" t="s">
        <v>645</v>
      </c>
    </row>
    <row r="4331" spans="1:12" s="266" customFormat="1" ht="40.200000000000003" customHeight="1">
      <c r="A4331" s="263" t="s">
        <v>13072</v>
      </c>
      <c r="B4331" s="268" t="s">
        <v>14750</v>
      </c>
      <c r="C4331" s="263" t="s">
        <v>13234</v>
      </c>
      <c r="D4331" s="263" t="s">
        <v>13074</v>
      </c>
      <c r="E4331" s="268"/>
      <c r="F4331" s="263" t="s">
        <v>13235</v>
      </c>
      <c r="G4331" s="263" t="s">
        <v>13119</v>
      </c>
      <c r="H4331" s="263" t="s">
        <v>13236</v>
      </c>
      <c r="I4331" s="265" t="s">
        <v>9</v>
      </c>
      <c r="J4331" s="263"/>
      <c r="K4331" s="264"/>
      <c r="L4331" s="263" t="s">
        <v>645</v>
      </c>
    </row>
    <row r="4332" spans="1:12" s="266" customFormat="1" ht="40.200000000000003" customHeight="1">
      <c r="A4332" s="263" t="s">
        <v>13072</v>
      </c>
      <c r="B4332" s="268" t="s">
        <v>14750</v>
      </c>
      <c r="C4332" s="263" t="s">
        <v>13237</v>
      </c>
      <c r="D4332" s="263" t="s">
        <v>13074</v>
      </c>
      <c r="E4332" s="268"/>
      <c r="F4332" s="263" t="s">
        <v>13238</v>
      </c>
      <c r="G4332" s="263" t="s">
        <v>13119</v>
      </c>
      <c r="H4332" s="263" t="s">
        <v>13239</v>
      </c>
      <c r="I4332" s="310" t="s">
        <v>9</v>
      </c>
      <c r="J4332" s="290"/>
      <c r="K4332" s="264"/>
      <c r="L4332" s="263" t="s">
        <v>645</v>
      </c>
    </row>
    <row r="4333" spans="1:12" s="266" customFormat="1" ht="40.200000000000003" customHeight="1">
      <c r="A4333" s="263" t="s">
        <v>13072</v>
      </c>
      <c r="B4333" s="268" t="s">
        <v>14750</v>
      </c>
      <c r="C4333" s="263" t="s">
        <v>13240</v>
      </c>
      <c r="D4333" s="263" t="s">
        <v>13074</v>
      </c>
      <c r="E4333" s="268"/>
      <c r="F4333" s="263" t="s">
        <v>13241</v>
      </c>
      <c r="G4333" s="263" t="s">
        <v>13119</v>
      </c>
      <c r="H4333" s="263" t="s">
        <v>13242</v>
      </c>
      <c r="I4333" s="265" t="s">
        <v>9</v>
      </c>
      <c r="J4333" s="263"/>
      <c r="K4333" s="264"/>
      <c r="L4333" s="263" t="s">
        <v>645</v>
      </c>
    </row>
    <row r="4334" spans="1:12" s="266" customFormat="1" ht="40.200000000000003" customHeight="1">
      <c r="A4334" s="263" t="s">
        <v>13072</v>
      </c>
      <c r="B4334" s="268" t="s">
        <v>14750</v>
      </c>
      <c r="C4334" s="263" t="s">
        <v>13243</v>
      </c>
      <c r="D4334" s="263" t="s">
        <v>13074</v>
      </c>
      <c r="E4334" s="268"/>
      <c r="F4334" s="263" t="s">
        <v>13244</v>
      </c>
      <c r="G4334" s="263" t="s">
        <v>13119</v>
      </c>
      <c r="H4334" s="263" t="s">
        <v>13245</v>
      </c>
      <c r="I4334" s="265" t="s">
        <v>9</v>
      </c>
      <c r="J4334" s="263"/>
      <c r="K4334" s="264"/>
      <c r="L4334" s="263" t="s">
        <v>645</v>
      </c>
    </row>
    <row r="4335" spans="1:12" s="266" customFormat="1" ht="40.200000000000003" customHeight="1">
      <c r="A4335" s="263" t="s">
        <v>13072</v>
      </c>
      <c r="B4335" s="268" t="s">
        <v>14750</v>
      </c>
      <c r="C4335" s="263" t="s">
        <v>13247</v>
      </c>
      <c r="D4335" s="263" t="s">
        <v>13074</v>
      </c>
      <c r="E4335" s="268"/>
      <c r="F4335" s="263" t="s">
        <v>13246</v>
      </c>
      <c r="G4335" s="263" t="s">
        <v>13119</v>
      </c>
      <c r="H4335" s="263" t="s">
        <v>13245</v>
      </c>
      <c r="I4335" s="265" t="s">
        <v>9</v>
      </c>
      <c r="J4335" s="290"/>
      <c r="K4335" s="264"/>
      <c r="L4335" s="263"/>
    </row>
    <row r="4336" spans="1:12" s="266" customFormat="1" ht="40.200000000000003" customHeight="1">
      <c r="A4336" s="263" t="s">
        <v>13072</v>
      </c>
      <c r="B4336" s="268" t="s">
        <v>14750</v>
      </c>
      <c r="C4336" s="263" t="s">
        <v>13250</v>
      </c>
      <c r="D4336" s="263" t="s">
        <v>13074</v>
      </c>
      <c r="E4336" s="268"/>
      <c r="F4336" s="263" t="s">
        <v>13248</v>
      </c>
      <c r="G4336" s="263" t="s">
        <v>13119</v>
      </c>
      <c r="H4336" s="263" t="s">
        <v>13249</v>
      </c>
      <c r="I4336" s="265" t="s">
        <v>9</v>
      </c>
      <c r="J4336" s="263"/>
      <c r="K4336" s="264"/>
      <c r="L4336" s="263" t="s">
        <v>645</v>
      </c>
    </row>
    <row r="4337" spans="1:12" s="266" customFormat="1" ht="40.200000000000003" customHeight="1">
      <c r="A4337" s="263" t="s">
        <v>13072</v>
      </c>
      <c r="B4337" s="268" t="s">
        <v>14750</v>
      </c>
      <c r="C4337" s="263" t="s">
        <v>13253</v>
      </c>
      <c r="D4337" s="263" t="s">
        <v>13074</v>
      </c>
      <c r="E4337" s="268"/>
      <c r="F4337" s="263" t="s">
        <v>13251</v>
      </c>
      <c r="G4337" s="263" t="s">
        <v>13119</v>
      </c>
      <c r="H4337" s="263" t="s">
        <v>13252</v>
      </c>
      <c r="I4337" s="265" t="s">
        <v>9</v>
      </c>
      <c r="J4337" s="263"/>
      <c r="K4337" s="264"/>
      <c r="L4337" s="263" t="s">
        <v>645</v>
      </c>
    </row>
    <row r="4338" spans="1:12" s="266" customFormat="1" ht="40.200000000000003" customHeight="1">
      <c r="A4338" s="263" t="s">
        <v>13072</v>
      </c>
      <c r="B4338" s="268" t="s">
        <v>14750</v>
      </c>
      <c r="C4338" s="263" t="s">
        <v>14751</v>
      </c>
      <c r="D4338" s="263" t="s">
        <v>13074</v>
      </c>
      <c r="E4338" s="268"/>
      <c r="F4338" s="263" t="s">
        <v>12606</v>
      </c>
      <c r="G4338" s="263" t="s">
        <v>13119</v>
      </c>
      <c r="H4338" s="263" t="s">
        <v>12607</v>
      </c>
      <c r="I4338" s="265" t="s">
        <v>9</v>
      </c>
      <c r="J4338" s="263"/>
      <c r="K4338" s="264"/>
      <c r="L4338" s="263" t="s">
        <v>645</v>
      </c>
    </row>
    <row r="4339" spans="1:12" s="266" customFormat="1" ht="40.200000000000003" customHeight="1">
      <c r="A4339" s="263" t="s">
        <v>13072</v>
      </c>
      <c r="B4339" s="268" t="s">
        <v>14750</v>
      </c>
      <c r="C4339" s="263" t="s">
        <v>13254</v>
      </c>
      <c r="D4339" s="263" t="s">
        <v>13074</v>
      </c>
      <c r="E4339" s="268"/>
      <c r="F4339" s="263" t="s">
        <v>13255</v>
      </c>
      <c r="G4339" s="263" t="s">
        <v>13119</v>
      </c>
      <c r="H4339" s="263" t="s">
        <v>13256</v>
      </c>
      <c r="I4339" s="265" t="s">
        <v>9</v>
      </c>
      <c r="J4339" s="263"/>
      <c r="K4339" s="264"/>
      <c r="L4339" s="263" t="s">
        <v>645</v>
      </c>
    </row>
    <row r="4340" spans="1:12" s="266" customFormat="1" ht="40.200000000000003" customHeight="1">
      <c r="A4340" s="263" t="s">
        <v>13072</v>
      </c>
      <c r="B4340" s="268" t="s">
        <v>14750</v>
      </c>
      <c r="C4340" s="263" t="s">
        <v>13257</v>
      </c>
      <c r="D4340" s="263" t="s">
        <v>13074</v>
      </c>
      <c r="E4340" s="268"/>
      <c r="F4340" s="263" t="s">
        <v>13258</v>
      </c>
      <c r="G4340" s="263" t="s">
        <v>13119</v>
      </c>
      <c r="H4340" s="263" t="s">
        <v>13259</v>
      </c>
      <c r="I4340" s="265" t="s">
        <v>9</v>
      </c>
      <c r="J4340" s="263"/>
      <c r="K4340" s="264"/>
      <c r="L4340" s="263" t="s">
        <v>645</v>
      </c>
    </row>
    <row r="4341" spans="1:12" s="266" customFormat="1" ht="40.200000000000003" customHeight="1">
      <c r="A4341" s="263" t="s">
        <v>13072</v>
      </c>
      <c r="B4341" s="268" t="s">
        <v>14750</v>
      </c>
      <c r="C4341" s="263" t="s">
        <v>13260</v>
      </c>
      <c r="D4341" s="263" t="s">
        <v>13074</v>
      </c>
      <c r="E4341" s="268"/>
      <c r="F4341" s="263" t="s">
        <v>3031</v>
      </c>
      <c r="G4341" s="263" t="s">
        <v>5408</v>
      </c>
      <c r="H4341" s="263" t="s">
        <v>6538</v>
      </c>
      <c r="I4341" s="265" t="s">
        <v>9</v>
      </c>
      <c r="J4341" s="263"/>
      <c r="K4341" s="264"/>
      <c r="L4341" s="263" t="s">
        <v>645</v>
      </c>
    </row>
    <row r="4342" spans="1:12" s="266" customFormat="1" ht="40.200000000000003" customHeight="1">
      <c r="A4342" s="263" t="s">
        <v>13072</v>
      </c>
      <c r="B4342" s="268" t="s">
        <v>14750</v>
      </c>
      <c r="C4342" s="263" t="s">
        <v>13261</v>
      </c>
      <c r="D4342" s="263" t="s">
        <v>13074</v>
      </c>
      <c r="E4342" s="268"/>
      <c r="F4342" s="263" t="s">
        <v>5025</v>
      </c>
      <c r="G4342" s="263" t="s">
        <v>6540</v>
      </c>
      <c r="H4342" s="263" t="s">
        <v>3365</v>
      </c>
      <c r="I4342" s="265" t="s">
        <v>9</v>
      </c>
      <c r="J4342" s="263"/>
      <c r="K4342" s="264"/>
      <c r="L4342" s="263" t="s">
        <v>645</v>
      </c>
    </row>
    <row r="4343" spans="1:12" s="266" customFormat="1" ht="40.200000000000003" customHeight="1">
      <c r="A4343" s="263" t="s">
        <v>13072</v>
      </c>
      <c r="B4343" s="268" t="s">
        <v>14750</v>
      </c>
      <c r="C4343" s="263" t="s">
        <v>13262</v>
      </c>
      <c r="D4343" s="263" t="s">
        <v>13074</v>
      </c>
      <c r="E4343" s="268"/>
      <c r="F4343" s="263" t="s">
        <v>3036</v>
      </c>
      <c r="G4343" s="263" t="s">
        <v>6542</v>
      </c>
      <c r="H4343" s="263" t="s">
        <v>6543</v>
      </c>
      <c r="I4343" s="265" t="s">
        <v>9</v>
      </c>
      <c r="J4343" s="263"/>
      <c r="K4343" s="264"/>
      <c r="L4343" s="263" t="s">
        <v>645</v>
      </c>
    </row>
    <row r="4344" spans="1:12" s="266" customFormat="1" ht="40.200000000000003" customHeight="1">
      <c r="A4344" s="263" t="s">
        <v>13072</v>
      </c>
      <c r="B4344" s="268" t="s">
        <v>14750</v>
      </c>
      <c r="C4344" s="263" t="s">
        <v>13263</v>
      </c>
      <c r="D4344" s="263" t="s">
        <v>13074</v>
      </c>
      <c r="E4344" s="268"/>
      <c r="F4344" s="263" t="s">
        <v>13264</v>
      </c>
      <c r="G4344" s="263" t="s">
        <v>13119</v>
      </c>
      <c r="H4344" s="263" t="s">
        <v>13265</v>
      </c>
      <c r="I4344" s="265" t="s">
        <v>9</v>
      </c>
      <c r="J4344" s="263"/>
      <c r="K4344" s="264"/>
      <c r="L4344" s="263" t="s">
        <v>645</v>
      </c>
    </row>
    <row r="4345" spans="1:12" s="266" customFormat="1" ht="40.200000000000003" customHeight="1">
      <c r="A4345" s="263" t="s">
        <v>13072</v>
      </c>
      <c r="B4345" s="268" t="s">
        <v>14750</v>
      </c>
      <c r="C4345" s="263" t="s">
        <v>13266</v>
      </c>
      <c r="D4345" s="263" t="s">
        <v>13074</v>
      </c>
      <c r="E4345" s="268"/>
      <c r="F4345" s="263" t="s">
        <v>13267</v>
      </c>
      <c r="G4345" s="263" t="s">
        <v>13119</v>
      </c>
      <c r="H4345" s="263" t="s">
        <v>13268</v>
      </c>
      <c r="I4345" s="265" t="s">
        <v>9</v>
      </c>
      <c r="J4345" s="263"/>
      <c r="K4345" s="264"/>
      <c r="L4345" s="263" t="s">
        <v>645</v>
      </c>
    </row>
    <row r="4346" spans="1:12" s="266" customFormat="1" ht="40.200000000000003" customHeight="1">
      <c r="A4346" s="263" t="s">
        <v>13072</v>
      </c>
      <c r="B4346" s="268" t="s">
        <v>14750</v>
      </c>
      <c r="C4346" s="263" t="s">
        <v>13269</v>
      </c>
      <c r="D4346" s="263" t="s">
        <v>13074</v>
      </c>
      <c r="E4346" s="268"/>
      <c r="F4346" s="263" t="s">
        <v>13270</v>
      </c>
      <c r="G4346" s="263" t="s">
        <v>13119</v>
      </c>
      <c r="H4346" s="263" t="s">
        <v>13271</v>
      </c>
      <c r="I4346" s="273" t="s">
        <v>9</v>
      </c>
      <c r="J4346" s="290"/>
      <c r="K4346" s="264"/>
      <c r="L4346" s="263" t="s">
        <v>645</v>
      </c>
    </row>
    <row r="4347" spans="1:12" s="266" customFormat="1" ht="40.200000000000003" customHeight="1">
      <c r="A4347" s="263" t="s">
        <v>13072</v>
      </c>
      <c r="B4347" s="268" t="s">
        <v>14750</v>
      </c>
      <c r="C4347" s="263" t="s">
        <v>13272</v>
      </c>
      <c r="D4347" s="263" t="s">
        <v>13074</v>
      </c>
      <c r="E4347" s="268"/>
      <c r="F4347" s="263" t="s">
        <v>13273</v>
      </c>
      <c r="G4347" s="263" t="s">
        <v>13119</v>
      </c>
      <c r="H4347" s="263" t="s">
        <v>13274</v>
      </c>
      <c r="I4347" s="265" t="s">
        <v>9</v>
      </c>
      <c r="J4347" s="263"/>
      <c r="K4347" s="264"/>
      <c r="L4347" s="263" t="s">
        <v>645</v>
      </c>
    </row>
    <row r="4348" spans="1:12" s="266" customFormat="1" ht="40.200000000000003" customHeight="1">
      <c r="A4348" s="263" t="s">
        <v>13072</v>
      </c>
      <c r="B4348" s="268" t="s">
        <v>14750</v>
      </c>
      <c r="C4348" s="263" t="s">
        <v>13275</v>
      </c>
      <c r="D4348" s="263" t="s">
        <v>13074</v>
      </c>
      <c r="E4348" s="268"/>
      <c r="F4348" s="263" t="s">
        <v>13276</v>
      </c>
      <c r="G4348" s="263" t="s">
        <v>13119</v>
      </c>
      <c r="H4348" s="263" t="s">
        <v>13277</v>
      </c>
      <c r="I4348" s="265" t="s">
        <v>9</v>
      </c>
      <c r="J4348" s="263"/>
      <c r="K4348" s="264"/>
      <c r="L4348" s="263" t="s">
        <v>645</v>
      </c>
    </row>
    <row r="4349" spans="1:12" s="266" customFormat="1" ht="40.200000000000003" customHeight="1">
      <c r="A4349" s="263" t="s">
        <v>13072</v>
      </c>
      <c r="B4349" s="268" t="s">
        <v>14750</v>
      </c>
      <c r="C4349" s="263" t="s">
        <v>13278</v>
      </c>
      <c r="D4349" s="263" t="s">
        <v>13074</v>
      </c>
      <c r="E4349" s="268"/>
      <c r="F4349" s="263" t="s">
        <v>13279</v>
      </c>
      <c r="G4349" s="263" t="s">
        <v>13119</v>
      </c>
      <c r="H4349" s="263" t="s">
        <v>13280</v>
      </c>
      <c r="I4349" s="273" t="s">
        <v>9</v>
      </c>
      <c r="J4349" s="290"/>
      <c r="K4349" s="264"/>
      <c r="L4349" s="263" t="s">
        <v>645</v>
      </c>
    </row>
    <row r="4350" spans="1:12" s="266" customFormat="1" ht="40.200000000000003" customHeight="1">
      <c r="A4350" s="263" t="s">
        <v>13281</v>
      </c>
      <c r="B4350" s="271" t="s">
        <v>13282</v>
      </c>
      <c r="C4350" s="263" t="s">
        <v>13283</v>
      </c>
      <c r="D4350" s="263" t="s">
        <v>13284</v>
      </c>
      <c r="E4350" s="271" t="s">
        <v>13285</v>
      </c>
      <c r="F4350" s="263" t="s">
        <v>13286</v>
      </c>
      <c r="G4350" s="263" t="s">
        <v>13287</v>
      </c>
      <c r="H4350" s="263" t="s">
        <v>13288</v>
      </c>
      <c r="I4350" s="273" t="s">
        <v>9</v>
      </c>
      <c r="J4350" s="290"/>
      <c r="K4350" s="264"/>
      <c r="L4350" s="263" t="s">
        <v>645</v>
      </c>
    </row>
    <row r="4351" spans="1:12" s="266" customFormat="1" ht="40.200000000000003" customHeight="1">
      <c r="A4351" s="263" t="s">
        <v>13281</v>
      </c>
      <c r="B4351" s="271" t="s">
        <v>13282</v>
      </c>
      <c r="C4351" s="263" t="s">
        <v>13289</v>
      </c>
      <c r="D4351" s="263" t="s">
        <v>13284</v>
      </c>
      <c r="E4351" s="271" t="s">
        <v>13285</v>
      </c>
      <c r="F4351" s="263" t="s">
        <v>13290</v>
      </c>
      <c r="G4351" s="263" t="s">
        <v>13291</v>
      </c>
      <c r="H4351" s="263" t="s">
        <v>13292</v>
      </c>
      <c r="I4351" s="265" t="s">
        <v>9</v>
      </c>
      <c r="J4351" s="263"/>
      <c r="K4351" s="264"/>
      <c r="L4351" s="263" t="s">
        <v>645</v>
      </c>
    </row>
    <row r="4352" spans="1:12" s="266" customFormat="1" ht="40.200000000000003" customHeight="1">
      <c r="A4352" s="263" t="s">
        <v>13281</v>
      </c>
      <c r="B4352" s="271" t="s">
        <v>13282</v>
      </c>
      <c r="C4352" s="263" t="s">
        <v>13293</v>
      </c>
      <c r="D4352" s="263" t="s">
        <v>13284</v>
      </c>
      <c r="E4352" s="271" t="s">
        <v>13285</v>
      </c>
      <c r="F4352" s="263" t="s">
        <v>13294</v>
      </c>
      <c r="G4352" s="263" t="s">
        <v>13291</v>
      </c>
      <c r="H4352" s="263" t="s">
        <v>13295</v>
      </c>
      <c r="I4352" s="265" t="s">
        <v>9</v>
      </c>
      <c r="J4352" s="263"/>
      <c r="K4352" s="264"/>
      <c r="L4352" s="263" t="s">
        <v>645</v>
      </c>
    </row>
    <row r="4353" spans="1:12" s="266" customFormat="1" ht="40.200000000000003" customHeight="1">
      <c r="A4353" s="263" t="s">
        <v>13281</v>
      </c>
      <c r="B4353" s="271" t="s">
        <v>13282</v>
      </c>
      <c r="C4353" s="263" t="s">
        <v>13296</v>
      </c>
      <c r="D4353" s="263" t="s">
        <v>13284</v>
      </c>
      <c r="E4353" s="271" t="s">
        <v>13285</v>
      </c>
      <c r="F4353" s="263" t="s">
        <v>13297</v>
      </c>
      <c r="G4353" s="263" t="s">
        <v>13291</v>
      </c>
      <c r="H4353" s="263" t="s">
        <v>13298</v>
      </c>
      <c r="I4353" s="265" t="s">
        <v>9</v>
      </c>
      <c r="J4353" s="263"/>
      <c r="K4353" s="264"/>
      <c r="L4353" s="263" t="s">
        <v>645</v>
      </c>
    </row>
    <row r="4354" spans="1:12" s="266" customFormat="1" ht="40.200000000000003" customHeight="1">
      <c r="A4354" s="263" t="s">
        <v>13281</v>
      </c>
      <c r="B4354" s="271" t="s">
        <v>13282</v>
      </c>
      <c r="C4354" s="263" t="s">
        <v>13299</v>
      </c>
      <c r="D4354" s="263" t="s">
        <v>13284</v>
      </c>
      <c r="E4354" s="271" t="s">
        <v>13285</v>
      </c>
      <c r="F4354" s="263" t="s">
        <v>13300</v>
      </c>
      <c r="G4354" s="263" t="s">
        <v>13291</v>
      </c>
      <c r="H4354" s="263" t="s">
        <v>13301</v>
      </c>
      <c r="I4354" s="265" t="s">
        <v>9</v>
      </c>
      <c r="J4354" s="263"/>
      <c r="K4354" s="264"/>
      <c r="L4354" s="263" t="s">
        <v>645</v>
      </c>
    </row>
    <row r="4355" spans="1:12" s="266" customFormat="1" ht="40.200000000000003" customHeight="1">
      <c r="A4355" s="263" t="s">
        <v>13281</v>
      </c>
      <c r="B4355" s="271" t="s">
        <v>13282</v>
      </c>
      <c r="C4355" s="263" t="s">
        <v>13302</v>
      </c>
      <c r="D4355" s="263" t="s">
        <v>13284</v>
      </c>
      <c r="E4355" s="271" t="s">
        <v>13285</v>
      </c>
      <c r="F4355" s="263" t="s">
        <v>13303</v>
      </c>
      <c r="G4355" s="263" t="s">
        <v>13291</v>
      </c>
      <c r="H4355" s="263" t="s">
        <v>13304</v>
      </c>
      <c r="I4355" s="265" t="s">
        <v>9</v>
      </c>
      <c r="J4355" s="263"/>
      <c r="K4355" s="264"/>
      <c r="L4355" s="263" t="s">
        <v>645</v>
      </c>
    </row>
    <row r="4356" spans="1:12" s="266" customFormat="1" ht="40.200000000000003" customHeight="1">
      <c r="A4356" s="263" t="s">
        <v>13281</v>
      </c>
      <c r="B4356" s="271" t="s">
        <v>13282</v>
      </c>
      <c r="C4356" s="263" t="s">
        <v>13305</v>
      </c>
      <c r="D4356" s="263" t="s">
        <v>13284</v>
      </c>
      <c r="E4356" s="271" t="s">
        <v>13285</v>
      </c>
      <c r="F4356" s="263" t="s">
        <v>13306</v>
      </c>
      <c r="G4356" s="263" t="s">
        <v>13291</v>
      </c>
      <c r="H4356" s="263" t="s">
        <v>13307</v>
      </c>
      <c r="I4356" s="265" t="s">
        <v>9</v>
      </c>
      <c r="J4356" s="263"/>
      <c r="K4356" s="264"/>
      <c r="L4356" s="263" t="s">
        <v>645</v>
      </c>
    </row>
    <row r="4357" spans="1:12" s="266" customFormat="1" ht="40.200000000000003" customHeight="1">
      <c r="A4357" s="263" t="s">
        <v>13281</v>
      </c>
      <c r="B4357" s="271" t="s">
        <v>13282</v>
      </c>
      <c r="C4357" s="263" t="s">
        <v>13308</v>
      </c>
      <c r="D4357" s="263" t="s">
        <v>13284</v>
      </c>
      <c r="E4357" s="271" t="s">
        <v>13285</v>
      </c>
      <c r="F4357" s="263" t="s">
        <v>13309</v>
      </c>
      <c r="G4357" s="263" t="s">
        <v>13310</v>
      </c>
      <c r="H4357" s="263" t="s">
        <v>13311</v>
      </c>
      <c r="I4357" s="265" t="s">
        <v>9</v>
      </c>
      <c r="J4357" s="263"/>
      <c r="K4357" s="264"/>
      <c r="L4357" s="263" t="s">
        <v>645</v>
      </c>
    </row>
    <row r="4358" spans="1:12" s="266" customFormat="1" ht="40.200000000000003" customHeight="1">
      <c r="A4358" s="263" t="s">
        <v>13281</v>
      </c>
      <c r="B4358" s="271" t="s">
        <v>13282</v>
      </c>
      <c r="C4358" s="263" t="s">
        <v>13312</v>
      </c>
      <c r="D4358" s="263" t="s">
        <v>13284</v>
      </c>
      <c r="E4358" s="271" t="s">
        <v>13285</v>
      </c>
      <c r="F4358" s="263" t="s">
        <v>13313</v>
      </c>
      <c r="G4358" s="263" t="s">
        <v>13310</v>
      </c>
      <c r="H4358" s="263" t="s">
        <v>13314</v>
      </c>
      <c r="I4358" s="265" t="s">
        <v>9</v>
      </c>
      <c r="J4358" s="263"/>
      <c r="K4358" s="264"/>
      <c r="L4358" s="263" t="s">
        <v>645</v>
      </c>
    </row>
    <row r="4359" spans="1:12" s="266" customFormat="1" ht="40.200000000000003" customHeight="1">
      <c r="A4359" s="263" t="s">
        <v>13281</v>
      </c>
      <c r="B4359" s="271" t="s">
        <v>13282</v>
      </c>
      <c r="C4359" s="263" t="s">
        <v>13315</v>
      </c>
      <c r="D4359" s="263" t="s">
        <v>13284</v>
      </c>
      <c r="E4359" s="271" t="s">
        <v>13285</v>
      </c>
      <c r="F4359" s="263" t="s">
        <v>1702</v>
      </c>
      <c r="G4359" s="263" t="s">
        <v>13310</v>
      </c>
      <c r="H4359" s="263" t="s">
        <v>13316</v>
      </c>
      <c r="I4359" s="265" t="s">
        <v>9</v>
      </c>
      <c r="J4359" s="263"/>
      <c r="K4359" s="264"/>
      <c r="L4359" s="263" t="s">
        <v>645</v>
      </c>
    </row>
    <row r="4360" spans="1:12" s="266" customFormat="1" ht="40.200000000000003" customHeight="1">
      <c r="A4360" s="263" t="s">
        <v>13281</v>
      </c>
      <c r="B4360" s="271" t="s">
        <v>13282</v>
      </c>
      <c r="C4360" s="263" t="s">
        <v>13317</v>
      </c>
      <c r="D4360" s="263" t="s">
        <v>13284</v>
      </c>
      <c r="E4360" s="271" t="s">
        <v>13285</v>
      </c>
      <c r="F4360" s="263" t="s">
        <v>6604</v>
      </c>
      <c r="G4360" s="263" t="s">
        <v>13310</v>
      </c>
      <c r="H4360" s="263" t="s">
        <v>6605</v>
      </c>
      <c r="I4360" s="265" t="s">
        <v>9</v>
      </c>
      <c r="J4360" s="263"/>
      <c r="K4360" s="264"/>
      <c r="L4360" s="263" t="s">
        <v>645</v>
      </c>
    </row>
    <row r="4361" spans="1:12" s="266" customFormat="1" ht="40.200000000000003" customHeight="1">
      <c r="A4361" s="263" t="s">
        <v>13281</v>
      </c>
      <c r="B4361" s="271" t="s">
        <v>13282</v>
      </c>
      <c r="C4361" s="263" t="s">
        <v>13318</v>
      </c>
      <c r="D4361" s="263" t="s">
        <v>13284</v>
      </c>
      <c r="E4361" s="271" t="s">
        <v>13285</v>
      </c>
      <c r="F4361" s="263" t="s">
        <v>6607</v>
      </c>
      <c r="G4361" s="263" t="s">
        <v>13319</v>
      </c>
      <c r="H4361" s="263" t="s">
        <v>6609</v>
      </c>
      <c r="I4361" s="265" t="s">
        <v>9</v>
      </c>
      <c r="J4361" s="263"/>
      <c r="K4361" s="264"/>
      <c r="L4361" s="263" t="s">
        <v>645</v>
      </c>
    </row>
    <row r="4362" spans="1:12" s="266" customFormat="1" ht="40.200000000000003" customHeight="1">
      <c r="A4362" s="263" t="s">
        <v>13281</v>
      </c>
      <c r="B4362" s="271" t="s">
        <v>13282</v>
      </c>
      <c r="C4362" s="263" t="s">
        <v>13320</v>
      </c>
      <c r="D4362" s="263" t="s">
        <v>13284</v>
      </c>
      <c r="E4362" s="271" t="s">
        <v>13285</v>
      </c>
      <c r="F4362" s="263" t="s">
        <v>6611</v>
      </c>
      <c r="G4362" s="263" t="s">
        <v>13319</v>
      </c>
      <c r="H4362" s="263" t="s">
        <v>6612</v>
      </c>
      <c r="I4362" s="265" t="s">
        <v>9</v>
      </c>
      <c r="J4362" s="263"/>
      <c r="K4362" s="264"/>
      <c r="L4362" s="263" t="s">
        <v>645</v>
      </c>
    </row>
    <row r="4363" spans="1:12" s="266" customFormat="1" ht="40.200000000000003" customHeight="1">
      <c r="A4363" s="263" t="s">
        <v>13281</v>
      </c>
      <c r="B4363" s="271" t="s">
        <v>13282</v>
      </c>
      <c r="C4363" s="263" t="s">
        <v>13321</v>
      </c>
      <c r="D4363" s="263" t="s">
        <v>13284</v>
      </c>
      <c r="E4363" s="271" t="s">
        <v>13285</v>
      </c>
      <c r="F4363" s="263" t="s">
        <v>6614</v>
      </c>
      <c r="G4363" s="263" t="s">
        <v>13319</v>
      </c>
      <c r="H4363" s="263" t="s">
        <v>6615</v>
      </c>
      <c r="I4363" s="265" t="s">
        <v>9</v>
      </c>
      <c r="J4363" s="263"/>
      <c r="K4363" s="264"/>
      <c r="L4363" s="263" t="s">
        <v>645</v>
      </c>
    </row>
    <row r="4364" spans="1:12" s="266" customFormat="1" ht="40.200000000000003" customHeight="1">
      <c r="A4364" s="263" t="s">
        <v>13281</v>
      </c>
      <c r="B4364" s="271" t="s">
        <v>13282</v>
      </c>
      <c r="C4364" s="263" t="s">
        <v>13322</v>
      </c>
      <c r="D4364" s="263" t="s">
        <v>13284</v>
      </c>
      <c r="E4364" s="271" t="s">
        <v>13285</v>
      </c>
      <c r="F4364" s="263" t="s">
        <v>6617</v>
      </c>
      <c r="G4364" s="263" t="s">
        <v>13323</v>
      </c>
      <c r="H4364" s="263" t="s">
        <v>6619</v>
      </c>
      <c r="I4364" s="265" t="s">
        <v>9</v>
      </c>
      <c r="J4364" s="263"/>
      <c r="K4364" s="264"/>
      <c r="L4364" s="263" t="s">
        <v>645</v>
      </c>
    </row>
    <row r="4365" spans="1:12" s="266" customFormat="1" ht="40.200000000000003" customHeight="1">
      <c r="A4365" s="263" t="s">
        <v>13281</v>
      </c>
      <c r="B4365" s="271" t="s">
        <v>13282</v>
      </c>
      <c r="C4365" s="263" t="s">
        <v>13324</v>
      </c>
      <c r="D4365" s="263" t="s">
        <v>13284</v>
      </c>
      <c r="E4365" s="271" t="s">
        <v>13285</v>
      </c>
      <c r="F4365" s="263" t="s">
        <v>6621</v>
      </c>
      <c r="G4365" s="263" t="s">
        <v>13323</v>
      </c>
      <c r="H4365" s="263" t="s">
        <v>6622</v>
      </c>
      <c r="I4365" s="265" t="s">
        <v>9</v>
      </c>
      <c r="J4365" s="263"/>
      <c r="K4365" s="264"/>
      <c r="L4365" s="263" t="s">
        <v>645</v>
      </c>
    </row>
    <row r="4366" spans="1:12" s="266" customFormat="1" ht="40.200000000000003" customHeight="1">
      <c r="A4366" s="263" t="s">
        <v>13281</v>
      </c>
      <c r="B4366" s="271" t="s">
        <v>13282</v>
      </c>
      <c r="C4366" s="263" t="s">
        <v>13325</v>
      </c>
      <c r="D4366" s="263" t="s">
        <v>13284</v>
      </c>
      <c r="E4366" s="271" t="s">
        <v>13285</v>
      </c>
      <c r="F4366" s="263" t="s">
        <v>13326</v>
      </c>
      <c r="G4366" s="263" t="s">
        <v>13323</v>
      </c>
      <c r="H4366" s="263" t="s">
        <v>13327</v>
      </c>
      <c r="I4366" s="265" t="s">
        <v>9</v>
      </c>
      <c r="J4366" s="263"/>
      <c r="K4366" s="264"/>
      <c r="L4366" s="263" t="s">
        <v>645</v>
      </c>
    </row>
    <row r="4367" spans="1:12" s="266" customFormat="1" ht="40.200000000000003" customHeight="1">
      <c r="A4367" s="263" t="s">
        <v>13281</v>
      </c>
      <c r="B4367" s="271" t="s">
        <v>13282</v>
      </c>
      <c r="C4367" s="263" t="s">
        <v>13328</v>
      </c>
      <c r="D4367" s="263" t="s">
        <v>13284</v>
      </c>
      <c r="E4367" s="271" t="s">
        <v>13285</v>
      </c>
      <c r="F4367" s="263" t="s">
        <v>13329</v>
      </c>
      <c r="G4367" s="263" t="s">
        <v>13323</v>
      </c>
      <c r="H4367" s="263" t="s">
        <v>13330</v>
      </c>
      <c r="I4367" s="265" t="s">
        <v>9</v>
      </c>
      <c r="J4367" s="263"/>
      <c r="K4367" s="264"/>
      <c r="L4367" s="263" t="s">
        <v>645</v>
      </c>
    </row>
    <row r="4368" spans="1:12" s="266" customFormat="1" ht="40.200000000000003" customHeight="1">
      <c r="A4368" s="263" t="s">
        <v>13281</v>
      </c>
      <c r="B4368" s="271" t="s">
        <v>13282</v>
      </c>
      <c r="C4368" s="263" t="s">
        <v>13331</v>
      </c>
      <c r="D4368" s="263" t="s">
        <v>13284</v>
      </c>
      <c r="E4368" s="271" t="s">
        <v>13285</v>
      </c>
      <c r="F4368" s="263" t="s">
        <v>13332</v>
      </c>
      <c r="G4368" s="263" t="s">
        <v>13323</v>
      </c>
      <c r="H4368" s="263" t="s">
        <v>13333</v>
      </c>
      <c r="I4368" s="265" t="s">
        <v>9</v>
      </c>
      <c r="J4368" s="263"/>
      <c r="K4368" s="264"/>
      <c r="L4368" s="263" t="s">
        <v>645</v>
      </c>
    </row>
    <row r="4369" spans="1:12" s="266" customFormat="1" ht="40.200000000000003" customHeight="1">
      <c r="A4369" s="263" t="s">
        <v>13281</v>
      </c>
      <c r="B4369" s="271" t="s">
        <v>13282</v>
      </c>
      <c r="C4369" s="263" t="s">
        <v>13334</v>
      </c>
      <c r="D4369" s="263" t="s">
        <v>13284</v>
      </c>
      <c r="E4369" s="271" t="s">
        <v>13285</v>
      </c>
      <c r="F4369" s="263" t="s">
        <v>13335</v>
      </c>
      <c r="G4369" s="263" t="s">
        <v>13323</v>
      </c>
      <c r="H4369" s="263" t="s">
        <v>13336</v>
      </c>
      <c r="I4369" s="265" t="s">
        <v>9</v>
      </c>
      <c r="J4369" s="263"/>
      <c r="K4369" s="264"/>
      <c r="L4369" s="263" t="s">
        <v>645</v>
      </c>
    </row>
    <row r="4370" spans="1:12" s="266" customFormat="1" ht="40.200000000000003" customHeight="1">
      <c r="A4370" s="263" t="s">
        <v>13281</v>
      </c>
      <c r="B4370" s="271" t="s">
        <v>13282</v>
      </c>
      <c r="C4370" s="263" t="s">
        <v>13337</v>
      </c>
      <c r="D4370" s="263" t="s">
        <v>13284</v>
      </c>
      <c r="E4370" s="271" t="s">
        <v>13285</v>
      </c>
      <c r="F4370" s="263" t="s">
        <v>13338</v>
      </c>
      <c r="G4370" s="263" t="s">
        <v>13323</v>
      </c>
      <c r="H4370" s="263" t="s">
        <v>13339</v>
      </c>
      <c r="I4370" s="265" t="s">
        <v>9</v>
      </c>
      <c r="J4370" s="263"/>
      <c r="K4370" s="264"/>
      <c r="L4370" s="263" t="s">
        <v>645</v>
      </c>
    </row>
    <row r="4371" spans="1:12" s="266" customFormat="1" ht="40.200000000000003" customHeight="1">
      <c r="A4371" s="263" t="s">
        <v>13281</v>
      </c>
      <c r="B4371" s="271" t="s">
        <v>13282</v>
      </c>
      <c r="C4371" s="263" t="s">
        <v>13340</v>
      </c>
      <c r="D4371" s="263" t="s">
        <v>13284</v>
      </c>
      <c r="E4371" s="271" t="s">
        <v>13285</v>
      </c>
      <c r="F4371" s="263" t="s">
        <v>13341</v>
      </c>
      <c r="G4371" s="263" t="s">
        <v>13323</v>
      </c>
      <c r="H4371" s="263" t="s">
        <v>13342</v>
      </c>
      <c r="I4371" s="265" t="s">
        <v>9</v>
      </c>
      <c r="J4371" s="263"/>
      <c r="K4371" s="264"/>
      <c r="L4371" s="263" t="s">
        <v>645</v>
      </c>
    </row>
    <row r="4372" spans="1:12" s="266" customFormat="1" ht="40.200000000000003" customHeight="1">
      <c r="A4372" s="263" t="s">
        <v>13281</v>
      </c>
      <c r="B4372" s="271" t="s">
        <v>13282</v>
      </c>
      <c r="C4372" s="263" t="s">
        <v>13343</v>
      </c>
      <c r="D4372" s="263" t="s">
        <v>13284</v>
      </c>
      <c r="E4372" s="271" t="s">
        <v>13285</v>
      </c>
      <c r="F4372" s="263" t="s">
        <v>13344</v>
      </c>
      <c r="G4372" s="263" t="s">
        <v>13323</v>
      </c>
      <c r="H4372" s="263" t="s">
        <v>13345</v>
      </c>
      <c r="I4372" s="265" t="s">
        <v>9</v>
      </c>
      <c r="J4372" s="263"/>
      <c r="K4372" s="264"/>
      <c r="L4372" s="263" t="s">
        <v>645</v>
      </c>
    </row>
    <row r="4373" spans="1:12" s="266" customFormat="1" ht="40.200000000000003" customHeight="1">
      <c r="A4373" s="263" t="s">
        <v>13281</v>
      </c>
      <c r="B4373" s="271" t="s">
        <v>13282</v>
      </c>
      <c r="C4373" s="263" t="s">
        <v>13346</v>
      </c>
      <c r="D4373" s="263" t="s">
        <v>13284</v>
      </c>
      <c r="E4373" s="271" t="s">
        <v>13285</v>
      </c>
      <c r="F4373" s="263" t="s">
        <v>13347</v>
      </c>
      <c r="G4373" s="263" t="s">
        <v>13348</v>
      </c>
      <c r="H4373" s="263" t="s">
        <v>4173</v>
      </c>
      <c r="I4373" s="265" t="s">
        <v>9</v>
      </c>
      <c r="J4373" s="263"/>
      <c r="K4373" s="264"/>
      <c r="L4373" s="263" t="s">
        <v>645</v>
      </c>
    </row>
    <row r="4374" spans="1:12" s="266" customFormat="1" ht="40.200000000000003" customHeight="1">
      <c r="A4374" s="263" t="s">
        <v>13281</v>
      </c>
      <c r="B4374" s="271" t="s">
        <v>13282</v>
      </c>
      <c r="C4374" s="263" t="s">
        <v>13349</v>
      </c>
      <c r="D4374" s="263" t="s">
        <v>13284</v>
      </c>
      <c r="E4374" s="271" t="s">
        <v>13285</v>
      </c>
      <c r="F4374" s="263" t="s">
        <v>6629</v>
      </c>
      <c r="G4374" s="263" t="s">
        <v>13348</v>
      </c>
      <c r="H4374" s="263" t="s">
        <v>6631</v>
      </c>
      <c r="I4374" s="265" t="s">
        <v>9</v>
      </c>
      <c r="J4374" s="263"/>
      <c r="K4374" s="264"/>
      <c r="L4374" s="263" t="s">
        <v>645</v>
      </c>
    </row>
    <row r="4375" spans="1:12" s="266" customFormat="1" ht="40.200000000000003" customHeight="1">
      <c r="A4375" s="263" t="s">
        <v>13281</v>
      </c>
      <c r="B4375" s="271" t="s">
        <v>13282</v>
      </c>
      <c r="C4375" s="263" t="s">
        <v>13350</v>
      </c>
      <c r="D4375" s="263" t="s">
        <v>13284</v>
      </c>
      <c r="E4375" s="271" t="s">
        <v>13285</v>
      </c>
      <c r="F4375" s="263" t="s">
        <v>6633</v>
      </c>
      <c r="G4375" s="263" t="s">
        <v>13348</v>
      </c>
      <c r="H4375" s="263" t="s">
        <v>6634</v>
      </c>
      <c r="I4375" s="265" t="s">
        <v>9</v>
      </c>
      <c r="J4375" s="263"/>
      <c r="K4375" s="264"/>
      <c r="L4375" s="263" t="s">
        <v>645</v>
      </c>
    </row>
    <row r="4376" spans="1:12" s="266" customFormat="1" ht="40.200000000000003" customHeight="1">
      <c r="A4376" s="263" t="s">
        <v>13281</v>
      </c>
      <c r="B4376" s="271" t="s">
        <v>13282</v>
      </c>
      <c r="C4376" s="263" t="s">
        <v>13351</v>
      </c>
      <c r="D4376" s="263" t="s">
        <v>13284</v>
      </c>
      <c r="E4376" s="271" t="s">
        <v>13285</v>
      </c>
      <c r="F4376" s="263" t="s">
        <v>6636</v>
      </c>
      <c r="G4376" s="263" t="s">
        <v>13348</v>
      </c>
      <c r="H4376" s="263" t="s">
        <v>13352</v>
      </c>
      <c r="I4376" s="265" t="s">
        <v>9</v>
      </c>
      <c r="J4376" s="263"/>
      <c r="K4376" s="264"/>
      <c r="L4376" s="263" t="s">
        <v>645</v>
      </c>
    </row>
    <row r="4377" spans="1:12" s="266" customFormat="1" ht="40.200000000000003" customHeight="1">
      <c r="A4377" s="263" t="s">
        <v>13281</v>
      </c>
      <c r="B4377" s="271" t="s">
        <v>13282</v>
      </c>
      <c r="C4377" s="263" t="s">
        <v>13353</v>
      </c>
      <c r="D4377" s="263" t="s">
        <v>13284</v>
      </c>
      <c r="E4377" s="271" t="s">
        <v>13285</v>
      </c>
      <c r="F4377" s="263" t="s">
        <v>6297</v>
      </c>
      <c r="G4377" s="263" t="s">
        <v>13348</v>
      </c>
      <c r="H4377" s="263" t="s">
        <v>13354</v>
      </c>
      <c r="I4377" s="265" t="s">
        <v>9</v>
      </c>
      <c r="J4377" s="263"/>
      <c r="K4377" s="264"/>
      <c r="L4377" s="263" t="s">
        <v>645</v>
      </c>
    </row>
    <row r="4378" spans="1:12" s="266" customFormat="1" ht="40.200000000000003" customHeight="1">
      <c r="A4378" s="263" t="s">
        <v>13281</v>
      </c>
      <c r="B4378" s="271" t="s">
        <v>13282</v>
      </c>
      <c r="C4378" s="263" t="s">
        <v>13355</v>
      </c>
      <c r="D4378" s="263" t="s">
        <v>13284</v>
      </c>
      <c r="E4378" s="271" t="s">
        <v>13285</v>
      </c>
      <c r="F4378" s="263" t="s">
        <v>1723</v>
      </c>
      <c r="G4378" s="263" t="s">
        <v>13348</v>
      </c>
      <c r="H4378" s="263" t="s">
        <v>1725</v>
      </c>
      <c r="I4378" s="265" t="s">
        <v>9</v>
      </c>
      <c r="J4378" s="263"/>
      <c r="K4378" s="264"/>
      <c r="L4378" s="263" t="s">
        <v>645</v>
      </c>
    </row>
    <row r="4379" spans="1:12" s="266" customFormat="1" ht="40.200000000000003" customHeight="1">
      <c r="A4379" s="263" t="s">
        <v>13281</v>
      </c>
      <c r="B4379" s="271" t="s">
        <v>13282</v>
      </c>
      <c r="C4379" s="263" t="s">
        <v>13356</v>
      </c>
      <c r="D4379" s="263" t="s">
        <v>13284</v>
      </c>
      <c r="E4379" s="271" t="s">
        <v>13285</v>
      </c>
      <c r="F4379" s="263" t="s">
        <v>1726</v>
      </c>
      <c r="G4379" s="263" t="s">
        <v>13348</v>
      </c>
      <c r="H4379" s="263" t="s">
        <v>1728</v>
      </c>
      <c r="I4379" s="265" t="s">
        <v>9</v>
      </c>
      <c r="J4379" s="263"/>
      <c r="K4379" s="264"/>
      <c r="L4379" s="263" t="s">
        <v>645</v>
      </c>
    </row>
    <row r="4380" spans="1:12" s="266" customFormat="1" ht="40.200000000000003" customHeight="1">
      <c r="A4380" s="263" t="s">
        <v>13281</v>
      </c>
      <c r="B4380" s="271" t="s">
        <v>13282</v>
      </c>
      <c r="C4380" s="263" t="s">
        <v>13357</v>
      </c>
      <c r="D4380" s="263" t="s">
        <v>13284</v>
      </c>
      <c r="E4380" s="271" t="s">
        <v>13285</v>
      </c>
      <c r="F4380" s="263" t="s">
        <v>1729</v>
      </c>
      <c r="G4380" s="263" t="s">
        <v>13348</v>
      </c>
      <c r="H4380" s="263" t="s">
        <v>13358</v>
      </c>
      <c r="I4380" s="265" t="s">
        <v>9</v>
      </c>
      <c r="J4380" s="263"/>
      <c r="K4380" s="264"/>
      <c r="L4380" s="263" t="s">
        <v>645</v>
      </c>
    </row>
    <row r="4381" spans="1:12" s="266" customFormat="1" ht="40.200000000000003" customHeight="1">
      <c r="A4381" s="263" t="s">
        <v>13281</v>
      </c>
      <c r="B4381" s="271" t="s">
        <v>13282</v>
      </c>
      <c r="C4381" s="263" t="s">
        <v>13359</v>
      </c>
      <c r="D4381" s="263" t="s">
        <v>13284</v>
      </c>
      <c r="E4381" s="271" t="s">
        <v>13285</v>
      </c>
      <c r="F4381" s="263" t="s">
        <v>6640</v>
      </c>
      <c r="G4381" s="263" t="s">
        <v>13348</v>
      </c>
      <c r="H4381" s="263" t="s">
        <v>6642</v>
      </c>
      <c r="I4381" s="265" t="s">
        <v>9</v>
      </c>
      <c r="J4381" s="263"/>
      <c r="K4381" s="264"/>
      <c r="L4381" s="263" t="s">
        <v>645</v>
      </c>
    </row>
    <row r="4382" spans="1:12" s="266" customFormat="1" ht="40.200000000000003" customHeight="1">
      <c r="A4382" s="263" t="s">
        <v>13281</v>
      </c>
      <c r="B4382" s="271" t="s">
        <v>13282</v>
      </c>
      <c r="C4382" s="263" t="s">
        <v>13360</v>
      </c>
      <c r="D4382" s="263" t="s">
        <v>13284</v>
      </c>
      <c r="E4382" s="271" t="s">
        <v>13285</v>
      </c>
      <c r="F4382" s="263" t="s">
        <v>13361</v>
      </c>
      <c r="G4382" s="263" t="s">
        <v>13291</v>
      </c>
      <c r="H4382" s="263" t="s">
        <v>13362</v>
      </c>
      <c r="I4382" s="265" t="s">
        <v>9</v>
      </c>
      <c r="J4382" s="263"/>
      <c r="K4382" s="264"/>
      <c r="L4382" s="263" t="s">
        <v>645</v>
      </c>
    </row>
    <row r="4383" spans="1:12" s="266" customFormat="1" ht="40.200000000000003" customHeight="1">
      <c r="A4383" s="263" t="s">
        <v>13281</v>
      </c>
      <c r="B4383" s="271" t="s">
        <v>13282</v>
      </c>
      <c r="C4383" s="263" t="s">
        <v>13363</v>
      </c>
      <c r="D4383" s="263" t="s">
        <v>13284</v>
      </c>
      <c r="E4383" s="271" t="s">
        <v>13285</v>
      </c>
      <c r="F4383" s="263" t="s">
        <v>13125</v>
      </c>
      <c r="G4383" s="263" t="s">
        <v>13291</v>
      </c>
      <c r="H4383" s="263" t="s">
        <v>13364</v>
      </c>
      <c r="I4383" s="265" t="s">
        <v>9</v>
      </c>
      <c r="J4383" s="263"/>
      <c r="K4383" s="264"/>
      <c r="L4383" s="263" t="s">
        <v>645</v>
      </c>
    </row>
    <row r="4384" spans="1:12" s="266" customFormat="1" ht="40.200000000000003" customHeight="1">
      <c r="A4384" s="263" t="s">
        <v>13281</v>
      </c>
      <c r="B4384" s="271" t="s">
        <v>13282</v>
      </c>
      <c r="C4384" s="263" t="s">
        <v>13365</v>
      </c>
      <c r="D4384" s="263" t="s">
        <v>13284</v>
      </c>
      <c r="E4384" s="271" t="s">
        <v>13285</v>
      </c>
      <c r="F4384" s="263" t="s">
        <v>13128</v>
      </c>
      <c r="G4384" s="263" t="s">
        <v>13291</v>
      </c>
      <c r="H4384" s="263" t="s">
        <v>13129</v>
      </c>
      <c r="I4384" s="265" t="s">
        <v>9</v>
      </c>
      <c r="J4384" s="263"/>
      <c r="K4384" s="264"/>
      <c r="L4384" s="263" t="s">
        <v>645</v>
      </c>
    </row>
    <row r="4385" spans="1:12" s="266" customFormat="1" ht="40.200000000000003" customHeight="1">
      <c r="A4385" s="263" t="s">
        <v>13281</v>
      </c>
      <c r="B4385" s="271" t="s">
        <v>13282</v>
      </c>
      <c r="C4385" s="263" t="s">
        <v>13366</v>
      </c>
      <c r="D4385" s="263" t="s">
        <v>13284</v>
      </c>
      <c r="E4385" s="271" t="s">
        <v>13285</v>
      </c>
      <c r="F4385" s="263" t="s">
        <v>13131</v>
      </c>
      <c r="G4385" s="263" t="s">
        <v>13291</v>
      </c>
      <c r="H4385" s="263" t="s">
        <v>13367</v>
      </c>
      <c r="I4385" s="265" t="s">
        <v>9</v>
      </c>
      <c r="J4385" s="263"/>
      <c r="K4385" s="264"/>
      <c r="L4385" s="263" t="s">
        <v>645</v>
      </c>
    </row>
    <row r="4386" spans="1:12" s="266" customFormat="1" ht="40.200000000000003" customHeight="1">
      <c r="A4386" s="263" t="s">
        <v>13281</v>
      </c>
      <c r="B4386" s="271" t="s">
        <v>13282</v>
      </c>
      <c r="C4386" s="263" t="s">
        <v>13368</v>
      </c>
      <c r="D4386" s="263" t="s">
        <v>13284</v>
      </c>
      <c r="E4386" s="271" t="s">
        <v>13285</v>
      </c>
      <c r="F4386" s="263" t="s">
        <v>13369</v>
      </c>
      <c r="G4386" s="263" t="s">
        <v>13291</v>
      </c>
      <c r="H4386" s="263" t="s">
        <v>13370</v>
      </c>
      <c r="I4386" s="265" t="s">
        <v>9</v>
      </c>
      <c r="J4386" s="263"/>
      <c r="K4386" s="264"/>
      <c r="L4386" s="263" t="s">
        <v>645</v>
      </c>
    </row>
    <row r="4387" spans="1:12" s="266" customFormat="1" ht="40.200000000000003" customHeight="1">
      <c r="A4387" s="263" t="s">
        <v>13281</v>
      </c>
      <c r="B4387" s="271" t="s">
        <v>13282</v>
      </c>
      <c r="C4387" s="263" t="s">
        <v>13371</v>
      </c>
      <c r="D4387" s="263" t="s">
        <v>13284</v>
      </c>
      <c r="E4387" s="271" t="s">
        <v>13285</v>
      </c>
      <c r="F4387" s="263" t="s">
        <v>13136</v>
      </c>
      <c r="G4387" s="263" t="s">
        <v>13291</v>
      </c>
      <c r="H4387" s="263" t="s">
        <v>13138</v>
      </c>
      <c r="I4387" s="265" t="s">
        <v>9</v>
      </c>
      <c r="J4387" s="263"/>
      <c r="K4387" s="264"/>
      <c r="L4387" s="263" t="s">
        <v>645</v>
      </c>
    </row>
    <row r="4388" spans="1:12" s="266" customFormat="1" ht="40.200000000000003" customHeight="1">
      <c r="A4388" s="263" t="s">
        <v>13281</v>
      </c>
      <c r="B4388" s="271" t="s">
        <v>13282</v>
      </c>
      <c r="C4388" s="263" t="s">
        <v>13372</v>
      </c>
      <c r="D4388" s="263" t="s">
        <v>13284</v>
      </c>
      <c r="E4388" s="271" t="s">
        <v>13285</v>
      </c>
      <c r="F4388" s="263" t="s">
        <v>13140</v>
      </c>
      <c r="G4388" s="263" t="s">
        <v>13373</v>
      </c>
      <c r="H4388" s="263" t="s">
        <v>13374</v>
      </c>
      <c r="I4388" s="265" t="s">
        <v>9</v>
      </c>
      <c r="J4388" s="263"/>
      <c r="K4388" s="264"/>
      <c r="L4388" s="263" t="s">
        <v>645</v>
      </c>
    </row>
    <row r="4389" spans="1:12" s="266" customFormat="1" ht="40.200000000000003" customHeight="1">
      <c r="A4389" s="263" t="s">
        <v>13281</v>
      </c>
      <c r="B4389" s="271" t="s">
        <v>13282</v>
      </c>
      <c r="C4389" s="263" t="s">
        <v>13375</v>
      </c>
      <c r="D4389" s="263" t="s">
        <v>13284</v>
      </c>
      <c r="E4389" s="271" t="s">
        <v>13285</v>
      </c>
      <c r="F4389" s="263" t="s">
        <v>13376</v>
      </c>
      <c r="G4389" s="263" t="s">
        <v>13373</v>
      </c>
      <c r="H4389" s="263" t="s">
        <v>13377</v>
      </c>
      <c r="I4389" s="273" t="s">
        <v>9</v>
      </c>
      <c r="J4389" s="290"/>
      <c r="K4389" s="264"/>
      <c r="L4389" s="263" t="s">
        <v>645</v>
      </c>
    </row>
    <row r="4390" spans="1:12" s="266" customFormat="1" ht="40.200000000000003" customHeight="1">
      <c r="A4390" s="263" t="s">
        <v>13281</v>
      </c>
      <c r="B4390" s="271" t="s">
        <v>13282</v>
      </c>
      <c r="C4390" s="263" t="s">
        <v>13378</v>
      </c>
      <c r="D4390" s="263" t="s">
        <v>13284</v>
      </c>
      <c r="E4390" s="271" t="s">
        <v>13285</v>
      </c>
      <c r="F4390" s="263" t="s">
        <v>13379</v>
      </c>
      <c r="G4390" s="263" t="s">
        <v>13291</v>
      </c>
      <c r="H4390" s="263" t="s">
        <v>13380</v>
      </c>
      <c r="I4390" s="265" t="s">
        <v>9</v>
      </c>
      <c r="J4390" s="263"/>
      <c r="K4390" s="264"/>
      <c r="L4390" s="263" t="s">
        <v>645</v>
      </c>
    </row>
    <row r="4391" spans="1:12" s="266" customFormat="1" ht="40.200000000000003" customHeight="1">
      <c r="A4391" s="263" t="s">
        <v>13281</v>
      </c>
      <c r="B4391" s="271" t="s">
        <v>13282</v>
      </c>
      <c r="C4391" s="263" t="s">
        <v>13381</v>
      </c>
      <c r="D4391" s="263" t="s">
        <v>13284</v>
      </c>
      <c r="E4391" s="271" t="s">
        <v>13285</v>
      </c>
      <c r="F4391" s="263" t="s">
        <v>13382</v>
      </c>
      <c r="G4391" s="263" t="s">
        <v>13291</v>
      </c>
      <c r="H4391" s="263" t="s">
        <v>13383</v>
      </c>
      <c r="I4391" s="265" t="s">
        <v>9</v>
      </c>
      <c r="J4391" s="263"/>
      <c r="K4391" s="264"/>
      <c r="L4391" s="263" t="s">
        <v>645</v>
      </c>
    </row>
    <row r="4392" spans="1:12" s="266" customFormat="1" ht="40.200000000000003" customHeight="1">
      <c r="A4392" s="263" t="s">
        <v>13281</v>
      </c>
      <c r="B4392" s="271" t="s">
        <v>13282</v>
      </c>
      <c r="C4392" s="263" t="s">
        <v>13384</v>
      </c>
      <c r="D4392" s="263" t="s">
        <v>13284</v>
      </c>
      <c r="E4392" s="271" t="s">
        <v>13285</v>
      </c>
      <c r="F4392" s="263" t="s">
        <v>13385</v>
      </c>
      <c r="G4392" s="263" t="s">
        <v>13291</v>
      </c>
      <c r="H4392" s="263" t="s">
        <v>13386</v>
      </c>
      <c r="I4392" s="265" t="s">
        <v>9</v>
      </c>
      <c r="J4392" s="263"/>
      <c r="K4392" s="264"/>
      <c r="L4392" s="263" t="s">
        <v>645</v>
      </c>
    </row>
    <row r="4393" spans="1:12" s="266" customFormat="1" ht="40.200000000000003" customHeight="1">
      <c r="A4393" s="263" t="s">
        <v>13281</v>
      </c>
      <c r="B4393" s="271" t="s">
        <v>13282</v>
      </c>
      <c r="C4393" s="263" t="s">
        <v>13387</v>
      </c>
      <c r="D4393" s="263" t="s">
        <v>13284</v>
      </c>
      <c r="E4393" s="271" t="s">
        <v>13285</v>
      </c>
      <c r="F4393" s="263" t="s">
        <v>13157</v>
      </c>
      <c r="G4393" s="263" t="s">
        <v>13291</v>
      </c>
      <c r="H4393" s="263" t="s">
        <v>13158</v>
      </c>
      <c r="I4393" s="265" t="s">
        <v>9</v>
      </c>
      <c r="J4393" s="263"/>
      <c r="K4393" s="264"/>
      <c r="L4393" s="263" t="s">
        <v>645</v>
      </c>
    </row>
    <row r="4394" spans="1:12" s="266" customFormat="1" ht="40.200000000000003" customHeight="1">
      <c r="A4394" s="263" t="s">
        <v>13281</v>
      </c>
      <c r="B4394" s="271" t="s">
        <v>13282</v>
      </c>
      <c r="C4394" s="263" t="s">
        <v>13388</v>
      </c>
      <c r="D4394" s="263" t="s">
        <v>13284</v>
      </c>
      <c r="E4394" s="271" t="s">
        <v>13285</v>
      </c>
      <c r="F4394" s="263" t="s">
        <v>13160</v>
      </c>
      <c r="G4394" s="263" t="s">
        <v>13291</v>
      </c>
      <c r="H4394" s="263" t="s">
        <v>13161</v>
      </c>
      <c r="I4394" s="265" t="s">
        <v>9</v>
      </c>
      <c r="J4394" s="263"/>
      <c r="K4394" s="264"/>
      <c r="L4394" s="263" t="s">
        <v>645</v>
      </c>
    </row>
    <row r="4395" spans="1:12" s="266" customFormat="1" ht="40.200000000000003" customHeight="1">
      <c r="A4395" s="263" t="s">
        <v>13281</v>
      </c>
      <c r="B4395" s="271" t="s">
        <v>13282</v>
      </c>
      <c r="C4395" s="263" t="s">
        <v>13389</v>
      </c>
      <c r="D4395" s="263" t="s">
        <v>13284</v>
      </c>
      <c r="E4395" s="271" t="s">
        <v>13285</v>
      </c>
      <c r="F4395" s="263" t="s">
        <v>13163</v>
      </c>
      <c r="G4395" s="263" t="s">
        <v>13291</v>
      </c>
      <c r="H4395" s="263" t="s">
        <v>13164</v>
      </c>
      <c r="I4395" s="265" t="s">
        <v>9</v>
      </c>
      <c r="J4395" s="263"/>
      <c r="K4395" s="264"/>
      <c r="L4395" s="263" t="s">
        <v>645</v>
      </c>
    </row>
    <row r="4396" spans="1:12" s="266" customFormat="1" ht="40.200000000000003" customHeight="1">
      <c r="A4396" s="263" t="s">
        <v>13281</v>
      </c>
      <c r="B4396" s="271" t="s">
        <v>13282</v>
      </c>
      <c r="C4396" s="263" t="s">
        <v>13390</v>
      </c>
      <c r="D4396" s="263" t="s">
        <v>13284</v>
      </c>
      <c r="E4396" s="271" t="s">
        <v>13285</v>
      </c>
      <c r="F4396" s="263" t="s">
        <v>13169</v>
      </c>
      <c r="G4396" s="263" t="s">
        <v>13291</v>
      </c>
      <c r="H4396" s="263" t="s">
        <v>13170</v>
      </c>
      <c r="I4396" s="265" t="s">
        <v>9</v>
      </c>
      <c r="J4396" s="263"/>
      <c r="K4396" s="264"/>
      <c r="L4396" s="263" t="s">
        <v>645</v>
      </c>
    </row>
    <row r="4397" spans="1:12" s="266" customFormat="1" ht="40.200000000000003" customHeight="1">
      <c r="A4397" s="263" t="s">
        <v>13281</v>
      </c>
      <c r="B4397" s="271" t="s">
        <v>13282</v>
      </c>
      <c r="C4397" s="263" t="s">
        <v>13391</v>
      </c>
      <c r="D4397" s="263" t="s">
        <v>13284</v>
      </c>
      <c r="E4397" s="271" t="s">
        <v>13285</v>
      </c>
      <c r="F4397" s="263" t="s">
        <v>13172</v>
      </c>
      <c r="G4397" s="263" t="s">
        <v>13291</v>
      </c>
      <c r="H4397" s="263" t="s">
        <v>13173</v>
      </c>
      <c r="I4397" s="265" t="s">
        <v>9</v>
      </c>
      <c r="J4397" s="263"/>
      <c r="K4397" s="264"/>
      <c r="L4397" s="263" t="s">
        <v>645</v>
      </c>
    </row>
    <row r="4398" spans="1:12" s="266" customFormat="1" ht="40.200000000000003" customHeight="1">
      <c r="A4398" s="263" t="s">
        <v>13281</v>
      </c>
      <c r="B4398" s="271" t="s">
        <v>13282</v>
      </c>
      <c r="C4398" s="263" t="s">
        <v>13392</v>
      </c>
      <c r="D4398" s="263" t="s">
        <v>13284</v>
      </c>
      <c r="E4398" s="271" t="s">
        <v>13285</v>
      </c>
      <c r="F4398" s="263" t="s">
        <v>13175</v>
      </c>
      <c r="G4398" s="263" t="s">
        <v>13291</v>
      </c>
      <c r="H4398" s="263" t="s">
        <v>13177</v>
      </c>
      <c r="I4398" s="265" t="s">
        <v>9</v>
      </c>
      <c r="J4398" s="263"/>
      <c r="K4398" s="264"/>
      <c r="L4398" s="263" t="s">
        <v>645</v>
      </c>
    </row>
    <row r="4399" spans="1:12" s="266" customFormat="1" ht="40.200000000000003" customHeight="1">
      <c r="A4399" s="263" t="s">
        <v>13281</v>
      </c>
      <c r="B4399" s="271" t="s">
        <v>13282</v>
      </c>
      <c r="C4399" s="263" t="s">
        <v>13393</v>
      </c>
      <c r="D4399" s="263" t="s">
        <v>13284</v>
      </c>
      <c r="E4399" s="271" t="s">
        <v>13285</v>
      </c>
      <c r="F4399" s="263" t="s">
        <v>13179</v>
      </c>
      <c r="G4399" s="263" t="s">
        <v>13291</v>
      </c>
      <c r="H4399" s="263" t="s">
        <v>13180</v>
      </c>
      <c r="I4399" s="265" t="s">
        <v>9</v>
      </c>
      <c r="J4399" s="263"/>
      <c r="K4399" s="264"/>
      <c r="L4399" s="263" t="s">
        <v>645</v>
      </c>
    </row>
    <row r="4400" spans="1:12" s="266" customFormat="1" ht="40.200000000000003" customHeight="1">
      <c r="A4400" s="263" t="s">
        <v>13281</v>
      </c>
      <c r="B4400" s="271" t="s">
        <v>13282</v>
      </c>
      <c r="C4400" s="263" t="s">
        <v>13394</v>
      </c>
      <c r="D4400" s="263" t="s">
        <v>13284</v>
      </c>
      <c r="E4400" s="271" t="s">
        <v>13285</v>
      </c>
      <c r="F4400" s="263" t="s">
        <v>13182</v>
      </c>
      <c r="G4400" s="263" t="s">
        <v>13291</v>
      </c>
      <c r="H4400" s="263" t="s">
        <v>13184</v>
      </c>
      <c r="I4400" s="265" t="s">
        <v>9</v>
      </c>
      <c r="J4400" s="263"/>
      <c r="K4400" s="264"/>
      <c r="L4400" s="263" t="s">
        <v>645</v>
      </c>
    </row>
    <row r="4401" spans="1:12" s="266" customFormat="1" ht="40.200000000000003" customHeight="1">
      <c r="A4401" s="263" t="s">
        <v>13281</v>
      </c>
      <c r="B4401" s="271" t="s">
        <v>13282</v>
      </c>
      <c r="C4401" s="263" t="s">
        <v>13395</v>
      </c>
      <c r="D4401" s="263" t="s">
        <v>13284</v>
      </c>
      <c r="E4401" s="271" t="s">
        <v>13285</v>
      </c>
      <c r="F4401" s="263" t="s">
        <v>13186</v>
      </c>
      <c r="G4401" s="263" t="s">
        <v>13291</v>
      </c>
      <c r="H4401" s="263" t="s">
        <v>13187</v>
      </c>
      <c r="I4401" s="265" t="s">
        <v>9</v>
      </c>
      <c r="J4401" s="263"/>
      <c r="K4401" s="264"/>
      <c r="L4401" s="263" t="s">
        <v>645</v>
      </c>
    </row>
    <row r="4402" spans="1:12" s="266" customFormat="1" ht="40.200000000000003" customHeight="1">
      <c r="A4402" s="263" t="s">
        <v>13281</v>
      </c>
      <c r="B4402" s="271" t="s">
        <v>13282</v>
      </c>
      <c r="C4402" s="263" t="s">
        <v>13396</v>
      </c>
      <c r="D4402" s="263" t="s">
        <v>13284</v>
      </c>
      <c r="E4402" s="271" t="s">
        <v>13285</v>
      </c>
      <c r="F4402" s="263" t="s">
        <v>13189</v>
      </c>
      <c r="G4402" s="263" t="s">
        <v>13291</v>
      </c>
      <c r="H4402" s="263" t="s">
        <v>13190</v>
      </c>
      <c r="I4402" s="265" t="s">
        <v>9</v>
      </c>
      <c r="J4402" s="263"/>
      <c r="K4402" s="264"/>
      <c r="L4402" s="263" t="s">
        <v>645</v>
      </c>
    </row>
    <row r="4403" spans="1:12" s="266" customFormat="1" ht="40.200000000000003" customHeight="1">
      <c r="A4403" s="263" t="s">
        <v>13281</v>
      </c>
      <c r="B4403" s="271" t="s">
        <v>13282</v>
      </c>
      <c r="C4403" s="263" t="s">
        <v>13397</v>
      </c>
      <c r="D4403" s="263" t="s">
        <v>13284</v>
      </c>
      <c r="E4403" s="271" t="s">
        <v>13285</v>
      </c>
      <c r="F4403" s="263" t="s">
        <v>13192</v>
      </c>
      <c r="G4403" s="263" t="s">
        <v>13398</v>
      </c>
      <c r="H4403" s="263" t="s">
        <v>13194</v>
      </c>
      <c r="I4403" s="265" t="s">
        <v>9</v>
      </c>
      <c r="J4403" s="263"/>
      <c r="K4403" s="264"/>
      <c r="L4403" s="263" t="s">
        <v>645</v>
      </c>
    </row>
    <row r="4404" spans="1:12" s="266" customFormat="1" ht="40.200000000000003" customHeight="1">
      <c r="A4404" s="263" t="s">
        <v>13281</v>
      </c>
      <c r="B4404" s="271" t="s">
        <v>13282</v>
      </c>
      <c r="C4404" s="263" t="s">
        <v>13399</v>
      </c>
      <c r="D4404" s="263" t="s">
        <v>13284</v>
      </c>
      <c r="E4404" s="271" t="s">
        <v>13285</v>
      </c>
      <c r="F4404" s="263" t="s">
        <v>13196</v>
      </c>
      <c r="G4404" s="263" t="s">
        <v>13400</v>
      </c>
      <c r="H4404" s="263" t="s">
        <v>13198</v>
      </c>
      <c r="I4404" s="273" t="s">
        <v>9</v>
      </c>
      <c r="J4404" s="290"/>
      <c r="K4404" s="264"/>
      <c r="L4404" s="263" t="s">
        <v>645</v>
      </c>
    </row>
    <row r="4405" spans="1:12" s="266" customFormat="1" ht="40.200000000000003" customHeight="1">
      <c r="A4405" s="263" t="s">
        <v>13281</v>
      </c>
      <c r="B4405" s="271" t="s">
        <v>13282</v>
      </c>
      <c r="C4405" s="263" t="s">
        <v>13401</v>
      </c>
      <c r="D4405" s="263" t="s">
        <v>13284</v>
      </c>
      <c r="E4405" s="271" t="s">
        <v>13285</v>
      </c>
      <c r="F4405" s="263" t="s">
        <v>13200</v>
      </c>
      <c r="G4405" s="263" t="s">
        <v>13400</v>
      </c>
      <c r="H4405" s="263" t="s">
        <v>13202</v>
      </c>
      <c r="I4405" s="265" t="s">
        <v>9</v>
      </c>
      <c r="J4405" s="263"/>
      <c r="K4405" s="264"/>
      <c r="L4405" s="263" t="s">
        <v>645</v>
      </c>
    </row>
    <row r="4406" spans="1:12" s="266" customFormat="1" ht="40.200000000000003" customHeight="1">
      <c r="A4406" s="263" t="s">
        <v>13281</v>
      </c>
      <c r="B4406" s="271" t="s">
        <v>13282</v>
      </c>
      <c r="C4406" s="263" t="s">
        <v>13402</v>
      </c>
      <c r="D4406" s="263" t="s">
        <v>13284</v>
      </c>
      <c r="E4406" s="271" t="s">
        <v>13285</v>
      </c>
      <c r="F4406" s="263" t="s">
        <v>13204</v>
      </c>
      <c r="G4406" s="263" t="s">
        <v>13400</v>
      </c>
      <c r="H4406" s="263" t="s">
        <v>13205</v>
      </c>
      <c r="I4406" s="265" t="s">
        <v>9</v>
      </c>
      <c r="J4406" s="263"/>
      <c r="K4406" s="264"/>
      <c r="L4406" s="263" t="s">
        <v>645</v>
      </c>
    </row>
    <row r="4407" spans="1:12" s="266" customFormat="1" ht="40.200000000000003" customHeight="1">
      <c r="A4407" s="263" t="s">
        <v>13281</v>
      </c>
      <c r="B4407" s="271" t="s">
        <v>13282</v>
      </c>
      <c r="C4407" s="263" t="s">
        <v>13403</v>
      </c>
      <c r="D4407" s="263" t="s">
        <v>13284</v>
      </c>
      <c r="E4407" s="271" t="s">
        <v>13285</v>
      </c>
      <c r="F4407" s="263" t="s">
        <v>13404</v>
      </c>
      <c r="G4407" s="263" t="s">
        <v>13400</v>
      </c>
      <c r="H4407" s="263" t="s">
        <v>13405</v>
      </c>
      <c r="I4407" s="265" t="s">
        <v>9</v>
      </c>
      <c r="J4407" s="263"/>
      <c r="K4407" s="264"/>
      <c r="L4407" s="263" t="s">
        <v>645</v>
      </c>
    </row>
    <row r="4408" spans="1:12" s="266" customFormat="1" ht="40.200000000000003" customHeight="1">
      <c r="A4408" s="263" t="s">
        <v>13281</v>
      </c>
      <c r="B4408" s="271" t="s">
        <v>13282</v>
      </c>
      <c r="C4408" s="263" t="s">
        <v>13406</v>
      </c>
      <c r="D4408" s="263" t="s">
        <v>13284</v>
      </c>
      <c r="E4408" s="271" t="s">
        <v>13285</v>
      </c>
      <c r="F4408" s="263" t="s">
        <v>13214</v>
      </c>
      <c r="G4408" s="263" t="s">
        <v>13291</v>
      </c>
      <c r="H4408" s="263" t="s">
        <v>13407</v>
      </c>
      <c r="I4408" s="265" t="s">
        <v>9</v>
      </c>
      <c r="J4408" s="263"/>
      <c r="K4408" s="264"/>
      <c r="L4408" s="263" t="s">
        <v>645</v>
      </c>
    </row>
    <row r="4409" spans="1:12" s="266" customFormat="1" ht="40.200000000000003" customHeight="1">
      <c r="A4409" s="263" t="s">
        <v>13281</v>
      </c>
      <c r="B4409" s="271" t="s">
        <v>13282</v>
      </c>
      <c r="C4409" s="263" t="s">
        <v>13408</v>
      </c>
      <c r="D4409" s="263" t="s">
        <v>13284</v>
      </c>
      <c r="E4409" s="271" t="s">
        <v>13285</v>
      </c>
      <c r="F4409" s="263" t="s">
        <v>13217</v>
      </c>
      <c r="G4409" s="263" t="s">
        <v>13291</v>
      </c>
      <c r="H4409" s="263" t="s">
        <v>13409</v>
      </c>
      <c r="I4409" s="265" t="s">
        <v>9</v>
      </c>
      <c r="J4409" s="263"/>
      <c r="K4409" s="264"/>
      <c r="L4409" s="263" t="s">
        <v>645</v>
      </c>
    </row>
    <row r="4410" spans="1:12" s="266" customFormat="1" ht="40.200000000000003" customHeight="1">
      <c r="A4410" s="263" t="s">
        <v>13281</v>
      </c>
      <c r="B4410" s="271" t="s">
        <v>13282</v>
      </c>
      <c r="C4410" s="263" t="s">
        <v>13410</v>
      </c>
      <c r="D4410" s="263" t="s">
        <v>13284</v>
      </c>
      <c r="E4410" s="271" t="s">
        <v>13285</v>
      </c>
      <c r="F4410" s="263" t="s">
        <v>13220</v>
      </c>
      <c r="G4410" s="263" t="s">
        <v>13291</v>
      </c>
      <c r="H4410" s="263" t="s">
        <v>13221</v>
      </c>
      <c r="I4410" s="265" t="s">
        <v>9</v>
      </c>
      <c r="J4410" s="263"/>
      <c r="K4410" s="264"/>
      <c r="L4410" s="263" t="s">
        <v>645</v>
      </c>
    </row>
    <row r="4411" spans="1:12" s="266" customFormat="1" ht="40.200000000000003" customHeight="1">
      <c r="A4411" s="263" t="s">
        <v>13281</v>
      </c>
      <c r="B4411" s="271" t="s">
        <v>13282</v>
      </c>
      <c r="C4411" s="263" t="s">
        <v>13411</v>
      </c>
      <c r="D4411" s="263" t="s">
        <v>13284</v>
      </c>
      <c r="E4411" s="271" t="s">
        <v>13285</v>
      </c>
      <c r="F4411" s="263" t="s">
        <v>13412</v>
      </c>
      <c r="G4411" s="263" t="s">
        <v>13291</v>
      </c>
      <c r="H4411" s="263" t="s">
        <v>13413</v>
      </c>
      <c r="I4411" s="265" t="s">
        <v>9</v>
      </c>
      <c r="J4411" s="263"/>
      <c r="K4411" s="264"/>
      <c r="L4411" s="263" t="s">
        <v>645</v>
      </c>
    </row>
    <row r="4412" spans="1:12" s="266" customFormat="1" ht="40.200000000000003" customHeight="1">
      <c r="A4412" s="263" t="s">
        <v>13281</v>
      </c>
      <c r="B4412" s="271" t="s">
        <v>13282</v>
      </c>
      <c r="C4412" s="263" t="s">
        <v>13414</v>
      </c>
      <c r="D4412" s="263" t="s">
        <v>13284</v>
      </c>
      <c r="E4412" s="271" t="s">
        <v>13285</v>
      </c>
      <c r="F4412" s="263" t="s">
        <v>13226</v>
      </c>
      <c r="G4412" s="263" t="s">
        <v>13291</v>
      </c>
      <c r="H4412" s="263" t="s">
        <v>13227</v>
      </c>
      <c r="I4412" s="265" t="s">
        <v>9</v>
      </c>
      <c r="J4412" s="263"/>
      <c r="K4412" s="264"/>
      <c r="L4412" s="263" t="s">
        <v>645</v>
      </c>
    </row>
    <row r="4413" spans="1:12" s="266" customFormat="1" ht="40.200000000000003" customHeight="1">
      <c r="A4413" s="263" t="s">
        <v>13281</v>
      </c>
      <c r="B4413" s="271" t="s">
        <v>13282</v>
      </c>
      <c r="C4413" s="263" t="s">
        <v>13415</v>
      </c>
      <c r="D4413" s="263" t="s">
        <v>13284</v>
      </c>
      <c r="E4413" s="271" t="s">
        <v>13285</v>
      </c>
      <c r="F4413" s="263" t="s">
        <v>13229</v>
      </c>
      <c r="G4413" s="263" t="s">
        <v>13291</v>
      </c>
      <c r="H4413" s="263" t="s">
        <v>13230</v>
      </c>
      <c r="I4413" s="265" t="s">
        <v>9</v>
      </c>
      <c r="J4413" s="263"/>
      <c r="K4413" s="264"/>
      <c r="L4413" s="263" t="s">
        <v>645</v>
      </c>
    </row>
    <row r="4414" spans="1:12" s="266" customFormat="1" ht="40.200000000000003" customHeight="1">
      <c r="A4414" s="263" t="s">
        <v>13281</v>
      </c>
      <c r="B4414" s="271" t="s">
        <v>13282</v>
      </c>
      <c r="C4414" s="263" t="s">
        <v>13416</v>
      </c>
      <c r="D4414" s="263" t="s">
        <v>13284</v>
      </c>
      <c r="E4414" s="271" t="s">
        <v>13285</v>
      </c>
      <c r="F4414" s="263" t="s">
        <v>13238</v>
      </c>
      <c r="G4414" s="263" t="s">
        <v>13291</v>
      </c>
      <c r="H4414" s="263" t="s">
        <v>13239</v>
      </c>
      <c r="I4414" s="265" t="s">
        <v>9</v>
      </c>
      <c r="J4414" s="263"/>
      <c r="K4414" s="264"/>
      <c r="L4414" s="263" t="s">
        <v>645</v>
      </c>
    </row>
    <row r="4415" spans="1:12" s="266" customFormat="1" ht="40.200000000000003" customHeight="1">
      <c r="A4415" s="263" t="s">
        <v>13281</v>
      </c>
      <c r="B4415" s="271" t="s">
        <v>13282</v>
      </c>
      <c r="C4415" s="263" t="s">
        <v>13417</v>
      </c>
      <c r="D4415" s="263" t="s">
        <v>13284</v>
      </c>
      <c r="E4415" s="271" t="s">
        <v>13285</v>
      </c>
      <c r="F4415" s="263" t="s">
        <v>13241</v>
      </c>
      <c r="G4415" s="263" t="s">
        <v>13291</v>
      </c>
      <c r="H4415" s="263" t="s">
        <v>13242</v>
      </c>
      <c r="I4415" s="265" t="s">
        <v>9</v>
      </c>
      <c r="J4415" s="263"/>
      <c r="K4415" s="264"/>
      <c r="L4415" s="263" t="s">
        <v>645</v>
      </c>
    </row>
    <row r="4416" spans="1:12" s="266" customFormat="1" ht="40.200000000000003" customHeight="1">
      <c r="A4416" s="263" t="s">
        <v>13281</v>
      </c>
      <c r="B4416" s="271" t="s">
        <v>13282</v>
      </c>
      <c r="C4416" s="263" t="s">
        <v>13418</v>
      </c>
      <c r="D4416" s="263" t="s">
        <v>13284</v>
      </c>
      <c r="E4416" s="271" t="s">
        <v>13285</v>
      </c>
      <c r="F4416" s="263" t="s">
        <v>13244</v>
      </c>
      <c r="G4416" s="263" t="s">
        <v>13291</v>
      </c>
      <c r="H4416" s="263" t="s">
        <v>13245</v>
      </c>
      <c r="I4416" s="265" t="s">
        <v>9</v>
      </c>
      <c r="J4416" s="263"/>
      <c r="K4416" s="264"/>
      <c r="L4416" s="263" t="s">
        <v>645</v>
      </c>
    </row>
    <row r="4417" spans="1:12" s="266" customFormat="1" ht="40.200000000000003" customHeight="1">
      <c r="A4417" s="263" t="s">
        <v>13281</v>
      </c>
      <c r="B4417" s="271" t="s">
        <v>13282</v>
      </c>
      <c r="C4417" s="263" t="s">
        <v>13419</v>
      </c>
      <c r="D4417" s="263" t="s">
        <v>13284</v>
      </c>
      <c r="E4417" s="271" t="s">
        <v>13285</v>
      </c>
      <c r="F4417" s="263" t="s">
        <v>13248</v>
      </c>
      <c r="G4417" s="263" t="s">
        <v>13291</v>
      </c>
      <c r="H4417" s="263" t="s">
        <v>13249</v>
      </c>
      <c r="I4417" s="265" t="s">
        <v>9</v>
      </c>
      <c r="J4417" s="263"/>
      <c r="K4417" s="264"/>
      <c r="L4417" s="263" t="s">
        <v>645</v>
      </c>
    </row>
    <row r="4418" spans="1:12" s="266" customFormat="1" ht="40.200000000000003" customHeight="1">
      <c r="A4418" s="263" t="s">
        <v>13281</v>
      </c>
      <c r="B4418" s="271" t="s">
        <v>13282</v>
      </c>
      <c r="C4418" s="263" t="s">
        <v>13420</v>
      </c>
      <c r="D4418" s="263" t="s">
        <v>13284</v>
      </c>
      <c r="E4418" s="271" t="s">
        <v>13285</v>
      </c>
      <c r="F4418" s="263" t="s">
        <v>13251</v>
      </c>
      <c r="G4418" s="263" t="s">
        <v>13291</v>
      </c>
      <c r="H4418" s="263" t="s">
        <v>13252</v>
      </c>
      <c r="I4418" s="265" t="s">
        <v>9</v>
      </c>
      <c r="J4418" s="263"/>
      <c r="K4418" s="264"/>
      <c r="L4418" s="263" t="s">
        <v>645</v>
      </c>
    </row>
    <row r="4419" spans="1:12" s="266" customFormat="1" ht="40.200000000000003" customHeight="1">
      <c r="A4419" s="263" t="s">
        <v>13281</v>
      </c>
      <c r="B4419" s="271" t="s">
        <v>13282</v>
      </c>
      <c r="C4419" s="263" t="s">
        <v>13421</v>
      </c>
      <c r="D4419" s="263" t="s">
        <v>13284</v>
      </c>
      <c r="E4419" s="271" t="s">
        <v>13285</v>
      </c>
      <c r="F4419" s="263" t="s">
        <v>12606</v>
      </c>
      <c r="G4419" s="263" t="s">
        <v>13291</v>
      </c>
      <c r="H4419" s="263" t="s">
        <v>12607</v>
      </c>
      <c r="I4419" s="265" t="s">
        <v>9</v>
      </c>
      <c r="J4419" s="263"/>
      <c r="K4419" s="264"/>
      <c r="L4419" s="263" t="s">
        <v>645</v>
      </c>
    </row>
    <row r="4420" spans="1:12" s="266" customFormat="1" ht="40.200000000000003" customHeight="1">
      <c r="A4420" s="263" t="s">
        <v>13281</v>
      </c>
      <c r="B4420" s="271" t="s">
        <v>13282</v>
      </c>
      <c r="C4420" s="263" t="s">
        <v>13422</v>
      </c>
      <c r="D4420" s="263" t="s">
        <v>13284</v>
      </c>
      <c r="E4420" s="271" t="s">
        <v>13285</v>
      </c>
      <c r="F4420" s="263" t="s">
        <v>12609</v>
      </c>
      <c r="G4420" s="263" t="s">
        <v>13291</v>
      </c>
      <c r="H4420" s="263" t="s">
        <v>13423</v>
      </c>
      <c r="I4420" s="273" t="s">
        <v>9</v>
      </c>
      <c r="J4420" s="290"/>
      <c r="K4420" s="264"/>
      <c r="L4420" s="263" t="s">
        <v>645</v>
      </c>
    </row>
    <row r="4421" spans="1:12" s="266" customFormat="1" ht="40.200000000000003" customHeight="1">
      <c r="A4421" s="263" t="s">
        <v>13281</v>
      </c>
      <c r="B4421" s="271" t="s">
        <v>13282</v>
      </c>
      <c r="C4421" s="263" t="s">
        <v>13424</v>
      </c>
      <c r="D4421" s="263" t="s">
        <v>13284</v>
      </c>
      <c r="E4421" s="271" t="s">
        <v>13285</v>
      </c>
      <c r="F4421" s="263" t="s">
        <v>12613</v>
      </c>
      <c r="G4421" s="263" t="s">
        <v>13291</v>
      </c>
      <c r="H4421" s="263" t="s">
        <v>13425</v>
      </c>
      <c r="I4421" s="265" t="s">
        <v>9</v>
      </c>
      <c r="J4421" s="263"/>
      <c r="K4421" s="264"/>
      <c r="L4421" s="263" t="s">
        <v>645</v>
      </c>
    </row>
    <row r="4422" spans="1:12" s="266" customFormat="1" ht="40.200000000000003" customHeight="1">
      <c r="A4422" s="263" t="s">
        <v>13281</v>
      </c>
      <c r="B4422" s="271" t="s">
        <v>13282</v>
      </c>
      <c r="C4422" s="263" t="s">
        <v>13426</v>
      </c>
      <c r="D4422" s="263" t="s">
        <v>13284</v>
      </c>
      <c r="E4422" s="271" t="s">
        <v>13285</v>
      </c>
      <c r="F4422" s="263" t="s">
        <v>3031</v>
      </c>
      <c r="G4422" s="263" t="s">
        <v>5408</v>
      </c>
      <c r="H4422" s="263" t="s">
        <v>6538</v>
      </c>
      <c r="I4422" s="265" t="s">
        <v>9</v>
      </c>
      <c r="J4422" s="263"/>
      <c r="K4422" s="264"/>
      <c r="L4422" s="263" t="s">
        <v>645</v>
      </c>
    </row>
    <row r="4423" spans="1:12" s="266" customFormat="1" ht="40.200000000000003" customHeight="1">
      <c r="A4423" s="263" t="s">
        <v>13281</v>
      </c>
      <c r="B4423" s="271" t="s">
        <v>13282</v>
      </c>
      <c r="C4423" s="263" t="s">
        <v>13427</v>
      </c>
      <c r="D4423" s="263" t="s">
        <v>13284</v>
      </c>
      <c r="E4423" s="271" t="s">
        <v>13285</v>
      </c>
      <c r="F4423" s="263" t="s">
        <v>5025</v>
      </c>
      <c r="G4423" s="263" t="s">
        <v>6540</v>
      </c>
      <c r="H4423" s="263" t="s">
        <v>3365</v>
      </c>
      <c r="I4423" s="265" t="s">
        <v>9</v>
      </c>
      <c r="J4423" s="263"/>
      <c r="K4423" s="264"/>
      <c r="L4423" s="263" t="s">
        <v>645</v>
      </c>
    </row>
    <row r="4424" spans="1:12" s="266" customFormat="1" ht="40.200000000000003" customHeight="1">
      <c r="A4424" s="263" t="s">
        <v>13281</v>
      </c>
      <c r="B4424" s="271" t="s">
        <v>13282</v>
      </c>
      <c r="C4424" s="263" t="s">
        <v>13428</v>
      </c>
      <c r="D4424" s="263" t="s">
        <v>13284</v>
      </c>
      <c r="E4424" s="271" t="s">
        <v>13285</v>
      </c>
      <c r="F4424" s="263" t="s">
        <v>3036</v>
      </c>
      <c r="G4424" s="263" t="s">
        <v>6542</v>
      </c>
      <c r="H4424" s="263" t="s">
        <v>6543</v>
      </c>
      <c r="I4424" s="265" t="s">
        <v>9</v>
      </c>
      <c r="J4424" s="263"/>
      <c r="K4424" s="264"/>
      <c r="L4424" s="263" t="s">
        <v>645</v>
      </c>
    </row>
    <row r="4425" spans="1:12" s="266" customFormat="1" ht="40.200000000000003" customHeight="1">
      <c r="A4425" s="263" t="s">
        <v>13281</v>
      </c>
      <c r="B4425" s="271" t="s">
        <v>13282</v>
      </c>
      <c r="C4425" s="263" t="s">
        <v>13429</v>
      </c>
      <c r="D4425" s="263" t="s">
        <v>13284</v>
      </c>
      <c r="E4425" s="271" t="s">
        <v>13285</v>
      </c>
      <c r="F4425" s="263" t="s">
        <v>13264</v>
      </c>
      <c r="G4425" s="263" t="s">
        <v>13119</v>
      </c>
      <c r="H4425" s="263" t="s">
        <v>13265</v>
      </c>
      <c r="I4425" s="265" t="s">
        <v>9</v>
      </c>
      <c r="J4425" s="263"/>
      <c r="K4425" s="264"/>
      <c r="L4425" s="263" t="s">
        <v>645</v>
      </c>
    </row>
    <row r="4426" spans="1:12" s="266" customFormat="1" ht="40.200000000000003" customHeight="1">
      <c r="A4426" s="263" t="s">
        <v>13281</v>
      </c>
      <c r="B4426" s="271" t="s">
        <v>13282</v>
      </c>
      <c r="C4426" s="263" t="s">
        <v>13430</v>
      </c>
      <c r="D4426" s="263" t="s">
        <v>13284</v>
      </c>
      <c r="E4426" s="271" t="s">
        <v>13285</v>
      </c>
      <c r="F4426" s="263" t="s">
        <v>13267</v>
      </c>
      <c r="G4426" s="263" t="s">
        <v>13119</v>
      </c>
      <c r="H4426" s="263" t="s">
        <v>13268</v>
      </c>
      <c r="I4426" s="265" t="s">
        <v>9</v>
      </c>
      <c r="J4426" s="263"/>
      <c r="K4426" s="264"/>
      <c r="L4426" s="263" t="s">
        <v>645</v>
      </c>
    </row>
    <row r="4427" spans="1:12" s="266" customFormat="1" ht="40.200000000000003" customHeight="1">
      <c r="A4427" s="263" t="s">
        <v>13281</v>
      </c>
      <c r="B4427" s="271" t="s">
        <v>13282</v>
      </c>
      <c r="C4427" s="263" t="s">
        <v>13431</v>
      </c>
      <c r="D4427" s="263" t="s">
        <v>13284</v>
      </c>
      <c r="E4427" s="271" t="s">
        <v>13285</v>
      </c>
      <c r="F4427" s="263" t="s">
        <v>13270</v>
      </c>
      <c r="G4427" s="263" t="s">
        <v>13119</v>
      </c>
      <c r="H4427" s="263" t="s">
        <v>13271</v>
      </c>
      <c r="I4427" s="265" t="s">
        <v>9</v>
      </c>
      <c r="J4427" s="263"/>
      <c r="K4427" s="264"/>
      <c r="L4427" s="263" t="s">
        <v>645</v>
      </c>
    </row>
    <row r="4428" spans="1:12" s="266" customFormat="1" ht="40.200000000000003" customHeight="1">
      <c r="A4428" s="263" t="s">
        <v>13432</v>
      </c>
      <c r="B4428" s="271" t="s">
        <v>13433</v>
      </c>
      <c r="C4428" s="263" t="s">
        <v>13434</v>
      </c>
      <c r="D4428" s="263" t="s">
        <v>13435</v>
      </c>
      <c r="E4428" s="271" t="s">
        <v>13436</v>
      </c>
      <c r="F4428" s="263" t="s">
        <v>13075</v>
      </c>
      <c r="G4428" s="263" t="s">
        <v>13076</v>
      </c>
      <c r="H4428" s="263" t="s">
        <v>13077</v>
      </c>
      <c r="I4428" s="265" t="s">
        <v>9</v>
      </c>
      <c r="J4428" s="263"/>
      <c r="K4428" s="264"/>
      <c r="L4428" s="263" t="s">
        <v>645</v>
      </c>
    </row>
    <row r="4429" spans="1:12" s="266" customFormat="1" ht="40.200000000000003" customHeight="1">
      <c r="A4429" s="263" t="s">
        <v>13432</v>
      </c>
      <c r="B4429" s="271" t="s">
        <v>13433</v>
      </c>
      <c r="C4429" s="263" t="s">
        <v>13437</v>
      </c>
      <c r="D4429" s="263" t="s">
        <v>13435</v>
      </c>
      <c r="E4429" s="271" t="s">
        <v>13436</v>
      </c>
      <c r="F4429" s="263" t="s">
        <v>13079</v>
      </c>
      <c r="G4429" s="263" t="s">
        <v>13076</v>
      </c>
      <c r="H4429" s="263" t="s">
        <v>13080</v>
      </c>
      <c r="I4429" s="265" t="s">
        <v>9</v>
      </c>
      <c r="J4429" s="263"/>
      <c r="K4429" s="264"/>
      <c r="L4429" s="263" t="s">
        <v>645</v>
      </c>
    </row>
    <row r="4430" spans="1:12" s="266" customFormat="1" ht="40.200000000000003" customHeight="1">
      <c r="A4430" s="263" t="s">
        <v>13432</v>
      </c>
      <c r="B4430" s="271" t="s">
        <v>13433</v>
      </c>
      <c r="C4430" s="263" t="s">
        <v>13438</v>
      </c>
      <c r="D4430" s="263" t="s">
        <v>13435</v>
      </c>
      <c r="E4430" s="271" t="s">
        <v>13436</v>
      </c>
      <c r="F4430" s="263" t="s">
        <v>13082</v>
      </c>
      <c r="G4430" s="263" t="s">
        <v>13076</v>
      </c>
      <c r="H4430" s="263" t="s">
        <v>17439</v>
      </c>
      <c r="I4430" s="265" t="s">
        <v>9</v>
      </c>
      <c r="J4430" s="263"/>
      <c r="K4430" s="264"/>
      <c r="L4430" s="263" t="s">
        <v>645</v>
      </c>
    </row>
    <row r="4431" spans="1:12" s="266" customFormat="1" ht="40.200000000000003" customHeight="1">
      <c r="A4431" s="263" t="s">
        <v>13432</v>
      </c>
      <c r="B4431" s="271" t="s">
        <v>13433</v>
      </c>
      <c r="C4431" s="263" t="s">
        <v>13439</v>
      </c>
      <c r="D4431" s="263" t="s">
        <v>13435</v>
      </c>
      <c r="E4431" s="271" t="s">
        <v>13436</v>
      </c>
      <c r="F4431" s="263" t="s">
        <v>13085</v>
      </c>
      <c r="G4431" s="263" t="s">
        <v>13076</v>
      </c>
      <c r="H4431" s="263" t="s">
        <v>13086</v>
      </c>
      <c r="I4431" s="265" t="s">
        <v>9</v>
      </c>
      <c r="J4431" s="263"/>
      <c r="K4431" s="264"/>
      <c r="L4431" s="263" t="s">
        <v>645</v>
      </c>
    </row>
    <row r="4432" spans="1:12" s="266" customFormat="1" ht="40.200000000000003" customHeight="1">
      <c r="A4432" s="263" t="s">
        <v>13432</v>
      </c>
      <c r="B4432" s="271" t="s">
        <v>13433</v>
      </c>
      <c r="C4432" s="263" t="s">
        <v>13440</v>
      </c>
      <c r="D4432" s="263" t="s">
        <v>13435</v>
      </c>
      <c r="E4432" s="271" t="s">
        <v>13436</v>
      </c>
      <c r="F4432" s="291" t="s">
        <v>13088</v>
      </c>
      <c r="G4432" s="291" t="s">
        <v>13076</v>
      </c>
      <c r="H4432" s="291" t="s">
        <v>13089</v>
      </c>
      <c r="I4432" s="265" t="s">
        <v>9</v>
      </c>
      <c r="J4432" s="263"/>
      <c r="K4432" s="264"/>
      <c r="L4432" s="263" t="s">
        <v>645</v>
      </c>
    </row>
    <row r="4433" spans="1:12" s="266" customFormat="1" ht="40.200000000000003" customHeight="1">
      <c r="A4433" s="263" t="s">
        <v>13432</v>
      </c>
      <c r="B4433" s="271" t="s">
        <v>13433</v>
      </c>
      <c r="C4433" s="263" t="s">
        <v>13441</v>
      </c>
      <c r="D4433" s="263" t="s">
        <v>13435</v>
      </c>
      <c r="E4433" s="271" t="s">
        <v>13436</v>
      </c>
      <c r="F4433" s="263" t="s">
        <v>13091</v>
      </c>
      <c r="G4433" s="263" t="s">
        <v>13076</v>
      </c>
      <c r="H4433" s="263" t="s">
        <v>13442</v>
      </c>
      <c r="I4433" s="265" t="s">
        <v>9</v>
      </c>
      <c r="J4433" s="263"/>
      <c r="K4433" s="264"/>
      <c r="L4433" s="263" t="s">
        <v>645</v>
      </c>
    </row>
    <row r="4434" spans="1:12" s="266" customFormat="1" ht="40.200000000000003" customHeight="1">
      <c r="A4434" s="263" t="s">
        <v>13432</v>
      </c>
      <c r="B4434" s="271" t="s">
        <v>13433</v>
      </c>
      <c r="C4434" s="263" t="s">
        <v>13443</v>
      </c>
      <c r="D4434" s="263" t="s">
        <v>13435</v>
      </c>
      <c r="E4434" s="271" t="s">
        <v>13436</v>
      </c>
      <c r="F4434" s="263" t="s">
        <v>13094</v>
      </c>
      <c r="G4434" s="263" t="s">
        <v>13095</v>
      </c>
      <c r="H4434" s="263" t="s">
        <v>13444</v>
      </c>
      <c r="I4434" s="265" t="s">
        <v>9</v>
      </c>
      <c r="J4434" s="263"/>
      <c r="K4434" s="264"/>
      <c r="L4434" s="263" t="s">
        <v>645</v>
      </c>
    </row>
    <row r="4435" spans="1:12" s="266" customFormat="1" ht="40.200000000000003" customHeight="1">
      <c r="A4435" s="263" t="s">
        <v>13432</v>
      </c>
      <c r="B4435" s="271" t="s">
        <v>13433</v>
      </c>
      <c r="C4435" s="263" t="s">
        <v>13445</v>
      </c>
      <c r="D4435" s="263" t="s">
        <v>13435</v>
      </c>
      <c r="E4435" s="271" t="s">
        <v>13436</v>
      </c>
      <c r="F4435" s="263" t="s">
        <v>13098</v>
      </c>
      <c r="G4435" s="263" t="s">
        <v>13099</v>
      </c>
      <c r="H4435" s="263" t="s">
        <v>13100</v>
      </c>
      <c r="I4435" s="273" t="s">
        <v>9</v>
      </c>
      <c r="J4435" s="290"/>
      <c r="K4435" s="264"/>
      <c r="L4435" s="263" t="s">
        <v>645</v>
      </c>
    </row>
    <row r="4436" spans="1:12" s="266" customFormat="1" ht="40.200000000000003" customHeight="1">
      <c r="A4436" s="263" t="s">
        <v>13432</v>
      </c>
      <c r="B4436" s="271" t="s">
        <v>13433</v>
      </c>
      <c r="C4436" s="263" t="s">
        <v>13446</v>
      </c>
      <c r="D4436" s="263" t="s">
        <v>13435</v>
      </c>
      <c r="E4436" s="271" t="s">
        <v>13436</v>
      </c>
      <c r="F4436" s="263" t="s">
        <v>13102</v>
      </c>
      <c r="G4436" s="263" t="s">
        <v>13099</v>
      </c>
      <c r="H4436" s="291" t="s">
        <v>13103</v>
      </c>
      <c r="I4436" s="265" t="s">
        <v>9</v>
      </c>
      <c r="J4436" s="263"/>
      <c r="K4436" s="264"/>
      <c r="L4436" s="263" t="s">
        <v>645</v>
      </c>
    </row>
    <row r="4437" spans="1:12" s="266" customFormat="1" ht="40.200000000000003" customHeight="1">
      <c r="A4437" s="263" t="s">
        <v>13432</v>
      </c>
      <c r="B4437" s="271" t="s">
        <v>13433</v>
      </c>
      <c r="C4437" s="263" t="s">
        <v>13447</v>
      </c>
      <c r="D4437" s="263" t="s">
        <v>13435</v>
      </c>
      <c r="E4437" s="271" t="s">
        <v>13436</v>
      </c>
      <c r="F4437" s="263" t="s">
        <v>13105</v>
      </c>
      <c r="G4437" s="263" t="s">
        <v>13106</v>
      </c>
      <c r="H4437" s="291" t="s">
        <v>13107</v>
      </c>
      <c r="I4437" s="265" t="s">
        <v>9</v>
      </c>
      <c r="J4437" s="263"/>
      <c r="K4437" s="264"/>
      <c r="L4437" s="263" t="s">
        <v>645</v>
      </c>
    </row>
    <row r="4438" spans="1:12" s="266" customFormat="1" ht="40.200000000000003" customHeight="1">
      <c r="A4438" s="263" t="s">
        <v>13432</v>
      </c>
      <c r="B4438" s="271" t="s">
        <v>13433</v>
      </c>
      <c r="C4438" s="263" t="s">
        <v>13448</v>
      </c>
      <c r="D4438" s="263" t="s">
        <v>13435</v>
      </c>
      <c r="E4438" s="271" t="s">
        <v>13436</v>
      </c>
      <c r="F4438" s="263" t="s">
        <v>13109</v>
      </c>
      <c r="G4438" s="263" t="s">
        <v>13099</v>
      </c>
      <c r="H4438" s="291" t="s">
        <v>13110</v>
      </c>
      <c r="I4438" s="265" t="s">
        <v>9</v>
      </c>
      <c r="J4438" s="263"/>
      <c r="K4438" s="264"/>
      <c r="L4438" s="263" t="s">
        <v>645</v>
      </c>
    </row>
    <row r="4439" spans="1:12" s="266" customFormat="1" ht="40.200000000000003" customHeight="1">
      <c r="A4439" s="263" t="s">
        <v>13432</v>
      </c>
      <c r="B4439" s="271" t="s">
        <v>13433</v>
      </c>
      <c r="C4439" s="263" t="s">
        <v>13449</v>
      </c>
      <c r="D4439" s="263" t="s">
        <v>13435</v>
      </c>
      <c r="E4439" s="271" t="s">
        <v>13436</v>
      </c>
      <c r="F4439" s="263" t="s">
        <v>13112</v>
      </c>
      <c r="G4439" s="263" t="s">
        <v>13099</v>
      </c>
      <c r="H4439" s="263" t="s">
        <v>13113</v>
      </c>
      <c r="I4439" s="265" t="s">
        <v>9</v>
      </c>
      <c r="J4439" s="263"/>
      <c r="K4439" s="264"/>
      <c r="L4439" s="263" t="s">
        <v>645</v>
      </c>
    </row>
    <row r="4440" spans="1:12" s="266" customFormat="1" ht="40.200000000000003" customHeight="1">
      <c r="A4440" s="263" t="s">
        <v>13432</v>
      </c>
      <c r="B4440" s="271" t="s">
        <v>13433</v>
      </c>
      <c r="C4440" s="263" t="s">
        <v>13450</v>
      </c>
      <c r="D4440" s="263" t="s">
        <v>13435</v>
      </c>
      <c r="E4440" s="271" t="s">
        <v>13436</v>
      </c>
      <c r="F4440" s="263" t="s">
        <v>13115</v>
      </c>
      <c r="G4440" s="263" t="s">
        <v>13099</v>
      </c>
      <c r="H4440" s="263" t="s">
        <v>13116</v>
      </c>
      <c r="I4440" s="265" t="s">
        <v>9</v>
      </c>
      <c r="J4440" s="263"/>
      <c r="K4440" s="264"/>
      <c r="L4440" s="263" t="s">
        <v>645</v>
      </c>
    </row>
    <row r="4441" spans="1:12" s="266" customFormat="1" ht="40.200000000000003" customHeight="1">
      <c r="A4441" s="263" t="s">
        <v>13432</v>
      </c>
      <c r="B4441" s="271" t="s">
        <v>13433</v>
      </c>
      <c r="C4441" s="263" t="s">
        <v>13451</v>
      </c>
      <c r="D4441" s="263" t="s">
        <v>13435</v>
      </c>
      <c r="E4441" s="271" t="s">
        <v>13436</v>
      </c>
      <c r="F4441" s="263" t="s">
        <v>13118</v>
      </c>
      <c r="G4441" s="263" t="s">
        <v>13119</v>
      </c>
      <c r="H4441" s="263" t="s">
        <v>13120</v>
      </c>
      <c r="I4441" s="265" t="s">
        <v>9</v>
      </c>
      <c r="J4441" s="263"/>
      <c r="K4441" s="264"/>
      <c r="L4441" s="263" t="s">
        <v>645</v>
      </c>
    </row>
    <row r="4442" spans="1:12" s="266" customFormat="1" ht="40.200000000000003" customHeight="1">
      <c r="A4442" s="263" t="s">
        <v>13432</v>
      </c>
      <c r="B4442" s="271" t="s">
        <v>13433</v>
      </c>
      <c r="C4442" s="263" t="s">
        <v>13452</v>
      </c>
      <c r="D4442" s="263" t="s">
        <v>13435</v>
      </c>
      <c r="E4442" s="271" t="s">
        <v>13436</v>
      </c>
      <c r="F4442" s="263" t="s">
        <v>13453</v>
      </c>
      <c r="G4442" s="263" t="s">
        <v>13119</v>
      </c>
      <c r="H4442" s="263" t="s">
        <v>13454</v>
      </c>
      <c r="I4442" s="265" t="s">
        <v>9</v>
      </c>
      <c r="J4442" s="263"/>
      <c r="K4442" s="264"/>
      <c r="L4442" s="263" t="s">
        <v>645</v>
      </c>
    </row>
    <row r="4443" spans="1:12" s="266" customFormat="1" ht="40.200000000000003" customHeight="1">
      <c r="A4443" s="263" t="s">
        <v>13432</v>
      </c>
      <c r="B4443" s="271" t="s">
        <v>13433</v>
      </c>
      <c r="C4443" s="263" t="s">
        <v>13455</v>
      </c>
      <c r="D4443" s="263" t="s">
        <v>13435</v>
      </c>
      <c r="E4443" s="271" t="s">
        <v>13436</v>
      </c>
      <c r="F4443" s="263" t="s">
        <v>13125</v>
      </c>
      <c r="G4443" s="263" t="s">
        <v>13119</v>
      </c>
      <c r="H4443" s="263" t="s">
        <v>13456</v>
      </c>
      <c r="I4443" s="265" t="s">
        <v>9</v>
      </c>
      <c r="J4443" s="263"/>
      <c r="K4443" s="264"/>
      <c r="L4443" s="263" t="s">
        <v>645</v>
      </c>
    </row>
    <row r="4444" spans="1:12" s="266" customFormat="1" ht="40.200000000000003" customHeight="1">
      <c r="A4444" s="263" t="s">
        <v>13432</v>
      </c>
      <c r="B4444" s="271" t="s">
        <v>13433</v>
      </c>
      <c r="C4444" s="263" t="s">
        <v>13457</v>
      </c>
      <c r="D4444" s="263" t="s">
        <v>13435</v>
      </c>
      <c r="E4444" s="271" t="s">
        <v>13436</v>
      </c>
      <c r="F4444" s="263" t="s">
        <v>13128</v>
      </c>
      <c r="G4444" s="263" t="s">
        <v>13119</v>
      </c>
      <c r="H4444" s="263" t="s">
        <v>13129</v>
      </c>
      <c r="I4444" s="265" t="s">
        <v>9</v>
      </c>
      <c r="J4444" s="263"/>
      <c r="K4444" s="264"/>
      <c r="L4444" s="263" t="s">
        <v>645</v>
      </c>
    </row>
    <row r="4445" spans="1:12" s="266" customFormat="1" ht="40.200000000000003" customHeight="1">
      <c r="A4445" s="263" t="s">
        <v>13432</v>
      </c>
      <c r="B4445" s="271" t="s">
        <v>13433</v>
      </c>
      <c r="C4445" s="263" t="s">
        <v>13458</v>
      </c>
      <c r="D4445" s="263" t="s">
        <v>13435</v>
      </c>
      <c r="E4445" s="271" t="s">
        <v>13436</v>
      </c>
      <c r="F4445" s="263" t="s">
        <v>13459</v>
      </c>
      <c r="G4445" s="263" t="s">
        <v>13119</v>
      </c>
      <c r="H4445" s="263" t="s">
        <v>13460</v>
      </c>
      <c r="I4445" s="265" t="s">
        <v>9</v>
      </c>
      <c r="J4445" s="263"/>
      <c r="K4445" s="264"/>
      <c r="L4445" s="263" t="s">
        <v>645</v>
      </c>
    </row>
    <row r="4446" spans="1:12" s="266" customFormat="1" ht="40.200000000000003" customHeight="1">
      <c r="A4446" s="263" t="s">
        <v>13432</v>
      </c>
      <c r="B4446" s="271" t="s">
        <v>13433</v>
      </c>
      <c r="C4446" s="263" t="s">
        <v>13461</v>
      </c>
      <c r="D4446" s="263" t="s">
        <v>13435</v>
      </c>
      <c r="E4446" s="271" t="s">
        <v>13436</v>
      </c>
      <c r="F4446" s="263" t="s">
        <v>13133</v>
      </c>
      <c r="G4446" s="263" t="s">
        <v>13119</v>
      </c>
      <c r="H4446" s="263" t="s">
        <v>13134</v>
      </c>
      <c r="I4446" s="265" t="s">
        <v>9</v>
      </c>
      <c r="J4446" s="263"/>
      <c r="K4446" s="264"/>
      <c r="L4446" s="263" t="s">
        <v>645</v>
      </c>
    </row>
    <row r="4447" spans="1:12" s="266" customFormat="1" ht="40.200000000000003" customHeight="1">
      <c r="A4447" s="263" t="s">
        <v>13432</v>
      </c>
      <c r="B4447" s="271" t="s">
        <v>13433</v>
      </c>
      <c r="C4447" s="263" t="s">
        <v>13462</v>
      </c>
      <c r="D4447" s="263" t="s">
        <v>13435</v>
      </c>
      <c r="E4447" s="271" t="s">
        <v>13436</v>
      </c>
      <c r="F4447" s="263" t="s">
        <v>13136</v>
      </c>
      <c r="G4447" s="263" t="s">
        <v>13137</v>
      </c>
      <c r="H4447" s="263" t="s">
        <v>13138</v>
      </c>
      <c r="I4447" s="273" t="s">
        <v>9</v>
      </c>
      <c r="J4447" s="290"/>
      <c r="K4447" s="264"/>
      <c r="L4447" s="263" t="s">
        <v>645</v>
      </c>
    </row>
    <row r="4448" spans="1:12" s="266" customFormat="1" ht="40.200000000000003" customHeight="1">
      <c r="A4448" s="263" t="s">
        <v>13432</v>
      </c>
      <c r="B4448" s="271" t="s">
        <v>13433</v>
      </c>
      <c r="C4448" s="263" t="s">
        <v>13463</v>
      </c>
      <c r="D4448" s="263" t="s">
        <v>13435</v>
      </c>
      <c r="E4448" s="271" t="s">
        <v>13436</v>
      </c>
      <c r="F4448" s="263" t="s">
        <v>13140</v>
      </c>
      <c r="G4448" s="263" t="s">
        <v>13137</v>
      </c>
      <c r="H4448" s="263" t="s">
        <v>13464</v>
      </c>
      <c r="I4448" s="265" t="s">
        <v>9</v>
      </c>
      <c r="J4448" s="263"/>
      <c r="K4448" s="264"/>
      <c r="L4448" s="263" t="s">
        <v>645</v>
      </c>
    </row>
    <row r="4449" spans="1:12" s="266" customFormat="1" ht="40.200000000000003" customHeight="1">
      <c r="A4449" s="263" t="s">
        <v>13432</v>
      </c>
      <c r="B4449" s="271" t="s">
        <v>13433</v>
      </c>
      <c r="C4449" s="263" t="s">
        <v>13465</v>
      </c>
      <c r="D4449" s="263" t="s">
        <v>13435</v>
      </c>
      <c r="E4449" s="271" t="s">
        <v>13436</v>
      </c>
      <c r="F4449" s="263" t="s">
        <v>13466</v>
      </c>
      <c r="G4449" s="263" t="s">
        <v>13137</v>
      </c>
      <c r="H4449" s="263" t="s">
        <v>13144</v>
      </c>
      <c r="I4449" s="265" t="s">
        <v>9</v>
      </c>
      <c r="J4449" s="263"/>
      <c r="K4449" s="264"/>
      <c r="L4449" s="263" t="s">
        <v>645</v>
      </c>
    </row>
    <row r="4450" spans="1:12" s="266" customFormat="1" ht="40.200000000000003" customHeight="1">
      <c r="A4450" s="263" t="s">
        <v>13432</v>
      </c>
      <c r="B4450" s="271" t="s">
        <v>13433</v>
      </c>
      <c r="C4450" s="263" t="s">
        <v>13467</v>
      </c>
      <c r="D4450" s="263" t="s">
        <v>13435</v>
      </c>
      <c r="E4450" s="271" t="s">
        <v>13436</v>
      </c>
      <c r="F4450" s="263" t="s">
        <v>13146</v>
      </c>
      <c r="G4450" s="263" t="s">
        <v>13147</v>
      </c>
      <c r="H4450" s="263" t="s">
        <v>13148</v>
      </c>
      <c r="I4450" s="273" t="s">
        <v>9</v>
      </c>
      <c r="J4450" s="290"/>
      <c r="K4450" s="264"/>
      <c r="L4450" s="263" t="s">
        <v>645</v>
      </c>
    </row>
    <row r="4451" spans="1:12" s="266" customFormat="1" ht="40.200000000000003" customHeight="1">
      <c r="A4451" s="263" t="s">
        <v>13432</v>
      </c>
      <c r="B4451" s="271" t="s">
        <v>13433</v>
      </c>
      <c r="C4451" s="263" t="s">
        <v>13468</v>
      </c>
      <c r="D4451" s="263" t="s">
        <v>13435</v>
      </c>
      <c r="E4451" s="271" t="s">
        <v>13436</v>
      </c>
      <c r="F4451" s="263" t="s">
        <v>13150</v>
      </c>
      <c r="G4451" s="263" t="s">
        <v>13147</v>
      </c>
      <c r="H4451" s="263" t="s">
        <v>13151</v>
      </c>
      <c r="I4451" s="265" t="s">
        <v>9</v>
      </c>
      <c r="J4451" s="263"/>
      <c r="K4451" s="264"/>
      <c r="L4451" s="263" t="s">
        <v>645</v>
      </c>
    </row>
    <row r="4452" spans="1:12" s="266" customFormat="1" ht="40.200000000000003" customHeight="1">
      <c r="A4452" s="263" t="s">
        <v>13432</v>
      </c>
      <c r="B4452" s="271" t="s">
        <v>13433</v>
      </c>
      <c r="C4452" s="263" t="s">
        <v>13469</v>
      </c>
      <c r="D4452" s="263" t="s">
        <v>13435</v>
      </c>
      <c r="E4452" s="271" t="s">
        <v>13436</v>
      </c>
      <c r="F4452" s="263" t="s">
        <v>13153</v>
      </c>
      <c r="G4452" s="263" t="s">
        <v>13154</v>
      </c>
      <c r="H4452" s="263" t="s">
        <v>13155</v>
      </c>
      <c r="I4452" s="265" t="s">
        <v>9</v>
      </c>
      <c r="J4452" s="263"/>
      <c r="K4452" s="264"/>
      <c r="L4452" s="263" t="s">
        <v>645</v>
      </c>
    </row>
    <row r="4453" spans="1:12" s="266" customFormat="1" ht="40.200000000000003" customHeight="1">
      <c r="A4453" s="263" t="s">
        <v>13432</v>
      </c>
      <c r="B4453" s="271" t="s">
        <v>13433</v>
      </c>
      <c r="C4453" s="263" t="s">
        <v>13470</v>
      </c>
      <c r="D4453" s="263" t="s">
        <v>13435</v>
      </c>
      <c r="E4453" s="271" t="s">
        <v>13436</v>
      </c>
      <c r="F4453" s="263" t="s">
        <v>13471</v>
      </c>
      <c r="G4453" s="263" t="s">
        <v>13119</v>
      </c>
      <c r="H4453" s="263" t="s">
        <v>13472</v>
      </c>
      <c r="I4453" s="265" t="s">
        <v>9</v>
      </c>
      <c r="J4453" s="263"/>
      <c r="K4453" s="264"/>
      <c r="L4453" s="263" t="s">
        <v>645</v>
      </c>
    </row>
    <row r="4454" spans="1:12" s="266" customFormat="1" ht="40.200000000000003" customHeight="1">
      <c r="A4454" s="263" t="s">
        <v>13432</v>
      </c>
      <c r="B4454" s="271" t="s">
        <v>13433</v>
      </c>
      <c r="C4454" s="263" t="s">
        <v>13473</v>
      </c>
      <c r="D4454" s="263" t="s">
        <v>13435</v>
      </c>
      <c r="E4454" s="271" t="s">
        <v>13436</v>
      </c>
      <c r="F4454" s="263" t="s">
        <v>13474</v>
      </c>
      <c r="G4454" s="263" t="s">
        <v>13119</v>
      </c>
      <c r="H4454" s="263" t="s">
        <v>13475</v>
      </c>
      <c r="I4454" s="265" t="s">
        <v>9</v>
      </c>
      <c r="J4454" s="263"/>
      <c r="K4454" s="264"/>
      <c r="L4454" s="263" t="s">
        <v>645</v>
      </c>
    </row>
    <row r="4455" spans="1:12" s="266" customFormat="1" ht="40.200000000000003" customHeight="1">
      <c r="A4455" s="263" t="s">
        <v>13432</v>
      </c>
      <c r="B4455" s="271" t="s">
        <v>13433</v>
      </c>
      <c r="C4455" s="263" t="s">
        <v>13476</v>
      </c>
      <c r="D4455" s="263" t="s">
        <v>13435</v>
      </c>
      <c r="E4455" s="271" t="s">
        <v>13436</v>
      </c>
      <c r="F4455" s="263" t="s">
        <v>13477</v>
      </c>
      <c r="G4455" s="263" t="s">
        <v>13119</v>
      </c>
      <c r="H4455" s="263" t="s">
        <v>13478</v>
      </c>
      <c r="I4455" s="265" t="s">
        <v>9</v>
      </c>
      <c r="J4455" s="263"/>
      <c r="K4455" s="264"/>
      <c r="L4455" s="263" t="s">
        <v>645</v>
      </c>
    </row>
    <row r="4456" spans="1:12" s="266" customFormat="1" ht="40.200000000000003" customHeight="1">
      <c r="A4456" s="263" t="s">
        <v>13432</v>
      </c>
      <c r="B4456" s="271" t="s">
        <v>13433</v>
      </c>
      <c r="C4456" s="263" t="s">
        <v>13479</v>
      </c>
      <c r="D4456" s="263" t="s">
        <v>13435</v>
      </c>
      <c r="E4456" s="271" t="s">
        <v>13436</v>
      </c>
      <c r="F4456" s="263" t="s">
        <v>13480</v>
      </c>
      <c r="G4456" s="263" t="s">
        <v>13119</v>
      </c>
      <c r="H4456" s="263" t="s">
        <v>13481</v>
      </c>
      <c r="I4456" s="265" t="s">
        <v>9</v>
      </c>
      <c r="J4456" s="263"/>
      <c r="K4456" s="264"/>
      <c r="L4456" s="263" t="s">
        <v>645</v>
      </c>
    </row>
    <row r="4457" spans="1:12" s="266" customFormat="1" ht="40.200000000000003" customHeight="1">
      <c r="A4457" s="263" t="s">
        <v>13432</v>
      </c>
      <c r="B4457" s="271" t="s">
        <v>13433</v>
      </c>
      <c r="C4457" s="263" t="s">
        <v>13482</v>
      </c>
      <c r="D4457" s="263" t="s">
        <v>13435</v>
      </c>
      <c r="E4457" s="271" t="s">
        <v>13436</v>
      </c>
      <c r="F4457" s="263" t="s">
        <v>13169</v>
      </c>
      <c r="G4457" s="263" t="s">
        <v>13119</v>
      </c>
      <c r="H4457" s="263" t="s">
        <v>13170</v>
      </c>
      <c r="I4457" s="265" t="s">
        <v>9</v>
      </c>
      <c r="J4457" s="263"/>
      <c r="K4457" s="264"/>
      <c r="L4457" s="263" t="s">
        <v>645</v>
      </c>
    </row>
    <row r="4458" spans="1:12" s="266" customFormat="1" ht="40.200000000000003" customHeight="1">
      <c r="A4458" s="263" t="s">
        <v>13432</v>
      </c>
      <c r="B4458" s="271" t="s">
        <v>13433</v>
      </c>
      <c r="C4458" s="263" t="s">
        <v>13483</v>
      </c>
      <c r="D4458" s="263" t="s">
        <v>13435</v>
      </c>
      <c r="E4458" s="271" t="s">
        <v>13436</v>
      </c>
      <c r="F4458" s="263" t="s">
        <v>13172</v>
      </c>
      <c r="G4458" s="263" t="s">
        <v>13119</v>
      </c>
      <c r="H4458" s="263" t="s">
        <v>13173</v>
      </c>
      <c r="I4458" s="265" t="s">
        <v>9</v>
      </c>
      <c r="J4458" s="263"/>
      <c r="K4458" s="264"/>
      <c r="L4458" s="263" t="s">
        <v>645</v>
      </c>
    </row>
    <row r="4459" spans="1:12" s="266" customFormat="1" ht="40.200000000000003" customHeight="1">
      <c r="A4459" s="263" t="s">
        <v>13432</v>
      </c>
      <c r="B4459" s="271" t="s">
        <v>13433</v>
      </c>
      <c r="C4459" s="263" t="s">
        <v>13484</v>
      </c>
      <c r="D4459" s="263" t="s">
        <v>13435</v>
      </c>
      <c r="E4459" s="271" t="s">
        <v>13436</v>
      </c>
      <c r="F4459" s="263" t="s">
        <v>13175</v>
      </c>
      <c r="G4459" s="263" t="s">
        <v>13176</v>
      </c>
      <c r="H4459" s="263" t="s">
        <v>17440</v>
      </c>
      <c r="I4459" s="265" t="s">
        <v>9</v>
      </c>
      <c r="J4459" s="263"/>
      <c r="K4459" s="264"/>
      <c r="L4459" s="263" t="s">
        <v>645</v>
      </c>
    </row>
    <row r="4460" spans="1:12" s="266" customFormat="1" ht="40.200000000000003" customHeight="1">
      <c r="A4460" s="263" t="s">
        <v>13432</v>
      </c>
      <c r="B4460" s="271" t="s">
        <v>13433</v>
      </c>
      <c r="C4460" s="263" t="s">
        <v>13485</v>
      </c>
      <c r="D4460" s="263" t="s">
        <v>13435</v>
      </c>
      <c r="E4460" s="271" t="s">
        <v>13436</v>
      </c>
      <c r="F4460" s="263" t="s">
        <v>13179</v>
      </c>
      <c r="G4460" s="263" t="s">
        <v>13176</v>
      </c>
      <c r="H4460" s="263" t="s">
        <v>13486</v>
      </c>
      <c r="I4460" s="265" t="s">
        <v>9</v>
      </c>
      <c r="J4460" s="263"/>
      <c r="K4460" s="264"/>
      <c r="L4460" s="263" t="s">
        <v>645</v>
      </c>
    </row>
    <row r="4461" spans="1:12" s="266" customFormat="1" ht="40.200000000000003" customHeight="1">
      <c r="A4461" s="263" t="s">
        <v>13432</v>
      </c>
      <c r="B4461" s="271" t="s">
        <v>13433</v>
      </c>
      <c r="C4461" s="263" t="s">
        <v>13487</v>
      </c>
      <c r="D4461" s="263" t="s">
        <v>13435</v>
      </c>
      <c r="E4461" s="271" t="s">
        <v>13436</v>
      </c>
      <c r="F4461" s="263" t="s">
        <v>13182</v>
      </c>
      <c r="G4461" s="263" t="s">
        <v>13183</v>
      </c>
      <c r="H4461" s="263" t="s">
        <v>13184</v>
      </c>
      <c r="I4461" s="265" t="s">
        <v>9</v>
      </c>
      <c r="J4461" s="263"/>
      <c r="K4461" s="264"/>
      <c r="L4461" s="263" t="s">
        <v>645</v>
      </c>
    </row>
    <row r="4462" spans="1:12" s="266" customFormat="1" ht="40.200000000000003" customHeight="1">
      <c r="A4462" s="263" t="s">
        <v>13432</v>
      </c>
      <c r="B4462" s="271" t="s">
        <v>13433</v>
      </c>
      <c r="C4462" s="263" t="s">
        <v>13488</v>
      </c>
      <c r="D4462" s="263" t="s">
        <v>13435</v>
      </c>
      <c r="E4462" s="271" t="s">
        <v>13436</v>
      </c>
      <c r="F4462" s="263" t="s">
        <v>13186</v>
      </c>
      <c r="G4462" s="263" t="s">
        <v>13119</v>
      </c>
      <c r="H4462" s="263" t="s">
        <v>13187</v>
      </c>
      <c r="I4462" s="265" t="s">
        <v>9</v>
      </c>
      <c r="J4462" s="263"/>
      <c r="K4462" s="264"/>
      <c r="L4462" s="263" t="s">
        <v>645</v>
      </c>
    </row>
    <row r="4463" spans="1:12" s="266" customFormat="1" ht="40.200000000000003" customHeight="1">
      <c r="A4463" s="263" t="s">
        <v>13432</v>
      </c>
      <c r="B4463" s="271" t="s">
        <v>13433</v>
      </c>
      <c r="C4463" s="263" t="s">
        <v>13489</v>
      </c>
      <c r="D4463" s="263" t="s">
        <v>13435</v>
      </c>
      <c r="E4463" s="271" t="s">
        <v>13436</v>
      </c>
      <c r="F4463" s="263" t="s">
        <v>13189</v>
      </c>
      <c r="G4463" s="263" t="s">
        <v>13119</v>
      </c>
      <c r="H4463" s="263" t="s">
        <v>13190</v>
      </c>
      <c r="I4463" s="265" t="s">
        <v>9</v>
      </c>
      <c r="J4463" s="263"/>
      <c r="K4463" s="264"/>
      <c r="L4463" s="263" t="s">
        <v>645</v>
      </c>
    </row>
    <row r="4464" spans="1:12" s="266" customFormat="1" ht="40.200000000000003" customHeight="1">
      <c r="A4464" s="263" t="s">
        <v>13432</v>
      </c>
      <c r="B4464" s="271" t="s">
        <v>13433</v>
      </c>
      <c r="C4464" s="263" t="s">
        <v>13490</v>
      </c>
      <c r="D4464" s="263" t="s">
        <v>13435</v>
      </c>
      <c r="E4464" s="271" t="s">
        <v>13436</v>
      </c>
      <c r="F4464" s="263" t="s">
        <v>13192</v>
      </c>
      <c r="G4464" s="263" t="s">
        <v>13193</v>
      </c>
      <c r="H4464" s="263" t="s">
        <v>13194</v>
      </c>
      <c r="I4464" s="265" t="s">
        <v>9</v>
      </c>
      <c r="J4464" s="263"/>
      <c r="K4464" s="264"/>
      <c r="L4464" s="263" t="s">
        <v>645</v>
      </c>
    </row>
    <row r="4465" spans="1:12" s="266" customFormat="1" ht="40.200000000000003" customHeight="1">
      <c r="A4465" s="263" t="s">
        <v>13432</v>
      </c>
      <c r="B4465" s="271" t="s">
        <v>13433</v>
      </c>
      <c r="C4465" s="263" t="s">
        <v>13491</v>
      </c>
      <c r="D4465" s="263" t="s">
        <v>13435</v>
      </c>
      <c r="E4465" s="271" t="s">
        <v>13436</v>
      </c>
      <c r="F4465" s="263" t="s">
        <v>13196</v>
      </c>
      <c r="G4465" s="263" t="s">
        <v>13197</v>
      </c>
      <c r="H4465" s="263" t="s">
        <v>13198</v>
      </c>
      <c r="I4465" s="265" t="s">
        <v>9</v>
      </c>
      <c r="J4465" s="263"/>
      <c r="K4465" s="264"/>
      <c r="L4465" s="263" t="s">
        <v>645</v>
      </c>
    </row>
    <row r="4466" spans="1:12" s="266" customFormat="1" ht="40.200000000000003" customHeight="1">
      <c r="A4466" s="263" t="s">
        <v>13432</v>
      </c>
      <c r="B4466" s="271" t="s">
        <v>13433</v>
      </c>
      <c r="C4466" s="263" t="s">
        <v>13492</v>
      </c>
      <c r="D4466" s="263" t="s">
        <v>13435</v>
      </c>
      <c r="E4466" s="271" t="s">
        <v>13436</v>
      </c>
      <c r="F4466" s="263" t="s">
        <v>13200</v>
      </c>
      <c r="G4466" s="263" t="s">
        <v>13201</v>
      </c>
      <c r="H4466" s="263" t="s">
        <v>13202</v>
      </c>
      <c r="I4466" s="265" t="s">
        <v>9</v>
      </c>
      <c r="J4466" s="263"/>
      <c r="K4466" s="264"/>
      <c r="L4466" s="263" t="s">
        <v>645</v>
      </c>
    </row>
    <row r="4467" spans="1:12" s="266" customFormat="1" ht="40.200000000000003" customHeight="1">
      <c r="A4467" s="263" t="s">
        <v>13432</v>
      </c>
      <c r="B4467" s="271" t="s">
        <v>13433</v>
      </c>
      <c r="C4467" s="263" t="s">
        <v>13493</v>
      </c>
      <c r="D4467" s="263" t="s">
        <v>13435</v>
      </c>
      <c r="E4467" s="271" t="s">
        <v>13436</v>
      </c>
      <c r="F4467" s="263" t="s">
        <v>13204</v>
      </c>
      <c r="G4467" s="263" t="s">
        <v>13201</v>
      </c>
      <c r="H4467" s="263" t="s">
        <v>13205</v>
      </c>
      <c r="I4467" s="265" t="s">
        <v>9</v>
      </c>
      <c r="J4467" s="263"/>
      <c r="K4467" s="264"/>
      <c r="L4467" s="263" t="s">
        <v>645</v>
      </c>
    </row>
    <row r="4468" spans="1:12" s="266" customFormat="1" ht="40.200000000000003" customHeight="1">
      <c r="A4468" s="263" t="s">
        <v>13432</v>
      </c>
      <c r="B4468" s="271" t="s">
        <v>13433</v>
      </c>
      <c r="C4468" s="263" t="s">
        <v>13494</v>
      </c>
      <c r="D4468" s="263" t="s">
        <v>13435</v>
      </c>
      <c r="E4468" s="271" t="s">
        <v>13436</v>
      </c>
      <c r="F4468" s="263" t="s">
        <v>13207</v>
      </c>
      <c r="G4468" s="263" t="s">
        <v>13208</v>
      </c>
      <c r="H4468" s="263" t="s">
        <v>13209</v>
      </c>
      <c r="I4468" s="265" t="s">
        <v>9</v>
      </c>
      <c r="J4468" s="263"/>
      <c r="K4468" s="264"/>
      <c r="L4468" s="263" t="s">
        <v>645</v>
      </c>
    </row>
    <row r="4469" spans="1:12" s="266" customFormat="1" ht="40.200000000000003" customHeight="1">
      <c r="A4469" s="263" t="s">
        <v>13432</v>
      </c>
      <c r="B4469" s="271" t="s">
        <v>13433</v>
      </c>
      <c r="C4469" s="263" t="s">
        <v>13495</v>
      </c>
      <c r="D4469" s="263" t="s">
        <v>13435</v>
      </c>
      <c r="E4469" s="271" t="s">
        <v>13436</v>
      </c>
      <c r="F4469" s="263" t="s">
        <v>13211</v>
      </c>
      <c r="G4469" s="263" t="s">
        <v>13208</v>
      </c>
      <c r="H4469" s="263" t="s">
        <v>13212</v>
      </c>
      <c r="I4469" s="265" t="s">
        <v>9</v>
      </c>
      <c r="J4469" s="263"/>
      <c r="K4469" s="264"/>
      <c r="L4469" s="263" t="s">
        <v>645</v>
      </c>
    </row>
    <row r="4470" spans="1:12" s="266" customFormat="1" ht="40.200000000000003" customHeight="1">
      <c r="A4470" s="263" t="s">
        <v>13432</v>
      </c>
      <c r="B4470" s="271" t="s">
        <v>13433</v>
      </c>
      <c r="C4470" s="263" t="s">
        <v>13496</v>
      </c>
      <c r="D4470" s="263" t="s">
        <v>13435</v>
      </c>
      <c r="E4470" s="271" t="s">
        <v>13436</v>
      </c>
      <c r="F4470" s="263" t="s">
        <v>13214</v>
      </c>
      <c r="G4470" s="263" t="s">
        <v>13119</v>
      </c>
      <c r="H4470" s="263" t="s">
        <v>13215</v>
      </c>
      <c r="I4470" s="273" t="s">
        <v>9</v>
      </c>
      <c r="J4470" s="290"/>
      <c r="K4470" s="264"/>
      <c r="L4470" s="263" t="s">
        <v>645</v>
      </c>
    </row>
    <row r="4471" spans="1:12" s="266" customFormat="1" ht="40.200000000000003" customHeight="1">
      <c r="A4471" s="263" t="s">
        <v>13432</v>
      </c>
      <c r="B4471" s="271" t="s">
        <v>13433</v>
      </c>
      <c r="C4471" s="263" t="s">
        <v>13497</v>
      </c>
      <c r="D4471" s="263" t="s">
        <v>13435</v>
      </c>
      <c r="E4471" s="271" t="s">
        <v>13436</v>
      </c>
      <c r="F4471" s="263" t="s">
        <v>13217</v>
      </c>
      <c r="G4471" s="263" t="s">
        <v>13119</v>
      </c>
      <c r="H4471" s="263" t="s">
        <v>13218</v>
      </c>
      <c r="I4471" s="273" t="s">
        <v>9</v>
      </c>
      <c r="J4471" s="290"/>
      <c r="K4471" s="264"/>
      <c r="L4471" s="263" t="s">
        <v>645</v>
      </c>
    </row>
    <row r="4472" spans="1:12" s="266" customFormat="1" ht="40.200000000000003" customHeight="1">
      <c r="A4472" s="263" t="s">
        <v>13432</v>
      </c>
      <c r="B4472" s="271" t="s">
        <v>13433</v>
      </c>
      <c r="C4472" s="263" t="s">
        <v>13498</v>
      </c>
      <c r="D4472" s="263" t="s">
        <v>13435</v>
      </c>
      <c r="E4472" s="271" t="s">
        <v>13436</v>
      </c>
      <c r="F4472" s="263" t="s">
        <v>13220</v>
      </c>
      <c r="G4472" s="263" t="s">
        <v>13119</v>
      </c>
      <c r="H4472" s="291" t="s">
        <v>13221</v>
      </c>
      <c r="I4472" s="265" t="s">
        <v>9</v>
      </c>
      <c r="J4472" s="263"/>
      <c r="K4472" s="264"/>
      <c r="L4472" s="263" t="s">
        <v>645</v>
      </c>
    </row>
    <row r="4473" spans="1:12" s="266" customFormat="1" ht="40.200000000000003" customHeight="1">
      <c r="A4473" s="263" t="s">
        <v>13432</v>
      </c>
      <c r="B4473" s="271" t="s">
        <v>13433</v>
      </c>
      <c r="C4473" s="263" t="s">
        <v>13499</v>
      </c>
      <c r="D4473" s="263" t="s">
        <v>13435</v>
      </c>
      <c r="E4473" s="271" t="s">
        <v>13436</v>
      </c>
      <c r="F4473" s="263" t="s">
        <v>13223</v>
      </c>
      <c r="G4473" s="263" t="s">
        <v>13119</v>
      </c>
      <c r="H4473" s="263" t="s">
        <v>13224</v>
      </c>
      <c r="I4473" s="265" t="s">
        <v>9</v>
      </c>
      <c r="J4473" s="263"/>
      <c r="K4473" s="264"/>
      <c r="L4473" s="263" t="s">
        <v>645</v>
      </c>
    </row>
    <row r="4474" spans="1:12" s="266" customFormat="1" ht="40.200000000000003" customHeight="1">
      <c r="A4474" s="263" t="s">
        <v>13432</v>
      </c>
      <c r="B4474" s="271" t="s">
        <v>13433</v>
      </c>
      <c r="C4474" s="263" t="s">
        <v>13500</v>
      </c>
      <c r="D4474" s="263" t="s">
        <v>13435</v>
      </c>
      <c r="E4474" s="271" t="s">
        <v>13436</v>
      </c>
      <c r="F4474" s="263" t="s">
        <v>13501</v>
      </c>
      <c r="G4474" s="263" t="s">
        <v>13119</v>
      </c>
      <c r="H4474" s="263" t="s">
        <v>13227</v>
      </c>
      <c r="I4474" s="265" t="s">
        <v>9</v>
      </c>
      <c r="J4474" s="263"/>
      <c r="K4474" s="264"/>
      <c r="L4474" s="263" t="s">
        <v>645</v>
      </c>
    </row>
    <row r="4475" spans="1:12" s="266" customFormat="1" ht="40.200000000000003" customHeight="1">
      <c r="A4475" s="263" t="s">
        <v>13432</v>
      </c>
      <c r="B4475" s="271" t="s">
        <v>13433</v>
      </c>
      <c r="C4475" s="263" t="s">
        <v>13502</v>
      </c>
      <c r="D4475" s="263" t="s">
        <v>13435</v>
      </c>
      <c r="E4475" s="271" t="s">
        <v>13436</v>
      </c>
      <c r="F4475" s="263" t="s">
        <v>13503</v>
      </c>
      <c r="G4475" s="263" t="s">
        <v>13119</v>
      </c>
      <c r="H4475" s="263" t="s">
        <v>13230</v>
      </c>
      <c r="I4475" s="265" t="s">
        <v>9</v>
      </c>
      <c r="J4475" s="263"/>
      <c r="K4475" s="264"/>
      <c r="L4475" s="263" t="s">
        <v>645</v>
      </c>
    </row>
    <row r="4476" spans="1:12" s="266" customFormat="1" ht="40.200000000000003" customHeight="1">
      <c r="A4476" s="263" t="s">
        <v>13432</v>
      </c>
      <c r="B4476" s="271" t="s">
        <v>13433</v>
      </c>
      <c r="C4476" s="263" t="s">
        <v>13504</v>
      </c>
      <c r="D4476" s="263" t="s">
        <v>13435</v>
      </c>
      <c r="E4476" s="271" t="s">
        <v>13436</v>
      </c>
      <c r="F4476" s="263" t="s">
        <v>13232</v>
      </c>
      <c r="G4476" s="263" t="s">
        <v>13119</v>
      </c>
      <c r="H4476" s="263" t="s">
        <v>13233</v>
      </c>
      <c r="I4476" s="265" t="s">
        <v>9</v>
      </c>
      <c r="J4476" s="263"/>
      <c r="K4476" s="264"/>
      <c r="L4476" s="263" t="s">
        <v>645</v>
      </c>
    </row>
    <row r="4477" spans="1:12" s="266" customFormat="1" ht="40.200000000000003" customHeight="1">
      <c r="A4477" s="263" t="s">
        <v>13432</v>
      </c>
      <c r="B4477" s="271" t="s">
        <v>13433</v>
      </c>
      <c r="C4477" s="263" t="s">
        <v>13505</v>
      </c>
      <c r="D4477" s="263" t="s">
        <v>13435</v>
      </c>
      <c r="E4477" s="271" t="s">
        <v>13436</v>
      </c>
      <c r="F4477" s="263" t="s">
        <v>13235</v>
      </c>
      <c r="G4477" s="263" t="s">
        <v>13119</v>
      </c>
      <c r="H4477" s="263" t="s">
        <v>13236</v>
      </c>
      <c r="I4477" s="265" t="s">
        <v>9</v>
      </c>
      <c r="J4477" s="263"/>
      <c r="K4477" s="264"/>
      <c r="L4477" s="263" t="s">
        <v>645</v>
      </c>
    </row>
    <row r="4478" spans="1:12" s="266" customFormat="1" ht="40.200000000000003" customHeight="1">
      <c r="A4478" s="263" t="s">
        <v>13432</v>
      </c>
      <c r="B4478" s="271" t="s">
        <v>13433</v>
      </c>
      <c r="C4478" s="263" t="s">
        <v>13506</v>
      </c>
      <c r="D4478" s="263" t="s">
        <v>13435</v>
      </c>
      <c r="E4478" s="271" t="s">
        <v>13436</v>
      </c>
      <c r="F4478" s="263" t="s">
        <v>13238</v>
      </c>
      <c r="G4478" s="263" t="s">
        <v>13119</v>
      </c>
      <c r="H4478" s="263" t="s">
        <v>13239</v>
      </c>
      <c r="I4478" s="265" t="s">
        <v>9</v>
      </c>
      <c r="J4478" s="263"/>
      <c r="K4478" s="264"/>
      <c r="L4478" s="263" t="s">
        <v>645</v>
      </c>
    </row>
    <row r="4479" spans="1:12" s="266" customFormat="1" ht="40.200000000000003" customHeight="1">
      <c r="A4479" s="263" t="s">
        <v>13432</v>
      </c>
      <c r="B4479" s="271" t="s">
        <v>13433</v>
      </c>
      <c r="C4479" s="263" t="s">
        <v>13507</v>
      </c>
      <c r="D4479" s="263" t="s">
        <v>13435</v>
      </c>
      <c r="E4479" s="271" t="s">
        <v>13436</v>
      </c>
      <c r="F4479" s="263" t="s">
        <v>13241</v>
      </c>
      <c r="G4479" s="263" t="s">
        <v>13119</v>
      </c>
      <c r="H4479" s="263" t="s">
        <v>13242</v>
      </c>
      <c r="I4479" s="265" t="s">
        <v>9</v>
      </c>
      <c r="J4479" s="263"/>
      <c r="K4479" s="264"/>
      <c r="L4479" s="263" t="s">
        <v>645</v>
      </c>
    </row>
    <row r="4480" spans="1:12" s="266" customFormat="1" ht="40.200000000000003" customHeight="1">
      <c r="A4480" s="263" t="s">
        <v>13432</v>
      </c>
      <c r="B4480" s="271" t="s">
        <v>13433</v>
      </c>
      <c r="C4480" s="263" t="s">
        <v>13508</v>
      </c>
      <c r="D4480" s="263" t="s">
        <v>13435</v>
      </c>
      <c r="E4480" s="271" t="s">
        <v>13436</v>
      </c>
      <c r="F4480" s="263" t="s">
        <v>13246</v>
      </c>
      <c r="G4480" s="263" t="s">
        <v>13119</v>
      </c>
      <c r="H4480" s="263" t="s">
        <v>13245</v>
      </c>
      <c r="I4480" s="265" t="s">
        <v>9</v>
      </c>
      <c r="J4480" s="263"/>
      <c r="K4480" s="264"/>
      <c r="L4480" s="263" t="s">
        <v>645</v>
      </c>
    </row>
    <row r="4481" spans="1:12" s="266" customFormat="1" ht="40.200000000000003" customHeight="1">
      <c r="A4481" s="263" t="s">
        <v>13432</v>
      </c>
      <c r="B4481" s="271" t="s">
        <v>13433</v>
      </c>
      <c r="C4481" s="263" t="s">
        <v>13509</v>
      </c>
      <c r="D4481" s="263" t="s">
        <v>13435</v>
      </c>
      <c r="E4481" s="271" t="s">
        <v>13436</v>
      </c>
      <c r="F4481" s="263" t="s">
        <v>13510</v>
      </c>
      <c r="G4481" s="263" t="s">
        <v>13119</v>
      </c>
      <c r="H4481" s="263" t="s">
        <v>13249</v>
      </c>
      <c r="I4481" s="265" t="s">
        <v>9</v>
      </c>
      <c r="J4481" s="263"/>
      <c r="K4481" s="264"/>
      <c r="L4481" s="263" t="s">
        <v>645</v>
      </c>
    </row>
    <row r="4482" spans="1:12" s="266" customFormat="1" ht="40.200000000000003" customHeight="1">
      <c r="A4482" s="263" t="s">
        <v>13432</v>
      </c>
      <c r="B4482" s="271" t="s">
        <v>13433</v>
      </c>
      <c r="C4482" s="263" t="s">
        <v>13511</v>
      </c>
      <c r="D4482" s="263" t="s">
        <v>13435</v>
      </c>
      <c r="E4482" s="271" t="s">
        <v>13436</v>
      </c>
      <c r="F4482" s="263" t="s">
        <v>13251</v>
      </c>
      <c r="G4482" s="263" t="s">
        <v>13119</v>
      </c>
      <c r="H4482" s="263" t="s">
        <v>13252</v>
      </c>
      <c r="I4482" s="265" t="s">
        <v>9</v>
      </c>
      <c r="J4482" s="263"/>
      <c r="K4482" s="264"/>
      <c r="L4482" s="263" t="s">
        <v>645</v>
      </c>
    </row>
    <row r="4483" spans="1:12" s="266" customFormat="1" ht="40.200000000000003" customHeight="1">
      <c r="A4483" s="263" t="s">
        <v>13432</v>
      </c>
      <c r="B4483" s="271" t="s">
        <v>13433</v>
      </c>
      <c r="C4483" s="263" t="s">
        <v>13512</v>
      </c>
      <c r="D4483" s="263" t="s">
        <v>13435</v>
      </c>
      <c r="E4483" s="271" t="s">
        <v>13436</v>
      </c>
      <c r="F4483" s="263" t="s">
        <v>13513</v>
      </c>
      <c r="G4483" s="263" t="s">
        <v>13119</v>
      </c>
      <c r="H4483" s="263" t="s">
        <v>12607</v>
      </c>
      <c r="I4483" s="265" t="s">
        <v>9</v>
      </c>
      <c r="J4483" s="263"/>
      <c r="K4483" s="264"/>
      <c r="L4483" s="263" t="s">
        <v>645</v>
      </c>
    </row>
    <row r="4484" spans="1:12" s="266" customFormat="1" ht="40.200000000000003" customHeight="1">
      <c r="A4484" s="263" t="s">
        <v>13432</v>
      </c>
      <c r="B4484" s="271" t="s">
        <v>13433</v>
      </c>
      <c r="C4484" s="263" t="s">
        <v>13514</v>
      </c>
      <c r="D4484" s="263" t="s">
        <v>13435</v>
      </c>
      <c r="E4484" s="271" t="s">
        <v>13436</v>
      </c>
      <c r="F4484" s="263" t="s">
        <v>13255</v>
      </c>
      <c r="G4484" s="263" t="s">
        <v>13119</v>
      </c>
      <c r="H4484" s="263" t="s">
        <v>13515</v>
      </c>
      <c r="I4484" s="265" t="s">
        <v>9</v>
      </c>
      <c r="J4484" s="263"/>
      <c r="K4484" s="264"/>
      <c r="L4484" s="263" t="s">
        <v>645</v>
      </c>
    </row>
    <row r="4485" spans="1:12" s="266" customFormat="1" ht="40.200000000000003" customHeight="1">
      <c r="A4485" s="263" t="s">
        <v>13432</v>
      </c>
      <c r="B4485" s="271" t="s">
        <v>13433</v>
      </c>
      <c r="C4485" s="263" t="s">
        <v>13516</v>
      </c>
      <c r="D4485" s="263" t="s">
        <v>13435</v>
      </c>
      <c r="E4485" s="271" t="s">
        <v>13436</v>
      </c>
      <c r="F4485" s="263" t="s">
        <v>13258</v>
      </c>
      <c r="G4485" s="263" t="s">
        <v>13119</v>
      </c>
      <c r="H4485" s="263" t="s">
        <v>13517</v>
      </c>
      <c r="I4485" s="265" t="s">
        <v>9</v>
      </c>
      <c r="J4485" s="263"/>
      <c r="K4485" s="264"/>
      <c r="L4485" s="263" t="s">
        <v>645</v>
      </c>
    </row>
    <row r="4486" spans="1:12" s="266" customFormat="1" ht="40.200000000000003" customHeight="1">
      <c r="A4486" s="263" t="s">
        <v>13432</v>
      </c>
      <c r="B4486" s="271" t="s">
        <v>13433</v>
      </c>
      <c r="C4486" s="263" t="s">
        <v>13518</v>
      </c>
      <c r="D4486" s="263" t="s">
        <v>13435</v>
      </c>
      <c r="E4486" s="271" t="s">
        <v>13436</v>
      </c>
      <c r="F4486" s="263" t="s">
        <v>3031</v>
      </c>
      <c r="G4486" s="263" t="s">
        <v>5408</v>
      </c>
      <c r="H4486" s="263" t="s">
        <v>6538</v>
      </c>
      <c r="I4486" s="265" t="s">
        <v>9</v>
      </c>
      <c r="J4486" s="263"/>
      <c r="K4486" s="264"/>
      <c r="L4486" s="263" t="s">
        <v>645</v>
      </c>
    </row>
    <row r="4487" spans="1:12" s="266" customFormat="1" ht="40.200000000000003" customHeight="1">
      <c r="A4487" s="263" t="s">
        <v>13432</v>
      </c>
      <c r="B4487" s="271" t="s">
        <v>13433</v>
      </c>
      <c r="C4487" s="263" t="s">
        <v>13519</v>
      </c>
      <c r="D4487" s="263" t="s">
        <v>13435</v>
      </c>
      <c r="E4487" s="271" t="s">
        <v>13436</v>
      </c>
      <c r="F4487" s="263" t="s">
        <v>5025</v>
      </c>
      <c r="G4487" s="263" t="s">
        <v>6540</v>
      </c>
      <c r="H4487" s="263" t="s">
        <v>3365</v>
      </c>
      <c r="I4487" s="265" t="s">
        <v>9</v>
      </c>
      <c r="J4487" s="263"/>
      <c r="K4487" s="264"/>
      <c r="L4487" s="263" t="s">
        <v>645</v>
      </c>
    </row>
    <row r="4488" spans="1:12" s="266" customFormat="1" ht="40.200000000000003" customHeight="1">
      <c r="A4488" s="263" t="s">
        <v>13432</v>
      </c>
      <c r="B4488" s="271" t="s">
        <v>13433</v>
      </c>
      <c r="C4488" s="263" t="s">
        <v>13520</v>
      </c>
      <c r="D4488" s="263" t="s">
        <v>13435</v>
      </c>
      <c r="E4488" s="271" t="s">
        <v>13436</v>
      </c>
      <c r="F4488" s="263" t="s">
        <v>3036</v>
      </c>
      <c r="G4488" s="263" t="s">
        <v>6542</v>
      </c>
      <c r="H4488" s="263" t="s">
        <v>6543</v>
      </c>
      <c r="I4488" s="265" t="s">
        <v>9</v>
      </c>
      <c r="J4488" s="263"/>
      <c r="K4488" s="264"/>
      <c r="L4488" s="263" t="s">
        <v>645</v>
      </c>
    </row>
    <row r="4489" spans="1:12" s="266" customFormat="1" ht="40.200000000000003" customHeight="1">
      <c r="A4489" s="263" t="s">
        <v>13432</v>
      </c>
      <c r="B4489" s="271" t="s">
        <v>13433</v>
      </c>
      <c r="C4489" s="263" t="s">
        <v>13521</v>
      </c>
      <c r="D4489" s="263" t="s">
        <v>13435</v>
      </c>
      <c r="E4489" s="271" t="s">
        <v>13436</v>
      </c>
      <c r="F4489" s="263" t="s">
        <v>13264</v>
      </c>
      <c r="G4489" s="263" t="s">
        <v>13119</v>
      </c>
      <c r="H4489" s="263" t="s">
        <v>13265</v>
      </c>
      <c r="I4489" s="265" t="s">
        <v>9</v>
      </c>
      <c r="J4489" s="263"/>
      <c r="K4489" s="264"/>
      <c r="L4489" s="263" t="s">
        <v>645</v>
      </c>
    </row>
    <row r="4490" spans="1:12" s="266" customFormat="1" ht="40.200000000000003" customHeight="1">
      <c r="A4490" s="263" t="s">
        <v>13432</v>
      </c>
      <c r="B4490" s="271" t="s">
        <v>13433</v>
      </c>
      <c r="C4490" s="263" t="s">
        <v>13522</v>
      </c>
      <c r="D4490" s="263" t="s">
        <v>13435</v>
      </c>
      <c r="E4490" s="271" t="s">
        <v>13436</v>
      </c>
      <c r="F4490" s="263" t="s">
        <v>13267</v>
      </c>
      <c r="G4490" s="263" t="s">
        <v>13119</v>
      </c>
      <c r="H4490" s="263" t="s">
        <v>13268</v>
      </c>
      <c r="I4490" s="265" t="s">
        <v>9</v>
      </c>
      <c r="J4490" s="263"/>
      <c r="K4490" s="264"/>
      <c r="L4490" s="263" t="s">
        <v>645</v>
      </c>
    </row>
    <row r="4491" spans="1:12" s="266" customFormat="1" ht="40.200000000000003" customHeight="1">
      <c r="A4491" s="263" t="s">
        <v>13432</v>
      </c>
      <c r="B4491" s="271" t="s">
        <v>13433</v>
      </c>
      <c r="C4491" s="263" t="s">
        <v>13523</v>
      </c>
      <c r="D4491" s="263" t="s">
        <v>13435</v>
      </c>
      <c r="E4491" s="271" t="s">
        <v>13436</v>
      </c>
      <c r="F4491" s="263" t="s">
        <v>13524</v>
      </c>
      <c r="G4491" s="263" t="s">
        <v>13119</v>
      </c>
      <c r="H4491" s="263" t="s">
        <v>13271</v>
      </c>
      <c r="I4491" s="265" t="s">
        <v>9</v>
      </c>
      <c r="J4491" s="263"/>
      <c r="K4491" s="264"/>
      <c r="L4491" s="263" t="s">
        <v>645</v>
      </c>
    </row>
    <row r="4492" spans="1:12" s="266" customFormat="1" ht="40.200000000000003" customHeight="1">
      <c r="A4492" s="263" t="s">
        <v>13432</v>
      </c>
      <c r="B4492" s="271" t="s">
        <v>13433</v>
      </c>
      <c r="C4492" s="263" t="s">
        <v>13525</v>
      </c>
      <c r="D4492" s="263" t="s">
        <v>13435</v>
      </c>
      <c r="E4492" s="271" t="s">
        <v>13436</v>
      </c>
      <c r="F4492" s="263" t="s">
        <v>13273</v>
      </c>
      <c r="G4492" s="263" t="s">
        <v>13119</v>
      </c>
      <c r="H4492" s="263" t="s">
        <v>13274</v>
      </c>
      <c r="I4492" s="265" t="s">
        <v>9</v>
      </c>
      <c r="J4492" s="263"/>
      <c r="K4492" s="264"/>
      <c r="L4492" s="263" t="s">
        <v>645</v>
      </c>
    </row>
    <row r="4493" spans="1:12" s="266" customFormat="1" ht="40.200000000000003" customHeight="1">
      <c r="A4493" s="263" t="s">
        <v>13432</v>
      </c>
      <c r="B4493" s="271" t="s">
        <v>13433</v>
      </c>
      <c r="C4493" s="263" t="s">
        <v>13526</v>
      </c>
      <c r="D4493" s="263" t="s">
        <v>13435</v>
      </c>
      <c r="E4493" s="271" t="s">
        <v>13436</v>
      </c>
      <c r="F4493" s="263" t="s">
        <v>13276</v>
      </c>
      <c r="G4493" s="263" t="s">
        <v>13119</v>
      </c>
      <c r="H4493" s="263" t="s">
        <v>13277</v>
      </c>
      <c r="I4493" s="265" t="s">
        <v>9</v>
      </c>
      <c r="J4493" s="263"/>
      <c r="K4493" s="264"/>
      <c r="L4493" s="263" t="s">
        <v>645</v>
      </c>
    </row>
    <row r="4494" spans="1:12" s="266" customFormat="1" ht="40.200000000000003" customHeight="1">
      <c r="A4494" s="263" t="s">
        <v>13432</v>
      </c>
      <c r="B4494" s="271" t="s">
        <v>13433</v>
      </c>
      <c r="C4494" s="263" t="s">
        <v>13527</v>
      </c>
      <c r="D4494" s="263" t="s">
        <v>13435</v>
      </c>
      <c r="E4494" s="271" t="s">
        <v>13436</v>
      </c>
      <c r="F4494" s="263" t="s">
        <v>13279</v>
      </c>
      <c r="G4494" s="263" t="s">
        <v>13119</v>
      </c>
      <c r="H4494" s="263" t="s">
        <v>13528</v>
      </c>
      <c r="I4494" s="265" t="s">
        <v>9</v>
      </c>
      <c r="J4494" s="263"/>
      <c r="K4494" s="264"/>
      <c r="L4494" s="263" t="s">
        <v>645</v>
      </c>
    </row>
    <row r="4495" spans="1:12" s="266" customFormat="1" ht="40.200000000000003" customHeight="1">
      <c r="A4495" s="263" t="s">
        <v>13432</v>
      </c>
      <c r="B4495" s="271" t="s">
        <v>13433</v>
      </c>
      <c r="C4495" s="338" t="s">
        <v>13529</v>
      </c>
      <c r="D4495" s="263" t="s">
        <v>13435</v>
      </c>
      <c r="E4495" s="271" t="s">
        <v>13436</v>
      </c>
      <c r="F4495" s="263" t="s">
        <v>13530</v>
      </c>
      <c r="G4495" s="263" t="s">
        <v>13531</v>
      </c>
      <c r="H4495" s="263" t="s">
        <v>13532</v>
      </c>
      <c r="I4495" s="265" t="s">
        <v>9</v>
      </c>
      <c r="J4495" s="263"/>
      <c r="K4495" s="264"/>
      <c r="L4495" s="263" t="s">
        <v>645</v>
      </c>
    </row>
    <row r="4496" spans="1:12" s="266" customFormat="1" ht="40.200000000000003" customHeight="1">
      <c r="A4496" s="339" t="s">
        <v>13533</v>
      </c>
      <c r="B4496" s="284" t="s">
        <v>14752</v>
      </c>
      <c r="C4496" s="287" t="s">
        <v>13534</v>
      </c>
      <c r="D4496" s="340" t="s">
        <v>13535</v>
      </c>
      <c r="E4496" s="268"/>
      <c r="F4496" s="263" t="s">
        <v>13286</v>
      </c>
      <c r="G4496" s="263" t="s">
        <v>13287</v>
      </c>
      <c r="H4496" s="263" t="s">
        <v>13288</v>
      </c>
      <c r="I4496" s="265" t="s">
        <v>9</v>
      </c>
      <c r="J4496" s="263"/>
      <c r="K4496" s="264"/>
      <c r="L4496" s="263" t="s">
        <v>645</v>
      </c>
    </row>
    <row r="4497" spans="1:12" s="266" customFormat="1" ht="40.200000000000003" customHeight="1">
      <c r="A4497" s="339" t="s">
        <v>13533</v>
      </c>
      <c r="B4497" s="284" t="s">
        <v>14752</v>
      </c>
      <c r="C4497" s="287" t="s">
        <v>13536</v>
      </c>
      <c r="D4497" s="340" t="s">
        <v>13535</v>
      </c>
      <c r="E4497" s="268"/>
      <c r="F4497" s="263" t="s">
        <v>13290</v>
      </c>
      <c r="G4497" s="263" t="s">
        <v>13291</v>
      </c>
      <c r="H4497" s="263" t="s">
        <v>13292</v>
      </c>
      <c r="I4497" s="265" t="s">
        <v>9</v>
      </c>
      <c r="J4497" s="263"/>
      <c r="K4497" s="264"/>
      <c r="L4497" s="263" t="s">
        <v>645</v>
      </c>
    </row>
    <row r="4498" spans="1:12" s="266" customFormat="1" ht="40.200000000000003" customHeight="1">
      <c r="A4498" s="339" t="s">
        <v>13533</v>
      </c>
      <c r="B4498" s="284" t="s">
        <v>14752</v>
      </c>
      <c r="C4498" s="287" t="s">
        <v>13537</v>
      </c>
      <c r="D4498" s="340" t="s">
        <v>13535</v>
      </c>
      <c r="E4498" s="268"/>
      <c r="F4498" s="263" t="s">
        <v>13294</v>
      </c>
      <c r="G4498" s="263" t="s">
        <v>13291</v>
      </c>
      <c r="H4498" s="263" t="s">
        <v>13295</v>
      </c>
      <c r="I4498" s="265" t="s">
        <v>9</v>
      </c>
      <c r="J4498" s="263"/>
      <c r="K4498" s="264"/>
      <c r="L4498" s="263" t="s">
        <v>645</v>
      </c>
    </row>
    <row r="4499" spans="1:12" s="266" customFormat="1" ht="40.200000000000003" customHeight="1">
      <c r="A4499" s="339" t="s">
        <v>13533</v>
      </c>
      <c r="B4499" s="284" t="s">
        <v>14752</v>
      </c>
      <c r="C4499" s="287" t="s">
        <v>13538</v>
      </c>
      <c r="D4499" s="340" t="s">
        <v>13535</v>
      </c>
      <c r="E4499" s="268"/>
      <c r="F4499" s="263" t="s">
        <v>13297</v>
      </c>
      <c r="G4499" s="263" t="s">
        <v>13291</v>
      </c>
      <c r="H4499" s="263" t="s">
        <v>13298</v>
      </c>
      <c r="I4499" s="265" t="s">
        <v>9</v>
      </c>
      <c r="J4499" s="263"/>
      <c r="K4499" s="264"/>
      <c r="L4499" s="263" t="s">
        <v>645</v>
      </c>
    </row>
    <row r="4500" spans="1:12" s="266" customFormat="1" ht="40.200000000000003" customHeight="1">
      <c r="A4500" s="339" t="s">
        <v>13533</v>
      </c>
      <c r="B4500" s="284" t="s">
        <v>14752</v>
      </c>
      <c r="C4500" s="287" t="s">
        <v>13539</v>
      </c>
      <c r="D4500" s="340" t="s">
        <v>13535</v>
      </c>
      <c r="E4500" s="268"/>
      <c r="F4500" s="263" t="s">
        <v>13300</v>
      </c>
      <c r="G4500" s="263" t="s">
        <v>13291</v>
      </c>
      <c r="H4500" s="263" t="s">
        <v>13540</v>
      </c>
      <c r="I4500" s="265" t="s">
        <v>9</v>
      </c>
      <c r="J4500" s="263"/>
      <c r="K4500" s="264"/>
      <c r="L4500" s="263" t="s">
        <v>645</v>
      </c>
    </row>
    <row r="4501" spans="1:12" s="266" customFormat="1" ht="40.200000000000003" customHeight="1">
      <c r="A4501" s="339" t="s">
        <v>13533</v>
      </c>
      <c r="B4501" s="284" t="s">
        <v>14752</v>
      </c>
      <c r="C4501" s="287" t="s">
        <v>13541</v>
      </c>
      <c r="D4501" s="340" t="s">
        <v>13535</v>
      </c>
      <c r="E4501" s="268"/>
      <c r="F4501" s="263" t="s">
        <v>13542</v>
      </c>
      <c r="G4501" s="263" t="s">
        <v>13291</v>
      </c>
      <c r="H4501" s="263" t="s">
        <v>13304</v>
      </c>
      <c r="I4501" s="265" t="s">
        <v>9</v>
      </c>
      <c r="J4501" s="263"/>
      <c r="K4501" s="264"/>
      <c r="L4501" s="263" t="s">
        <v>645</v>
      </c>
    </row>
    <row r="4502" spans="1:12" s="266" customFormat="1" ht="40.200000000000003" customHeight="1">
      <c r="A4502" s="339" t="s">
        <v>13533</v>
      </c>
      <c r="B4502" s="284" t="s">
        <v>14752</v>
      </c>
      <c r="C4502" s="287" t="s">
        <v>13543</v>
      </c>
      <c r="D4502" s="340" t="s">
        <v>13535</v>
      </c>
      <c r="E4502" s="268"/>
      <c r="F4502" s="263" t="s">
        <v>13306</v>
      </c>
      <c r="G4502" s="263" t="s">
        <v>13291</v>
      </c>
      <c r="H4502" s="263" t="s">
        <v>13544</v>
      </c>
      <c r="I4502" s="265" t="s">
        <v>9</v>
      </c>
      <c r="J4502" s="263"/>
      <c r="K4502" s="264"/>
      <c r="L4502" s="263" t="s">
        <v>645</v>
      </c>
    </row>
    <row r="4503" spans="1:12" s="266" customFormat="1" ht="40.200000000000003" customHeight="1">
      <c r="A4503" s="339" t="s">
        <v>13533</v>
      </c>
      <c r="B4503" s="284" t="s">
        <v>14752</v>
      </c>
      <c r="C4503" s="287" t="s">
        <v>13545</v>
      </c>
      <c r="D4503" s="340" t="s">
        <v>13535</v>
      </c>
      <c r="E4503" s="268"/>
      <c r="F4503" s="263" t="s">
        <v>13546</v>
      </c>
      <c r="G4503" s="263" t="s">
        <v>13310</v>
      </c>
      <c r="H4503" s="263" t="s">
        <v>13547</v>
      </c>
      <c r="I4503" s="265" t="s">
        <v>9</v>
      </c>
      <c r="J4503" s="263"/>
      <c r="K4503" s="264"/>
      <c r="L4503" s="263" t="s">
        <v>645</v>
      </c>
    </row>
    <row r="4504" spans="1:12" s="266" customFormat="1" ht="40.200000000000003" customHeight="1">
      <c r="A4504" s="339" t="s">
        <v>13533</v>
      </c>
      <c r="B4504" s="284" t="s">
        <v>14752</v>
      </c>
      <c r="C4504" s="287" t="s">
        <v>13548</v>
      </c>
      <c r="D4504" s="340" t="s">
        <v>13535</v>
      </c>
      <c r="E4504" s="268"/>
      <c r="F4504" s="263" t="s">
        <v>13549</v>
      </c>
      <c r="G4504" s="263" t="s">
        <v>13310</v>
      </c>
      <c r="H4504" s="263" t="s">
        <v>13550</v>
      </c>
      <c r="I4504" s="265" t="s">
        <v>9</v>
      </c>
      <c r="J4504" s="263"/>
      <c r="K4504" s="264"/>
      <c r="L4504" s="263" t="s">
        <v>645</v>
      </c>
    </row>
    <row r="4505" spans="1:12" s="266" customFormat="1" ht="40.200000000000003" customHeight="1">
      <c r="A4505" s="339" t="s">
        <v>13533</v>
      </c>
      <c r="B4505" s="284" t="s">
        <v>14752</v>
      </c>
      <c r="C4505" s="287" t="s">
        <v>13551</v>
      </c>
      <c r="D4505" s="340" t="s">
        <v>13535</v>
      </c>
      <c r="E4505" s="268"/>
      <c r="F4505" s="263" t="s">
        <v>1702</v>
      </c>
      <c r="G4505" s="263" t="s">
        <v>13310</v>
      </c>
      <c r="H4505" s="263" t="s">
        <v>13316</v>
      </c>
      <c r="I4505" s="265" t="s">
        <v>9</v>
      </c>
      <c r="J4505" s="263"/>
      <c r="K4505" s="264"/>
      <c r="L4505" s="263" t="s">
        <v>645</v>
      </c>
    </row>
    <row r="4506" spans="1:12" s="266" customFormat="1" ht="40.200000000000003" customHeight="1">
      <c r="A4506" s="339" t="s">
        <v>13533</v>
      </c>
      <c r="B4506" s="284" t="s">
        <v>14752</v>
      </c>
      <c r="C4506" s="287" t="s">
        <v>13552</v>
      </c>
      <c r="D4506" s="340" t="s">
        <v>13535</v>
      </c>
      <c r="E4506" s="268"/>
      <c r="F4506" s="263" t="s">
        <v>6604</v>
      </c>
      <c r="G4506" s="263" t="s">
        <v>13310</v>
      </c>
      <c r="H4506" s="263" t="s">
        <v>6605</v>
      </c>
      <c r="I4506" s="265" t="s">
        <v>9</v>
      </c>
      <c r="J4506" s="263"/>
      <c r="K4506" s="264"/>
      <c r="L4506" s="263" t="s">
        <v>645</v>
      </c>
    </row>
    <row r="4507" spans="1:12" s="266" customFormat="1" ht="40.200000000000003" customHeight="1">
      <c r="A4507" s="339" t="s">
        <v>13533</v>
      </c>
      <c r="B4507" s="284" t="s">
        <v>14752</v>
      </c>
      <c r="C4507" s="287" t="s">
        <v>13553</v>
      </c>
      <c r="D4507" s="340" t="s">
        <v>13535</v>
      </c>
      <c r="E4507" s="268"/>
      <c r="F4507" s="263" t="s">
        <v>6607</v>
      </c>
      <c r="G4507" s="263" t="s">
        <v>13319</v>
      </c>
      <c r="H4507" s="263" t="s">
        <v>6609</v>
      </c>
      <c r="I4507" s="265" t="s">
        <v>9</v>
      </c>
      <c r="J4507" s="263"/>
      <c r="K4507" s="264"/>
      <c r="L4507" s="263" t="s">
        <v>645</v>
      </c>
    </row>
    <row r="4508" spans="1:12" s="266" customFormat="1" ht="40.200000000000003" customHeight="1">
      <c r="A4508" s="339" t="s">
        <v>13533</v>
      </c>
      <c r="B4508" s="284" t="s">
        <v>14752</v>
      </c>
      <c r="C4508" s="287" t="s">
        <v>13554</v>
      </c>
      <c r="D4508" s="340" t="s">
        <v>13535</v>
      </c>
      <c r="E4508" s="268"/>
      <c r="F4508" s="263" t="s">
        <v>6611</v>
      </c>
      <c r="G4508" s="263" t="s">
        <v>13319</v>
      </c>
      <c r="H4508" s="263" t="s">
        <v>6612</v>
      </c>
      <c r="I4508" s="265" t="s">
        <v>9</v>
      </c>
      <c r="J4508" s="263"/>
      <c r="K4508" s="264"/>
      <c r="L4508" s="263" t="s">
        <v>645</v>
      </c>
    </row>
    <row r="4509" spans="1:12" s="266" customFormat="1" ht="40.200000000000003" customHeight="1">
      <c r="A4509" s="339" t="s">
        <v>13533</v>
      </c>
      <c r="B4509" s="284" t="s">
        <v>14752</v>
      </c>
      <c r="C4509" s="287" t="s">
        <v>13555</v>
      </c>
      <c r="D4509" s="340" t="s">
        <v>13535</v>
      </c>
      <c r="E4509" s="268"/>
      <c r="F4509" s="263" t="s">
        <v>6614</v>
      </c>
      <c r="G4509" s="263" t="s">
        <v>13319</v>
      </c>
      <c r="H4509" s="263" t="s">
        <v>13556</v>
      </c>
      <c r="I4509" s="265" t="s">
        <v>9</v>
      </c>
      <c r="J4509" s="263"/>
      <c r="K4509" s="264"/>
      <c r="L4509" s="263" t="s">
        <v>645</v>
      </c>
    </row>
    <row r="4510" spans="1:12" s="266" customFormat="1" ht="40.200000000000003" customHeight="1">
      <c r="A4510" s="339" t="s">
        <v>13533</v>
      </c>
      <c r="B4510" s="284" t="s">
        <v>14752</v>
      </c>
      <c r="C4510" s="287" t="s">
        <v>13557</v>
      </c>
      <c r="D4510" s="340" t="s">
        <v>13535</v>
      </c>
      <c r="E4510" s="268"/>
      <c r="F4510" s="263" t="s">
        <v>6617</v>
      </c>
      <c r="G4510" s="263" t="s">
        <v>13323</v>
      </c>
      <c r="H4510" s="263" t="s">
        <v>6619</v>
      </c>
      <c r="I4510" s="265" t="s">
        <v>9</v>
      </c>
      <c r="J4510" s="263"/>
      <c r="K4510" s="264"/>
      <c r="L4510" s="263" t="s">
        <v>645</v>
      </c>
    </row>
    <row r="4511" spans="1:12" s="266" customFormat="1" ht="40.200000000000003" customHeight="1">
      <c r="A4511" s="339" t="s">
        <v>13533</v>
      </c>
      <c r="B4511" s="284" t="s">
        <v>14752</v>
      </c>
      <c r="C4511" s="287" t="s">
        <v>13558</v>
      </c>
      <c r="D4511" s="340" t="s">
        <v>13535</v>
      </c>
      <c r="E4511" s="268"/>
      <c r="F4511" s="263" t="s">
        <v>6621</v>
      </c>
      <c r="G4511" s="263" t="s">
        <v>13323</v>
      </c>
      <c r="H4511" s="263" t="s">
        <v>6622</v>
      </c>
      <c r="I4511" s="265" t="s">
        <v>9</v>
      </c>
      <c r="J4511" s="263"/>
      <c r="K4511" s="264"/>
      <c r="L4511" s="263" t="s">
        <v>645</v>
      </c>
    </row>
    <row r="4512" spans="1:12" s="266" customFormat="1" ht="40.200000000000003" customHeight="1">
      <c r="A4512" s="339" t="s">
        <v>13533</v>
      </c>
      <c r="B4512" s="284" t="s">
        <v>14752</v>
      </c>
      <c r="C4512" s="287" t="s">
        <v>13559</v>
      </c>
      <c r="D4512" s="340" t="s">
        <v>13535</v>
      </c>
      <c r="E4512" s="268"/>
      <c r="F4512" s="263" t="s">
        <v>13326</v>
      </c>
      <c r="G4512" s="263" t="s">
        <v>13323</v>
      </c>
      <c r="H4512" s="263" t="s">
        <v>13327</v>
      </c>
      <c r="I4512" s="265" t="s">
        <v>9</v>
      </c>
      <c r="J4512" s="263"/>
      <c r="K4512" s="264"/>
      <c r="L4512" s="263" t="s">
        <v>645</v>
      </c>
    </row>
    <row r="4513" spans="1:12" s="266" customFormat="1" ht="40.200000000000003" customHeight="1">
      <c r="A4513" s="339" t="s">
        <v>13533</v>
      </c>
      <c r="B4513" s="284" t="s">
        <v>14752</v>
      </c>
      <c r="C4513" s="287" t="s">
        <v>13560</v>
      </c>
      <c r="D4513" s="340" t="s">
        <v>13535</v>
      </c>
      <c r="E4513" s="268"/>
      <c r="F4513" s="263" t="s">
        <v>13329</v>
      </c>
      <c r="G4513" s="263" t="s">
        <v>13323</v>
      </c>
      <c r="H4513" s="263" t="s">
        <v>13330</v>
      </c>
      <c r="I4513" s="273" t="s">
        <v>9</v>
      </c>
      <c r="J4513" s="290"/>
      <c r="K4513" s="264"/>
      <c r="L4513" s="263" t="s">
        <v>645</v>
      </c>
    </row>
    <row r="4514" spans="1:12" s="266" customFormat="1" ht="40.200000000000003" customHeight="1">
      <c r="A4514" s="339" t="s">
        <v>13533</v>
      </c>
      <c r="B4514" s="284" t="s">
        <v>14752</v>
      </c>
      <c r="C4514" s="287" t="s">
        <v>13561</v>
      </c>
      <c r="D4514" s="340" t="s">
        <v>13535</v>
      </c>
      <c r="E4514" s="268"/>
      <c r="F4514" s="263" t="s">
        <v>13332</v>
      </c>
      <c r="G4514" s="263" t="s">
        <v>13323</v>
      </c>
      <c r="H4514" s="263" t="s">
        <v>13333</v>
      </c>
      <c r="I4514" s="265" t="s">
        <v>9</v>
      </c>
      <c r="J4514" s="263"/>
      <c r="K4514" s="264"/>
      <c r="L4514" s="263" t="s">
        <v>645</v>
      </c>
    </row>
    <row r="4515" spans="1:12" s="266" customFormat="1" ht="40.200000000000003" customHeight="1">
      <c r="A4515" s="339" t="s">
        <v>13533</v>
      </c>
      <c r="B4515" s="284" t="s">
        <v>14752</v>
      </c>
      <c r="C4515" s="287" t="s">
        <v>13562</v>
      </c>
      <c r="D4515" s="340" t="s">
        <v>13535</v>
      </c>
      <c r="E4515" s="268"/>
      <c r="F4515" s="263" t="s">
        <v>13335</v>
      </c>
      <c r="G4515" s="263" t="s">
        <v>13323</v>
      </c>
      <c r="H4515" s="263" t="s">
        <v>13336</v>
      </c>
      <c r="I4515" s="265" t="s">
        <v>9</v>
      </c>
      <c r="J4515" s="263"/>
      <c r="K4515" s="264"/>
      <c r="L4515" s="263" t="s">
        <v>645</v>
      </c>
    </row>
    <row r="4516" spans="1:12" s="266" customFormat="1" ht="40.200000000000003" customHeight="1">
      <c r="A4516" s="339" t="s">
        <v>13533</v>
      </c>
      <c r="B4516" s="284" t="s">
        <v>14752</v>
      </c>
      <c r="C4516" s="287" t="s">
        <v>13563</v>
      </c>
      <c r="D4516" s="340" t="s">
        <v>13535</v>
      </c>
      <c r="E4516" s="268"/>
      <c r="F4516" s="263" t="s">
        <v>13338</v>
      </c>
      <c r="G4516" s="263" t="s">
        <v>13323</v>
      </c>
      <c r="H4516" s="263" t="s">
        <v>13339</v>
      </c>
      <c r="I4516" s="265" t="s">
        <v>9</v>
      </c>
      <c r="J4516" s="263"/>
      <c r="K4516" s="264"/>
      <c r="L4516" s="263" t="s">
        <v>645</v>
      </c>
    </row>
    <row r="4517" spans="1:12" s="266" customFormat="1" ht="40.200000000000003" customHeight="1">
      <c r="A4517" s="339" t="s">
        <v>13533</v>
      </c>
      <c r="B4517" s="284" t="s">
        <v>14752</v>
      </c>
      <c r="C4517" s="287" t="s">
        <v>13564</v>
      </c>
      <c r="D4517" s="340" t="s">
        <v>13535</v>
      </c>
      <c r="E4517" s="268"/>
      <c r="F4517" s="263" t="s">
        <v>13341</v>
      </c>
      <c r="G4517" s="263" t="s">
        <v>13323</v>
      </c>
      <c r="H4517" s="263" t="s">
        <v>13342</v>
      </c>
      <c r="I4517" s="265" t="s">
        <v>9</v>
      </c>
      <c r="J4517" s="263"/>
      <c r="K4517" s="264"/>
      <c r="L4517" s="263" t="s">
        <v>645</v>
      </c>
    </row>
    <row r="4518" spans="1:12" s="266" customFormat="1" ht="40.200000000000003" customHeight="1">
      <c r="A4518" s="339" t="s">
        <v>13533</v>
      </c>
      <c r="B4518" s="284" t="s">
        <v>14752</v>
      </c>
      <c r="C4518" s="287" t="s">
        <v>13565</v>
      </c>
      <c r="D4518" s="340" t="s">
        <v>13535</v>
      </c>
      <c r="E4518" s="268"/>
      <c r="F4518" s="263" t="s">
        <v>13344</v>
      </c>
      <c r="G4518" s="263" t="s">
        <v>13323</v>
      </c>
      <c r="H4518" s="263" t="s">
        <v>13345</v>
      </c>
      <c r="I4518" s="265" t="s">
        <v>9</v>
      </c>
      <c r="J4518" s="263"/>
      <c r="K4518" s="264"/>
      <c r="L4518" s="263" t="s">
        <v>645</v>
      </c>
    </row>
    <row r="4519" spans="1:12" s="266" customFormat="1" ht="40.200000000000003" customHeight="1">
      <c r="A4519" s="339" t="s">
        <v>13533</v>
      </c>
      <c r="B4519" s="284" t="s">
        <v>14752</v>
      </c>
      <c r="C4519" s="287" t="s">
        <v>13566</v>
      </c>
      <c r="D4519" s="340" t="s">
        <v>13535</v>
      </c>
      <c r="E4519" s="268"/>
      <c r="F4519" s="263" t="s">
        <v>13347</v>
      </c>
      <c r="G4519" s="263" t="s">
        <v>13348</v>
      </c>
      <c r="H4519" s="263" t="s">
        <v>4173</v>
      </c>
      <c r="I4519" s="265" t="s">
        <v>9</v>
      </c>
      <c r="J4519" s="263"/>
      <c r="K4519" s="264"/>
      <c r="L4519" s="263" t="s">
        <v>645</v>
      </c>
    </row>
    <row r="4520" spans="1:12" s="266" customFormat="1" ht="40.200000000000003" customHeight="1">
      <c r="A4520" s="339" t="s">
        <v>13533</v>
      </c>
      <c r="B4520" s="284" t="s">
        <v>14752</v>
      </c>
      <c r="C4520" s="287" t="s">
        <v>13567</v>
      </c>
      <c r="D4520" s="340" t="s">
        <v>13535</v>
      </c>
      <c r="E4520" s="268"/>
      <c r="F4520" s="263" t="s">
        <v>6629</v>
      </c>
      <c r="G4520" s="263" t="s">
        <v>13348</v>
      </c>
      <c r="H4520" s="263" t="s">
        <v>6631</v>
      </c>
      <c r="I4520" s="265" t="s">
        <v>9</v>
      </c>
      <c r="J4520" s="263"/>
      <c r="K4520" s="264"/>
      <c r="L4520" s="263" t="s">
        <v>645</v>
      </c>
    </row>
    <row r="4521" spans="1:12" s="266" customFormat="1" ht="40.200000000000003" customHeight="1">
      <c r="A4521" s="339" t="s">
        <v>13533</v>
      </c>
      <c r="B4521" s="284" t="s">
        <v>14752</v>
      </c>
      <c r="C4521" s="287" t="s">
        <v>13568</v>
      </c>
      <c r="D4521" s="340" t="s">
        <v>13535</v>
      </c>
      <c r="E4521" s="268"/>
      <c r="F4521" s="263" t="s">
        <v>6633</v>
      </c>
      <c r="G4521" s="263" t="s">
        <v>13348</v>
      </c>
      <c r="H4521" s="263" t="s">
        <v>6634</v>
      </c>
      <c r="I4521" s="265" t="s">
        <v>9</v>
      </c>
      <c r="J4521" s="263"/>
      <c r="K4521" s="264"/>
      <c r="L4521" s="263" t="s">
        <v>645</v>
      </c>
    </row>
    <row r="4522" spans="1:12" s="266" customFormat="1" ht="40.200000000000003" customHeight="1">
      <c r="A4522" s="339" t="s">
        <v>13533</v>
      </c>
      <c r="B4522" s="284" t="s">
        <v>14752</v>
      </c>
      <c r="C4522" s="287" t="s">
        <v>13569</v>
      </c>
      <c r="D4522" s="340" t="s">
        <v>13535</v>
      </c>
      <c r="E4522" s="268"/>
      <c r="F4522" s="263" t="s">
        <v>6636</v>
      </c>
      <c r="G4522" s="263" t="s">
        <v>13348</v>
      </c>
      <c r="H4522" s="263" t="s">
        <v>13352</v>
      </c>
      <c r="I4522" s="265" t="s">
        <v>9</v>
      </c>
      <c r="J4522" s="263"/>
      <c r="K4522" s="264"/>
      <c r="L4522" s="263" t="s">
        <v>645</v>
      </c>
    </row>
    <row r="4523" spans="1:12" s="266" customFormat="1" ht="40.200000000000003" customHeight="1">
      <c r="A4523" s="339" t="s">
        <v>13533</v>
      </c>
      <c r="B4523" s="284" t="s">
        <v>14752</v>
      </c>
      <c r="C4523" s="287" t="s">
        <v>13570</v>
      </c>
      <c r="D4523" s="340" t="s">
        <v>13535</v>
      </c>
      <c r="E4523" s="268"/>
      <c r="F4523" s="263" t="s">
        <v>6297</v>
      </c>
      <c r="G4523" s="263" t="s">
        <v>13348</v>
      </c>
      <c r="H4523" s="263" t="s">
        <v>13354</v>
      </c>
      <c r="I4523" s="265" t="s">
        <v>9</v>
      </c>
      <c r="J4523" s="263"/>
      <c r="K4523" s="264"/>
      <c r="L4523" s="263" t="s">
        <v>645</v>
      </c>
    </row>
    <row r="4524" spans="1:12" s="266" customFormat="1" ht="40.200000000000003" customHeight="1">
      <c r="A4524" s="339" t="s">
        <v>13533</v>
      </c>
      <c r="B4524" s="284" t="s">
        <v>14752</v>
      </c>
      <c r="C4524" s="287" t="s">
        <v>13571</v>
      </c>
      <c r="D4524" s="340" t="s">
        <v>13535</v>
      </c>
      <c r="E4524" s="268"/>
      <c r="F4524" s="263" t="s">
        <v>1723</v>
      </c>
      <c r="G4524" s="263" t="s">
        <v>13348</v>
      </c>
      <c r="H4524" s="263" t="s">
        <v>1725</v>
      </c>
      <c r="I4524" s="265" t="s">
        <v>9</v>
      </c>
      <c r="J4524" s="263"/>
      <c r="K4524" s="264"/>
      <c r="L4524" s="263" t="s">
        <v>645</v>
      </c>
    </row>
    <row r="4525" spans="1:12" s="266" customFormat="1" ht="40.200000000000003" customHeight="1">
      <c r="A4525" s="339" t="s">
        <v>13533</v>
      </c>
      <c r="B4525" s="284" t="s">
        <v>14752</v>
      </c>
      <c r="C4525" s="287" t="s">
        <v>13572</v>
      </c>
      <c r="D4525" s="340" t="s">
        <v>13535</v>
      </c>
      <c r="E4525" s="268"/>
      <c r="F4525" s="263" t="s">
        <v>1726</v>
      </c>
      <c r="G4525" s="263" t="s">
        <v>13348</v>
      </c>
      <c r="H4525" s="263" t="s">
        <v>1728</v>
      </c>
      <c r="I4525" s="265" t="s">
        <v>9</v>
      </c>
      <c r="J4525" s="263"/>
      <c r="K4525" s="264"/>
      <c r="L4525" s="263" t="s">
        <v>645</v>
      </c>
    </row>
    <row r="4526" spans="1:12" s="266" customFormat="1" ht="40.200000000000003" customHeight="1">
      <c r="A4526" s="341" t="s">
        <v>13533</v>
      </c>
      <c r="B4526" s="284" t="s">
        <v>14752</v>
      </c>
      <c r="C4526" s="309" t="s">
        <v>13573</v>
      </c>
      <c r="D4526" s="342" t="s">
        <v>13535</v>
      </c>
      <c r="E4526" s="268"/>
      <c r="F4526" s="264" t="s">
        <v>1729</v>
      </c>
      <c r="G4526" s="264" t="s">
        <v>13348</v>
      </c>
      <c r="H4526" s="264" t="s">
        <v>13358</v>
      </c>
      <c r="I4526" s="265" t="s">
        <v>9</v>
      </c>
      <c r="J4526" s="263"/>
      <c r="K4526" s="264"/>
      <c r="L4526" s="264" t="s">
        <v>645</v>
      </c>
    </row>
    <row r="4527" spans="1:12" s="266" customFormat="1" ht="40.200000000000003" customHeight="1">
      <c r="A4527" s="339" t="s">
        <v>13533</v>
      </c>
      <c r="B4527" s="284" t="s">
        <v>14752</v>
      </c>
      <c r="C4527" s="287" t="s">
        <v>13574</v>
      </c>
      <c r="D4527" s="340" t="s">
        <v>13535</v>
      </c>
      <c r="E4527" s="268"/>
      <c r="F4527" s="263" t="s">
        <v>6640</v>
      </c>
      <c r="G4527" s="263" t="s">
        <v>13348</v>
      </c>
      <c r="H4527" s="263" t="s">
        <v>6642</v>
      </c>
      <c r="I4527" s="265" t="s">
        <v>9</v>
      </c>
      <c r="J4527" s="263"/>
      <c r="K4527" s="264"/>
      <c r="L4527" s="263" t="s">
        <v>645</v>
      </c>
    </row>
    <row r="4528" spans="1:12" s="266" customFormat="1" ht="40.200000000000003" customHeight="1">
      <c r="A4528" s="339" t="s">
        <v>13533</v>
      </c>
      <c r="B4528" s="284" t="s">
        <v>14752</v>
      </c>
      <c r="C4528" s="287" t="s">
        <v>13575</v>
      </c>
      <c r="D4528" s="340" t="s">
        <v>13535</v>
      </c>
      <c r="E4528" s="268"/>
      <c r="F4528" s="263" t="s">
        <v>13361</v>
      </c>
      <c r="G4528" s="263" t="s">
        <v>13291</v>
      </c>
      <c r="H4528" s="263" t="s">
        <v>13576</v>
      </c>
      <c r="I4528" s="265" t="s">
        <v>9</v>
      </c>
      <c r="J4528" s="263"/>
      <c r="K4528" s="264"/>
      <c r="L4528" s="263" t="s">
        <v>645</v>
      </c>
    </row>
    <row r="4529" spans="1:12" s="266" customFormat="1" ht="40.200000000000003" customHeight="1">
      <c r="A4529" s="339" t="s">
        <v>13533</v>
      </c>
      <c r="B4529" s="284" t="s">
        <v>14752</v>
      </c>
      <c r="C4529" s="287" t="s">
        <v>13577</v>
      </c>
      <c r="D4529" s="340" t="s">
        <v>13535</v>
      </c>
      <c r="E4529" s="268"/>
      <c r="F4529" s="263" t="s">
        <v>13125</v>
      </c>
      <c r="G4529" s="263" t="s">
        <v>13291</v>
      </c>
      <c r="H4529" s="263" t="s">
        <v>13364</v>
      </c>
      <c r="I4529" s="265" t="s">
        <v>9</v>
      </c>
      <c r="J4529" s="263"/>
      <c r="K4529" s="264"/>
      <c r="L4529" s="263" t="s">
        <v>645</v>
      </c>
    </row>
    <row r="4530" spans="1:12" s="266" customFormat="1" ht="40.200000000000003" customHeight="1">
      <c r="A4530" s="339" t="s">
        <v>13533</v>
      </c>
      <c r="B4530" s="284" t="s">
        <v>14752</v>
      </c>
      <c r="C4530" s="287" t="s">
        <v>13578</v>
      </c>
      <c r="D4530" s="340" t="s">
        <v>13535</v>
      </c>
      <c r="E4530" s="268"/>
      <c r="F4530" s="263" t="s">
        <v>13128</v>
      </c>
      <c r="G4530" s="263" t="s">
        <v>13291</v>
      </c>
      <c r="H4530" s="263" t="s">
        <v>13129</v>
      </c>
      <c r="I4530" s="265" t="s">
        <v>9</v>
      </c>
      <c r="J4530" s="263"/>
      <c r="K4530" s="264"/>
      <c r="L4530" s="263" t="s">
        <v>645</v>
      </c>
    </row>
    <row r="4531" spans="1:12" s="266" customFormat="1" ht="40.200000000000003" customHeight="1">
      <c r="A4531" s="339" t="s">
        <v>13533</v>
      </c>
      <c r="B4531" s="284" t="s">
        <v>14752</v>
      </c>
      <c r="C4531" s="287" t="s">
        <v>13579</v>
      </c>
      <c r="D4531" s="340" t="s">
        <v>13535</v>
      </c>
      <c r="E4531" s="268"/>
      <c r="F4531" s="263" t="s">
        <v>13459</v>
      </c>
      <c r="G4531" s="263" t="s">
        <v>13291</v>
      </c>
      <c r="H4531" s="263" t="s">
        <v>13580</v>
      </c>
      <c r="I4531" s="265" t="s">
        <v>9</v>
      </c>
      <c r="J4531" s="263"/>
      <c r="K4531" s="264"/>
      <c r="L4531" s="263" t="s">
        <v>645</v>
      </c>
    </row>
    <row r="4532" spans="1:12" s="266" customFormat="1" ht="40.200000000000003" customHeight="1">
      <c r="A4532" s="339" t="s">
        <v>13533</v>
      </c>
      <c r="B4532" s="284" t="s">
        <v>14752</v>
      </c>
      <c r="C4532" s="287" t="s">
        <v>13581</v>
      </c>
      <c r="D4532" s="340" t="s">
        <v>13535</v>
      </c>
      <c r="E4532" s="268"/>
      <c r="F4532" s="263" t="s">
        <v>13369</v>
      </c>
      <c r="G4532" s="263" t="s">
        <v>13291</v>
      </c>
      <c r="H4532" s="263" t="s">
        <v>13370</v>
      </c>
      <c r="I4532" s="265" t="s">
        <v>9</v>
      </c>
      <c r="J4532" s="263"/>
      <c r="K4532" s="264"/>
      <c r="L4532" s="263" t="s">
        <v>645</v>
      </c>
    </row>
    <row r="4533" spans="1:12" s="266" customFormat="1" ht="40.200000000000003" customHeight="1">
      <c r="A4533" s="339" t="s">
        <v>13533</v>
      </c>
      <c r="B4533" s="284" t="s">
        <v>14752</v>
      </c>
      <c r="C4533" s="287" t="s">
        <v>13582</v>
      </c>
      <c r="D4533" s="340" t="s">
        <v>13535</v>
      </c>
      <c r="E4533" s="268"/>
      <c r="F4533" s="263" t="s">
        <v>13136</v>
      </c>
      <c r="G4533" s="263" t="s">
        <v>13291</v>
      </c>
      <c r="H4533" s="263" t="s">
        <v>13138</v>
      </c>
      <c r="I4533" s="265" t="s">
        <v>9</v>
      </c>
      <c r="J4533" s="263"/>
      <c r="K4533" s="264"/>
      <c r="L4533" s="263" t="s">
        <v>645</v>
      </c>
    </row>
    <row r="4534" spans="1:12" s="266" customFormat="1" ht="40.200000000000003" customHeight="1">
      <c r="A4534" s="339" t="s">
        <v>13533</v>
      </c>
      <c r="B4534" s="284" t="s">
        <v>14752</v>
      </c>
      <c r="C4534" s="287" t="s">
        <v>13583</v>
      </c>
      <c r="D4534" s="340" t="s">
        <v>13535</v>
      </c>
      <c r="E4534" s="268"/>
      <c r="F4534" s="263" t="s">
        <v>13140</v>
      </c>
      <c r="G4534" s="263" t="s">
        <v>13373</v>
      </c>
      <c r="H4534" s="263" t="s">
        <v>13374</v>
      </c>
      <c r="I4534" s="265" t="s">
        <v>9</v>
      </c>
      <c r="J4534" s="263"/>
      <c r="K4534" s="264"/>
      <c r="L4534" s="263" t="s">
        <v>645</v>
      </c>
    </row>
    <row r="4535" spans="1:12" s="266" customFormat="1" ht="40.200000000000003" customHeight="1">
      <c r="A4535" s="339" t="s">
        <v>13533</v>
      </c>
      <c r="B4535" s="284" t="s">
        <v>14752</v>
      </c>
      <c r="C4535" s="287" t="s">
        <v>13584</v>
      </c>
      <c r="D4535" s="340" t="s">
        <v>13535</v>
      </c>
      <c r="E4535" s="268"/>
      <c r="F4535" s="263" t="s">
        <v>13585</v>
      </c>
      <c r="G4535" s="263" t="s">
        <v>13373</v>
      </c>
      <c r="H4535" s="263" t="s">
        <v>13377</v>
      </c>
      <c r="I4535" s="265" t="s">
        <v>9</v>
      </c>
      <c r="J4535" s="263"/>
      <c r="K4535" s="264"/>
      <c r="L4535" s="263" t="s">
        <v>645</v>
      </c>
    </row>
    <row r="4536" spans="1:12" s="266" customFormat="1" ht="40.200000000000003" customHeight="1">
      <c r="A4536" s="339" t="s">
        <v>13533</v>
      </c>
      <c r="B4536" s="284" t="s">
        <v>14752</v>
      </c>
      <c r="C4536" s="287" t="s">
        <v>13586</v>
      </c>
      <c r="D4536" s="340" t="s">
        <v>13535</v>
      </c>
      <c r="E4536" s="268"/>
      <c r="F4536" s="263" t="s">
        <v>13379</v>
      </c>
      <c r="G4536" s="263" t="s">
        <v>13291</v>
      </c>
      <c r="H4536" s="263" t="s">
        <v>13380</v>
      </c>
      <c r="I4536" s="265" t="s">
        <v>9</v>
      </c>
      <c r="J4536" s="263"/>
      <c r="K4536" s="264"/>
      <c r="L4536" s="263" t="s">
        <v>645</v>
      </c>
    </row>
    <row r="4537" spans="1:12" s="266" customFormat="1" ht="40.200000000000003" customHeight="1">
      <c r="A4537" s="339" t="s">
        <v>13533</v>
      </c>
      <c r="B4537" s="284" t="s">
        <v>14752</v>
      </c>
      <c r="C4537" s="287" t="s">
        <v>13587</v>
      </c>
      <c r="D4537" s="340" t="s">
        <v>13535</v>
      </c>
      <c r="E4537" s="268"/>
      <c r="F4537" s="263" t="s">
        <v>13382</v>
      </c>
      <c r="G4537" s="263" t="s">
        <v>13291</v>
      </c>
      <c r="H4537" s="263" t="s">
        <v>13383</v>
      </c>
      <c r="I4537" s="265" t="s">
        <v>9</v>
      </c>
      <c r="J4537" s="263"/>
      <c r="K4537" s="264"/>
      <c r="L4537" s="263" t="s">
        <v>645</v>
      </c>
    </row>
    <row r="4538" spans="1:12" s="266" customFormat="1" ht="40.200000000000003" customHeight="1">
      <c r="A4538" s="339" t="s">
        <v>13533</v>
      </c>
      <c r="B4538" s="284" t="s">
        <v>14752</v>
      </c>
      <c r="C4538" s="287" t="s">
        <v>13588</v>
      </c>
      <c r="D4538" s="340" t="s">
        <v>13535</v>
      </c>
      <c r="E4538" s="268"/>
      <c r="F4538" s="263" t="s">
        <v>13385</v>
      </c>
      <c r="G4538" s="263" t="s">
        <v>13291</v>
      </c>
      <c r="H4538" s="263" t="s">
        <v>13386</v>
      </c>
      <c r="I4538" s="265" t="s">
        <v>9</v>
      </c>
      <c r="J4538" s="263"/>
      <c r="K4538" s="264"/>
      <c r="L4538" s="263" t="s">
        <v>645</v>
      </c>
    </row>
    <row r="4539" spans="1:12" s="266" customFormat="1" ht="40.200000000000003" customHeight="1">
      <c r="A4539" s="339" t="s">
        <v>13533</v>
      </c>
      <c r="B4539" s="284" t="s">
        <v>14752</v>
      </c>
      <c r="C4539" s="287" t="s">
        <v>13589</v>
      </c>
      <c r="D4539" s="340" t="s">
        <v>13535</v>
      </c>
      <c r="E4539" s="268"/>
      <c r="F4539" s="263" t="s">
        <v>13471</v>
      </c>
      <c r="G4539" s="263" t="s">
        <v>13291</v>
      </c>
      <c r="H4539" s="263" t="s">
        <v>13472</v>
      </c>
      <c r="I4539" s="265" t="s">
        <v>9</v>
      </c>
      <c r="J4539" s="263"/>
      <c r="K4539" s="264"/>
      <c r="L4539" s="263" t="s">
        <v>645</v>
      </c>
    </row>
    <row r="4540" spans="1:12" s="266" customFormat="1" ht="40.200000000000003" customHeight="1">
      <c r="A4540" s="339" t="s">
        <v>13533</v>
      </c>
      <c r="B4540" s="284" t="s">
        <v>14752</v>
      </c>
      <c r="C4540" s="287" t="s">
        <v>13590</v>
      </c>
      <c r="D4540" s="340" t="s">
        <v>13535</v>
      </c>
      <c r="E4540" s="268"/>
      <c r="F4540" s="263" t="s">
        <v>13474</v>
      </c>
      <c r="G4540" s="263" t="s">
        <v>13291</v>
      </c>
      <c r="H4540" s="263" t="s">
        <v>13475</v>
      </c>
      <c r="I4540" s="265" t="s">
        <v>9</v>
      </c>
      <c r="J4540" s="263"/>
      <c r="K4540" s="264"/>
      <c r="L4540" s="263" t="s">
        <v>645</v>
      </c>
    </row>
    <row r="4541" spans="1:12" s="266" customFormat="1" ht="40.200000000000003" customHeight="1">
      <c r="A4541" s="339" t="s">
        <v>13533</v>
      </c>
      <c r="B4541" s="284" t="s">
        <v>14752</v>
      </c>
      <c r="C4541" s="287" t="s">
        <v>13591</v>
      </c>
      <c r="D4541" s="340" t="s">
        <v>13535</v>
      </c>
      <c r="E4541" s="268"/>
      <c r="F4541" s="263" t="s">
        <v>13477</v>
      </c>
      <c r="G4541" s="263" t="s">
        <v>13291</v>
      </c>
      <c r="H4541" s="263" t="s">
        <v>13478</v>
      </c>
      <c r="I4541" s="265" t="s">
        <v>9</v>
      </c>
      <c r="J4541" s="263"/>
      <c r="K4541" s="264"/>
      <c r="L4541" s="263" t="s">
        <v>645</v>
      </c>
    </row>
    <row r="4542" spans="1:12" s="266" customFormat="1" ht="40.200000000000003" customHeight="1">
      <c r="A4542" s="339" t="s">
        <v>13533</v>
      </c>
      <c r="B4542" s="284" t="s">
        <v>14752</v>
      </c>
      <c r="C4542" s="287" t="s">
        <v>13592</v>
      </c>
      <c r="D4542" s="340" t="s">
        <v>13535</v>
      </c>
      <c r="E4542" s="268"/>
      <c r="F4542" s="263" t="s">
        <v>13169</v>
      </c>
      <c r="G4542" s="263" t="s">
        <v>13291</v>
      </c>
      <c r="H4542" s="263" t="s">
        <v>13170</v>
      </c>
      <c r="I4542" s="265" t="s">
        <v>9</v>
      </c>
      <c r="J4542" s="263"/>
      <c r="K4542" s="264"/>
      <c r="L4542" s="263" t="s">
        <v>645</v>
      </c>
    </row>
    <row r="4543" spans="1:12" s="266" customFormat="1" ht="40.200000000000003" customHeight="1">
      <c r="A4543" s="339" t="s">
        <v>13533</v>
      </c>
      <c r="B4543" s="284" t="s">
        <v>14752</v>
      </c>
      <c r="C4543" s="287" t="s">
        <v>13593</v>
      </c>
      <c r="D4543" s="340" t="s">
        <v>13535</v>
      </c>
      <c r="E4543" s="268"/>
      <c r="F4543" s="263" t="s">
        <v>13172</v>
      </c>
      <c r="G4543" s="263" t="s">
        <v>13291</v>
      </c>
      <c r="H4543" s="263" t="s">
        <v>13173</v>
      </c>
      <c r="I4543" s="265" t="s">
        <v>9</v>
      </c>
      <c r="J4543" s="263"/>
      <c r="K4543" s="264"/>
      <c r="L4543" s="263" t="s">
        <v>645</v>
      </c>
    </row>
    <row r="4544" spans="1:12" s="266" customFormat="1" ht="40.200000000000003" customHeight="1">
      <c r="A4544" s="339" t="s">
        <v>13533</v>
      </c>
      <c r="B4544" s="284" t="s">
        <v>14752</v>
      </c>
      <c r="C4544" s="287" t="s">
        <v>13594</v>
      </c>
      <c r="D4544" s="340" t="s">
        <v>13535</v>
      </c>
      <c r="E4544" s="268"/>
      <c r="F4544" s="263" t="s">
        <v>13175</v>
      </c>
      <c r="G4544" s="263" t="s">
        <v>13291</v>
      </c>
      <c r="H4544" s="263" t="s">
        <v>13177</v>
      </c>
      <c r="I4544" s="265" t="s">
        <v>9</v>
      </c>
      <c r="J4544" s="263"/>
      <c r="K4544" s="264"/>
      <c r="L4544" s="263" t="s">
        <v>645</v>
      </c>
    </row>
    <row r="4545" spans="1:12" s="266" customFormat="1" ht="40.200000000000003" customHeight="1">
      <c r="A4545" s="339" t="s">
        <v>13533</v>
      </c>
      <c r="B4545" s="284" t="s">
        <v>14752</v>
      </c>
      <c r="C4545" s="287" t="s">
        <v>13595</v>
      </c>
      <c r="D4545" s="340" t="s">
        <v>13535</v>
      </c>
      <c r="E4545" s="268"/>
      <c r="F4545" s="263" t="s">
        <v>13179</v>
      </c>
      <c r="G4545" s="263" t="s">
        <v>13291</v>
      </c>
      <c r="H4545" s="263" t="s">
        <v>13486</v>
      </c>
      <c r="I4545" s="265" t="s">
        <v>9</v>
      </c>
      <c r="J4545" s="263"/>
      <c r="K4545" s="264"/>
      <c r="L4545" s="263" t="s">
        <v>645</v>
      </c>
    </row>
    <row r="4546" spans="1:12" s="266" customFormat="1" ht="40.200000000000003" customHeight="1">
      <c r="A4546" s="339" t="s">
        <v>13533</v>
      </c>
      <c r="B4546" s="284" t="s">
        <v>14752</v>
      </c>
      <c r="C4546" s="287" t="s">
        <v>13596</v>
      </c>
      <c r="D4546" s="340" t="s">
        <v>13535</v>
      </c>
      <c r="E4546" s="268"/>
      <c r="F4546" s="263" t="s">
        <v>13182</v>
      </c>
      <c r="G4546" s="263" t="s">
        <v>13291</v>
      </c>
      <c r="H4546" s="263" t="s">
        <v>13184</v>
      </c>
      <c r="I4546" s="265" t="s">
        <v>9</v>
      </c>
      <c r="J4546" s="263"/>
      <c r="K4546" s="264"/>
      <c r="L4546" s="263" t="s">
        <v>645</v>
      </c>
    </row>
    <row r="4547" spans="1:12" s="266" customFormat="1" ht="40.200000000000003" customHeight="1">
      <c r="A4547" s="339" t="s">
        <v>13533</v>
      </c>
      <c r="B4547" s="284" t="s">
        <v>14752</v>
      </c>
      <c r="C4547" s="287" t="s">
        <v>13597</v>
      </c>
      <c r="D4547" s="340" t="s">
        <v>13535</v>
      </c>
      <c r="E4547" s="268"/>
      <c r="F4547" s="263" t="s">
        <v>13186</v>
      </c>
      <c r="G4547" s="263" t="s">
        <v>13291</v>
      </c>
      <c r="H4547" s="263" t="s">
        <v>13187</v>
      </c>
      <c r="I4547" s="265" t="s">
        <v>9</v>
      </c>
      <c r="J4547" s="263"/>
      <c r="K4547" s="264"/>
      <c r="L4547" s="263" t="s">
        <v>645</v>
      </c>
    </row>
    <row r="4548" spans="1:12" s="266" customFormat="1" ht="40.200000000000003" customHeight="1">
      <c r="A4548" s="339" t="s">
        <v>13533</v>
      </c>
      <c r="B4548" s="284" t="s">
        <v>14752</v>
      </c>
      <c r="C4548" s="287" t="s">
        <v>13598</v>
      </c>
      <c r="D4548" s="340" t="s">
        <v>13535</v>
      </c>
      <c r="E4548" s="268"/>
      <c r="F4548" s="263" t="s">
        <v>13189</v>
      </c>
      <c r="G4548" s="263" t="s">
        <v>13291</v>
      </c>
      <c r="H4548" s="263" t="s">
        <v>13190</v>
      </c>
      <c r="I4548" s="265" t="s">
        <v>9</v>
      </c>
      <c r="J4548" s="263"/>
      <c r="K4548" s="264"/>
      <c r="L4548" s="263" t="s">
        <v>645</v>
      </c>
    </row>
    <row r="4549" spans="1:12" s="266" customFormat="1" ht="40.200000000000003" customHeight="1">
      <c r="A4549" s="339" t="s">
        <v>13533</v>
      </c>
      <c r="B4549" s="284" t="s">
        <v>14752</v>
      </c>
      <c r="C4549" s="287" t="s">
        <v>13599</v>
      </c>
      <c r="D4549" s="340" t="s">
        <v>13535</v>
      </c>
      <c r="E4549" s="268"/>
      <c r="F4549" s="263" t="s">
        <v>13192</v>
      </c>
      <c r="G4549" s="263" t="s">
        <v>13398</v>
      </c>
      <c r="H4549" s="263" t="s">
        <v>13194</v>
      </c>
      <c r="I4549" s="265" t="s">
        <v>9</v>
      </c>
      <c r="J4549" s="263"/>
      <c r="K4549" s="264"/>
      <c r="L4549" s="263" t="s">
        <v>645</v>
      </c>
    </row>
    <row r="4550" spans="1:12" s="266" customFormat="1" ht="40.200000000000003" customHeight="1">
      <c r="A4550" s="339" t="s">
        <v>13533</v>
      </c>
      <c r="B4550" s="284" t="s">
        <v>14752</v>
      </c>
      <c r="C4550" s="287" t="s">
        <v>13600</v>
      </c>
      <c r="D4550" s="340" t="s">
        <v>13535</v>
      </c>
      <c r="E4550" s="268"/>
      <c r="F4550" s="263" t="s">
        <v>13196</v>
      </c>
      <c r="G4550" s="263" t="s">
        <v>13400</v>
      </c>
      <c r="H4550" s="263" t="s">
        <v>13198</v>
      </c>
      <c r="I4550" s="265" t="s">
        <v>9</v>
      </c>
      <c r="J4550" s="263"/>
      <c r="K4550" s="264"/>
      <c r="L4550" s="263" t="s">
        <v>645</v>
      </c>
    </row>
    <row r="4551" spans="1:12" s="266" customFormat="1" ht="40.200000000000003" customHeight="1">
      <c r="A4551" s="339" t="s">
        <v>13533</v>
      </c>
      <c r="B4551" s="284" t="s">
        <v>14752</v>
      </c>
      <c r="C4551" s="287" t="s">
        <v>13601</v>
      </c>
      <c r="D4551" s="340" t="s">
        <v>13535</v>
      </c>
      <c r="E4551" s="268"/>
      <c r="F4551" s="263" t="s">
        <v>13200</v>
      </c>
      <c r="G4551" s="263" t="s">
        <v>13400</v>
      </c>
      <c r="H4551" s="263" t="s">
        <v>13202</v>
      </c>
      <c r="I4551" s="265" t="s">
        <v>9</v>
      </c>
      <c r="J4551" s="263"/>
      <c r="K4551" s="264"/>
      <c r="L4551" s="263" t="s">
        <v>645</v>
      </c>
    </row>
    <row r="4552" spans="1:12" s="266" customFormat="1" ht="40.200000000000003" customHeight="1">
      <c r="A4552" s="339" t="s">
        <v>13533</v>
      </c>
      <c r="B4552" s="284" t="s">
        <v>14752</v>
      </c>
      <c r="C4552" s="287" t="s">
        <v>13602</v>
      </c>
      <c r="D4552" s="340" t="s">
        <v>13535</v>
      </c>
      <c r="E4552" s="268"/>
      <c r="F4552" s="263" t="s">
        <v>13204</v>
      </c>
      <c r="G4552" s="263" t="s">
        <v>13400</v>
      </c>
      <c r="H4552" s="263" t="s">
        <v>13205</v>
      </c>
      <c r="I4552" s="265" t="s">
        <v>9</v>
      </c>
      <c r="J4552" s="263"/>
      <c r="K4552" s="264"/>
      <c r="L4552" s="263" t="s">
        <v>645</v>
      </c>
    </row>
    <row r="4553" spans="1:12" s="266" customFormat="1" ht="40.200000000000003" customHeight="1">
      <c r="A4553" s="339" t="s">
        <v>13533</v>
      </c>
      <c r="B4553" s="284" t="s">
        <v>14752</v>
      </c>
      <c r="C4553" s="287" t="s">
        <v>13603</v>
      </c>
      <c r="D4553" s="340" t="s">
        <v>13535</v>
      </c>
      <c r="E4553" s="268"/>
      <c r="F4553" s="263" t="s">
        <v>13404</v>
      </c>
      <c r="G4553" s="263" t="s">
        <v>13400</v>
      </c>
      <c r="H4553" s="263" t="s">
        <v>13405</v>
      </c>
      <c r="I4553" s="265" t="s">
        <v>9</v>
      </c>
      <c r="J4553" s="263"/>
      <c r="K4553" s="264"/>
      <c r="L4553" s="263" t="s">
        <v>645</v>
      </c>
    </row>
    <row r="4554" spans="1:12" s="266" customFormat="1" ht="40.200000000000003" customHeight="1">
      <c r="A4554" s="339" t="s">
        <v>13533</v>
      </c>
      <c r="B4554" s="284" t="s">
        <v>14752</v>
      </c>
      <c r="C4554" s="287" t="s">
        <v>13604</v>
      </c>
      <c r="D4554" s="340" t="s">
        <v>13535</v>
      </c>
      <c r="E4554" s="268"/>
      <c r="F4554" s="263" t="s">
        <v>13214</v>
      </c>
      <c r="G4554" s="263" t="s">
        <v>13291</v>
      </c>
      <c r="H4554" s="263" t="s">
        <v>13407</v>
      </c>
      <c r="I4554" s="273" t="s">
        <v>9</v>
      </c>
      <c r="J4554" s="290"/>
      <c r="K4554" s="264"/>
      <c r="L4554" s="263" t="s">
        <v>645</v>
      </c>
    </row>
    <row r="4555" spans="1:12" s="266" customFormat="1" ht="40.200000000000003" customHeight="1">
      <c r="A4555" s="339" t="s">
        <v>13533</v>
      </c>
      <c r="B4555" s="284" t="s">
        <v>14752</v>
      </c>
      <c r="C4555" s="287" t="s">
        <v>13605</v>
      </c>
      <c r="D4555" s="340" t="s">
        <v>13535</v>
      </c>
      <c r="E4555" s="268"/>
      <c r="F4555" s="263" t="s">
        <v>13217</v>
      </c>
      <c r="G4555" s="263" t="s">
        <v>13291</v>
      </c>
      <c r="H4555" s="263" t="s">
        <v>13409</v>
      </c>
      <c r="I4555" s="273" t="s">
        <v>9</v>
      </c>
      <c r="J4555" s="290"/>
      <c r="K4555" s="264"/>
      <c r="L4555" s="263" t="s">
        <v>645</v>
      </c>
    </row>
    <row r="4556" spans="1:12" s="266" customFormat="1" ht="40.200000000000003" customHeight="1">
      <c r="A4556" s="339" t="s">
        <v>13533</v>
      </c>
      <c r="B4556" s="284" t="s">
        <v>14752</v>
      </c>
      <c r="C4556" s="287" t="s">
        <v>13606</v>
      </c>
      <c r="D4556" s="340" t="s">
        <v>13535</v>
      </c>
      <c r="E4556" s="268"/>
      <c r="F4556" s="263" t="s">
        <v>13220</v>
      </c>
      <c r="G4556" s="263" t="s">
        <v>13291</v>
      </c>
      <c r="H4556" s="263" t="s">
        <v>13221</v>
      </c>
      <c r="I4556" s="265" t="s">
        <v>9</v>
      </c>
      <c r="J4556" s="263"/>
      <c r="K4556" s="264"/>
      <c r="L4556" s="263" t="s">
        <v>645</v>
      </c>
    </row>
    <row r="4557" spans="1:12" s="266" customFormat="1" ht="40.200000000000003" customHeight="1">
      <c r="A4557" s="339" t="s">
        <v>13533</v>
      </c>
      <c r="B4557" s="284" t="s">
        <v>14752</v>
      </c>
      <c r="C4557" s="287" t="s">
        <v>13607</v>
      </c>
      <c r="D4557" s="340" t="s">
        <v>13535</v>
      </c>
      <c r="E4557" s="268"/>
      <c r="F4557" s="263" t="s">
        <v>13412</v>
      </c>
      <c r="G4557" s="263" t="s">
        <v>13291</v>
      </c>
      <c r="H4557" s="263" t="s">
        <v>13413</v>
      </c>
      <c r="I4557" s="265" t="s">
        <v>9</v>
      </c>
      <c r="J4557" s="263"/>
      <c r="K4557" s="264"/>
      <c r="L4557" s="263" t="s">
        <v>645</v>
      </c>
    </row>
    <row r="4558" spans="1:12" s="266" customFormat="1" ht="40.200000000000003" customHeight="1">
      <c r="A4558" s="339" t="s">
        <v>13533</v>
      </c>
      <c r="B4558" s="284" t="s">
        <v>14752</v>
      </c>
      <c r="C4558" s="287" t="s">
        <v>13608</v>
      </c>
      <c r="D4558" s="340" t="s">
        <v>13535</v>
      </c>
      <c r="E4558" s="268"/>
      <c r="F4558" s="263" t="s">
        <v>13501</v>
      </c>
      <c r="G4558" s="263" t="s">
        <v>13291</v>
      </c>
      <c r="H4558" s="263" t="s">
        <v>13227</v>
      </c>
      <c r="I4558" s="265" t="s">
        <v>9</v>
      </c>
      <c r="J4558" s="263"/>
      <c r="K4558" s="264"/>
      <c r="L4558" s="263" t="s">
        <v>645</v>
      </c>
    </row>
    <row r="4559" spans="1:12" s="266" customFormat="1" ht="40.200000000000003" customHeight="1">
      <c r="A4559" s="339" t="s">
        <v>13533</v>
      </c>
      <c r="B4559" s="284" t="s">
        <v>14752</v>
      </c>
      <c r="C4559" s="287" t="s">
        <v>13609</v>
      </c>
      <c r="D4559" s="340" t="s">
        <v>13535</v>
      </c>
      <c r="E4559" s="268"/>
      <c r="F4559" s="263" t="s">
        <v>13503</v>
      </c>
      <c r="G4559" s="263" t="s">
        <v>13291</v>
      </c>
      <c r="H4559" s="263" t="s">
        <v>13230</v>
      </c>
      <c r="I4559" s="265" t="s">
        <v>9</v>
      </c>
      <c r="J4559" s="263"/>
      <c r="K4559" s="264"/>
      <c r="L4559" s="263" t="s">
        <v>645</v>
      </c>
    </row>
    <row r="4560" spans="1:12" s="266" customFormat="1" ht="40.200000000000003" customHeight="1">
      <c r="A4560" s="339" t="s">
        <v>13533</v>
      </c>
      <c r="B4560" s="284" t="s">
        <v>14752</v>
      </c>
      <c r="C4560" s="287" t="s">
        <v>13610</v>
      </c>
      <c r="D4560" s="340" t="s">
        <v>13535</v>
      </c>
      <c r="E4560" s="268"/>
      <c r="F4560" s="263" t="s">
        <v>13238</v>
      </c>
      <c r="G4560" s="263" t="s">
        <v>13291</v>
      </c>
      <c r="H4560" s="263" t="s">
        <v>13239</v>
      </c>
      <c r="I4560" s="265" t="s">
        <v>9</v>
      </c>
      <c r="J4560" s="263"/>
      <c r="K4560" s="264"/>
      <c r="L4560" s="263" t="s">
        <v>645</v>
      </c>
    </row>
    <row r="4561" spans="1:12" s="266" customFormat="1" ht="40.200000000000003" customHeight="1">
      <c r="A4561" s="339" t="s">
        <v>13533</v>
      </c>
      <c r="B4561" s="284" t="s">
        <v>14752</v>
      </c>
      <c r="C4561" s="287" t="s">
        <v>13611</v>
      </c>
      <c r="D4561" s="340" t="s">
        <v>13535</v>
      </c>
      <c r="E4561" s="268"/>
      <c r="F4561" s="263" t="s">
        <v>13241</v>
      </c>
      <c r="G4561" s="263" t="s">
        <v>13291</v>
      </c>
      <c r="H4561" s="263" t="s">
        <v>13612</v>
      </c>
      <c r="I4561" s="265" t="s">
        <v>9</v>
      </c>
      <c r="J4561" s="263"/>
      <c r="K4561" s="264"/>
      <c r="L4561" s="263" t="s">
        <v>645</v>
      </c>
    </row>
    <row r="4562" spans="1:12" s="266" customFormat="1" ht="40.200000000000003" customHeight="1">
      <c r="A4562" s="339" t="s">
        <v>13533</v>
      </c>
      <c r="B4562" s="284" t="s">
        <v>14752</v>
      </c>
      <c r="C4562" s="287" t="s">
        <v>13613</v>
      </c>
      <c r="D4562" s="340" t="s">
        <v>13535</v>
      </c>
      <c r="E4562" s="268"/>
      <c r="F4562" s="263" t="s">
        <v>13244</v>
      </c>
      <c r="G4562" s="263" t="s">
        <v>13291</v>
      </c>
      <c r="H4562" s="263" t="s">
        <v>13245</v>
      </c>
      <c r="I4562" s="265" t="s">
        <v>9</v>
      </c>
      <c r="J4562" s="263"/>
      <c r="K4562" s="264"/>
      <c r="L4562" s="263" t="s">
        <v>645</v>
      </c>
    </row>
    <row r="4563" spans="1:12" s="266" customFormat="1" ht="40.200000000000003" customHeight="1">
      <c r="A4563" s="339" t="s">
        <v>13533</v>
      </c>
      <c r="B4563" s="284" t="s">
        <v>14752</v>
      </c>
      <c r="C4563" s="287" t="s">
        <v>13614</v>
      </c>
      <c r="D4563" s="340" t="s">
        <v>13535</v>
      </c>
      <c r="E4563" s="268"/>
      <c r="F4563" s="263" t="s">
        <v>13510</v>
      </c>
      <c r="G4563" s="263" t="s">
        <v>13291</v>
      </c>
      <c r="H4563" s="263" t="s">
        <v>13249</v>
      </c>
      <c r="I4563" s="265" t="s">
        <v>9</v>
      </c>
      <c r="J4563" s="263"/>
      <c r="K4563" s="264"/>
      <c r="L4563" s="263" t="s">
        <v>645</v>
      </c>
    </row>
    <row r="4564" spans="1:12" s="266" customFormat="1" ht="40.200000000000003" customHeight="1">
      <c r="A4564" s="339" t="s">
        <v>13533</v>
      </c>
      <c r="B4564" s="284" t="s">
        <v>14752</v>
      </c>
      <c r="C4564" s="287" t="s">
        <v>13615</v>
      </c>
      <c r="D4564" s="340" t="s">
        <v>13535</v>
      </c>
      <c r="E4564" s="268"/>
      <c r="F4564" s="263" t="s">
        <v>13251</v>
      </c>
      <c r="G4564" s="263" t="s">
        <v>13291</v>
      </c>
      <c r="H4564" s="263" t="s">
        <v>13252</v>
      </c>
      <c r="I4564" s="265" t="s">
        <v>9</v>
      </c>
      <c r="J4564" s="263"/>
      <c r="K4564" s="264"/>
      <c r="L4564" s="263" t="s">
        <v>645</v>
      </c>
    </row>
    <row r="4565" spans="1:12" s="266" customFormat="1" ht="40.200000000000003" customHeight="1">
      <c r="A4565" s="339" t="s">
        <v>13533</v>
      </c>
      <c r="B4565" s="284" t="s">
        <v>14752</v>
      </c>
      <c r="C4565" s="287" t="s">
        <v>13616</v>
      </c>
      <c r="D4565" s="340" t="s">
        <v>13535</v>
      </c>
      <c r="E4565" s="268"/>
      <c r="F4565" s="263" t="s">
        <v>12606</v>
      </c>
      <c r="G4565" s="263" t="s">
        <v>13291</v>
      </c>
      <c r="H4565" s="263" t="s">
        <v>12607</v>
      </c>
      <c r="I4565" s="265" t="s">
        <v>9</v>
      </c>
      <c r="J4565" s="263"/>
      <c r="K4565" s="264"/>
      <c r="L4565" s="263" t="s">
        <v>645</v>
      </c>
    </row>
    <row r="4566" spans="1:12" s="266" customFormat="1" ht="40.200000000000003" customHeight="1">
      <c r="A4566" s="339" t="s">
        <v>13533</v>
      </c>
      <c r="B4566" s="284" t="s">
        <v>14752</v>
      </c>
      <c r="C4566" s="287" t="s">
        <v>13617</v>
      </c>
      <c r="D4566" s="340" t="s">
        <v>13535</v>
      </c>
      <c r="E4566" s="268"/>
      <c r="F4566" s="263" t="s">
        <v>12609</v>
      </c>
      <c r="G4566" s="263" t="s">
        <v>13291</v>
      </c>
      <c r="H4566" s="263" t="s">
        <v>13618</v>
      </c>
      <c r="I4566" s="265" t="s">
        <v>9</v>
      </c>
      <c r="J4566" s="263"/>
      <c r="K4566" s="264"/>
      <c r="L4566" s="263" t="s">
        <v>645</v>
      </c>
    </row>
    <row r="4567" spans="1:12" s="266" customFormat="1" ht="40.200000000000003" customHeight="1">
      <c r="A4567" s="339" t="s">
        <v>13533</v>
      </c>
      <c r="B4567" s="284" t="s">
        <v>14752</v>
      </c>
      <c r="C4567" s="287" t="s">
        <v>13619</v>
      </c>
      <c r="D4567" s="340" t="s">
        <v>13535</v>
      </c>
      <c r="E4567" s="268"/>
      <c r="F4567" s="263" t="s">
        <v>12613</v>
      </c>
      <c r="G4567" s="263" t="s">
        <v>13291</v>
      </c>
      <c r="H4567" s="263" t="s">
        <v>13620</v>
      </c>
      <c r="I4567" s="265" t="s">
        <v>9</v>
      </c>
      <c r="J4567" s="263"/>
      <c r="K4567" s="264"/>
      <c r="L4567" s="263" t="s">
        <v>645</v>
      </c>
    </row>
    <row r="4568" spans="1:12" s="266" customFormat="1" ht="40.200000000000003" customHeight="1">
      <c r="A4568" s="339" t="s">
        <v>13533</v>
      </c>
      <c r="B4568" s="284" t="s">
        <v>14752</v>
      </c>
      <c r="C4568" s="287" t="s">
        <v>13621</v>
      </c>
      <c r="D4568" s="340" t="s">
        <v>13535</v>
      </c>
      <c r="E4568" s="268"/>
      <c r="F4568" s="263" t="s">
        <v>3031</v>
      </c>
      <c r="G4568" s="263" t="s">
        <v>5408</v>
      </c>
      <c r="H4568" s="263" t="s">
        <v>6538</v>
      </c>
      <c r="I4568" s="265" t="s">
        <v>9</v>
      </c>
      <c r="J4568" s="263"/>
      <c r="K4568" s="264"/>
      <c r="L4568" s="263" t="s">
        <v>645</v>
      </c>
    </row>
    <row r="4569" spans="1:12" s="266" customFormat="1" ht="40.200000000000003" customHeight="1">
      <c r="A4569" s="339" t="s">
        <v>13533</v>
      </c>
      <c r="B4569" s="284" t="s">
        <v>14752</v>
      </c>
      <c r="C4569" s="287" t="s">
        <v>13622</v>
      </c>
      <c r="D4569" s="340" t="s">
        <v>13535</v>
      </c>
      <c r="E4569" s="268"/>
      <c r="F4569" s="263" t="s">
        <v>5025</v>
      </c>
      <c r="G4569" s="263" t="s">
        <v>6540</v>
      </c>
      <c r="H4569" s="263" t="s">
        <v>3365</v>
      </c>
      <c r="I4569" s="265" t="s">
        <v>9</v>
      </c>
      <c r="J4569" s="263"/>
      <c r="K4569" s="264"/>
      <c r="L4569" s="263" t="s">
        <v>645</v>
      </c>
    </row>
    <row r="4570" spans="1:12" s="266" customFormat="1" ht="40.200000000000003" customHeight="1">
      <c r="A4570" s="339" t="s">
        <v>13533</v>
      </c>
      <c r="B4570" s="284" t="s">
        <v>14752</v>
      </c>
      <c r="C4570" s="287" t="s">
        <v>13623</v>
      </c>
      <c r="D4570" s="340" t="s">
        <v>13535</v>
      </c>
      <c r="E4570" s="268"/>
      <c r="F4570" s="263" t="s">
        <v>3036</v>
      </c>
      <c r="G4570" s="263" t="s">
        <v>6542</v>
      </c>
      <c r="H4570" s="263" t="s">
        <v>6543</v>
      </c>
      <c r="I4570" s="265" t="s">
        <v>9</v>
      </c>
      <c r="J4570" s="263"/>
      <c r="K4570" s="264"/>
      <c r="L4570" s="263" t="s">
        <v>645</v>
      </c>
    </row>
    <row r="4571" spans="1:12" s="266" customFormat="1" ht="40.200000000000003" customHeight="1">
      <c r="A4571" s="339" t="s">
        <v>13533</v>
      </c>
      <c r="B4571" s="284" t="s">
        <v>14752</v>
      </c>
      <c r="C4571" s="287" t="s">
        <v>13624</v>
      </c>
      <c r="D4571" s="340" t="s">
        <v>13535</v>
      </c>
      <c r="E4571" s="268"/>
      <c r="F4571" s="263" t="s">
        <v>13264</v>
      </c>
      <c r="G4571" s="263" t="s">
        <v>13625</v>
      </c>
      <c r="H4571" s="263" t="s">
        <v>13265</v>
      </c>
      <c r="I4571" s="265" t="s">
        <v>9</v>
      </c>
      <c r="J4571" s="263"/>
      <c r="K4571" s="264"/>
      <c r="L4571" s="263" t="s">
        <v>645</v>
      </c>
    </row>
    <row r="4572" spans="1:12" s="266" customFormat="1" ht="40.200000000000003" customHeight="1">
      <c r="A4572" s="339" t="s">
        <v>13533</v>
      </c>
      <c r="B4572" s="284" t="s">
        <v>14752</v>
      </c>
      <c r="C4572" s="287" t="s">
        <v>13626</v>
      </c>
      <c r="D4572" s="340" t="s">
        <v>13535</v>
      </c>
      <c r="E4572" s="268"/>
      <c r="F4572" s="263" t="s">
        <v>13267</v>
      </c>
      <c r="G4572" s="263" t="s">
        <v>13625</v>
      </c>
      <c r="H4572" s="263" t="s">
        <v>13268</v>
      </c>
      <c r="I4572" s="265" t="s">
        <v>9</v>
      </c>
      <c r="J4572" s="263"/>
      <c r="K4572" s="264"/>
      <c r="L4572" s="263" t="s">
        <v>645</v>
      </c>
    </row>
    <row r="4573" spans="1:12" s="266" customFormat="1" ht="40.200000000000003" customHeight="1">
      <c r="A4573" s="339" t="s">
        <v>13533</v>
      </c>
      <c r="B4573" s="284" t="s">
        <v>14752</v>
      </c>
      <c r="C4573" s="287" t="s">
        <v>13627</v>
      </c>
      <c r="D4573" s="340" t="s">
        <v>13535</v>
      </c>
      <c r="E4573" s="268"/>
      <c r="F4573" s="263" t="s">
        <v>13524</v>
      </c>
      <c r="G4573" s="263" t="s">
        <v>13625</v>
      </c>
      <c r="H4573" s="263" t="s">
        <v>13271</v>
      </c>
      <c r="I4573" s="265" t="s">
        <v>9</v>
      </c>
      <c r="J4573" s="263"/>
      <c r="K4573" s="264"/>
      <c r="L4573" s="263" t="s">
        <v>645</v>
      </c>
    </row>
    <row r="4574" spans="1:12" s="266" customFormat="1" ht="40.200000000000003" customHeight="1">
      <c r="A4574" s="339" t="s">
        <v>13533</v>
      </c>
      <c r="B4574" s="284" t="s">
        <v>14752</v>
      </c>
      <c r="C4574" s="287" t="s">
        <v>13628</v>
      </c>
      <c r="D4574" s="340" t="s">
        <v>13535</v>
      </c>
      <c r="E4574" s="268"/>
      <c r="F4574" s="263" t="s">
        <v>13629</v>
      </c>
      <c r="G4574" s="263" t="s">
        <v>13625</v>
      </c>
      <c r="H4574" s="263" t="s">
        <v>13630</v>
      </c>
      <c r="I4574" s="265" t="s">
        <v>9</v>
      </c>
      <c r="J4574" s="263"/>
      <c r="K4574" s="264"/>
      <c r="L4574" s="263" t="s">
        <v>645</v>
      </c>
    </row>
    <row r="4575" spans="1:12" s="266" customFormat="1" ht="40.200000000000003" customHeight="1">
      <c r="A4575" s="339" t="s">
        <v>13533</v>
      </c>
      <c r="B4575" s="284" t="s">
        <v>14752</v>
      </c>
      <c r="C4575" s="287" t="s">
        <v>13631</v>
      </c>
      <c r="D4575" s="340" t="s">
        <v>13535</v>
      </c>
      <c r="E4575" s="268"/>
      <c r="F4575" s="263" t="s">
        <v>13632</v>
      </c>
      <c r="G4575" s="263" t="s">
        <v>13531</v>
      </c>
      <c r="H4575" s="263" t="s">
        <v>13532</v>
      </c>
      <c r="I4575" s="265" t="s">
        <v>9</v>
      </c>
      <c r="J4575" s="263"/>
      <c r="K4575" s="264"/>
      <c r="L4575" s="263" t="s">
        <v>645</v>
      </c>
    </row>
    <row r="4576" spans="1:12" s="266" customFormat="1" ht="40.200000000000003" customHeight="1">
      <c r="A4576" s="339" t="s">
        <v>13633</v>
      </c>
      <c r="B4576" s="284" t="s">
        <v>14749</v>
      </c>
      <c r="C4576" s="287" t="s">
        <v>13634</v>
      </c>
      <c r="D4576" s="340" t="s">
        <v>13635</v>
      </c>
      <c r="E4576" s="268"/>
      <c r="F4576" s="263" t="s">
        <v>13075</v>
      </c>
      <c r="G4576" s="263" t="s">
        <v>13076</v>
      </c>
      <c r="H4576" s="263" t="s">
        <v>13077</v>
      </c>
      <c r="I4576" s="265" t="s">
        <v>9</v>
      </c>
      <c r="J4576" s="263"/>
      <c r="K4576" s="264"/>
      <c r="L4576" s="263" t="s">
        <v>645</v>
      </c>
    </row>
    <row r="4577" spans="1:12" s="266" customFormat="1" ht="40.200000000000003" customHeight="1">
      <c r="A4577" s="339" t="s">
        <v>13633</v>
      </c>
      <c r="B4577" s="284" t="s">
        <v>14749</v>
      </c>
      <c r="C4577" s="287" t="s">
        <v>13636</v>
      </c>
      <c r="D4577" s="340" t="s">
        <v>13635</v>
      </c>
      <c r="E4577" s="268"/>
      <c r="F4577" s="263" t="s">
        <v>13079</v>
      </c>
      <c r="G4577" s="263" t="s">
        <v>13076</v>
      </c>
      <c r="H4577" s="263" t="s">
        <v>13080</v>
      </c>
      <c r="I4577" s="265" t="s">
        <v>9</v>
      </c>
      <c r="J4577" s="263"/>
      <c r="K4577" s="264"/>
      <c r="L4577" s="263" t="s">
        <v>645</v>
      </c>
    </row>
    <row r="4578" spans="1:12" s="266" customFormat="1" ht="40.200000000000003" customHeight="1">
      <c r="A4578" s="339" t="s">
        <v>13633</v>
      </c>
      <c r="B4578" s="284" t="s">
        <v>14749</v>
      </c>
      <c r="C4578" s="287" t="s">
        <v>13637</v>
      </c>
      <c r="D4578" s="340" t="s">
        <v>13635</v>
      </c>
      <c r="E4578" s="268"/>
      <c r="F4578" s="263" t="s">
        <v>13082</v>
      </c>
      <c r="G4578" s="263" t="s">
        <v>13076</v>
      </c>
      <c r="H4578" s="263" t="s">
        <v>13083</v>
      </c>
      <c r="I4578" s="265" t="s">
        <v>9</v>
      </c>
      <c r="J4578" s="263"/>
      <c r="K4578" s="264"/>
      <c r="L4578" s="263" t="s">
        <v>645</v>
      </c>
    </row>
    <row r="4579" spans="1:12" s="266" customFormat="1" ht="40.200000000000003" customHeight="1">
      <c r="A4579" s="339" t="s">
        <v>13633</v>
      </c>
      <c r="B4579" s="284" t="s">
        <v>14749</v>
      </c>
      <c r="C4579" s="287" t="s">
        <v>13638</v>
      </c>
      <c r="D4579" s="340" t="s">
        <v>13635</v>
      </c>
      <c r="E4579" s="268"/>
      <c r="F4579" s="263" t="s">
        <v>13085</v>
      </c>
      <c r="G4579" s="263" t="s">
        <v>13076</v>
      </c>
      <c r="H4579" s="263" t="s">
        <v>13086</v>
      </c>
      <c r="I4579" s="265" t="s">
        <v>9</v>
      </c>
      <c r="J4579" s="263"/>
      <c r="K4579" s="264"/>
      <c r="L4579" s="263" t="s">
        <v>645</v>
      </c>
    </row>
    <row r="4580" spans="1:12" s="266" customFormat="1" ht="40.200000000000003" customHeight="1">
      <c r="A4580" s="339" t="s">
        <v>13633</v>
      </c>
      <c r="B4580" s="284" t="s">
        <v>14749</v>
      </c>
      <c r="C4580" s="287" t="s">
        <v>13639</v>
      </c>
      <c r="D4580" s="340" t="s">
        <v>13635</v>
      </c>
      <c r="E4580" s="268"/>
      <c r="F4580" s="291" t="s">
        <v>13088</v>
      </c>
      <c r="G4580" s="291" t="s">
        <v>13076</v>
      </c>
      <c r="H4580" s="291" t="s">
        <v>13640</v>
      </c>
      <c r="I4580" s="265" t="s">
        <v>9</v>
      </c>
      <c r="J4580" s="263"/>
      <c r="K4580" s="264"/>
      <c r="L4580" s="263" t="s">
        <v>645</v>
      </c>
    </row>
    <row r="4581" spans="1:12" s="266" customFormat="1" ht="40.200000000000003" customHeight="1">
      <c r="A4581" s="339" t="s">
        <v>13633</v>
      </c>
      <c r="B4581" s="284" t="s">
        <v>14749</v>
      </c>
      <c r="C4581" s="287" t="s">
        <v>13641</v>
      </c>
      <c r="D4581" s="340" t="s">
        <v>13635</v>
      </c>
      <c r="E4581" s="268"/>
      <c r="F4581" s="263" t="s">
        <v>13098</v>
      </c>
      <c r="G4581" s="263" t="s">
        <v>13099</v>
      </c>
      <c r="H4581" s="263" t="s">
        <v>13100</v>
      </c>
      <c r="I4581" s="273" t="s">
        <v>9</v>
      </c>
      <c r="J4581" s="290"/>
      <c r="K4581" s="264"/>
      <c r="L4581" s="263" t="s">
        <v>645</v>
      </c>
    </row>
    <row r="4582" spans="1:12" s="266" customFormat="1" ht="40.200000000000003" customHeight="1">
      <c r="A4582" s="339" t="s">
        <v>13633</v>
      </c>
      <c r="B4582" s="284" t="s">
        <v>14749</v>
      </c>
      <c r="C4582" s="287" t="s">
        <v>13642</v>
      </c>
      <c r="D4582" s="340" t="s">
        <v>13635</v>
      </c>
      <c r="E4582" s="268"/>
      <c r="F4582" s="263" t="s">
        <v>13102</v>
      </c>
      <c r="G4582" s="263" t="s">
        <v>13099</v>
      </c>
      <c r="H4582" s="291" t="s">
        <v>13103</v>
      </c>
      <c r="I4582" s="265" t="s">
        <v>9</v>
      </c>
      <c r="J4582" s="263"/>
      <c r="K4582" s="264"/>
      <c r="L4582" s="263" t="s">
        <v>645</v>
      </c>
    </row>
    <row r="4583" spans="1:12" s="266" customFormat="1" ht="40.200000000000003" customHeight="1">
      <c r="A4583" s="339" t="s">
        <v>13633</v>
      </c>
      <c r="B4583" s="284" t="s">
        <v>14749</v>
      </c>
      <c r="C4583" s="287" t="s">
        <v>13643</v>
      </c>
      <c r="D4583" s="340" t="s">
        <v>13635</v>
      </c>
      <c r="E4583" s="268"/>
      <c r="F4583" s="263" t="s">
        <v>13105</v>
      </c>
      <c r="G4583" s="263" t="s">
        <v>13106</v>
      </c>
      <c r="H4583" s="291" t="s">
        <v>13107</v>
      </c>
      <c r="I4583" s="265" t="s">
        <v>9</v>
      </c>
      <c r="J4583" s="263"/>
      <c r="K4583" s="264"/>
      <c r="L4583" s="263" t="s">
        <v>645</v>
      </c>
    </row>
    <row r="4584" spans="1:12" s="266" customFormat="1" ht="40.200000000000003" customHeight="1">
      <c r="A4584" s="339" t="s">
        <v>13633</v>
      </c>
      <c r="B4584" s="284" t="s">
        <v>14749</v>
      </c>
      <c r="C4584" s="287" t="s">
        <v>13644</v>
      </c>
      <c r="D4584" s="340" t="s">
        <v>13635</v>
      </c>
      <c r="E4584" s="268"/>
      <c r="F4584" s="263" t="s">
        <v>13109</v>
      </c>
      <c r="G4584" s="263" t="s">
        <v>13099</v>
      </c>
      <c r="H4584" s="291" t="s">
        <v>13645</v>
      </c>
      <c r="I4584" s="265" t="s">
        <v>9</v>
      </c>
      <c r="J4584" s="263"/>
      <c r="K4584" s="264"/>
      <c r="L4584" s="263" t="s">
        <v>645</v>
      </c>
    </row>
    <row r="4585" spans="1:12" s="266" customFormat="1" ht="40.200000000000003" customHeight="1">
      <c r="A4585" s="339" t="s">
        <v>13633</v>
      </c>
      <c r="B4585" s="284" t="s">
        <v>14749</v>
      </c>
      <c r="C4585" s="287" t="s">
        <v>13646</v>
      </c>
      <c r="D4585" s="340" t="s">
        <v>13635</v>
      </c>
      <c r="E4585" s="268"/>
      <c r="F4585" s="263" t="s">
        <v>13112</v>
      </c>
      <c r="G4585" s="263" t="s">
        <v>13099</v>
      </c>
      <c r="H4585" s="263" t="s">
        <v>13113</v>
      </c>
      <c r="I4585" s="265" t="s">
        <v>9</v>
      </c>
      <c r="J4585" s="263"/>
      <c r="K4585" s="264"/>
      <c r="L4585" s="263" t="s">
        <v>645</v>
      </c>
    </row>
    <row r="4586" spans="1:12" s="266" customFormat="1" ht="40.200000000000003" customHeight="1">
      <c r="A4586" s="339" t="s">
        <v>13633</v>
      </c>
      <c r="B4586" s="284" t="s">
        <v>14749</v>
      </c>
      <c r="C4586" s="287" t="s">
        <v>13647</v>
      </c>
      <c r="D4586" s="340" t="s">
        <v>13635</v>
      </c>
      <c r="E4586" s="268"/>
      <c r="F4586" s="263" t="s">
        <v>13115</v>
      </c>
      <c r="G4586" s="263" t="s">
        <v>13099</v>
      </c>
      <c r="H4586" s="263" t="s">
        <v>13116</v>
      </c>
      <c r="I4586" s="265" t="s">
        <v>9</v>
      </c>
      <c r="J4586" s="263"/>
      <c r="K4586" s="264"/>
      <c r="L4586" s="263" t="s">
        <v>645</v>
      </c>
    </row>
    <row r="4587" spans="1:12" s="266" customFormat="1" ht="40.200000000000003" customHeight="1">
      <c r="A4587" s="339" t="s">
        <v>13633</v>
      </c>
      <c r="B4587" s="284" t="s">
        <v>14749</v>
      </c>
      <c r="C4587" s="287" t="s">
        <v>13648</v>
      </c>
      <c r="D4587" s="340" t="s">
        <v>13635</v>
      </c>
      <c r="E4587" s="268"/>
      <c r="F4587" s="263" t="s">
        <v>13118</v>
      </c>
      <c r="G4587" s="263" t="s">
        <v>13119</v>
      </c>
      <c r="H4587" s="263" t="s">
        <v>13120</v>
      </c>
      <c r="I4587" s="265" t="s">
        <v>9</v>
      </c>
      <c r="J4587" s="263"/>
      <c r="K4587" s="264"/>
      <c r="L4587" s="263" t="s">
        <v>645</v>
      </c>
    </row>
    <row r="4588" spans="1:12" s="266" customFormat="1" ht="40.200000000000003" customHeight="1">
      <c r="A4588" s="339" t="s">
        <v>13633</v>
      </c>
      <c r="B4588" s="284" t="s">
        <v>14749</v>
      </c>
      <c r="C4588" s="287" t="s">
        <v>13649</v>
      </c>
      <c r="D4588" s="340" t="s">
        <v>13635</v>
      </c>
      <c r="E4588" s="268"/>
      <c r="F4588" s="263" t="s">
        <v>13650</v>
      </c>
      <c r="G4588" s="263" t="s">
        <v>13119</v>
      </c>
      <c r="H4588" s="263" t="s">
        <v>13651</v>
      </c>
      <c r="I4588" s="265" t="s">
        <v>9</v>
      </c>
      <c r="J4588" s="263"/>
      <c r="K4588" s="264"/>
      <c r="L4588" s="263" t="s">
        <v>645</v>
      </c>
    </row>
    <row r="4589" spans="1:12" s="266" customFormat="1" ht="40.200000000000003" customHeight="1">
      <c r="A4589" s="339" t="s">
        <v>13633</v>
      </c>
      <c r="B4589" s="284" t="s">
        <v>14749</v>
      </c>
      <c r="C4589" s="287" t="s">
        <v>13652</v>
      </c>
      <c r="D4589" s="340" t="s">
        <v>13635</v>
      </c>
      <c r="E4589" s="268"/>
      <c r="F4589" s="263" t="s">
        <v>13125</v>
      </c>
      <c r="G4589" s="263" t="s">
        <v>13119</v>
      </c>
      <c r="H4589" s="263" t="s">
        <v>13126</v>
      </c>
      <c r="I4589" s="265" t="s">
        <v>9</v>
      </c>
      <c r="J4589" s="263"/>
      <c r="K4589" s="264"/>
      <c r="L4589" s="263" t="s">
        <v>645</v>
      </c>
    </row>
    <row r="4590" spans="1:12" s="266" customFormat="1" ht="40.200000000000003" customHeight="1">
      <c r="A4590" s="339" t="s">
        <v>13633</v>
      </c>
      <c r="B4590" s="284" t="s">
        <v>14749</v>
      </c>
      <c r="C4590" s="287" t="s">
        <v>13653</v>
      </c>
      <c r="D4590" s="340" t="s">
        <v>13635</v>
      </c>
      <c r="E4590" s="268"/>
      <c r="F4590" s="263" t="s">
        <v>13654</v>
      </c>
      <c r="G4590" s="263" t="s">
        <v>13119</v>
      </c>
      <c r="H4590" s="263" t="s">
        <v>13655</v>
      </c>
      <c r="I4590" s="265" t="s">
        <v>9</v>
      </c>
      <c r="J4590" s="263"/>
      <c r="K4590" s="264"/>
      <c r="L4590" s="263" t="s">
        <v>645</v>
      </c>
    </row>
    <row r="4591" spans="1:12" s="266" customFormat="1" ht="40.200000000000003" customHeight="1">
      <c r="A4591" s="339" t="s">
        <v>13633</v>
      </c>
      <c r="B4591" s="284" t="s">
        <v>14749</v>
      </c>
      <c r="C4591" s="287" t="s">
        <v>13656</v>
      </c>
      <c r="D4591" s="340" t="s">
        <v>13635</v>
      </c>
      <c r="E4591" s="268"/>
      <c r="F4591" s="263" t="s">
        <v>13128</v>
      </c>
      <c r="G4591" s="263" t="s">
        <v>13119</v>
      </c>
      <c r="H4591" s="263" t="s">
        <v>13129</v>
      </c>
      <c r="I4591" s="265" t="s">
        <v>9</v>
      </c>
      <c r="J4591" s="263"/>
      <c r="K4591" s="264"/>
      <c r="L4591" s="263" t="s">
        <v>645</v>
      </c>
    </row>
    <row r="4592" spans="1:12" s="266" customFormat="1" ht="40.200000000000003" customHeight="1">
      <c r="A4592" s="339" t="s">
        <v>13633</v>
      </c>
      <c r="B4592" s="284" t="s">
        <v>14749</v>
      </c>
      <c r="C4592" s="287" t="s">
        <v>13657</v>
      </c>
      <c r="D4592" s="340" t="s">
        <v>13635</v>
      </c>
      <c r="E4592" s="268"/>
      <c r="F4592" s="263" t="s">
        <v>13136</v>
      </c>
      <c r="G4592" s="263" t="s">
        <v>13137</v>
      </c>
      <c r="H4592" s="263" t="s">
        <v>13138</v>
      </c>
      <c r="I4592" s="265" t="s">
        <v>9</v>
      </c>
      <c r="J4592" s="263"/>
      <c r="K4592" s="264"/>
      <c r="L4592" s="263" t="s">
        <v>645</v>
      </c>
    </row>
    <row r="4593" spans="1:12" s="266" customFormat="1" ht="40.200000000000003" customHeight="1">
      <c r="A4593" s="339" t="s">
        <v>13633</v>
      </c>
      <c r="B4593" s="284" t="s">
        <v>14749</v>
      </c>
      <c r="C4593" s="287" t="s">
        <v>13658</v>
      </c>
      <c r="D4593" s="340" t="s">
        <v>13635</v>
      </c>
      <c r="E4593" s="268"/>
      <c r="F4593" s="263" t="s">
        <v>13140</v>
      </c>
      <c r="G4593" s="263" t="s">
        <v>13137</v>
      </c>
      <c r="H4593" s="263" t="s">
        <v>13659</v>
      </c>
      <c r="I4593" s="265" t="s">
        <v>9</v>
      </c>
      <c r="J4593" s="263"/>
      <c r="K4593" s="264"/>
      <c r="L4593" s="263" t="s">
        <v>645</v>
      </c>
    </row>
    <row r="4594" spans="1:12" s="266" customFormat="1" ht="40.200000000000003" customHeight="1">
      <c r="A4594" s="339" t="s">
        <v>13633</v>
      </c>
      <c r="B4594" s="284" t="s">
        <v>14749</v>
      </c>
      <c r="C4594" s="287" t="s">
        <v>13660</v>
      </c>
      <c r="D4594" s="340" t="s">
        <v>13635</v>
      </c>
      <c r="E4594" s="268"/>
      <c r="F4594" s="263" t="s">
        <v>13661</v>
      </c>
      <c r="G4594" s="263" t="s">
        <v>13137</v>
      </c>
      <c r="H4594" s="263" t="s">
        <v>13144</v>
      </c>
      <c r="I4594" s="265" t="s">
        <v>9</v>
      </c>
      <c r="J4594" s="263"/>
      <c r="K4594" s="264"/>
      <c r="L4594" s="263" t="s">
        <v>645</v>
      </c>
    </row>
    <row r="4595" spans="1:12" s="266" customFormat="1" ht="40.200000000000003" customHeight="1">
      <c r="A4595" s="339" t="s">
        <v>13633</v>
      </c>
      <c r="B4595" s="284" t="s">
        <v>14749</v>
      </c>
      <c r="C4595" s="287" t="s">
        <v>13662</v>
      </c>
      <c r="D4595" s="340" t="s">
        <v>13635</v>
      </c>
      <c r="E4595" s="268"/>
      <c r="F4595" s="263" t="s">
        <v>13146</v>
      </c>
      <c r="G4595" s="263" t="s">
        <v>13147</v>
      </c>
      <c r="H4595" s="263" t="s">
        <v>13148</v>
      </c>
      <c r="I4595" s="265" t="s">
        <v>9</v>
      </c>
      <c r="J4595" s="263"/>
      <c r="K4595" s="264"/>
      <c r="L4595" s="263" t="s">
        <v>645</v>
      </c>
    </row>
    <row r="4596" spans="1:12" s="266" customFormat="1" ht="40.200000000000003" customHeight="1">
      <c r="A4596" s="339" t="s">
        <v>13633</v>
      </c>
      <c r="B4596" s="284" t="s">
        <v>14749</v>
      </c>
      <c r="C4596" s="287" t="s">
        <v>13663</v>
      </c>
      <c r="D4596" s="340" t="s">
        <v>13635</v>
      </c>
      <c r="E4596" s="268"/>
      <c r="F4596" s="263" t="s">
        <v>13150</v>
      </c>
      <c r="G4596" s="263" t="s">
        <v>13147</v>
      </c>
      <c r="H4596" s="263" t="s">
        <v>13664</v>
      </c>
      <c r="I4596" s="265" t="s">
        <v>9</v>
      </c>
      <c r="J4596" s="263"/>
      <c r="K4596" s="264"/>
      <c r="L4596" s="263" t="s">
        <v>645</v>
      </c>
    </row>
    <row r="4597" spans="1:12" s="266" customFormat="1" ht="40.200000000000003" customHeight="1">
      <c r="A4597" s="339" t="s">
        <v>13633</v>
      </c>
      <c r="B4597" s="284" t="s">
        <v>14749</v>
      </c>
      <c r="C4597" s="287" t="s">
        <v>13665</v>
      </c>
      <c r="D4597" s="340" t="s">
        <v>13635</v>
      </c>
      <c r="E4597" s="268"/>
      <c r="F4597" s="263" t="s">
        <v>13666</v>
      </c>
      <c r="G4597" s="263" t="s">
        <v>13147</v>
      </c>
      <c r="H4597" s="263" t="s">
        <v>13667</v>
      </c>
      <c r="I4597" s="265" t="s">
        <v>9</v>
      </c>
      <c r="J4597" s="290" t="s">
        <v>645</v>
      </c>
      <c r="K4597" s="264"/>
      <c r="L4597" s="263" t="s">
        <v>645</v>
      </c>
    </row>
    <row r="4598" spans="1:12" s="266" customFormat="1" ht="40.200000000000003" customHeight="1">
      <c r="A4598" s="339" t="s">
        <v>13633</v>
      </c>
      <c r="B4598" s="284" t="s">
        <v>14749</v>
      </c>
      <c r="C4598" s="287" t="s">
        <v>13668</v>
      </c>
      <c r="D4598" s="340" t="s">
        <v>13635</v>
      </c>
      <c r="E4598" s="268"/>
      <c r="F4598" s="263" t="s">
        <v>13153</v>
      </c>
      <c r="G4598" s="263" t="s">
        <v>13154</v>
      </c>
      <c r="H4598" s="263" t="s">
        <v>13155</v>
      </c>
      <c r="I4598" s="265" t="s">
        <v>9</v>
      </c>
      <c r="J4598" s="290" t="s">
        <v>645</v>
      </c>
      <c r="K4598" s="264"/>
      <c r="L4598" s="263" t="s">
        <v>645</v>
      </c>
    </row>
    <row r="4599" spans="1:12" s="266" customFormat="1" ht="40.200000000000003" customHeight="1">
      <c r="A4599" s="339" t="s">
        <v>13633</v>
      </c>
      <c r="B4599" s="284" t="s">
        <v>14749</v>
      </c>
      <c r="C4599" s="287" t="s">
        <v>13669</v>
      </c>
      <c r="D4599" s="340" t="s">
        <v>13635</v>
      </c>
      <c r="E4599" s="268"/>
      <c r="F4599" s="263" t="s">
        <v>13670</v>
      </c>
      <c r="G4599" s="263" t="s">
        <v>13119</v>
      </c>
      <c r="H4599" s="263" t="s">
        <v>13671</v>
      </c>
      <c r="I4599" s="265" t="s">
        <v>9</v>
      </c>
      <c r="J4599" s="290" t="s">
        <v>645</v>
      </c>
      <c r="K4599" s="264"/>
      <c r="L4599" s="263" t="s">
        <v>645</v>
      </c>
    </row>
    <row r="4600" spans="1:12" s="266" customFormat="1" ht="40.200000000000003" customHeight="1">
      <c r="A4600" s="339" t="s">
        <v>13633</v>
      </c>
      <c r="B4600" s="284" t="s">
        <v>14749</v>
      </c>
      <c r="C4600" s="287" t="s">
        <v>13672</v>
      </c>
      <c r="D4600" s="340" t="s">
        <v>13635</v>
      </c>
      <c r="E4600" s="268"/>
      <c r="F4600" s="263" t="s">
        <v>13673</v>
      </c>
      <c r="G4600" s="263" t="s">
        <v>13119</v>
      </c>
      <c r="H4600" s="263" t="s">
        <v>13674</v>
      </c>
      <c r="I4600" s="265" t="s">
        <v>9</v>
      </c>
      <c r="J4600" s="290" t="s">
        <v>645</v>
      </c>
      <c r="K4600" s="264"/>
      <c r="L4600" s="263" t="s">
        <v>645</v>
      </c>
    </row>
    <row r="4601" spans="1:12" s="266" customFormat="1" ht="40.200000000000003" customHeight="1">
      <c r="A4601" s="339" t="s">
        <v>13633</v>
      </c>
      <c r="B4601" s="284" t="s">
        <v>14749</v>
      </c>
      <c r="C4601" s="287" t="s">
        <v>13675</v>
      </c>
      <c r="D4601" s="340" t="s">
        <v>13635</v>
      </c>
      <c r="E4601" s="268"/>
      <c r="F4601" s="263" t="s">
        <v>13676</v>
      </c>
      <c r="G4601" s="263" t="s">
        <v>13119</v>
      </c>
      <c r="H4601" s="263" t="s">
        <v>13677</v>
      </c>
      <c r="I4601" s="265" t="s">
        <v>9</v>
      </c>
      <c r="J4601" s="290" t="s">
        <v>645</v>
      </c>
      <c r="K4601" s="264"/>
      <c r="L4601" s="263" t="s">
        <v>645</v>
      </c>
    </row>
    <row r="4602" spans="1:12" s="266" customFormat="1" ht="40.200000000000003" customHeight="1">
      <c r="A4602" s="339" t="s">
        <v>13633</v>
      </c>
      <c r="B4602" s="284" t="s">
        <v>14749</v>
      </c>
      <c r="C4602" s="287" t="s">
        <v>13678</v>
      </c>
      <c r="D4602" s="340" t="s">
        <v>13635</v>
      </c>
      <c r="E4602" s="268"/>
      <c r="F4602" s="263" t="s">
        <v>13679</v>
      </c>
      <c r="G4602" s="263" t="s">
        <v>13119</v>
      </c>
      <c r="H4602" s="263" t="s">
        <v>13170</v>
      </c>
      <c r="I4602" s="265" t="s">
        <v>9</v>
      </c>
      <c r="J4602" s="290" t="s">
        <v>645</v>
      </c>
      <c r="K4602" s="264"/>
      <c r="L4602" s="263" t="s">
        <v>645</v>
      </c>
    </row>
    <row r="4603" spans="1:12" s="266" customFormat="1" ht="40.200000000000003" customHeight="1">
      <c r="A4603" s="339" t="s">
        <v>13633</v>
      </c>
      <c r="B4603" s="284" t="s">
        <v>14749</v>
      </c>
      <c r="C4603" s="287" t="s">
        <v>13680</v>
      </c>
      <c r="D4603" s="340" t="s">
        <v>13635</v>
      </c>
      <c r="E4603" s="268"/>
      <c r="F4603" s="263" t="s">
        <v>13175</v>
      </c>
      <c r="G4603" s="263" t="s">
        <v>13176</v>
      </c>
      <c r="H4603" s="263" t="s">
        <v>13177</v>
      </c>
      <c r="I4603" s="265" t="s">
        <v>9</v>
      </c>
      <c r="J4603" s="290" t="s">
        <v>645</v>
      </c>
      <c r="K4603" s="264"/>
      <c r="L4603" s="263" t="s">
        <v>645</v>
      </c>
    </row>
    <row r="4604" spans="1:12" s="266" customFormat="1" ht="40.200000000000003" customHeight="1">
      <c r="A4604" s="339" t="s">
        <v>13633</v>
      </c>
      <c r="B4604" s="284" t="s">
        <v>14749</v>
      </c>
      <c r="C4604" s="287" t="s">
        <v>13681</v>
      </c>
      <c r="D4604" s="340" t="s">
        <v>13635</v>
      </c>
      <c r="E4604" s="268"/>
      <c r="F4604" s="263" t="s">
        <v>13682</v>
      </c>
      <c r="G4604" s="263" t="s">
        <v>13176</v>
      </c>
      <c r="H4604" s="263" t="s">
        <v>13683</v>
      </c>
      <c r="I4604" s="265" t="s">
        <v>9</v>
      </c>
      <c r="J4604" s="290" t="s">
        <v>645</v>
      </c>
      <c r="K4604" s="264"/>
      <c r="L4604" s="263" t="s">
        <v>645</v>
      </c>
    </row>
    <row r="4605" spans="1:12" s="266" customFormat="1" ht="40.200000000000003" customHeight="1">
      <c r="A4605" s="339" t="s">
        <v>13633</v>
      </c>
      <c r="B4605" s="284" t="s">
        <v>14749</v>
      </c>
      <c r="C4605" s="287" t="s">
        <v>13684</v>
      </c>
      <c r="D4605" s="340" t="s">
        <v>13635</v>
      </c>
      <c r="E4605" s="268"/>
      <c r="F4605" s="263" t="s">
        <v>13685</v>
      </c>
      <c r="G4605" s="263" t="s">
        <v>13183</v>
      </c>
      <c r="H4605" s="263" t="s">
        <v>13686</v>
      </c>
      <c r="I4605" s="265" t="s">
        <v>9</v>
      </c>
      <c r="J4605" s="290" t="s">
        <v>645</v>
      </c>
      <c r="K4605" s="264"/>
      <c r="L4605" s="263" t="s">
        <v>645</v>
      </c>
    </row>
    <row r="4606" spans="1:12" s="266" customFormat="1" ht="40.200000000000003" customHeight="1">
      <c r="A4606" s="339" t="s">
        <v>13633</v>
      </c>
      <c r="B4606" s="284" t="s">
        <v>14749</v>
      </c>
      <c r="C4606" s="287" t="s">
        <v>13687</v>
      </c>
      <c r="D4606" s="340" t="s">
        <v>13635</v>
      </c>
      <c r="E4606" s="268"/>
      <c r="F4606" s="263" t="s">
        <v>13186</v>
      </c>
      <c r="G4606" s="263" t="s">
        <v>13119</v>
      </c>
      <c r="H4606" s="263" t="s">
        <v>13187</v>
      </c>
      <c r="I4606" s="265" t="s">
        <v>9</v>
      </c>
      <c r="J4606" s="290" t="s">
        <v>645</v>
      </c>
      <c r="K4606" s="264"/>
      <c r="L4606" s="263" t="s">
        <v>645</v>
      </c>
    </row>
    <row r="4607" spans="1:12" s="266" customFormat="1" ht="40.200000000000003" customHeight="1">
      <c r="A4607" s="339" t="s">
        <v>13633</v>
      </c>
      <c r="B4607" s="284" t="s">
        <v>14749</v>
      </c>
      <c r="C4607" s="287" t="s">
        <v>13688</v>
      </c>
      <c r="D4607" s="340" t="s">
        <v>13635</v>
      </c>
      <c r="E4607" s="268"/>
      <c r="F4607" s="263" t="s">
        <v>13189</v>
      </c>
      <c r="G4607" s="263" t="s">
        <v>13119</v>
      </c>
      <c r="H4607" s="263" t="s">
        <v>13689</v>
      </c>
      <c r="I4607" s="265" t="s">
        <v>9</v>
      </c>
      <c r="J4607" s="290" t="s">
        <v>645</v>
      </c>
      <c r="K4607" s="264"/>
      <c r="L4607" s="263" t="s">
        <v>645</v>
      </c>
    </row>
    <row r="4608" spans="1:12" s="266" customFormat="1" ht="40.200000000000003" customHeight="1">
      <c r="A4608" s="339" t="s">
        <v>13633</v>
      </c>
      <c r="B4608" s="284" t="s">
        <v>14749</v>
      </c>
      <c r="C4608" s="287" t="s">
        <v>13690</v>
      </c>
      <c r="D4608" s="340" t="s">
        <v>13635</v>
      </c>
      <c r="E4608" s="268"/>
      <c r="F4608" s="263" t="s">
        <v>13691</v>
      </c>
      <c r="G4608" s="263" t="s">
        <v>13193</v>
      </c>
      <c r="H4608" s="263" t="s">
        <v>13692</v>
      </c>
      <c r="I4608" s="265" t="s">
        <v>9</v>
      </c>
      <c r="J4608" s="290" t="s">
        <v>645</v>
      </c>
      <c r="K4608" s="264"/>
      <c r="L4608" s="263" t="s">
        <v>645</v>
      </c>
    </row>
    <row r="4609" spans="1:12" s="266" customFormat="1" ht="40.200000000000003" customHeight="1">
      <c r="A4609" s="339" t="s">
        <v>13633</v>
      </c>
      <c r="B4609" s="284" t="s">
        <v>14749</v>
      </c>
      <c r="C4609" s="287" t="s">
        <v>13693</v>
      </c>
      <c r="D4609" s="340" t="s">
        <v>13635</v>
      </c>
      <c r="E4609" s="268"/>
      <c r="F4609" s="263" t="s">
        <v>13694</v>
      </c>
      <c r="G4609" s="263" t="s">
        <v>13197</v>
      </c>
      <c r="H4609" s="263" t="s">
        <v>13695</v>
      </c>
      <c r="I4609" s="265" t="s">
        <v>9</v>
      </c>
      <c r="J4609" s="290" t="s">
        <v>645</v>
      </c>
      <c r="K4609" s="264"/>
      <c r="L4609" s="263" t="s">
        <v>645</v>
      </c>
    </row>
    <row r="4610" spans="1:12" s="266" customFormat="1" ht="40.200000000000003" customHeight="1">
      <c r="A4610" s="339" t="s">
        <v>13633</v>
      </c>
      <c r="B4610" s="284" t="s">
        <v>14749</v>
      </c>
      <c r="C4610" s="287" t="s">
        <v>13696</v>
      </c>
      <c r="D4610" s="340" t="s">
        <v>13635</v>
      </c>
      <c r="E4610" s="268"/>
      <c r="F4610" s="263" t="s">
        <v>13697</v>
      </c>
      <c r="G4610" s="263" t="s">
        <v>13201</v>
      </c>
      <c r="H4610" s="263" t="s">
        <v>13202</v>
      </c>
      <c r="I4610" s="265" t="s">
        <v>9</v>
      </c>
      <c r="J4610" s="290" t="s">
        <v>645</v>
      </c>
      <c r="K4610" s="264"/>
      <c r="L4610" s="263" t="s">
        <v>645</v>
      </c>
    </row>
    <row r="4611" spans="1:12" s="266" customFormat="1" ht="40.200000000000003" customHeight="1">
      <c r="A4611" s="339" t="s">
        <v>13633</v>
      </c>
      <c r="B4611" s="284" t="s">
        <v>14749</v>
      </c>
      <c r="C4611" s="287" t="s">
        <v>13698</v>
      </c>
      <c r="D4611" s="340" t="s">
        <v>13635</v>
      </c>
      <c r="E4611" s="268"/>
      <c r="F4611" s="263" t="s">
        <v>13204</v>
      </c>
      <c r="G4611" s="263" t="s">
        <v>13201</v>
      </c>
      <c r="H4611" s="263" t="s">
        <v>13205</v>
      </c>
      <c r="I4611" s="265" t="s">
        <v>9</v>
      </c>
      <c r="J4611" s="290" t="s">
        <v>645</v>
      </c>
      <c r="K4611" s="264"/>
      <c r="L4611" s="263" t="s">
        <v>645</v>
      </c>
    </row>
    <row r="4612" spans="1:12" s="266" customFormat="1" ht="40.200000000000003" customHeight="1">
      <c r="A4612" s="339" t="s">
        <v>13633</v>
      </c>
      <c r="B4612" s="284" t="s">
        <v>14749</v>
      </c>
      <c r="C4612" s="287" t="s">
        <v>13699</v>
      </c>
      <c r="D4612" s="340" t="s">
        <v>13635</v>
      </c>
      <c r="E4612" s="268"/>
      <c r="F4612" s="263" t="s">
        <v>13211</v>
      </c>
      <c r="G4612" s="263" t="s">
        <v>13208</v>
      </c>
      <c r="H4612" s="263" t="s">
        <v>13212</v>
      </c>
      <c r="I4612" s="265" t="s">
        <v>9</v>
      </c>
      <c r="J4612" s="290" t="s">
        <v>645</v>
      </c>
      <c r="K4612" s="264"/>
      <c r="L4612" s="263" t="s">
        <v>645</v>
      </c>
    </row>
    <row r="4613" spans="1:12" s="266" customFormat="1" ht="40.200000000000003" customHeight="1">
      <c r="A4613" s="339" t="s">
        <v>13633</v>
      </c>
      <c r="B4613" s="284" t="s">
        <v>14749</v>
      </c>
      <c r="C4613" s="287" t="s">
        <v>13700</v>
      </c>
      <c r="D4613" s="340" t="s">
        <v>13635</v>
      </c>
      <c r="E4613" s="268"/>
      <c r="F4613" s="263" t="s">
        <v>13207</v>
      </c>
      <c r="G4613" s="263" t="s">
        <v>13208</v>
      </c>
      <c r="H4613" s="263" t="s">
        <v>13209</v>
      </c>
      <c r="I4613" s="265" t="s">
        <v>9</v>
      </c>
      <c r="J4613" s="290" t="s">
        <v>645</v>
      </c>
      <c r="K4613" s="264"/>
      <c r="L4613" s="263" t="s">
        <v>645</v>
      </c>
    </row>
    <row r="4614" spans="1:12" s="266" customFormat="1" ht="40.200000000000003" customHeight="1">
      <c r="A4614" s="339" t="s">
        <v>13633</v>
      </c>
      <c r="B4614" s="284" t="s">
        <v>14749</v>
      </c>
      <c r="C4614" s="287" t="s">
        <v>13701</v>
      </c>
      <c r="D4614" s="340" t="s">
        <v>13635</v>
      </c>
      <c r="E4614" s="268"/>
      <c r="F4614" s="263" t="s">
        <v>13214</v>
      </c>
      <c r="G4614" s="263" t="s">
        <v>13119</v>
      </c>
      <c r="H4614" s="263" t="s">
        <v>13215</v>
      </c>
      <c r="I4614" s="273" t="s">
        <v>9</v>
      </c>
      <c r="J4614" s="290"/>
      <c r="K4614" s="264"/>
      <c r="L4614" s="263" t="s">
        <v>645</v>
      </c>
    </row>
    <row r="4615" spans="1:12" s="266" customFormat="1" ht="40.200000000000003" customHeight="1">
      <c r="A4615" s="339" t="s">
        <v>13633</v>
      </c>
      <c r="B4615" s="284" t="s">
        <v>14749</v>
      </c>
      <c r="C4615" s="287" t="s">
        <v>13702</v>
      </c>
      <c r="D4615" s="340" t="s">
        <v>13635</v>
      </c>
      <c r="E4615" s="268"/>
      <c r="F4615" s="263" t="s">
        <v>13217</v>
      </c>
      <c r="G4615" s="263" t="s">
        <v>13119</v>
      </c>
      <c r="H4615" s="263" t="s">
        <v>13218</v>
      </c>
      <c r="I4615" s="273" t="s">
        <v>9</v>
      </c>
      <c r="J4615" s="290"/>
      <c r="K4615" s="264"/>
      <c r="L4615" s="263" t="s">
        <v>645</v>
      </c>
    </row>
    <row r="4616" spans="1:12" s="266" customFormat="1" ht="40.200000000000003" customHeight="1">
      <c r="A4616" s="339" t="s">
        <v>13633</v>
      </c>
      <c r="B4616" s="284" t="s">
        <v>14749</v>
      </c>
      <c r="C4616" s="287" t="s">
        <v>13703</v>
      </c>
      <c r="D4616" s="340" t="s">
        <v>13635</v>
      </c>
      <c r="E4616" s="268"/>
      <c r="F4616" s="263" t="s">
        <v>13220</v>
      </c>
      <c r="G4616" s="263" t="s">
        <v>13119</v>
      </c>
      <c r="H4616" s="291" t="s">
        <v>13221</v>
      </c>
      <c r="I4616" s="265" t="s">
        <v>9</v>
      </c>
      <c r="J4616" s="290" t="s">
        <v>645</v>
      </c>
      <c r="K4616" s="264"/>
      <c r="L4616" s="263" t="s">
        <v>645</v>
      </c>
    </row>
    <row r="4617" spans="1:12" s="266" customFormat="1" ht="40.200000000000003" customHeight="1">
      <c r="A4617" s="339" t="s">
        <v>13633</v>
      </c>
      <c r="B4617" s="284" t="s">
        <v>14749</v>
      </c>
      <c r="C4617" s="287" t="s">
        <v>13704</v>
      </c>
      <c r="D4617" s="340" t="s">
        <v>13635</v>
      </c>
      <c r="E4617" s="268"/>
      <c r="F4617" s="263" t="s">
        <v>13705</v>
      </c>
      <c r="G4617" s="263" t="s">
        <v>13119</v>
      </c>
      <c r="H4617" s="263" t="s">
        <v>13706</v>
      </c>
      <c r="I4617" s="265" t="s">
        <v>9</v>
      </c>
      <c r="J4617" s="290" t="s">
        <v>645</v>
      </c>
      <c r="K4617" s="264"/>
      <c r="L4617" s="263" t="s">
        <v>645</v>
      </c>
    </row>
    <row r="4618" spans="1:12" s="266" customFormat="1" ht="40.200000000000003" customHeight="1">
      <c r="A4618" s="339" t="s">
        <v>13633</v>
      </c>
      <c r="B4618" s="284" t="s">
        <v>14749</v>
      </c>
      <c r="C4618" s="287" t="s">
        <v>13707</v>
      </c>
      <c r="D4618" s="340" t="s">
        <v>13635</v>
      </c>
      <c r="E4618" s="268"/>
      <c r="F4618" s="263" t="s">
        <v>13708</v>
      </c>
      <c r="G4618" s="263" t="s">
        <v>13119</v>
      </c>
      <c r="H4618" s="263" t="s">
        <v>13709</v>
      </c>
      <c r="I4618" s="265" t="s">
        <v>9</v>
      </c>
      <c r="J4618" s="290" t="s">
        <v>645</v>
      </c>
      <c r="K4618" s="264"/>
      <c r="L4618" s="263" t="s">
        <v>645</v>
      </c>
    </row>
    <row r="4619" spans="1:12" s="266" customFormat="1" ht="40.200000000000003" customHeight="1">
      <c r="A4619" s="339" t="s">
        <v>13633</v>
      </c>
      <c r="B4619" s="284" t="s">
        <v>14749</v>
      </c>
      <c r="C4619" s="287" t="s">
        <v>13710</v>
      </c>
      <c r="D4619" s="340" t="s">
        <v>13635</v>
      </c>
      <c r="E4619" s="268"/>
      <c r="F4619" s="263" t="s">
        <v>13711</v>
      </c>
      <c r="G4619" s="263" t="s">
        <v>13119</v>
      </c>
      <c r="H4619" s="263" t="s">
        <v>13712</v>
      </c>
      <c r="I4619" s="265" t="s">
        <v>9</v>
      </c>
      <c r="J4619" s="290" t="s">
        <v>645</v>
      </c>
      <c r="K4619" s="264"/>
      <c r="L4619" s="263" t="s">
        <v>645</v>
      </c>
    </row>
    <row r="4620" spans="1:12" s="266" customFormat="1" ht="40.200000000000003" customHeight="1">
      <c r="A4620" s="339" t="s">
        <v>13633</v>
      </c>
      <c r="B4620" s="284" t="s">
        <v>14749</v>
      </c>
      <c r="C4620" s="287" t="s">
        <v>13713</v>
      </c>
      <c r="D4620" s="340" t="s">
        <v>13635</v>
      </c>
      <c r="E4620" s="268"/>
      <c r="F4620" s="263" t="s">
        <v>13714</v>
      </c>
      <c r="G4620" s="263" t="s">
        <v>13119</v>
      </c>
      <c r="H4620" s="263" t="s">
        <v>13715</v>
      </c>
      <c r="I4620" s="265" t="s">
        <v>9</v>
      </c>
      <c r="J4620" s="290" t="s">
        <v>645</v>
      </c>
      <c r="K4620" s="264"/>
      <c r="L4620" s="263" t="s">
        <v>645</v>
      </c>
    </row>
    <row r="4621" spans="1:12" s="266" customFormat="1" ht="40.200000000000003" customHeight="1">
      <c r="A4621" s="339" t="s">
        <v>13633</v>
      </c>
      <c r="B4621" s="284" t="s">
        <v>14749</v>
      </c>
      <c r="C4621" s="287" t="s">
        <v>13716</v>
      </c>
      <c r="D4621" s="340" t="s">
        <v>13635</v>
      </c>
      <c r="E4621" s="268"/>
      <c r="F4621" s="263" t="s">
        <v>13717</v>
      </c>
      <c r="G4621" s="263" t="s">
        <v>13119</v>
      </c>
      <c r="H4621" s="263" t="s">
        <v>13630</v>
      </c>
      <c r="I4621" s="265" t="s">
        <v>9</v>
      </c>
      <c r="J4621" s="290" t="s">
        <v>645</v>
      </c>
      <c r="K4621" s="264"/>
      <c r="L4621" s="263" t="s">
        <v>645</v>
      </c>
    </row>
    <row r="4622" spans="1:12" s="266" customFormat="1" ht="40.200000000000003" customHeight="1">
      <c r="A4622" s="339" t="s">
        <v>13633</v>
      </c>
      <c r="B4622" s="284" t="s">
        <v>14749</v>
      </c>
      <c r="C4622" s="287" t="s">
        <v>13718</v>
      </c>
      <c r="D4622" s="340" t="s">
        <v>13635</v>
      </c>
      <c r="E4622" s="268"/>
      <c r="F4622" s="263" t="s">
        <v>13719</v>
      </c>
      <c r="G4622" s="263" t="s">
        <v>13119</v>
      </c>
      <c r="H4622" s="263" t="s">
        <v>13227</v>
      </c>
      <c r="I4622" s="265" t="s">
        <v>9</v>
      </c>
      <c r="J4622" s="290" t="s">
        <v>645</v>
      </c>
      <c r="K4622" s="264"/>
      <c r="L4622" s="263" t="s">
        <v>645</v>
      </c>
    </row>
    <row r="4623" spans="1:12" s="266" customFormat="1" ht="40.200000000000003" customHeight="1">
      <c r="A4623" s="339" t="s">
        <v>13633</v>
      </c>
      <c r="B4623" s="284" t="s">
        <v>14749</v>
      </c>
      <c r="C4623" s="287" t="s">
        <v>13720</v>
      </c>
      <c r="D4623" s="340" t="s">
        <v>13635</v>
      </c>
      <c r="E4623" s="268"/>
      <c r="F4623" s="263" t="s">
        <v>13721</v>
      </c>
      <c r="G4623" s="263" t="s">
        <v>13119</v>
      </c>
      <c r="H4623" s="263" t="s">
        <v>13230</v>
      </c>
      <c r="I4623" s="265" t="s">
        <v>9</v>
      </c>
      <c r="J4623" s="290" t="s">
        <v>645</v>
      </c>
      <c r="K4623" s="264"/>
      <c r="L4623" s="263" t="s">
        <v>645</v>
      </c>
    </row>
    <row r="4624" spans="1:12" s="266" customFormat="1" ht="40.200000000000003" customHeight="1">
      <c r="A4624" s="339" t="s">
        <v>13633</v>
      </c>
      <c r="B4624" s="284" t="s">
        <v>14749</v>
      </c>
      <c r="C4624" s="287" t="s">
        <v>13722</v>
      </c>
      <c r="D4624" s="340" t="s">
        <v>13635</v>
      </c>
      <c r="E4624" s="268"/>
      <c r="F4624" s="263" t="s">
        <v>13232</v>
      </c>
      <c r="G4624" s="263" t="s">
        <v>13119</v>
      </c>
      <c r="H4624" s="263" t="s">
        <v>13233</v>
      </c>
      <c r="I4624" s="265" t="s">
        <v>9</v>
      </c>
      <c r="J4624" s="290" t="s">
        <v>645</v>
      </c>
      <c r="K4624" s="264"/>
      <c r="L4624" s="263" t="s">
        <v>645</v>
      </c>
    </row>
    <row r="4625" spans="1:12" s="266" customFormat="1" ht="40.200000000000003" customHeight="1">
      <c r="A4625" s="339" t="s">
        <v>13633</v>
      </c>
      <c r="B4625" s="284" t="s">
        <v>14749</v>
      </c>
      <c r="C4625" s="287" t="s">
        <v>13723</v>
      </c>
      <c r="D4625" s="340" t="s">
        <v>13635</v>
      </c>
      <c r="E4625" s="268"/>
      <c r="F4625" s="263" t="s">
        <v>13235</v>
      </c>
      <c r="G4625" s="263" t="s">
        <v>13119</v>
      </c>
      <c r="H4625" s="263" t="s">
        <v>13236</v>
      </c>
      <c r="I4625" s="265" t="s">
        <v>9</v>
      </c>
      <c r="J4625" s="290" t="s">
        <v>645</v>
      </c>
      <c r="K4625" s="264"/>
      <c r="L4625" s="263" t="s">
        <v>645</v>
      </c>
    </row>
    <row r="4626" spans="1:12" s="266" customFormat="1" ht="40.200000000000003" customHeight="1">
      <c r="A4626" s="339" t="s">
        <v>13633</v>
      </c>
      <c r="B4626" s="284" t="s">
        <v>14749</v>
      </c>
      <c r="C4626" s="287" t="s">
        <v>13724</v>
      </c>
      <c r="D4626" s="340" t="s">
        <v>13635</v>
      </c>
      <c r="E4626" s="268"/>
      <c r="F4626" s="263" t="s">
        <v>12606</v>
      </c>
      <c r="G4626" s="263" t="s">
        <v>13119</v>
      </c>
      <c r="H4626" s="263" t="s">
        <v>12607</v>
      </c>
      <c r="I4626" s="265" t="s">
        <v>9</v>
      </c>
      <c r="J4626" s="290" t="s">
        <v>645</v>
      </c>
      <c r="K4626" s="264"/>
      <c r="L4626" s="263" t="s">
        <v>645</v>
      </c>
    </row>
    <row r="4627" spans="1:12" s="266" customFormat="1" ht="40.200000000000003" customHeight="1">
      <c r="A4627" s="339" t="s">
        <v>13633</v>
      </c>
      <c r="B4627" s="284" t="s">
        <v>14749</v>
      </c>
      <c r="C4627" s="287" t="s">
        <v>13725</v>
      </c>
      <c r="D4627" s="340" t="s">
        <v>13635</v>
      </c>
      <c r="E4627" s="268"/>
      <c r="F4627" s="263" t="s">
        <v>13241</v>
      </c>
      <c r="G4627" s="263" t="s">
        <v>13119</v>
      </c>
      <c r="H4627" s="263" t="s">
        <v>13726</v>
      </c>
      <c r="I4627" s="265" t="s">
        <v>9</v>
      </c>
      <c r="J4627" s="290" t="s">
        <v>645</v>
      </c>
      <c r="K4627" s="264"/>
      <c r="L4627" s="263" t="s">
        <v>645</v>
      </c>
    </row>
    <row r="4628" spans="1:12" s="266" customFormat="1" ht="40.200000000000003" customHeight="1">
      <c r="A4628" s="339" t="s">
        <v>13633</v>
      </c>
      <c r="B4628" s="284" t="s">
        <v>14749</v>
      </c>
      <c r="C4628" s="287" t="s">
        <v>13727</v>
      </c>
      <c r="D4628" s="340" t="s">
        <v>13635</v>
      </c>
      <c r="E4628" s="268"/>
      <c r="F4628" s="263" t="s">
        <v>13728</v>
      </c>
      <c r="G4628" s="263" t="s">
        <v>13119</v>
      </c>
      <c r="H4628" s="263" t="s">
        <v>13249</v>
      </c>
      <c r="I4628" s="265" t="s">
        <v>9</v>
      </c>
      <c r="J4628" s="290" t="s">
        <v>645</v>
      </c>
      <c r="K4628" s="264"/>
      <c r="L4628" s="263" t="s">
        <v>645</v>
      </c>
    </row>
    <row r="4629" spans="1:12" s="266" customFormat="1" ht="40.200000000000003" customHeight="1">
      <c r="A4629" s="339" t="s">
        <v>13633</v>
      </c>
      <c r="B4629" s="284" t="s">
        <v>14749</v>
      </c>
      <c r="C4629" s="287" t="s">
        <v>13729</v>
      </c>
      <c r="D4629" s="340" t="s">
        <v>13635</v>
      </c>
      <c r="E4629" s="268"/>
      <c r="F4629" s="263" t="s">
        <v>13255</v>
      </c>
      <c r="G4629" s="263" t="s">
        <v>13119</v>
      </c>
      <c r="H4629" s="263" t="s">
        <v>13730</v>
      </c>
      <c r="I4629" s="265" t="s">
        <v>9</v>
      </c>
      <c r="J4629" s="290" t="s">
        <v>645</v>
      </c>
      <c r="K4629" s="264"/>
      <c r="L4629" s="263" t="s">
        <v>645</v>
      </c>
    </row>
    <row r="4630" spans="1:12" s="266" customFormat="1" ht="40.200000000000003" customHeight="1">
      <c r="A4630" s="339" t="s">
        <v>13633</v>
      </c>
      <c r="B4630" s="284" t="s">
        <v>14749</v>
      </c>
      <c r="C4630" s="287" t="s">
        <v>13731</v>
      </c>
      <c r="D4630" s="340" t="s">
        <v>13635</v>
      </c>
      <c r="E4630" s="268"/>
      <c r="F4630" s="263" t="s">
        <v>13258</v>
      </c>
      <c r="G4630" s="263" t="s">
        <v>13119</v>
      </c>
      <c r="H4630" s="263" t="s">
        <v>13517</v>
      </c>
      <c r="I4630" s="265" t="s">
        <v>9</v>
      </c>
      <c r="J4630" s="290" t="s">
        <v>645</v>
      </c>
      <c r="K4630" s="264"/>
      <c r="L4630" s="263" t="s">
        <v>645</v>
      </c>
    </row>
    <row r="4631" spans="1:12" s="266" customFormat="1" ht="40.200000000000003" customHeight="1">
      <c r="A4631" s="339" t="s">
        <v>13633</v>
      </c>
      <c r="B4631" s="284" t="s">
        <v>14749</v>
      </c>
      <c r="C4631" s="287" t="s">
        <v>13732</v>
      </c>
      <c r="D4631" s="340" t="s">
        <v>13635</v>
      </c>
      <c r="E4631" s="268"/>
      <c r="F4631" s="263" t="s">
        <v>3031</v>
      </c>
      <c r="G4631" s="263" t="s">
        <v>5408</v>
      </c>
      <c r="H4631" s="263" t="s">
        <v>6538</v>
      </c>
      <c r="I4631" s="265" t="s">
        <v>9</v>
      </c>
      <c r="J4631" s="290" t="s">
        <v>645</v>
      </c>
      <c r="K4631" s="264"/>
      <c r="L4631" s="263" t="s">
        <v>645</v>
      </c>
    </row>
    <row r="4632" spans="1:12" s="266" customFormat="1" ht="40.200000000000003" customHeight="1">
      <c r="A4632" s="339" t="s">
        <v>13633</v>
      </c>
      <c r="B4632" s="284" t="s">
        <v>14749</v>
      </c>
      <c r="C4632" s="287" t="s">
        <v>13733</v>
      </c>
      <c r="D4632" s="340" t="s">
        <v>13635</v>
      </c>
      <c r="E4632" s="268"/>
      <c r="F4632" s="263" t="s">
        <v>5025</v>
      </c>
      <c r="G4632" s="263" t="s">
        <v>6540</v>
      </c>
      <c r="H4632" s="263" t="s">
        <v>3365</v>
      </c>
      <c r="I4632" s="265" t="s">
        <v>9</v>
      </c>
      <c r="J4632" s="290" t="s">
        <v>645</v>
      </c>
      <c r="K4632" s="264"/>
      <c r="L4632" s="263" t="s">
        <v>645</v>
      </c>
    </row>
    <row r="4633" spans="1:12" s="266" customFormat="1" ht="40.200000000000003" customHeight="1">
      <c r="A4633" s="339" t="s">
        <v>13633</v>
      </c>
      <c r="B4633" s="284" t="s">
        <v>14749</v>
      </c>
      <c r="C4633" s="287" t="s">
        <v>13734</v>
      </c>
      <c r="D4633" s="340" t="s">
        <v>13635</v>
      </c>
      <c r="E4633" s="268"/>
      <c r="F4633" s="263" t="s">
        <v>3036</v>
      </c>
      <c r="G4633" s="263" t="s">
        <v>6542</v>
      </c>
      <c r="H4633" s="263" t="s">
        <v>6543</v>
      </c>
      <c r="I4633" s="265" t="s">
        <v>9</v>
      </c>
      <c r="J4633" s="290" t="s">
        <v>645</v>
      </c>
      <c r="K4633" s="264"/>
      <c r="L4633" s="263" t="s">
        <v>645</v>
      </c>
    </row>
    <row r="4634" spans="1:12" s="266" customFormat="1" ht="40.200000000000003" customHeight="1">
      <c r="A4634" s="339" t="s">
        <v>13633</v>
      </c>
      <c r="B4634" s="284" t="s">
        <v>14749</v>
      </c>
      <c r="C4634" s="287" t="s">
        <v>13735</v>
      </c>
      <c r="D4634" s="340" t="s">
        <v>13635</v>
      </c>
      <c r="E4634" s="268"/>
      <c r="F4634" s="263" t="s">
        <v>13524</v>
      </c>
      <c r="G4634" s="263" t="s">
        <v>13119</v>
      </c>
      <c r="H4634" s="263" t="s">
        <v>13271</v>
      </c>
      <c r="I4634" s="265" t="s">
        <v>9</v>
      </c>
      <c r="J4634" s="290" t="s">
        <v>645</v>
      </c>
      <c r="K4634" s="264"/>
      <c r="L4634" s="263" t="s">
        <v>645</v>
      </c>
    </row>
    <row r="4635" spans="1:12" s="266" customFormat="1" ht="40.200000000000003" customHeight="1">
      <c r="A4635" s="339" t="s">
        <v>13633</v>
      </c>
      <c r="B4635" s="284" t="s">
        <v>14749</v>
      </c>
      <c r="C4635" s="287" t="s">
        <v>13736</v>
      </c>
      <c r="D4635" s="340" t="s">
        <v>13635</v>
      </c>
      <c r="E4635" s="268"/>
      <c r="F4635" s="263" t="s">
        <v>13737</v>
      </c>
      <c r="G4635" s="263" t="s">
        <v>13119</v>
      </c>
      <c r="H4635" s="263" t="s">
        <v>13738</v>
      </c>
      <c r="I4635" s="265" t="s">
        <v>9</v>
      </c>
      <c r="J4635" s="290" t="s">
        <v>645</v>
      </c>
      <c r="K4635" s="264"/>
      <c r="L4635" s="263" t="s">
        <v>645</v>
      </c>
    </row>
    <row r="4636" spans="1:12" s="266" customFormat="1" ht="40.200000000000003" customHeight="1">
      <c r="A4636" s="339" t="s">
        <v>13739</v>
      </c>
      <c r="B4636" s="284" t="s">
        <v>14748</v>
      </c>
      <c r="C4636" s="287" t="s">
        <v>13740</v>
      </c>
      <c r="D4636" s="340" t="s">
        <v>13635</v>
      </c>
      <c r="E4636" s="268"/>
      <c r="F4636" s="263" t="s">
        <v>13286</v>
      </c>
      <c r="G4636" s="263" t="s">
        <v>13287</v>
      </c>
      <c r="H4636" s="263" t="s">
        <v>13741</v>
      </c>
      <c r="I4636" s="265" t="s">
        <v>9</v>
      </c>
      <c r="J4636" s="290" t="s">
        <v>645</v>
      </c>
      <c r="K4636" s="264"/>
      <c r="L4636" s="263" t="s">
        <v>645</v>
      </c>
    </row>
    <row r="4637" spans="1:12" s="266" customFormat="1" ht="40.200000000000003" customHeight="1">
      <c r="A4637" s="339" t="s">
        <v>13739</v>
      </c>
      <c r="B4637" s="284" t="s">
        <v>14748</v>
      </c>
      <c r="C4637" s="287" t="s">
        <v>13742</v>
      </c>
      <c r="D4637" s="340" t="s">
        <v>13635</v>
      </c>
      <c r="E4637" s="268"/>
      <c r="F4637" s="263" t="s">
        <v>13743</v>
      </c>
      <c r="G4637" s="263" t="s">
        <v>12985</v>
      </c>
      <c r="H4637" s="263" t="s">
        <v>13744</v>
      </c>
      <c r="I4637" s="265" t="s">
        <v>9</v>
      </c>
      <c r="J4637" s="290" t="s">
        <v>645</v>
      </c>
      <c r="K4637" s="264"/>
      <c r="L4637" s="263" t="s">
        <v>645</v>
      </c>
    </row>
    <row r="4638" spans="1:12" s="266" customFormat="1" ht="40.200000000000003" customHeight="1">
      <c r="A4638" s="339" t="s">
        <v>13739</v>
      </c>
      <c r="B4638" s="284" t="s">
        <v>14748</v>
      </c>
      <c r="C4638" s="287" t="s">
        <v>13745</v>
      </c>
      <c r="D4638" s="340" t="s">
        <v>13635</v>
      </c>
      <c r="E4638" s="268"/>
      <c r="F4638" s="263" t="s">
        <v>13294</v>
      </c>
      <c r="G4638" s="263" t="s">
        <v>12985</v>
      </c>
      <c r="H4638" s="263" t="s">
        <v>13295</v>
      </c>
      <c r="I4638" s="265" t="s">
        <v>9</v>
      </c>
      <c r="J4638" s="290" t="s">
        <v>645</v>
      </c>
      <c r="K4638" s="264"/>
      <c r="L4638" s="263" t="s">
        <v>645</v>
      </c>
    </row>
    <row r="4639" spans="1:12" s="266" customFormat="1" ht="40.200000000000003" customHeight="1">
      <c r="A4639" s="339" t="s">
        <v>13739</v>
      </c>
      <c r="B4639" s="284" t="s">
        <v>14748</v>
      </c>
      <c r="C4639" s="287" t="s">
        <v>13746</v>
      </c>
      <c r="D4639" s="340" t="s">
        <v>13635</v>
      </c>
      <c r="E4639" s="268"/>
      <c r="F4639" s="263" t="s">
        <v>13297</v>
      </c>
      <c r="G4639" s="263" t="s">
        <v>12985</v>
      </c>
      <c r="H4639" s="263" t="s">
        <v>13298</v>
      </c>
      <c r="I4639" s="265" t="s">
        <v>9</v>
      </c>
      <c r="J4639" s="290" t="s">
        <v>645</v>
      </c>
      <c r="K4639" s="264"/>
      <c r="L4639" s="263" t="s">
        <v>645</v>
      </c>
    </row>
    <row r="4640" spans="1:12" s="266" customFormat="1" ht="40.200000000000003" customHeight="1">
      <c r="A4640" s="339" t="s">
        <v>13739</v>
      </c>
      <c r="B4640" s="284" t="s">
        <v>14748</v>
      </c>
      <c r="C4640" s="287" t="s">
        <v>13747</v>
      </c>
      <c r="D4640" s="340" t="s">
        <v>13635</v>
      </c>
      <c r="E4640" s="268"/>
      <c r="F4640" s="263" t="s">
        <v>13300</v>
      </c>
      <c r="G4640" s="263" t="s">
        <v>12985</v>
      </c>
      <c r="H4640" s="263" t="s">
        <v>13748</v>
      </c>
      <c r="I4640" s="265" t="s">
        <v>9</v>
      </c>
      <c r="J4640" s="290" t="s">
        <v>645</v>
      </c>
      <c r="K4640" s="264"/>
      <c r="L4640" s="263" t="s">
        <v>645</v>
      </c>
    </row>
    <row r="4641" spans="1:12" s="266" customFormat="1" ht="40.200000000000003" customHeight="1">
      <c r="A4641" s="339" t="s">
        <v>13739</v>
      </c>
      <c r="B4641" s="284" t="s">
        <v>14748</v>
      </c>
      <c r="C4641" s="287" t="s">
        <v>13749</v>
      </c>
      <c r="D4641" s="340" t="s">
        <v>13635</v>
      </c>
      <c r="E4641" s="268"/>
      <c r="F4641" s="263" t="s">
        <v>13750</v>
      </c>
      <c r="G4641" s="263" t="s">
        <v>12985</v>
      </c>
      <c r="H4641" s="263" t="s">
        <v>13304</v>
      </c>
      <c r="I4641" s="265" t="s">
        <v>9</v>
      </c>
      <c r="J4641" s="290" t="s">
        <v>645</v>
      </c>
      <c r="K4641" s="264"/>
      <c r="L4641" s="263" t="s">
        <v>645</v>
      </c>
    </row>
    <row r="4642" spans="1:12" s="266" customFormat="1" ht="40.200000000000003" customHeight="1">
      <c r="A4642" s="339" t="s">
        <v>13739</v>
      </c>
      <c r="B4642" s="284" t="s">
        <v>14748</v>
      </c>
      <c r="C4642" s="287" t="s">
        <v>13751</v>
      </c>
      <c r="D4642" s="340" t="s">
        <v>13635</v>
      </c>
      <c r="E4642" s="268"/>
      <c r="F4642" s="263" t="s">
        <v>13306</v>
      </c>
      <c r="G4642" s="263" t="s">
        <v>12985</v>
      </c>
      <c r="H4642" s="263" t="s">
        <v>13752</v>
      </c>
      <c r="I4642" s="265" t="s">
        <v>9</v>
      </c>
      <c r="J4642" s="290" t="s">
        <v>645</v>
      </c>
      <c r="K4642" s="264"/>
      <c r="L4642" s="263" t="s">
        <v>645</v>
      </c>
    </row>
    <row r="4643" spans="1:12" s="266" customFormat="1" ht="40.200000000000003" customHeight="1">
      <c r="A4643" s="339" t="s">
        <v>13739</v>
      </c>
      <c r="B4643" s="284" t="s">
        <v>14748</v>
      </c>
      <c r="C4643" s="287" t="s">
        <v>13753</v>
      </c>
      <c r="D4643" s="340" t="s">
        <v>13635</v>
      </c>
      <c r="E4643" s="268"/>
      <c r="F4643" s="263" t="s">
        <v>13754</v>
      </c>
      <c r="G4643" s="263" t="s">
        <v>13755</v>
      </c>
      <c r="H4643" s="263" t="s">
        <v>13756</v>
      </c>
      <c r="I4643" s="265" t="s">
        <v>9</v>
      </c>
      <c r="J4643" s="290" t="s">
        <v>645</v>
      </c>
      <c r="K4643" s="264"/>
      <c r="L4643" s="263" t="s">
        <v>645</v>
      </c>
    </row>
    <row r="4644" spans="1:12" s="266" customFormat="1" ht="40.200000000000003" customHeight="1">
      <c r="A4644" s="339" t="s">
        <v>13739</v>
      </c>
      <c r="B4644" s="284" t="s">
        <v>14748</v>
      </c>
      <c r="C4644" s="287" t="s">
        <v>13757</v>
      </c>
      <c r="D4644" s="340" t="s">
        <v>13635</v>
      </c>
      <c r="E4644" s="268"/>
      <c r="F4644" s="263" t="s">
        <v>13758</v>
      </c>
      <c r="G4644" s="263" t="s">
        <v>13755</v>
      </c>
      <c r="H4644" s="263" t="s">
        <v>13759</v>
      </c>
      <c r="I4644" s="265" t="s">
        <v>9</v>
      </c>
      <c r="J4644" s="290" t="s">
        <v>645</v>
      </c>
      <c r="K4644" s="264"/>
      <c r="L4644" s="263" t="s">
        <v>645</v>
      </c>
    </row>
    <row r="4645" spans="1:12" s="266" customFormat="1" ht="40.200000000000003" customHeight="1">
      <c r="A4645" s="339" t="s">
        <v>13739</v>
      </c>
      <c r="B4645" s="284" t="s">
        <v>14748</v>
      </c>
      <c r="C4645" s="287" t="s">
        <v>13760</v>
      </c>
      <c r="D4645" s="340" t="s">
        <v>13635</v>
      </c>
      <c r="E4645" s="268"/>
      <c r="F4645" s="263" t="s">
        <v>1702</v>
      </c>
      <c r="G4645" s="263" t="s">
        <v>13755</v>
      </c>
      <c r="H4645" s="263" t="s">
        <v>13761</v>
      </c>
      <c r="I4645" s="265" t="s">
        <v>9</v>
      </c>
      <c r="J4645" s="290" t="s">
        <v>645</v>
      </c>
      <c r="K4645" s="264"/>
      <c r="L4645" s="263" t="s">
        <v>645</v>
      </c>
    </row>
    <row r="4646" spans="1:12" s="266" customFormat="1" ht="40.200000000000003" customHeight="1">
      <c r="A4646" s="339" t="s">
        <v>13739</v>
      </c>
      <c r="B4646" s="284" t="s">
        <v>14748</v>
      </c>
      <c r="C4646" s="287" t="s">
        <v>13762</v>
      </c>
      <c r="D4646" s="340" t="s">
        <v>13635</v>
      </c>
      <c r="E4646" s="268"/>
      <c r="F4646" s="263" t="s">
        <v>6604</v>
      </c>
      <c r="G4646" s="263" t="s">
        <v>13755</v>
      </c>
      <c r="H4646" s="263" t="s">
        <v>6605</v>
      </c>
      <c r="I4646" s="265" t="s">
        <v>9</v>
      </c>
      <c r="J4646" s="290" t="s">
        <v>645</v>
      </c>
      <c r="K4646" s="264"/>
      <c r="L4646" s="263" t="s">
        <v>645</v>
      </c>
    </row>
    <row r="4647" spans="1:12" s="266" customFormat="1" ht="40.200000000000003" customHeight="1">
      <c r="A4647" s="339" t="s">
        <v>13739</v>
      </c>
      <c r="B4647" s="284" t="s">
        <v>14748</v>
      </c>
      <c r="C4647" s="287" t="s">
        <v>13763</v>
      </c>
      <c r="D4647" s="340" t="s">
        <v>13635</v>
      </c>
      <c r="E4647" s="268"/>
      <c r="F4647" s="263" t="s">
        <v>13764</v>
      </c>
      <c r="G4647" s="263" t="s">
        <v>13755</v>
      </c>
      <c r="H4647" s="263" t="s">
        <v>13765</v>
      </c>
      <c r="I4647" s="265" t="s">
        <v>9</v>
      </c>
      <c r="J4647" s="290" t="s">
        <v>645</v>
      </c>
      <c r="K4647" s="264"/>
      <c r="L4647" s="263" t="s">
        <v>645</v>
      </c>
    </row>
    <row r="4648" spans="1:12" s="266" customFormat="1" ht="40.200000000000003" customHeight="1">
      <c r="A4648" s="339" t="s">
        <v>13739</v>
      </c>
      <c r="B4648" s="284" t="s">
        <v>14748</v>
      </c>
      <c r="C4648" s="287" t="s">
        <v>13766</v>
      </c>
      <c r="D4648" s="340" t="s">
        <v>13635</v>
      </c>
      <c r="E4648" s="268"/>
      <c r="F4648" s="263" t="s">
        <v>13767</v>
      </c>
      <c r="G4648" s="263" t="s">
        <v>13755</v>
      </c>
      <c r="H4648" s="263" t="s">
        <v>13768</v>
      </c>
      <c r="I4648" s="265" t="s">
        <v>9</v>
      </c>
      <c r="J4648" s="290" t="s">
        <v>645</v>
      </c>
      <c r="K4648" s="264"/>
      <c r="L4648" s="263" t="s">
        <v>645</v>
      </c>
    </row>
    <row r="4649" spans="1:12" s="333" customFormat="1" ht="40.200000000000003" customHeight="1">
      <c r="A4649" s="343" t="s">
        <v>13739</v>
      </c>
      <c r="B4649" s="284" t="s">
        <v>14748</v>
      </c>
      <c r="C4649" s="287" t="s">
        <v>13769</v>
      </c>
      <c r="D4649" s="344" t="s">
        <v>13635</v>
      </c>
      <c r="E4649" s="284"/>
      <c r="F4649" s="287" t="s">
        <v>13770</v>
      </c>
      <c r="G4649" s="287" t="s">
        <v>13755</v>
      </c>
      <c r="H4649" s="287" t="s">
        <v>13405</v>
      </c>
      <c r="I4649" s="310" t="s">
        <v>9</v>
      </c>
      <c r="J4649" s="290"/>
      <c r="K4649" s="309"/>
      <c r="L4649" s="287" t="s">
        <v>645</v>
      </c>
    </row>
    <row r="4650" spans="1:12" s="260" customFormat="1" ht="40.200000000000003" customHeight="1">
      <c r="A4650" s="339" t="s">
        <v>13739</v>
      </c>
      <c r="B4650" s="284" t="s">
        <v>14748</v>
      </c>
      <c r="C4650" s="287" t="s">
        <v>13771</v>
      </c>
      <c r="D4650" s="345" t="s">
        <v>13635</v>
      </c>
      <c r="E4650" s="262"/>
      <c r="F4650" s="256" t="s">
        <v>13772</v>
      </c>
      <c r="G4650" s="256" t="s">
        <v>13755</v>
      </c>
      <c r="H4650" s="256" t="s">
        <v>13773</v>
      </c>
      <c r="I4650" s="259" t="s">
        <v>9</v>
      </c>
      <c r="J4650" s="290" t="s">
        <v>645</v>
      </c>
      <c r="K4650" s="258"/>
      <c r="L4650" s="256" t="s">
        <v>645</v>
      </c>
    </row>
    <row r="4651" spans="1:12" s="266" customFormat="1" ht="40.200000000000003" customHeight="1">
      <c r="A4651" s="339" t="s">
        <v>13739</v>
      </c>
      <c r="B4651" s="284" t="s">
        <v>14748</v>
      </c>
      <c r="C4651" s="287" t="s">
        <v>13774</v>
      </c>
      <c r="D4651" s="340" t="s">
        <v>13635</v>
      </c>
      <c r="E4651" s="268"/>
      <c r="F4651" s="263" t="s">
        <v>13775</v>
      </c>
      <c r="G4651" s="263" t="s">
        <v>13755</v>
      </c>
      <c r="H4651" s="263" t="s">
        <v>13776</v>
      </c>
      <c r="I4651" s="265" t="s">
        <v>9</v>
      </c>
      <c r="J4651" s="290" t="s">
        <v>645</v>
      </c>
      <c r="K4651" s="264"/>
      <c r="L4651" s="263" t="s">
        <v>645</v>
      </c>
    </row>
    <row r="4652" spans="1:12" s="266" customFormat="1" ht="40.200000000000003" customHeight="1">
      <c r="A4652" s="339" t="s">
        <v>13739</v>
      </c>
      <c r="B4652" s="284" t="s">
        <v>14748</v>
      </c>
      <c r="C4652" s="287" t="s">
        <v>13777</v>
      </c>
      <c r="D4652" s="340" t="s">
        <v>13635</v>
      </c>
      <c r="E4652" s="268"/>
      <c r="F4652" s="263" t="s">
        <v>13778</v>
      </c>
      <c r="G4652" s="263" t="s">
        <v>13755</v>
      </c>
      <c r="H4652" s="263" t="s">
        <v>8631</v>
      </c>
      <c r="I4652" s="265" t="s">
        <v>9</v>
      </c>
      <c r="J4652" s="290" t="s">
        <v>645</v>
      </c>
      <c r="K4652" s="264"/>
      <c r="L4652" s="263" t="s">
        <v>645</v>
      </c>
    </row>
    <row r="4653" spans="1:12" s="266" customFormat="1" ht="40.200000000000003" customHeight="1">
      <c r="A4653" s="339" t="s">
        <v>13739</v>
      </c>
      <c r="B4653" s="284" t="s">
        <v>14748</v>
      </c>
      <c r="C4653" s="287" t="s">
        <v>13779</v>
      </c>
      <c r="D4653" s="340" t="s">
        <v>13635</v>
      </c>
      <c r="E4653" s="268"/>
      <c r="F4653" s="263" t="s">
        <v>13780</v>
      </c>
      <c r="G4653" s="263" t="s">
        <v>13755</v>
      </c>
      <c r="H4653" s="263" t="s">
        <v>13781</v>
      </c>
      <c r="I4653" s="265" t="s">
        <v>9</v>
      </c>
      <c r="J4653" s="290" t="s">
        <v>645</v>
      </c>
      <c r="K4653" s="264"/>
      <c r="L4653" s="263" t="s">
        <v>645</v>
      </c>
    </row>
    <row r="4654" spans="1:12" s="266" customFormat="1" ht="40.200000000000003" customHeight="1">
      <c r="A4654" s="339" t="s">
        <v>13739</v>
      </c>
      <c r="B4654" s="284" t="s">
        <v>14748</v>
      </c>
      <c r="C4654" s="287" t="s">
        <v>13782</v>
      </c>
      <c r="D4654" s="340" t="s">
        <v>13635</v>
      </c>
      <c r="E4654" s="268"/>
      <c r="F4654" s="263" t="s">
        <v>6636</v>
      </c>
      <c r="G4654" s="263" t="s">
        <v>13755</v>
      </c>
      <c r="H4654" s="263" t="s">
        <v>13352</v>
      </c>
      <c r="I4654" s="265" t="s">
        <v>9</v>
      </c>
      <c r="J4654" s="290" t="s">
        <v>645</v>
      </c>
      <c r="K4654" s="264"/>
      <c r="L4654" s="263" t="s">
        <v>645</v>
      </c>
    </row>
    <row r="4655" spans="1:12" s="266" customFormat="1" ht="40.200000000000003" customHeight="1">
      <c r="A4655" s="339" t="s">
        <v>13739</v>
      </c>
      <c r="B4655" s="284" t="s">
        <v>14748</v>
      </c>
      <c r="C4655" s="287" t="s">
        <v>13783</v>
      </c>
      <c r="D4655" s="340" t="s">
        <v>13635</v>
      </c>
      <c r="E4655" s="268"/>
      <c r="F4655" s="263" t="s">
        <v>13784</v>
      </c>
      <c r="G4655" s="263" t="s">
        <v>13755</v>
      </c>
      <c r="H4655" s="263" t="s">
        <v>13785</v>
      </c>
      <c r="I4655" s="265" t="s">
        <v>9</v>
      </c>
      <c r="J4655" s="290" t="s">
        <v>645</v>
      </c>
      <c r="K4655" s="264"/>
      <c r="L4655" s="263" t="s">
        <v>645</v>
      </c>
    </row>
    <row r="4656" spans="1:12" s="266" customFormat="1" ht="40.200000000000003" customHeight="1">
      <c r="A4656" s="339" t="s">
        <v>13739</v>
      </c>
      <c r="B4656" s="284" t="s">
        <v>14748</v>
      </c>
      <c r="C4656" s="287" t="s">
        <v>13786</v>
      </c>
      <c r="D4656" s="340" t="s">
        <v>13635</v>
      </c>
      <c r="E4656" s="268"/>
      <c r="F4656" s="263" t="s">
        <v>1723</v>
      </c>
      <c r="G4656" s="263" t="s">
        <v>13755</v>
      </c>
      <c r="H4656" s="263" t="s">
        <v>1725</v>
      </c>
      <c r="I4656" s="265" t="s">
        <v>9</v>
      </c>
      <c r="J4656" s="290" t="s">
        <v>645</v>
      </c>
      <c r="K4656" s="264"/>
      <c r="L4656" s="263" t="s">
        <v>645</v>
      </c>
    </row>
    <row r="4657" spans="1:12" s="266" customFormat="1" ht="40.200000000000003" customHeight="1">
      <c r="A4657" s="339" t="s">
        <v>13739</v>
      </c>
      <c r="B4657" s="284" t="s">
        <v>14748</v>
      </c>
      <c r="C4657" s="287" t="s">
        <v>13787</v>
      </c>
      <c r="D4657" s="340" t="s">
        <v>13635</v>
      </c>
      <c r="E4657" s="268"/>
      <c r="F4657" s="263" t="s">
        <v>1726</v>
      </c>
      <c r="G4657" s="263" t="s">
        <v>13755</v>
      </c>
      <c r="H4657" s="263" t="s">
        <v>1728</v>
      </c>
      <c r="I4657" s="265" t="s">
        <v>9</v>
      </c>
      <c r="J4657" s="290" t="s">
        <v>645</v>
      </c>
      <c r="K4657" s="264"/>
      <c r="L4657" s="263" t="s">
        <v>645</v>
      </c>
    </row>
    <row r="4658" spans="1:12" s="266" customFormat="1" ht="40.200000000000003" customHeight="1">
      <c r="A4658" s="339" t="s">
        <v>13739</v>
      </c>
      <c r="B4658" s="284" t="s">
        <v>14748</v>
      </c>
      <c r="C4658" s="287" t="s">
        <v>13788</v>
      </c>
      <c r="D4658" s="340" t="s">
        <v>13635</v>
      </c>
      <c r="E4658" s="268"/>
      <c r="F4658" s="263" t="s">
        <v>1729</v>
      </c>
      <c r="G4658" s="263" t="s">
        <v>13755</v>
      </c>
      <c r="H4658" s="263" t="s">
        <v>13358</v>
      </c>
      <c r="I4658" s="265" t="s">
        <v>9</v>
      </c>
      <c r="J4658" s="290" t="s">
        <v>645</v>
      </c>
      <c r="K4658" s="264"/>
      <c r="L4658" s="263" t="s">
        <v>645</v>
      </c>
    </row>
    <row r="4659" spans="1:12" s="266" customFormat="1" ht="40.200000000000003" customHeight="1">
      <c r="A4659" s="339" t="s">
        <v>13739</v>
      </c>
      <c r="B4659" s="284" t="s">
        <v>14748</v>
      </c>
      <c r="C4659" s="287" t="s">
        <v>13789</v>
      </c>
      <c r="D4659" s="340" t="s">
        <v>13635</v>
      </c>
      <c r="E4659" s="268"/>
      <c r="F4659" s="263" t="s">
        <v>6640</v>
      </c>
      <c r="G4659" s="263" t="s">
        <v>13755</v>
      </c>
      <c r="H4659" s="263" t="s">
        <v>6642</v>
      </c>
      <c r="I4659" s="265" t="s">
        <v>9</v>
      </c>
      <c r="J4659" s="290" t="s">
        <v>645</v>
      </c>
      <c r="K4659" s="264"/>
      <c r="L4659" s="263" t="s">
        <v>645</v>
      </c>
    </row>
    <row r="4660" spans="1:12" s="266" customFormat="1" ht="40.200000000000003" customHeight="1">
      <c r="A4660" s="339" t="s">
        <v>13739</v>
      </c>
      <c r="B4660" s="284" t="s">
        <v>14748</v>
      </c>
      <c r="C4660" s="287" t="s">
        <v>13790</v>
      </c>
      <c r="D4660" s="340" t="s">
        <v>13635</v>
      </c>
      <c r="E4660" s="268"/>
      <c r="F4660" s="263" t="s">
        <v>13791</v>
      </c>
      <c r="G4660" s="263" t="s">
        <v>12985</v>
      </c>
      <c r="H4660" s="263" t="s">
        <v>13792</v>
      </c>
      <c r="I4660" s="265" t="s">
        <v>9</v>
      </c>
      <c r="J4660" s="290" t="s">
        <v>645</v>
      </c>
      <c r="K4660" s="264"/>
      <c r="L4660" s="263" t="s">
        <v>645</v>
      </c>
    </row>
    <row r="4661" spans="1:12" s="266" customFormat="1" ht="40.200000000000003" customHeight="1">
      <c r="A4661" s="339" t="s">
        <v>13739</v>
      </c>
      <c r="B4661" s="284" t="s">
        <v>14748</v>
      </c>
      <c r="C4661" s="287" t="s">
        <v>13793</v>
      </c>
      <c r="D4661" s="340" t="s">
        <v>13635</v>
      </c>
      <c r="E4661" s="268"/>
      <c r="F4661" s="263" t="s">
        <v>13794</v>
      </c>
      <c r="G4661" s="263" t="s">
        <v>12985</v>
      </c>
      <c r="H4661" s="263" t="s">
        <v>13795</v>
      </c>
      <c r="I4661" s="265" t="s">
        <v>9</v>
      </c>
      <c r="J4661" s="290" t="s">
        <v>645</v>
      </c>
      <c r="K4661" s="264"/>
      <c r="L4661" s="263" t="s">
        <v>645</v>
      </c>
    </row>
    <row r="4662" spans="1:12" s="266" customFormat="1" ht="40.200000000000003" customHeight="1">
      <c r="A4662" s="339" t="s">
        <v>13739</v>
      </c>
      <c r="B4662" s="284" t="s">
        <v>14748</v>
      </c>
      <c r="C4662" s="287" t="s">
        <v>13796</v>
      </c>
      <c r="D4662" s="340" t="s">
        <v>13635</v>
      </c>
      <c r="E4662" s="268"/>
      <c r="F4662" s="263" t="s">
        <v>13125</v>
      </c>
      <c r="G4662" s="263" t="s">
        <v>12985</v>
      </c>
      <c r="H4662" s="263" t="s">
        <v>13797</v>
      </c>
      <c r="I4662" s="265" t="s">
        <v>9</v>
      </c>
      <c r="J4662" s="290" t="s">
        <v>645</v>
      </c>
      <c r="K4662" s="263"/>
      <c r="L4662" s="263" t="s">
        <v>645</v>
      </c>
    </row>
    <row r="4663" spans="1:12" s="266" customFormat="1" ht="40.200000000000003" customHeight="1">
      <c r="A4663" s="339" t="s">
        <v>13739</v>
      </c>
      <c r="B4663" s="284" t="s">
        <v>14748</v>
      </c>
      <c r="C4663" s="287" t="s">
        <v>13798</v>
      </c>
      <c r="D4663" s="340" t="s">
        <v>13635</v>
      </c>
      <c r="E4663" s="268"/>
      <c r="F4663" s="263" t="s">
        <v>13128</v>
      </c>
      <c r="G4663" s="263" t="s">
        <v>12985</v>
      </c>
      <c r="H4663" s="263" t="s">
        <v>13129</v>
      </c>
      <c r="I4663" s="265" t="s">
        <v>9</v>
      </c>
      <c r="J4663" s="290" t="s">
        <v>645</v>
      </c>
      <c r="K4663" s="264"/>
      <c r="L4663" s="263" t="s">
        <v>645</v>
      </c>
    </row>
    <row r="4664" spans="1:12" s="266" customFormat="1" ht="40.200000000000003" customHeight="1">
      <c r="A4664" s="339" t="s">
        <v>13739</v>
      </c>
      <c r="B4664" s="284" t="s">
        <v>14748</v>
      </c>
      <c r="C4664" s="287" t="s">
        <v>13799</v>
      </c>
      <c r="D4664" s="340" t="s">
        <v>13635</v>
      </c>
      <c r="E4664" s="268"/>
      <c r="F4664" s="263" t="s">
        <v>13800</v>
      </c>
      <c r="G4664" s="263" t="s">
        <v>12985</v>
      </c>
      <c r="H4664" s="263" t="s">
        <v>13801</v>
      </c>
      <c r="I4664" s="265" t="s">
        <v>9</v>
      </c>
      <c r="J4664" s="290" t="s">
        <v>645</v>
      </c>
      <c r="K4664" s="264"/>
      <c r="L4664" s="263" t="s">
        <v>645</v>
      </c>
    </row>
    <row r="4665" spans="1:12" s="266" customFormat="1" ht="40.200000000000003" customHeight="1">
      <c r="A4665" s="339" t="s">
        <v>13739</v>
      </c>
      <c r="B4665" s="284" t="s">
        <v>14748</v>
      </c>
      <c r="C4665" s="287" t="s">
        <v>13802</v>
      </c>
      <c r="D4665" s="340" t="s">
        <v>13635</v>
      </c>
      <c r="E4665" s="268"/>
      <c r="F4665" s="263" t="s">
        <v>13136</v>
      </c>
      <c r="G4665" s="263" t="s">
        <v>12985</v>
      </c>
      <c r="H4665" s="263" t="s">
        <v>13138</v>
      </c>
      <c r="I4665" s="265" t="s">
        <v>9</v>
      </c>
      <c r="J4665" s="290" t="s">
        <v>645</v>
      </c>
      <c r="K4665" s="263"/>
      <c r="L4665" s="263" t="s">
        <v>645</v>
      </c>
    </row>
    <row r="4666" spans="1:12" s="266" customFormat="1" ht="40.200000000000003" customHeight="1">
      <c r="A4666" s="339" t="s">
        <v>13739</v>
      </c>
      <c r="B4666" s="284" t="s">
        <v>14748</v>
      </c>
      <c r="C4666" s="287" t="s">
        <v>13803</v>
      </c>
      <c r="D4666" s="340" t="s">
        <v>13635</v>
      </c>
      <c r="E4666" s="268"/>
      <c r="F4666" s="263" t="s">
        <v>13140</v>
      </c>
      <c r="G4666" s="263" t="s">
        <v>12985</v>
      </c>
      <c r="H4666" s="263" t="s">
        <v>13374</v>
      </c>
      <c r="I4666" s="265" t="s">
        <v>9</v>
      </c>
      <c r="J4666" s="290" t="s">
        <v>645</v>
      </c>
      <c r="K4666" s="263"/>
      <c r="L4666" s="263" t="s">
        <v>645</v>
      </c>
    </row>
    <row r="4667" spans="1:12" s="266" customFormat="1" ht="40.200000000000003" customHeight="1">
      <c r="A4667" s="339" t="s">
        <v>13739</v>
      </c>
      <c r="B4667" s="284" t="s">
        <v>14748</v>
      </c>
      <c r="C4667" s="287" t="s">
        <v>13804</v>
      </c>
      <c r="D4667" s="340" t="s">
        <v>13635</v>
      </c>
      <c r="E4667" s="268"/>
      <c r="F4667" s="263" t="s">
        <v>13805</v>
      </c>
      <c r="G4667" s="263" t="s">
        <v>12985</v>
      </c>
      <c r="H4667" s="263" t="s">
        <v>13377</v>
      </c>
      <c r="I4667" s="265" t="s">
        <v>9</v>
      </c>
      <c r="J4667" s="290" t="s">
        <v>645</v>
      </c>
      <c r="K4667" s="264"/>
      <c r="L4667" s="263" t="s">
        <v>645</v>
      </c>
    </row>
    <row r="4668" spans="1:12" s="266" customFormat="1" ht="40.200000000000003" customHeight="1">
      <c r="A4668" s="339" t="s">
        <v>13739</v>
      </c>
      <c r="B4668" s="284" t="s">
        <v>14748</v>
      </c>
      <c r="C4668" s="287" t="s">
        <v>13806</v>
      </c>
      <c r="D4668" s="340" t="s">
        <v>13635</v>
      </c>
      <c r="E4668" s="268"/>
      <c r="F4668" s="263" t="s">
        <v>13807</v>
      </c>
      <c r="G4668" s="263" t="s">
        <v>12985</v>
      </c>
      <c r="H4668" s="263" t="s">
        <v>13808</v>
      </c>
      <c r="I4668" s="265" t="s">
        <v>9</v>
      </c>
      <c r="J4668" s="290" t="s">
        <v>645</v>
      </c>
      <c r="K4668" s="264"/>
      <c r="L4668" s="263" t="s">
        <v>645</v>
      </c>
    </row>
    <row r="4669" spans="1:12" s="266" customFormat="1" ht="40.200000000000003" customHeight="1">
      <c r="A4669" s="339" t="s">
        <v>13739</v>
      </c>
      <c r="B4669" s="284" t="s">
        <v>14748</v>
      </c>
      <c r="C4669" s="287" t="s">
        <v>13809</v>
      </c>
      <c r="D4669" s="340" t="s">
        <v>13635</v>
      </c>
      <c r="E4669" s="268"/>
      <c r="F4669" s="263" t="s">
        <v>13382</v>
      </c>
      <c r="G4669" s="263" t="s">
        <v>12985</v>
      </c>
      <c r="H4669" s="263" t="s">
        <v>13383</v>
      </c>
      <c r="I4669" s="265" t="s">
        <v>9</v>
      </c>
      <c r="J4669" s="290" t="s">
        <v>645</v>
      </c>
      <c r="K4669" s="263"/>
      <c r="L4669" s="263" t="s">
        <v>645</v>
      </c>
    </row>
    <row r="4670" spans="1:12" s="266" customFormat="1" ht="40.200000000000003" customHeight="1">
      <c r="A4670" s="339" t="s">
        <v>13739</v>
      </c>
      <c r="B4670" s="284" t="s">
        <v>14748</v>
      </c>
      <c r="C4670" s="287" t="s">
        <v>13810</v>
      </c>
      <c r="D4670" s="340" t="s">
        <v>13635</v>
      </c>
      <c r="E4670" s="268"/>
      <c r="F4670" s="263" t="s">
        <v>13385</v>
      </c>
      <c r="G4670" s="263" t="s">
        <v>12985</v>
      </c>
      <c r="H4670" s="263" t="s">
        <v>13386</v>
      </c>
      <c r="I4670" s="265" t="s">
        <v>9</v>
      </c>
      <c r="J4670" s="290" t="s">
        <v>645</v>
      </c>
      <c r="K4670" s="263"/>
      <c r="L4670" s="263" t="s">
        <v>645</v>
      </c>
    </row>
    <row r="4671" spans="1:12" s="266" customFormat="1" ht="40.200000000000003" customHeight="1">
      <c r="A4671" s="339" t="s">
        <v>13739</v>
      </c>
      <c r="B4671" s="284" t="s">
        <v>14748</v>
      </c>
      <c r="C4671" s="287" t="s">
        <v>13811</v>
      </c>
      <c r="D4671" s="340" t="s">
        <v>13635</v>
      </c>
      <c r="E4671" s="268"/>
      <c r="F4671" s="263" t="s">
        <v>13670</v>
      </c>
      <c r="G4671" s="263" t="s">
        <v>12985</v>
      </c>
      <c r="H4671" s="263" t="s">
        <v>13671</v>
      </c>
      <c r="I4671" s="265" t="s">
        <v>9</v>
      </c>
      <c r="J4671" s="290" t="s">
        <v>645</v>
      </c>
      <c r="K4671" s="264"/>
      <c r="L4671" s="263" t="s">
        <v>645</v>
      </c>
    </row>
    <row r="4672" spans="1:12" s="266" customFormat="1" ht="40.200000000000003" customHeight="1">
      <c r="A4672" s="339" t="s">
        <v>13739</v>
      </c>
      <c r="B4672" s="284" t="s">
        <v>14748</v>
      </c>
      <c r="C4672" s="287" t="s">
        <v>13812</v>
      </c>
      <c r="D4672" s="340" t="s">
        <v>13635</v>
      </c>
      <c r="E4672" s="268"/>
      <c r="F4672" s="263" t="s">
        <v>13673</v>
      </c>
      <c r="G4672" s="263" t="s">
        <v>12985</v>
      </c>
      <c r="H4672" s="263" t="s">
        <v>13674</v>
      </c>
      <c r="I4672" s="265" t="s">
        <v>9</v>
      </c>
      <c r="J4672" s="290" t="s">
        <v>645</v>
      </c>
      <c r="K4672" s="264"/>
      <c r="L4672" s="263" t="s">
        <v>645</v>
      </c>
    </row>
    <row r="4673" spans="1:12" s="266" customFormat="1" ht="40.200000000000003" customHeight="1">
      <c r="A4673" s="339" t="s">
        <v>13739</v>
      </c>
      <c r="B4673" s="284" t="s">
        <v>14748</v>
      </c>
      <c r="C4673" s="287" t="s">
        <v>13813</v>
      </c>
      <c r="D4673" s="340" t="s">
        <v>13635</v>
      </c>
      <c r="E4673" s="268"/>
      <c r="F4673" s="263" t="s">
        <v>13676</v>
      </c>
      <c r="G4673" s="263" t="s">
        <v>12985</v>
      </c>
      <c r="H4673" s="263" t="s">
        <v>13677</v>
      </c>
      <c r="I4673" s="273" t="s">
        <v>9</v>
      </c>
      <c r="J4673" s="290"/>
      <c r="K4673" s="264"/>
      <c r="L4673" s="263" t="s">
        <v>645</v>
      </c>
    </row>
    <row r="4674" spans="1:12" s="266" customFormat="1" ht="40.200000000000003" customHeight="1">
      <c r="A4674" s="339" t="s">
        <v>13739</v>
      </c>
      <c r="B4674" s="284" t="s">
        <v>14748</v>
      </c>
      <c r="C4674" s="287" t="s">
        <v>13814</v>
      </c>
      <c r="D4674" s="340" t="s">
        <v>13635</v>
      </c>
      <c r="E4674" s="268"/>
      <c r="F4674" s="263" t="s">
        <v>13679</v>
      </c>
      <c r="G4674" s="263" t="s">
        <v>12985</v>
      </c>
      <c r="H4674" s="263" t="s">
        <v>13170</v>
      </c>
      <c r="I4674" s="265" t="s">
        <v>9</v>
      </c>
      <c r="J4674" s="290" t="s">
        <v>645</v>
      </c>
      <c r="K4674" s="264"/>
      <c r="L4674" s="263" t="s">
        <v>645</v>
      </c>
    </row>
    <row r="4675" spans="1:12" s="266" customFormat="1" ht="40.200000000000003" customHeight="1">
      <c r="A4675" s="339" t="s">
        <v>13739</v>
      </c>
      <c r="B4675" s="284" t="s">
        <v>14748</v>
      </c>
      <c r="C4675" s="287" t="s">
        <v>13815</v>
      </c>
      <c r="D4675" s="340" t="s">
        <v>13635</v>
      </c>
      <c r="E4675" s="268"/>
      <c r="F4675" s="263" t="s">
        <v>13175</v>
      </c>
      <c r="G4675" s="263" t="s">
        <v>12985</v>
      </c>
      <c r="H4675" s="263" t="s">
        <v>13177</v>
      </c>
      <c r="I4675" s="265" t="s">
        <v>9</v>
      </c>
      <c r="J4675" s="290" t="s">
        <v>645</v>
      </c>
      <c r="K4675" s="264"/>
      <c r="L4675" s="263" t="s">
        <v>645</v>
      </c>
    </row>
    <row r="4676" spans="1:12" s="266" customFormat="1" ht="40.200000000000003" customHeight="1">
      <c r="A4676" s="339" t="s">
        <v>13739</v>
      </c>
      <c r="B4676" s="284" t="s">
        <v>14748</v>
      </c>
      <c r="C4676" s="287" t="s">
        <v>13816</v>
      </c>
      <c r="D4676" s="340" t="s">
        <v>13635</v>
      </c>
      <c r="E4676" s="268"/>
      <c r="F4676" s="263" t="s">
        <v>13682</v>
      </c>
      <c r="G4676" s="263" t="s">
        <v>12985</v>
      </c>
      <c r="H4676" s="263" t="s">
        <v>13683</v>
      </c>
      <c r="I4676" s="265" t="s">
        <v>9</v>
      </c>
      <c r="J4676" s="290" t="s">
        <v>645</v>
      </c>
      <c r="K4676" s="264"/>
      <c r="L4676" s="263" t="s">
        <v>645</v>
      </c>
    </row>
    <row r="4677" spans="1:12" s="266" customFormat="1" ht="40.200000000000003" customHeight="1">
      <c r="A4677" s="339" t="s">
        <v>13739</v>
      </c>
      <c r="B4677" s="284" t="s">
        <v>14748</v>
      </c>
      <c r="C4677" s="287" t="s">
        <v>13817</v>
      </c>
      <c r="D4677" s="340" t="s">
        <v>13635</v>
      </c>
      <c r="E4677" s="268"/>
      <c r="F4677" s="263" t="s">
        <v>13685</v>
      </c>
      <c r="G4677" s="263" t="s">
        <v>12985</v>
      </c>
      <c r="H4677" s="263" t="s">
        <v>13686</v>
      </c>
      <c r="I4677" s="265" t="s">
        <v>9</v>
      </c>
      <c r="J4677" s="290" t="s">
        <v>645</v>
      </c>
      <c r="K4677" s="264"/>
      <c r="L4677" s="263" t="s">
        <v>645</v>
      </c>
    </row>
    <row r="4678" spans="1:12" s="266" customFormat="1" ht="40.200000000000003" customHeight="1">
      <c r="A4678" s="339" t="s">
        <v>13739</v>
      </c>
      <c r="B4678" s="284" t="s">
        <v>14748</v>
      </c>
      <c r="C4678" s="287" t="s">
        <v>13818</v>
      </c>
      <c r="D4678" s="340" t="s">
        <v>13635</v>
      </c>
      <c r="E4678" s="268"/>
      <c r="F4678" s="263" t="s">
        <v>13186</v>
      </c>
      <c r="G4678" s="263" t="s">
        <v>12985</v>
      </c>
      <c r="H4678" s="263" t="s">
        <v>13187</v>
      </c>
      <c r="I4678" s="265" t="s">
        <v>9</v>
      </c>
      <c r="J4678" s="290" t="s">
        <v>645</v>
      </c>
      <c r="K4678" s="264"/>
      <c r="L4678" s="263" t="s">
        <v>645</v>
      </c>
    </row>
    <row r="4679" spans="1:12" s="266" customFormat="1" ht="40.200000000000003" customHeight="1">
      <c r="A4679" s="339" t="s">
        <v>13739</v>
      </c>
      <c r="B4679" s="284" t="s">
        <v>14748</v>
      </c>
      <c r="C4679" s="287" t="s">
        <v>13819</v>
      </c>
      <c r="D4679" s="340" t="s">
        <v>13635</v>
      </c>
      <c r="E4679" s="268"/>
      <c r="F4679" s="263" t="s">
        <v>13189</v>
      </c>
      <c r="G4679" s="263" t="s">
        <v>12985</v>
      </c>
      <c r="H4679" s="263" t="s">
        <v>13689</v>
      </c>
      <c r="I4679" s="265" t="s">
        <v>9</v>
      </c>
      <c r="J4679" s="290" t="s">
        <v>645</v>
      </c>
      <c r="K4679" s="264"/>
      <c r="L4679" s="263" t="s">
        <v>645</v>
      </c>
    </row>
    <row r="4680" spans="1:12" s="266" customFormat="1" ht="40.200000000000003" customHeight="1">
      <c r="A4680" s="339" t="s">
        <v>13739</v>
      </c>
      <c r="B4680" s="284" t="s">
        <v>14748</v>
      </c>
      <c r="C4680" s="287" t="s">
        <v>13820</v>
      </c>
      <c r="D4680" s="340" t="s">
        <v>13635</v>
      </c>
      <c r="E4680" s="268"/>
      <c r="F4680" s="263" t="s">
        <v>13697</v>
      </c>
      <c r="G4680" s="263" t="s">
        <v>12985</v>
      </c>
      <c r="H4680" s="263" t="s">
        <v>13202</v>
      </c>
      <c r="I4680" s="265" t="s">
        <v>9</v>
      </c>
      <c r="J4680" s="290" t="s">
        <v>645</v>
      </c>
      <c r="K4680" s="264"/>
      <c r="L4680" s="263" t="s">
        <v>645</v>
      </c>
    </row>
    <row r="4681" spans="1:12" s="266" customFormat="1" ht="40.200000000000003" customHeight="1">
      <c r="A4681" s="339" t="s">
        <v>13739</v>
      </c>
      <c r="B4681" s="284" t="s">
        <v>14748</v>
      </c>
      <c r="C4681" s="287" t="s">
        <v>13821</v>
      </c>
      <c r="D4681" s="340" t="s">
        <v>13635</v>
      </c>
      <c r="E4681" s="268"/>
      <c r="F4681" s="263" t="s">
        <v>13204</v>
      </c>
      <c r="G4681" s="263" t="s">
        <v>12985</v>
      </c>
      <c r="H4681" s="263" t="s">
        <v>13205</v>
      </c>
      <c r="I4681" s="265" t="s">
        <v>9</v>
      </c>
      <c r="J4681" s="290" t="s">
        <v>645</v>
      </c>
      <c r="K4681" s="264"/>
      <c r="L4681" s="263" t="s">
        <v>645</v>
      </c>
    </row>
    <row r="4682" spans="1:12" s="266" customFormat="1" ht="40.200000000000003" customHeight="1">
      <c r="A4682" s="339" t="s">
        <v>13739</v>
      </c>
      <c r="B4682" s="284" t="s">
        <v>14748</v>
      </c>
      <c r="C4682" s="287" t="s">
        <v>13822</v>
      </c>
      <c r="D4682" s="340" t="s">
        <v>13635</v>
      </c>
      <c r="E4682" s="268"/>
      <c r="F4682" s="263" t="s">
        <v>13823</v>
      </c>
      <c r="G4682" s="263" t="s">
        <v>12985</v>
      </c>
      <c r="H4682" s="263" t="s">
        <v>13212</v>
      </c>
      <c r="I4682" s="265" t="s">
        <v>9</v>
      </c>
      <c r="J4682" s="290" t="s">
        <v>645</v>
      </c>
      <c r="K4682" s="264"/>
      <c r="L4682" s="263" t="s">
        <v>645</v>
      </c>
    </row>
    <row r="4683" spans="1:12" s="266" customFormat="1" ht="40.200000000000003" customHeight="1">
      <c r="A4683" s="339" t="s">
        <v>13739</v>
      </c>
      <c r="B4683" s="284" t="s">
        <v>14748</v>
      </c>
      <c r="C4683" s="287" t="s">
        <v>13824</v>
      </c>
      <c r="D4683" s="340" t="s">
        <v>13635</v>
      </c>
      <c r="E4683" s="268"/>
      <c r="F4683" s="263" t="s">
        <v>13214</v>
      </c>
      <c r="G4683" s="263" t="s">
        <v>12985</v>
      </c>
      <c r="H4683" s="263" t="s">
        <v>13215</v>
      </c>
      <c r="I4683" s="273" t="s">
        <v>9</v>
      </c>
      <c r="J4683" s="290"/>
      <c r="K4683" s="264"/>
      <c r="L4683" s="263" t="s">
        <v>645</v>
      </c>
    </row>
    <row r="4684" spans="1:12" s="266" customFormat="1" ht="40.200000000000003" customHeight="1">
      <c r="A4684" s="339" t="s">
        <v>13739</v>
      </c>
      <c r="B4684" s="284" t="s">
        <v>14748</v>
      </c>
      <c r="C4684" s="287" t="s">
        <v>13825</v>
      </c>
      <c r="D4684" s="340" t="s">
        <v>13635</v>
      </c>
      <c r="E4684" s="268"/>
      <c r="F4684" s="263" t="s">
        <v>13217</v>
      </c>
      <c r="G4684" s="263" t="s">
        <v>12985</v>
      </c>
      <c r="H4684" s="263" t="s">
        <v>13218</v>
      </c>
      <c r="I4684" s="273" t="s">
        <v>9</v>
      </c>
      <c r="J4684" s="290"/>
      <c r="K4684" s="264"/>
      <c r="L4684" s="263" t="s">
        <v>645</v>
      </c>
    </row>
    <row r="4685" spans="1:12" s="266" customFormat="1" ht="40.200000000000003" customHeight="1">
      <c r="A4685" s="339" t="s">
        <v>13739</v>
      </c>
      <c r="B4685" s="284" t="s">
        <v>14748</v>
      </c>
      <c r="C4685" s="287" t="s">
        <v>13826</v>
      </c>
      <c r="D4685" s="340" t="s">
        <v>13635</v>
      </c>
      <c r="E4685" s="268"/>
      <c r="F4685" s="263" t="s">
        <v>13705</v>
      </c>
      <c r="G4685" s="263" t="s">
        <v>12985</v>
      </c>
      <c r="H4685" s="263" t="s">
        <v>13706</v>
      </c>
      <c r="I4685" s="265" t="s">
        <v>9</v>
      </c>
      <c r="J4685" s="290" t="s">
        <v>645</v>
      </c>
      <c r="K4685" s="264"/>
      <c r="L4685" s="263" t="s">
        <v>645</v>
      </c>
    </row>
    <row r="4686" spans="1:12" s="266" customFormat="1" ht="40.200000000000003" customHeight="1">
      <c r="A4686" s="339" t="s">
        <v>13739</v>
      </c>
      <c r="B4686" s="284" t="s">
        <v>14748</v>
      </c>
      <c r="C4686" s="287" t="s">
        <v>13827</v>
      </c>
      <c r="D4686" s="340" t="s">
        <v>13635</v>
      </c>
      <c r="E4686" s="268"/>
      <c r="F4686" s="263" t="s">
        <v>13708</v>
      </c>
      <c r="G4686" s="263" t="s">
        <v>12985</v>
      </c>
      <c r="H4686" s="263" t="s">
        <v>13709</v>
      </c>
      <c r="I4686" s="265" t="s">
        <v>9</v>
      </c>
      <c r="J4686" s="290" t="s">
        <v>645</v>
      </c>
      <c r="K4686" s="264"/>
      <c r="L4686" s="263" t="s">
        <v>645</v>
      </c>
    </row>
    <row r="4687" spans="1:12" s="266" customFormat="1" ht="40.200000000000003" customHeight="1">
      <c r="A4687" s="339" t="s">
        <v>13739</v>
      </c>
      <c r="B4687" s="284" t="s">
        <v>14748</v>
      </c>
      <c r="C4687" s="287" t="s">
        <v>13828</v>
      </c>
      <c r="D4687" s="340" t="s">
        <v>13635</v>
      </c>
      <c r="E4687" s="268"/>
      <c r="F4687" s="263" t="s">
        <v>13711</v>
      </c>
      <c r="G4687" s="263" t="s">
        <v>12985</v>
      </c>
      <c r="H4687" s="263" t="s">
        <v>13712</v>
      </c>
      <c r="I4687" s="265" t="s">
        <v>9</v>
      </c>
      <c r="J4687" s="290" t="s">
        <v>645</v>
      </c>
      <c r="K4687" s="264"/>
      <c r="L4687" s="263" t="s">
        <v>645</v>
      </c>
    </row>
    <row r="4688" spans="1:12" s="266" customFormat="1" ht="40.200000000000003" customHeight="1">
      <c r="A4688" s="339" t="s">
        <v>13739</v>
      </c>
      <c r="B4688" s="284" t="s">
        <v>14748</v>
      </c>
      <c r="C4688" s="287" t="s">
        <v>13829</v>
      </c>
      <c r="D4688" s="340" t="s">
        <v>13635</v>
      </c>
      <c r="E4688" s="268"/>
      <c r="F4688" s="263" t="s">
        <v>13714</v>
      </c>
      <c r="G4688" s="263" t="s">
        <v>12985</v>
      </c>
      <c r="H4688" s="263" t="s">
        <v>13715</v>
      </c>
      <c r="I4688" s="265" t="s">
        <v>9</v>
      </c>
      <c r="J4688" s="290" t="s">
        <v>645</v>
      </c>
      <c r="K4688" s="264"/>
      <c r="L4688" s="263" t="s">
        <v>645</v>
      </c>
    </row>
    <row r="4689" spans="1:12" s="266" customFormat="1" ht="40.200000000000003" customHeight="1">
      <c r="A4689" s="339" t="s">
        <v>13739</v>
      </c>
      <c r="B4689" s="284" t="s">
        <v>14748</v>
      </c>
      <c r="C4689" s="287" t="s">
        <v>13830</v>
      </c>
      <c r="D4689" s="340" t="s">
        <v>13635</v>
      </c>
      <c r="E4689" s="268"/>
      <c r="F4689" s="263" t="s">
        <v>13831</v>
      </c>
      <c r="G4689" s="263" t="s">
        <v>12985</v>
      </c>
      <c r="H4689" s="263" t="s">
        <v>13230</v>
      </c>
      <c r="I4689" s="273" t="s">
        <v>9</v>
      </c>
      <c r="J4689" s="290"/>
      <c r="K4689" s="264"/>
      <c r="L4689" s="263" t="s">
        <v>645</v>
      </c>
    </row>
    <row r="4690" spans="1:12" s="266" customFormat="1" ht="40.200000000000003" customHeight="1">
      <c r="A4690" s="339" t="s">
        <v>13739</v>
      </c>
      <c r="B4690" s="284" t="s">
        <v>14748</v>
      </c>
      <c r="C4690" s="287" t="s">
        <v>13832</v>
      </c>
      <c r="D4690" s="340" t="s">
        <v>13635</v>
      </c>
      <c r="E4690" s="268"/>
      <c r="F4690" s="263" t="s">
        <v>13833</v>
      </c>
      <c r="G4690" s="263" t="s">
        <v>12985</v>
      </c>
      <c r="H4690" s="263" t="s">
        <v>13230</v>
      </c>
      <c r="I4690" s="273" t="s">
        <v>9</v>
      </c>
      <c r="J4690" s="290"/>
      <c r="K4690" s="264"/>
      <c r="L4690" s="263" t="s">
        <v>645</v>
      </c>
    </row>
    <row r="4691" spans="1:12" s="266" customFormat="1" ht="40.200000000000003" customHeight="1">
      <c r="A4691" s="339" t="s">
        <v>13739</v>
      </c>
      <c r="B4691" s="284" t="s">
        <v>14748</v>
      </c>
      <c r="C4691" s="287" t="s">
        <v>13834</v>
      </c>
      <c r="D4691" s="340" t="s">
        <v>13635</v>
      </c>
      <c r="E4691" s="268"/>
      <c r="F4691" s="263" t="s">
        <v>13717</v>
      </c>
      <c r="G4691" s="263" t="s">
        <v>13119</v>
      </c>
      <c r="H4691" s="263" t="s">
        <v>13630</v>
      </c>
      <c r="I4691" s="265" t="s">
        <v>9</v>
      </c>
      <c r="J4691" s="290" t="s">
        <v>645</v>
      </c>
      <c r="K4691" s="264"/>
      <c r="L4691" s="263" t="s">
        <v>645</v>
      </c>
    </row>
    <row r="4692" spans="1:12" s="266" customFormat="1" ht="40.200000000000003" customHeight="1">
      <c r="A4692" s="339" t="s">
        <v>13739</v>
      </c>
      <c r="B4692" s="284" t="s">
        <v>14748</v>
      </c>
      <c r="C4692" s="287" t="s">
        <v>13835</v>
      </c>
      <c r="D4692" s="340" t="s">
        <v>13635</v>
      </c>
      <c r="E4692" s="268"/>
      <c r="F4692" s="263" t="s">
        <v>12606</v>
      </c>
      <c r="G4692" s="263" t="s">
        <v>13119</v>
      </c>
      <c r="H4692" s="263" t="s">
        <v>12607</v>
      </c>
      <c r="I4692" s="265" t="s">
        <v>9</v>
      </c>
      <c r="J4692" s="290" t="s">
        <v>645</v>
      </c>
      <c r="K4692" s="264"/>
      <c r="L4692" s="263" t="s">
        <v>645</v>
      </c>
    </row>
    <row r="4693" spans="1:12" s="266" customFormat="1" ht="40.200000000000003" customHeight="1">
      <c r="A4693" s="339" t="s">
        <v>13739</v>
      </c>
      <c r="B4693" s="284" t="s">
        <v>14748</v>
      </c>
      <c r="C4693" s="287" t="s">
        <v>13836</v>
      </c>
      <c r="D4693" s="340" t="s">
        <v>13635</v>
      </c>
      <c r="E4693" s="268"/>
      <c r="F4693" s="263" t="s">
        <v>13241</v>
      </c>
      <c r="G4693" s="263" t="s">
        <v>13119</v>
      </c>
      <c r="H4693" s="263" t="s">
        <v>13726</v>
      </c>
      <c r="I4693" s="265" t="s">
        <v>9</v>
      </c>
      <c r="J4693" s="290" t="s">
        <v>645</v>
      </c>
      <c r="K4693" s="264"/>
      <c r="L4693" s="263" t="s">
        <v>645</v>
      </c>
    </row>
    <row r="4694" spans="1:12" s="266" customFormat="1" ht="40.200000000000003" customHeight="1">
      <c r="A4694" s="339" t="s">
        <v>13739</v>
      </c>
      <c r="B4694" s="284" t="s">
        <v>14748</v>
      </c>
      <c r="C4694" s="287" t="s">
        <v>13837</v>
      </c>
      <c r="D4694" s="340" t="s">
        <v>13635</v>
      </c>
      <c r="E4694" s="268"/>
      <c r="F4694" s="263" t="s">
        <v>13510</v>
      </c>
      <c r="G4694" s="263" t="s">
        <v>13119</v>
      </c>
      <c r="H4694" s="263" t="s">
        <v>13249</v>
      </c>
      <c r="I4694" s="265" t="s">
        <v>9</v>
      </c>
      <c r="J4694" s="290" t="s">
        <v>645</v>
      </c>
      <c r="K4694" s="264"/>
      <c r="L4694" s="263" t="s">
        <v>645</v>
      </c>
    </row>
    <row r="4695" spans="1:12" s="266" customFormat="1" ht="40.200000000000003" customHeight="1">
      <c r="A4695" s="339" t="s">
        <v>13739</v>
      </c>
      <c r="B4695" s="284" t="s">
        <v>14748</v>
      </c>
      <c r="C4695" s="287" t="s">
        <v>13838</v>
      </c>
      <c r="D4695" s="340" t="s">
        <v>13635</v>
      </c>
      <c r="E4695" s="268"/>
      <c r="F4695" s="263" t="s">
        <v>13255</v>
      </c>
      <c r="G4695" s="263" t="s">
        <v>13119</v>
      </c>
      <c r="H4695" s="263" t="s">
        <v>13515</v>
      </c>
      <c r="I4695" s="265" t="s">
        <v>9</v>
      </c>
      <c r="J4695" s="290" t="s">
        <v>645</v>
      </c>
      <c r="K4695" s="264"/>
      <c r="L4695" s="263" t="s">
        <v>645</v>
      </c>
    </row>
    <row r="4696" spans="1:12" s="266" customFormat="1" ht="40.200000000000003" customHeight="1">
      <c r="A4696" s="339" t="s">
        <v>13739</v>
      </c>
      <c r="B4696" s="284" t="s">
        <v>14748</v>
      </c>
      <c r="C4696" s="287" t="s">
        <v>13839</v>
      </c>
      <c r="D4696" s="340" t="s">
        <v>13635</v>
      </c>
      <c r="E4696" s="268"/>
      <c r="F4696" s="263" t="s">
        <v>13258</v>
      </c>
      <c r="G4696" s="263" t="s">
        <v>13119</v>
      </c>
      <c r="H4696" s="263" t="s">
        <v>13517</v>
      </c>
      <c r="I4696" s="265" t="s">
        <v>9</v>
      </c>
      <c r="J4696" s="290" t="s">
        <v>645</v>
      </c>
      <c r="K4696" s="264"/>
      <c r="L4696" s="263" t="s">
        <v>645</v>
      </c>
    </row>
    <row r="4697" spans="1:12" s="266" customFormat="1" ht="40.200000000000003" customHeight="1">
      <c r="A4697" s="339" t="s">
        <v>13739</v>
      </c>
      <c r="B4697" s="284" t="s">
        <v>14748</v>
      </c>
      <c r="C4697" s="287" t="s">
        <v>13840</v>
      </c>
      <c r="D4697" s="340" t="s">
        <v>13635</v>
      </c>
      <c r="E4697" s="268"/>
      <c r="F4697" s="263" t="s">
        <v>3031</v>
      </c>
      <c r="G4697" s="263" t="s">
        <v>5408</v>
      </c>
      <c r="H4697" s="263" t="s">
        <v>6538</v>
      </c>
      <c r="I4697" s="265" t="s">
        <v>9</v>
      </c>
      <c r="J4697" s="290" t="s">
        <v>645</v>
      </c>
      <c r="K4697" s="264"/>
      <c r="L4697" s="263" t="s">
        <v>645</v>
      </c>
    </row>
    <row r="4698" spans="1:12" s="266" customFormat="1" ht="40.200000000000003" customHeight="1">
      <c r="A4698" s="339" t="s">
        <v>13739</v>
      </c>
      <c r="B4698" s="284" t="s">
        <v>14748</v>
      </c>
      <c r="C4698" s="287" t="s">
        <v>13841</v>
      </c>
      <c r="D4698" s="340" t="s">
        <v>13635</v>
      </c>
      <c r="E4698" s="268"/>
      <c r="F4698" s="263" t="s">
        <v>5025</v>
      </c>
      <c r="G4698" s="263" t="s">
        <v>6540</v>
      </c>
      <c r="H4698" s="263" t="s">
        <v>3365</v>
      </c>
      <c r="I4698" s="265" t="s">
        <v>9</v>
      </c>
      <c r="J4698" s="290" t="s">
        <v>645</v>
      </c>
      <c r="K4698" s="264"/>
      <c r="L4698" s="263" t="s">
        <v>645</v>
      </c>
    </row>
    <row r="4699" spans="1:12" s="266" customFormat="1" ht="40.200000000000003" customHeight="1">
      <c r="A4699" s="339" t="s">
        <v>13739</v>
      </c>
      <c r="B4699" s="284" t="s">
        <v>14748</v>
      </c>
      <c r="C4699" s="287" t="s">
        <v>13842</v>
      </c>
      <c r="D4699" s="340" t="s">
        <v>13635</v>
      </c>
      <c r="E4699" s="268"/>
      <c r="F4699" s="263" t="s">
        <v>3036</v>
      </c>
      <c r="G4699" s="263" t="s">
        <v>6542</v>
      </c>
      <c r="H4699" s="263" t="s">
        <v>6543</v>
      </c>
      <c r="I4699" s="265" t="s">
        <v>9</v>
      </c>
      <c r="J4699" s="290" t="s">
        <v>645</v>
      </c>
      <c r="K4699" s="264"/>
      <c r="L4699" s="263" t="s">
        <v>645</v>
      </c>
    </row>
    <row r="4700" spans="1:12" s="266" customFormat="1" ht="40.200000000000003" customHeight="1">
      <c r="A4700" s="339" t="s">
        <v>13739</v>
      </c>
      <c r="B4700" s="284" t="s">
        <v>14748</v>
      </c>
      <c r="C4700" s="287" t="s">
        <v>13843</v>
      </c>
      <c r="D4700" s="340" t="s">
        <v>13635</v>
      </c>
      <c r="E4700" s="268"/>
      <c r="F4700" s="263" t="s">
        <v>13524</v>
      </c>
      <c r="G4700" s="263" t="s">
        <v>13119</v>
      </c>
      <c r="H4700" s="263" t="s">
        <v>13271</v>
      </c>
      <c r="I4700" s="265" t="s">
        <v>9</v>
      </c>
      <c r="J4700" s="290" t="s">
        <v>645</v>
      </c>
      <c r="K4700" s="264"/>
      <c r="L4700" s="263" t="s">
        <v>645</v>
      </c>
    </row>
    <row r="4701" spans="1:12" s="266" customFormat="1" ht="40.200000000000003" customHeight="1">
      <c r="A4701" s="339" t="s">
        <v>13739</v>
      </c>
      <c r="B4701" s="284" t="s">
        <v>14748</v>
      </c>
      <c r="C4701" s="287" t="s">
        <v>13844</v>
      </c>
      <c r="D4701" s="340" t="s">
        <v>13635</v>
      </c>
      <c r="E4701" s="268"/>
      <c r="F4701" s="263" t="s">
        <v>13737</v>
      </c>
      <c r="G4701" s="263" t="s">
        <v>13119</v>
      </c>
      <c r="H4701" s="263" t="s">
        <v>13738</v>
      </c>
      <c r="I4701" s="265" t="s">
        <v>9</v>
      </c>
      <c r="J4701" s="290" t="s">
        <v>645</v>
      </c>
      <c r="K4701" s="264"/>
      <c r="L4701" s="263" t="s">
        <v>645</v>
      </c>
    </row>
    <row r="4702" spans="1:12" s="266" customFormat="1" ht="40.200000000000003" customHeight="1">
      <c r="A4702" s="339" t="s">
        <v>13845</v>
      </c>
      <c r="B4702" s="328" t="s">
        <v>13846</v>
      </c>
      <c r="C4702" s="287" t="s">
        <v>13847</v>
      </c>
      <c r="D4702" s="340" t="s">
        <v>13848</v>
      </c>
      <c r="E4702" s="271" t="s">
        <v>13849</v>
      </c>
      <c r="F4702" s="263" t="s">
        <v>13850</v>
      </c>
      <c r="G4702" s="263" t="s">
        <v>13851</v>
      </c>
      <c r="H4702" s="263" t="s">
        <v>13852</v>
      </c>
      <c r="I4702" s="265" t="s">
        <v>9</v>
      </c>
      <c r="J4702" s="290" t="s">
        <v>645</v>
      </c>
      <c r="K4702" s="264"/>
      <c r="L4702" s="263" t="s">
        <v>645</v>
      </c>
    </row>
    <row r="4703" spans="1:12" s="266" customFormat="1" ht="40.200000000000003" customHeight="1">
      <c r="A4703" s="339" t="s">
        <v>13845</v>
      </c>
      <c r="B4703" s="328" t="s">
        <v>13846</v>
      </c>
      <c r="C4703" s="287" t="s">
        <v>13853</v>
      </c>
      <c r="D4703" s="340" t="s">
        <v>13848</v>
      </c>
      <c r="E4703" s="271" t="s">
        <v>13849</v>
      </c>
      <c r="F4703" s="263" t="s">
        <v>13854</v>
      </c>
      <c r="G4703" s="263" t="s">
        <v>13851</v>
      </c>
      <c r="H4703" s="263" t="s">
        <v>13855</v>
      </c>
      <c r="I4703" s="265" t="s">
        <v>9</v>
      </c>
      <c r="J4703" s="290" t="s">
        <v>645</v>
      </c>
      <c r="K4703" s="264"/>
      <c r="L4703" s="263" t="s">
        <v>645</v>
      </c>
    </row>
    <row r="4704" spans="1:12" s="266" customFormat="1" ht="40.200000000000003" customHeight="1">
      <c r="A4704" s="339" t="s">
        <v>13845</v>
      </c>
      <c r="B4704" s="328" t="s">
        <v>13846</v>
      </c>
      <c r="C4704" s="287" t="s">
        <v>13856</v>
      </c>
      <c r="D4704" s="340" t="s">
        <v>13848</v>
      </c>
      <c r="E4704" s="271" t="s">
        <v>13849</v>
      </c>
      <c r="F4704" s="263" t="s">
        <v>13082</v>
      </c>
      <c r="G4704" s="263" t="s">
        <v>13851</v>
      </c>
      <c r="H4704" s="263" t="s">
        <v>13083</v>
      </c>
      <c r="I4704" s="265" t="s">
        <v>9</v>
      </c>
      <c r="J4704" s="290" t="s">
        <v>645</v>
      </c>
      <c r="K4704" s="264"/>
      <c r="L4704" s="263" t="s">
        <v>645</v>
      </c>
    </row>
    <row r="4705" spans="1:12" s="266" customFormat="1" ht="40.200000000000003" customHeight="1">
      <c r="A4705" s="339" t="s">
        <v>13845</v>
      </c>
      <c r="B4705" s="328" t="s">
        <v>13846</v>
      </c>
      <c r="C4705" s="287" t="s">
        <v>13857</v>
      </c>
      <c r="D4705" s="340" t="s">
        <v>13848</v>
      </c>
      <c r="E4705" s="271" t="s">
        <v>13849</v>
      </c>
      <c r="F4705" s="263" t="s">
        <v>13085</v>
      </c>
      <c r="G4705" s="263" t="s">
        <v>13851</v>
      </c>
      <c r="H4705" s="263" t="s">
        <v>13086</v>
      </c>
      <c r="I4705" s="265" t="s">
        <v>9</v>
      </c>
      <c r="J4705" s="290" t="s">
        <v>645</v>
      </c>
      <c r="K4705" s="264"/>
      <c r="L4705" s="263" t="s">
        <v>645</v>
      </c>
    </row>
    <row r="4706" spans="1:12" s="266" customFormat="1" ht="40.200000000000003" customHeight="1">
      <c r="A4706" s="339" t="s">
        <v>13845</v>
      </c>
      <c r="B4706" s="328" t="s">
        <v>13846</v>
      </c>
      <c r="C4706" s="287" t="s">
        <v>13858</v>
      </c>
      <c r="D4706" s="340" t="s">
        <v>13848</v>
      </c>
      <c r="E4706" s="271" t="s">
        <v>13849</v>
      </c>
      <c r="F4706" s="291" t="s">
        <v>13088</v>
      </c>
      <c r="G4706" s="263" t="s">
        <v>13851</v>
      </c>
      <c r="H4706" s="291" t="s">
        <v>13089</v>
      </c>
      <c r="I4706" s="265" t="s">
        <v>9</v>
      </c>
      <c r="J4706" s="290" t="s">
        <v>645</v>
      </c>
      <c r="K4706" s="264"/>
      <c r="L4706" s="263" t="s">
        <v>645</v>
      </c>
    </row>
    <row r="4707" spans="1:12" s="266" customFormat="1" ht="40.200000000000003" customHeight="1">
      <c r="A4707" s="339" t="s">
        <v>13845</v>
      </c>
      <c r="B4707" s="328" t="s">
        <v>13846</v>
      </c>
      <c r="C4707" s="287" t="s">
        <v>13859</v>
      </c>
      <c r="D4707" s="340" t="s">
        <v>13848</v>
      </c>
      <c r="E4707" s="271" t="s">
        <v>13849</v>
      </c>
      <c r="F4707" s="263" t="s">
        <v>13091</v>
      </c>
      <c r="G4707" s="263" t="s">
        <v>13851</v>
      </c>
      <c r="H4707" s="263" t="s">
        <v>13092</v>
      </c>
      <c r="I4707" s="265" t="s">
        <v>9</v>
      </c>
      <c r="J4707" s="290" t="s">
        <v>645</v>
      </c>
      <c r="K4707" s="264"/>
      <c r="L4707" s="263" t="s">
        <v>645</v>
      </c>
    </row>
    <row r="4708" spans="1:12" s="266" customFormat="1" ht="40.200000000000003" customHeight="1">
      <c r="A4708" s="339" t="s">
        <v>13845</v>
      </c>
      <c r="B4708" s="328" t="s">
        <v>13846</v>
      </c>
      <c r="C4708" s="287" t="s">
        <v>13860</v>
      </c>
      <c r="D4708" s="340" t="s">
        <v>13848</v>
      </c>
      <c r="E4708" s="271" t="s">
        <v>13849</v>
      </c>
      <c r="F4708" s="278" t="s">
        <v>13861</v>
      </c>
      <c r="G4708" s="263" t="s">
        <v>13851</v>
      </c>
      <c r="H4708" s="263" t="s">
        <v>13862</v>
      </c>
      <c r="I4708" s="265" t="s">
        <v>9</v>
      </c>
      <c r="J4708" s="290" t="s">
        <v>645</v>
      </c>
      <c r="K4708" s="264"/>
      <c r="L4708" s="263" t="s">
        <v>645</v>
      </c>
    </row>
    <row r="4709" spans="1:12" s="266" customFormat="1" ht="40.200000000000003" customHeight="1">
      <c r="A4709" s="339" t="s">
        <v>13845</v>
      </c>
      <c r="B4709" s="328" t="s">
        <v>13846</v>
      </c>
      <c r="C4709" s="287" t="s">
        <v>13863</v>
      </c>
      <c r="D4709" s="340" t="s">
        <v>13848</v>
      </c>
      <c r="E4709" s="271" t="s">
        <v>13849</v>
      </c>
      <c r="F4709" s="263" t="s">
        <v>13098</v>
      </c>
      <c r="G4709" s="263" t="s">
        <v>13864</v>
      </c>
      <c r="H4709" s="263" t="s">
        <v>13100</v>
      </c>
      <c r="I4709" s="265" t="s">
        <v>9</v>
      </c>
      <c r="J4709" s="290" t="s">
        <v>645</v>
      </c>
      <c r="K4709" s="264"/>
      <c r="L4709" s="263" t="s">
        <v>645</v>
      </c>
    </row>
    <row r="4710" spans="1:12" s="266" customFormat="1" ht="40.200000000000003" customHeight="1">
      <c r="A4710" s="339" t="s">
        <v>13845</v>
      </c>
      <c r="B4710" s="328" t="s">
        <v>13846</v>
      </c>
      <c r="C4710" s="287" t="s">
        <v>13865</v>
      </c>
      <c r="D4710" s="340" t="s">
        <v>13848</v>
      </c>
      <c r="E4710" s="271" t="s">
        <v>13849</v>
      </c>
      <c r="F4710" s="263" t="s">
        <v>13102</v>
      </c>
      <c r="G4710" s="263" t="s">
        <v>13864</v>
      </c>
      <c r="H4710" s="291" t="s">
        <v>13866</v>
      </c>
      <c r="I4710" s="265" t="s">
        <v>9</v>
      </c>
      <c r="J4710" s="290" t="s">
        <v>645</v>
      </c>
      <c r="K4710" s="264"/>
      <c r="L4710" s="263" t="s">
        <v>645</v>
      </c>
    </row>
    <row r="4711" spans="1:12" s="266" customFormat="1" ht="40.200000000000003" customHeight="1">
      <c r="A4711" s="339" t="s">
        <v>13845</v>
      </c>
      <c r="B4711" s="328" t="s">
        <v>13846</v>
      </c>
      <c r="C4711" s="287" t="s">
        <v>13867</v>
      </c>
      <c r="D4711" s="340" t="s">
        <v>13848</v>
      </c>
      <c r="E4711" s="271" t="s">
        <v>13849</v>
      </c>
      <c r="F4711" s="263" t="s">
        <v>13105</v>
      </c>
      <c r="G4711" s="263" t="s">
        <v>13864</v>
      </c>
      <c r="H4711" s="291" t="s">
        <v>13107</v>
      </c>
      <c r="I4711" s="265" t="s">
        <v>9</v>
      </c>
      <c r="J4711" s="290" t="s">
        <v>645</v>
      </c>
      <c r="K4711" s="264"/>
      <c r="L4711" s="263" t="s">
        <v>645</v>
      </c>
    </row>
    <row r="4712" spans="1:12" s="266" customFormat="1" ht="40.200000000000003" customHeight="1">
      <c r="A4712" s="339" t="s">
        <v>13845</v>
      </c>
      <c r="B4712" s="328" t="s">
        <v>13846</v>
      </c>
      <c r="C4712" s="287" t="s">
        <v>13868</v>
      </c>
      <c r="D4712" s="340" t="s">
        <v>13848</v>
      </c>
      <c r="E4712" s="271" t="s">
        <v>13849</v>
      </c>
      <c r="F4712" s="263" t="s">
        <v>13109</v>
      </c>
      <c r="G4712" s="263" t="s">
        <v>13864</v>
      </c>
      <c r="H4712" s="291" t="s">
        <v>13869</v>
      </c>
      <c r="I4712" s="265" t="s">
        <v>9</v>
      </c>
      <c r="J4712" s="290" t="s">
        <v>645</v>
      </c>
      <c r="K4712" s="264"/>
      <c r="L4712" s="263" t="s">
        <v>645</v>
      </c>
    </row>
    <row r="4713" spans="1:12" s="266" customFormat="1" ht="40.200000000000003" customHeight="1">
      <c r="A4713" s="263" t="s">
        <v>13845</v>
      </c>
      <c r="B4713" s="346" t="s">
        <v>13846</v>
      </c>
      <c r="C4713" s="256" t="s">
        <v>13870</v>
      </c>
      <c r="D4713" s="263" t="s">
        <v>13848</v>
      </c>
      <c r="E4713" s="271" t="s">
        <v>13849</v>
      </c>
      <c r="F4713" s="263" t="s">
        <v>13112</v>
      </c>
      <c r="G4713" s="263" t="s">
        <v>13864</v>
      </c>
      <c r="H4713" s="263" t="s">
        <v>13113</v>
      </c>
      <c r="I4713" s="265" t="s">
        <v>9</v>
      </c>
      <c r="J4713" s="290" t="s">
        <v>645</v>
      </c>
      <c r="K4713" s="264"/>
      <c r="L4713" s="263" t="s">
        <v>645</v>
      </c>
    </row>
    <row r="4714" spans="1:12" s="266" customFormat="1" ht="40.200000000000003" customHeight="1">
      <c r="A4714" s="263" t="s">
        <v>13845</v>
      </c>
      <c r="B4714" s="271" t="s">
        <v>13846</v>
      </c>
      <c r="C4714" s="263" t="s">
        <v>13871</v>
      </c>
      <c r="D4714" s="263" t="s">
        <v>13848</v>
      </c>
      <c r="E4714" s="271" t="s">
        <v>13849</v>
      </c>
      <c r="F4714" s="263" t="s">
        <v>13115</v>
      </c>
      <c r="G4714" s="263" t="s">
        <v>13864</v>
      </c>
      <c r="H4714" s="263" t="s">
        <v>13116</v>
      </c>
      <c r="I4714" s="265" t="s">
        <v>9</v>
      </c>
      <c r="J4714" s="290" t="s">
        <v>645</v>
      </c>
      <c r="K4714" s="264"/>
      <c r="L4714" s="263" t="s">
        <v>645</v>
      </c>
    </row>
    <row r="4715" spans="1:12" s="266" customFormat="1" ht="40.200000000000003" customHeight="1">
      <c r="A4715" s="263" t="s">
        <v>13845</v>
      </c>
      <c r="B4715" s="271" t="s">
        <v>13846</v>
      </c>
      <c r="C4715" s="263" t="s">
        <v>13872</v>
      </c>
      <c r="D4715" s="263" t="s">
        <v>13848</v>
      </c>
      <c r="E4715" s="271" t="s">
        <v>13849</v>
      </c>
      <c r="F4715" s="263" t="s">
        <v>13118</v>
      </c>
      <c r="G4715" s="263" t="s">
        <v>13864</v>
      </c>
      <c r="H4715" s="263" t="s">
        <v>13120</v>
      </c>
      <c r="I4715" s="265" t="s">
        <v>9</v>
      </c>
      <c r="J4715" s="290" t="s">
        <v>645</v>
      </c>
      <c r="K4715" s="264"/>
      <c r="L4715" s="263" t="s">
        <v>645</v>
      </c>
    </row>
    <row r="4716" spans="1:12" s="266" customFormat="1" ht="40.200000000000003" customHeight="1">
      <c r="A4716" s="263" t="s">
        <v>13845</v>
      </c>
      <c r="B4716" s="271" t="s">
        <v>13846</v>
      </c>
      <c r="C4716" s="263" t="s">
        <v>13873</v>
      </c>
      <c r="D4716" s="263" t="s">
        <v>13848</v>
      </c>
      <c r="E4716" s="271" t="s">
        <v>13849</v>
      </c>
      <c r="F4716" s="263" t="s">
        <v>13453</v>
      </c>
      <c r="G4716" s="263" t="s">
        <v>13864</v>
      </c>
      <c r="H4716" s="263" t="s">
        <v>13874</v>
      </c>
      <c r="I4716" s="265" t="s">
        <v>9</v>
      </c>
      <c r="J4716" s="290" t="s">
        <v>645</v>
      </c>
      <c r="K4716" s="264"/>
      <c r="L4716" s="263" t="s">
        <v>645</v>
      </c>
    </row>
    <row r="4717" spans="1:12" s="266" customFormat="1" ht="40.200000000000003" customHeight="1">
      <c r="A4717" s="263" t="s">
        <v>13845</v>
      </c>
      <c r="B4717" s="271" t="s">
        <v>13846</v>
      </c>
      <c r="C4717" s="263" t="s">
        <v>13875</v>
      </c>
      <c r="D4717" s="263" t="s">
        <v>13848</v>
      </c>
      <c r="E4717" s="271" t="s">
        <v>13849</v>
      </c>
      <c r="F4717" s="263" t="s">
        <v>13125</v>
      </c>
      <c r="G4717" s="263" t="s">
        <v>13864</v>
      </c>
      <c r="H4717" s="263" t="s">
        <v>13126</v>
      </c>
      <c r="I4717" s="265" t="s">
        <v>9</v>
      </c>
      <c r="J4717" s="290" t="s">
        <v>645</v>
      </c>
      <c r="K4717" s="264"/>
      <c r="L4717" s="263" t="s">
        <v>645</v>
      </c>
    </row>
    <row r="4718" spans="1:12" s="266" customFormat="1" ht="40.200000000000003" customHeight="1">
      <c r="A4718" s="263" t="s">
        <v>13845</v>
      </c>
      <c r="B4718" s="271" t="s">
        <v>13846</v>
      </c>
      <c r="C4718" s="263" t="s">
        <v>13876</v>
      </c>
      <c r="D4718" s="263" t="s">
        <v>13848</v>
      </c>
      <c r="E4718" s="271" t="s">
        <v>13849</v>
      </c>
      <c r="F4718" s="263" t="s">
        <v>13128</v>
      </c>
      <c r="G4718" s="263" t="s">
        <v>13864</v>
      </c>
      <c r="H4718" s="263" t="s">
        <v>13129</v>
      </c>
      <c r="I4718" s="265" t="s">
        <v>9</v>
      </c>
      <c r="J4718" s="290" t="s">
        <v>645</v>
      </c>
      <c r="K4718" s="264"/>
      <c r="L4718" s="263" t="s">
        <v>645</v>
      </c>
    </row>
    <row r="4719" spans="1:12" s="266" customFormat="1" ht="40.200000000000003" customHeight="1">
      <c r="A4719" s="263" t="s">
        <v>13845</v>
      </c>
      <c r="B4719" s="271" t="s">
        <v>13846</v>
      </c>
      <c r="C4719" s="263" t="s">
        <v>13877</v>
      </c>
      <c r="D4719" s="263" t="s">
        <v>13848</v>
      </c>
      <c r="E4719" s="271" t="s">
        <v>13849</v>
      </c>
      <c r="F4719" s="263" t="s">
        <v>13878</v>
      </c>
      <c r="G4719" s="263" t="s">
        <v>13864</v>
      </c>
      <c r="H4719" s="263" t="s">
        <v>13879</v>
      </c>
      <c r="I4719" s="265" t="s">
        <v>9</v>
      </c>
      <c r="J4719" s="290" t="s">
        <v>645</v>
      </c>
      <c r="K4719" s="264"/>
      <c r="L4719" s="263" t="s">
        <v>645</v>
      </c>
    </row>
    <row r="4720" spans="1:12" s="266" customFormat="1" ht="40.200000000000003" customHeight="1">
      <c r="A4720" s="263" t="s">
        <v>13845</v>
      </c>
      <c r="B4720" s="271" t="s">
        <v>13846</v>
      </c>
      <c r="C4720" s="263" t="s">
        <v>13880</v>
      </c>
      <c r="D4720" s="263" t="s">
        <v>13848</v>
      </c>
      <c r="E4720" s="271" t="s">
        <v>13849</v>
      </c>
      <c r="F4720" s="263" t="s">
        <v>13136</v>
      </c>
      <c r="G4720" s="263" t="s">
        <v>13881</v>
      </c>
      <c r="H4720" s="263" t="s">
        <v>13138</v>
      </c>
      <c r="I4720" s="265" t="s">
        <v>9</v>
      </c>
      <c r="J4720" s="290" t="s">
        <v>645</v>
      </c>
      <c r="K4720" s="264"/>
      <c r="L4720" s="263" t="s">
        <v>645</v>
      </c>
    </row>
    <row r="4721" spans="1:12" s="266" customFormat="1" ht="40.200000000000003" customHeight="1">
      <c r="A4721" s="263" t="s">
        <v>13845</v>
      </c>
      <c r="B4721" s="271" t="s">
        <v>13846</v>
      </c>
      <c r="C4721" s="263" t="s">
        <v>13882</v>
      </c>
      <c r="D4721" s="263" t="s">
        <v>13848</v>
      </c>
      <c r="E4721" s="271" t="s">
        <v>13849</v>
      </c>
      <c r="F4721" s="263" t="s">
        <v>13140</v>
      </c>
      <c r="G4721" s="263" t="s">
        <v>13881</v>
      </c>
      <c r="H4721" s="263" t="s">
        <v>13141</v>
      </c>
      <c r="I4721" s="265" t="s">
        <v>9</v>
      </c>
      <c r="J4721" s="290" t="s">
        <v>645</v>
      </c>
      <c r="K4721" s="264"/>
      <c r="L4721" s="263" t="s">
        <v>645</v>
      </c>
    </row>
    <row r="4722" spans="1:12" s="266" customFormat="1" ht="40.200000000000003" customHeight="1">
      <c r="A4722" s="263" t="s">
        <v>13845</v>
      </c>
      <c r="B4722" s="271" t="s">
        <v>13846</v>
      </c>
      <c r="C4722" s="263" t="s">
        <v>13883</v>
      </c>
      <c r="D4722" s="263" t="s">
        <v>13848</v>
      </c>
      <c r="E4722" s="271" t="s">
        <v>13849</v>
      </c>
      <c r="F4722" s="263" t="s">
        <v>13884</v>
      </c>
      <c r="G4722" s="263" t="s">
        <v>13881</v>
      </c>
      <c r="H4722" s="263" t="s">
        <v>13144</v>
      </c>
      <c r="I4722" s="265" t="s">
        <v>9</v>
      </c>
      <c r="J4722" s="290" t="s">
        <v>645</v>
      </c>
      <c r="K4722" s="264"/>
      <c r="L4722" s="263" t="s">
        <v>645</v>
      </c>
    </row>
    <row r="4723" spans="1:12" s="266" customFormat="1" ht="40.200000000000003" customHeight="1">
      <c r="A4723" s="263" t="s">
        <v>13845</v>
      </c>
      <c r="B4723" s="271" t="s">
        <v>13846</v>
      </c>
      <c r="C4723" s="263" t="s">
        <v>13885</v>
      </c>
      <c r="D4723" s="263" t="s">
        <v>13848</v>
      </c>
      <c r="E4723" s="271" t="s">
        <v>13849</v>
      </c>
      <c r="F4723" s="263" t="s">
        <v>13146</v>
      </c>
      <c r="G4723" s="263" t="s">
        <v>13886</v>
      </c>
      <c r="H4723" s="263" t="s">
        <v>13148</v>
      </c>
      <c r="I4723" s="265" t="s">
        <v>9</v>
      </c>
      <c r="J4723" s="290" t="s">
        <v>645</v>
      </c>
      <c r="K4723" s="264"/>
      <c r="L4723" s="263" t="s">
        <v>645</v>
      </c>
    </row>
    <row r="4724" spans="1:12" s="266" customFormat="1" ht="40.200000000000003" customHeight="1">
      <c r="A4724" s="263" t="s">
        <v>13845</v>
      </c>
      <c r="B4724" s="271" t="s">
        <v>13846</v>
      </c>
      <c r="C4724" s="263" t="s">
        <v>13887</v>
      </c>
      <c r="D4724" s="263" t="s">
        <v>13848</v>
      </c>
      <c r="E4724" s="271" t="s">
        <v>13849</v>
      </c>
      <c r="F4724" s="263" t="s">
        <v>13150</v>
      </c>
      <c r="G4724" s="263" t="s">
        <v>13886</v>
      </c>
      <c r="H4724" s="263" t="s">
        <v>13888</v>
      </c>
      <c r="I4724" s="265" t="s">
        <v>9</v>
      </c>
      <c r="J4724" s="290" t="s">
        <v>645</v>
      </c>
      <c r="K4724" s="264"/>
      <c r="L4724" s="263" t="s">
        <v>645</v>
      </c>
    </row>
    <row r="4725" spans="1:12" s="266" customFormat="1" ht="40.200000000000003" customHeight="1">
      <c r="A4725" s="263" t="s">
        <v>13845</v>
      </c>
      <c r="B4725" s="271" t="s">
        <v>13846</v>
      </c>
      <c r="C4725" s="263" t="s">
        <v>13889</v>
      </c>
      <c r="D4725" s="263" t="s">
        <v>13848</v>
      </c>
      <c r="E4725" s="271" t="s">
        <v>13849</v>
      </c>
      <c r="F4725" s="263" t="s">
        <v>13153</v>
      </c>
      <c r="G4725" s="263" t="s">
        <v>13890</v>
      </c>
      <c r="H4725" s="263" t="s">
        <v>13155</v>
      </c>
      <c r="I4725" s="265" t="s">
        <v>9</v>
      </c>
      <c r="J4725" s="290" t="s">
        <v>645</v>
      </c>
      <c r="K4725" s="264"/>
      <c r="L4725" s="263" t="s">
        <v>645</v>
      </c>
    </row>
    <row r="4726" spans="1:12" s="266" customFormat="1" ht="40.200000000000003" customHeight="1">
      <c r="A4726" s="263" t="s">
        <v>13845</v>
      </c>
      <c r="B4726" s="271" t="s">
        <v>13846</v>
      </c>
      <c r="C4726" s="263" t="s">
        <v>13891</v>
      </c>
      <c r="D4726" s="263" t="s">
        <v>13848</v>
      </c>
      <c r="E4726" s="271" t="s">
        <v>13849</v>
      </c>
      <c r="F4726" s="263" t="s">
        <v>13892</v>
      </c>
      <c r="G4726" s="263" t="s">
        <v>13886</v>
      </c>
      <c r="H4726" s="263" t="s">
        <v>13893</v>
      </c>
      <c r="I4726" s="265" t="s">
        <v>9</v>
      </c>
      <c r="J4726" s="290" t="s">
        <v>645</v>
      </c>
      <c r="K4726" s="264"/>
      <c r="L4726" s="263" t="s">
        <v>645</v>
      </c>
    </row>
    <row r="4727" spans="1:12" s="266" customFormat="1" ht="40.200000000000003" customHeight="1">
      <c r="A4727" s="263" t="s">
        <v>13845</v>
      </c>
      <c r="B4727" s="271" t="s">
        <v>13846</v>
      </c>
      <c r="C4727" s="263" t="s">
        <v>13894</v>
      </c>
      <c r="D4727" s="263" t="s">
        <v>13848</v>
      </c>
      <c r="E4727" s="271" t="s">
        <v>13849</v>
      </c>
      <c r="F4727" s="263" t="s">
        <v>13895</v>
      </c>
      <c r="G4727" s="263" t="s">
        <v>13886</v>
      </c>
      <c r="H4727" s="263" t="s">
        <v>13896</v>
      </c>
      <c r="I4727" s="265" t="s">
        <v>9</v>
      </c>
      <c r="J4727" s="290" t="s">
        <v>645</v>
      </c>
      <c r="K4727" s="264"/>
      <c r="L4727" s="263" t="s">
        <v>645</v>
      </c>
    </row>
    <row r="4728" spans="1:12" s="266" customFormat="1" ht="40.200000000000003" customHeight="1">
      <c r="A4728" s="263" t="s">
        <v>13845</v>
      </c>
      <c r="B4728" s="271" t="s">
        <v>13846</v>
      </c>
      <c r="C4728" s="263" t="s">
        <v>13897</v>
      </c>
      <c r="D4728" s="263" t="s">
        <v>13848</v>
      </c>
      <c r="E4728" s="271" t="s">
        <v>13849</v>
      </c>
      <c r="F4728" s="263" t="s">
        <v>13898</v>
      </c>
      <c r="G4728" s="263" t="s">
        <v>13864</v>
      </c>
      <c r="H4728" s="263" t="s">
        <v>13899</v>
      </c>
      <c r="I4728" s="265" t="s">
        <v>9</v>
      </c>
      <c r="J4728" s="290" t="s">
        <v>645</v>
      </c>
      <c r="K4728" s="264"/>
      <c r="L4728" s="263" t="s">
        <v>645</v>
      </c>
    </row>
    <row r="4729" spans="1:12" s="266" customFormat="1" ht="40.200000000000003" customHeight="1">
      <c r="A4729" s="263" t="s">
        <v>13845</v>
      </c>
      <c r="B4729" s="271" t="s">
        <v>13846</v>
      </c>
      <c r="C4729" s="263" t="s">
        <v>13900</v>
      </c>
      <c r="D4729" s="263" t="s">
        <v>13848</v>
      </c>
      <c r="E4729" s="271" t="s">
        <v>13849</v>
      </c>
      <c r="F4729" s="263" t="s">
        <v>13901</v>
      </c>
      <c r="G4729" s="263" t="s">
        <v>13864</v>
      </c>
      <c r="H4729" s="263" t="s">
        <v>13902</v>
      </c>
      <c r="I4729" s="265" t="s">
        <v>9</v>
      </c>
      <c r="J4729" s="290" t="s">
        <v>645</v>
      </c>
      <c r="K4729" s="264"/>
      <c r="L4729" s="263" t="s">
        <v>645</v>
      </c>
    </row>
    <row r="4730" spans="1:12" s="266" customFormat="1" ht="40.200000000000003" customHeight="1">
      <c r="A4730" s="263" t="s">
        <v>13845</v>
      </c>
      <c r="B4730" s="271" t="s">
        <v>13846</v>
      </c>
      <c r="C4730" s="263" t="s">
        <v>13903</v>
      </c>
      <c r="D4730" s="263" t="s">
        <v>13848</v>
      </c>
      <c r="E4730" s="271" t="s">
        <v>13849</v>
      </c>
      <c r="F4730" s="263" t="s">
        <v>13904</v>
      </c>
      <c r="G4730" s="263" t="s">
        <v>13864</v>
      </c>
      <c r="H4730" s="263" t="s">
        <v>13905</v>
      </c>
      <c r="I4730" s="265" t="s">
        <v>9</v>
      </c>
      <c r="J4730" s="290" t="s">
        <v>645</v>
      </c>
      <c r="K4730" s="264"/>
      <c r="L4730" s="263" t="s">
        <v>645</v>
      </c>
    </row>
    <row r="4731" spans="1:12" s="266" customFormat="1" ht="40.200000000000003" customHeight="1">
      <c r="A4731" s="263" t="s">
        <v>13845</v>
      </c>
      <c r="B4731" s="271" t="s">
        <v>13846</v>
      </c>
      <c r="C4731" s="263" t="s">
        <v>13906</v>
      </c>
      <c r="D4731" s="263" t="s">
        <v>13848</v>
      </c>
      <c r="E4731" s="271" t="s">
        <v>13849</v>
      </c>
      <c r="F4731" s="263" t="s">
        <v>13907</v>
      </c>
      <c r="G4731" s="263" t="s">
        <v>13864</v>
      </c>
      <c r="H4731" s="263" t="s">
        <v>13908</v>
      </c>
      <c r="I4731" s="265" t="s">
        <v>9</v>
      </c>
      <c r="J4731" s="290" t="s">
        <v>645</v>
      </c>
      <c r="K4731" s="264"/>
      <c r="L4731" s="263" t="s">
        <v>645</v>
      </c>
    </row>
    <row r="4732" spans="1:12" s="266" customFormat="1" ht="40.200000000000003" customHeight="1">
      <c r="A4732" s="263" t="s">
        <v>13845</v>
      </c>
      <c r="B4732" s="271" t="s">
        <v>13846</v>
      </c>
      <c r="C4732" s="263" t="s">
        <v>13909</v>
      </c>
      <c r="D4732" s="263" t="s">
        <v>13848</v>
      </c>
      <c r="E4732" s="271" t="s">
        <v>13849</v>
      </c>
      <c r="F4732" s="263" t="s">
        <v>13910</v>
      </c>
      <c r="G4732" s="263" t="s">
        <v>13864</v>
      </c>
      <c r="H4732" s="263" t="s">
        <v>13911</v>
      </c>
      <c r="I4732" s="265" t="s">
        <v>9</v>
      </c>
      <c r="J4732" s="290" t="s">
        <v>645</v>
      </c>
      <c r="K4732" s="264"/>
      <c r="L4732" s="263" t="s">
        <v>645</v>
      </c>
    </row>
    <row r="4733" spans="1:12" s="266" customFormat="1" ht="40.200000000000003" customHeight="1">
      <c r="A4733" s="263" t="s">
        <v>13845</v>
      </c>
      <c r="B4733" s="271" t="s">
        <v>13846</v>
      </c>
      <c r="C4733" s="263" t="s">
        <v>13912</v>
      </c>
      <c r="D4733" s="263" t="s">
        <v>13848</v>
      </c>
      <c r="E4733" s="271" t="s">
        <v>13849</v>
      </c>
      <c r="F4733" s="263" t="s">
        <v>13169</v>
      </c>
      <c r="G4733" s="263" t="s">
        <v>13864</v>
      </c>
      <c r="H4733" s="263" t="s">
        <v>13170</v>
      </c>
      <c r="I4733" s="265" t="s">
        <v>9</v>
      </c>
      <c r="J4733" s="290" t="s">
        <v>645</v>
      </c>
      <c r="K4733" s="264"/>
      <c r="L4733" s="263" t="s">
        <v>645</v>
      </c>
    </row>
    <row r="4734" spans="1:12" s="266" customFormat="1" ht="40.200000000000003" customHeight="1">
      <c r="A4734" s="263" t="s">
        <v>13845</v>
      </c>
      <c r="B4734" s="271" t="s">
        <v>13846</v>
      </c>
      <c r="C4734" s="263" t="s">
        <v>13913</v>
      </c>
      <c r="D4734" s="263" t="s">
        <v>13848</v>
      </c>
      <c r="E4734" s="271" t="s">
        <v>13849</v>
      </c>
      <c r="F4734" s="263" t="s">
        <v>13172</v>
      </c>
      <c r="G4734" s="263" t="s">
        <v>13864</v>
      </c>
      <c r="H4734" s="263" t="s">
        <v>13173</v>
      </c>
      <c r="I4734" s="265" t="s">
        <v>9</v>
      </c>
      <c r="J4734" s="290" t="s">
        <v>645</v>
      </c>
      <c r="K4734" s="264"/>
      <c r="L4734" s="263" t="s">
        <v>645</v>
      </c>
    </row>
    <row r="4735" spans="1:12" s="266" customFormat="1" ht="40.200000000000003" customHeight="1">
      <c r="A4735" s="263" t="s">
        <v>13845</v>
      </c>
      <c r="B4735" s="271" t="s">
        <v>13846</v>
      </c>
      <c r="C4735" s="263" t="s">
        <v>13914</v>
      </c>
      <c r="D4735" s="263" t="s">
        <v>13848</v>
      </c>
      <c r="E4735" s="271" t="s">
        <v>13849</v>
      </c>
      <c r="F4735" s="263" t="s">
        <v>13915</v>
      </c>
      <c r="G4735" s="263" t="s">
        <v>13864</v>
      </c>
      <c r="H4735" s="263" t="s">
        <v>13916</v>
      </c>
      <c r="I4735" s="265" t="s">
        <v>9</v>
      </c>
      <c r="J4735" s="290" t="s">
        <v>645</v>
      </c>
      <c r="K4735" s="264"/>
      <c r="L4735" s="263" t="s">
        <v>645</v>
      </c>
    </row>
    <row r="4736" spans="1:12" s="266" customFormat="1" ht="40.200000000000003" customHeight="1">
      <c r="A4736" s="263" t="s">
        <v>13845</v>
      </c>
      <c r="B4736" s="271" t="s">
        <v>13846</v>
      </c>
      <c r="C4736" s="263" t="s">
        <v>13917</v>
      </c>
      <c r="D4736" s="263" t="s">
        <v>13848</v>
      </c>
      <c r="E4736" s="271" t="s">
        <v>13849</v>
      </c>
      <c r="F4736" s="263" t="s">
        <v>13918</v>
      </c>
      <c r="G4736" s="263" t="s">
        <v>13864</v>
      </c>
      <c r="H4736" s="263" t="s">
        <v>13919</v>
      </c>
      <c r="I4736" s="265" t="s">
        <v>9</v>
      </c>
      <c r="J4736" s="290" t="s">
        <v>645</v>
      </c>
      <c r="K4736" s="264"/>
      <c r="L4736" s="263" t="s">
        <v>645</v>
      </c>
    </row>
    <row r="4737" spans="1:12" s="266" customFormat="1" ht="40.200000000000003" customHeight="1">
      <c r="A4737" s="263" t="s">
        <v>13845</v>
      </c>
      <c r="B4737" s="271" t="s">
        <v>13846</v>
      </c>
      <c r="C4737" s="263" t="s">
        <v>13920</v>
      </c>
      <c r="D4737" s="263" t="s">
        <v>13848</v>
      </c>
      <c r="E4737" s="271" t="s">
        <v>13849</v>
      </c>
      <c r="F4737" s="263" t="s">
        <v>13192</v>
      </c>
      <c r="G4737" s="263" t="s">
        <v>13921</v>
      </c>
      <c r="H4737" s="263" t="s">
        <v>13194</v>
      </c>
      <c r="I4737" s="265" t="s">
        <v>9</v>
      </c>
      <c r="J4737" s="290" t="s">
        <v>645</v>
      </c>
      <c r="K4737" s="264"/>
      <c r="L4737" s="263" t="s">
        <v>645</v>
      </c>
    </row>
    <row r="4738" spans="1:12" s="266" customFormat="1" ht="40.200000000000003" customHeight="1">
      <c r="A4738" s="263" t="s">
        <v>13845</v>
      </c>
      <c r="B4738" s="271" t="s">
        <v>13846</v>
      </c>
      <c r="C4738" s="263" t="s">
        <v>13922</v>
      </c>
      <c r="D4738" s="263" t="s">
        <v>13848</v>
      </c>
      <c r="E4738" s="271" t="s">
        <v>13849</v>
      </c>
      <c r="F4738" s="263" t="s">
        <v>13196</v>
      </c>
      <c r="G4738" s="263" t="s">
        <v>13923</v>
      </c>
      <c r="H4738" s="263" t="s">
        <v>13198</v>
      </c>
      <c r="I4738" s="265" t="s">
        <v>9</v>
      </c>
      <c r="J4738" s="290" t="s">
        <v>645</v>
      </c>
      <c r="K4738" s="264"/>
      <c r="L4738" s="263" t="s">
        <v>645</v>
      </c>
    </row>
    <row r="4739" spans="1:12" s="266" customFormat="1" ht="40.200000000000003" customHeight="1">
      <c r="A4739" s="263" t="s">
        <v>13845</v>
      </c>
      <c r="B4739" s="271" t="s">
        <v>13846</v>
      </c>
      <c r="C4739" s="263" t="s">
        <v>13924</v>
      </c>
      <c r="D4739" s="263" t="s">
        <v>13848</v>
      </c>
      <c r="E4739" s="271" t="s">
        <v>13849</v>
      </c>
      <c r="F4739" s="263" t="s">
        <v>13200</v>
      </c>
      <c r="G4739" s="263" t="s">
        <v>13921</v>
      </c>
      <c r="H4739" s="263" t="s">
        <v>13202</v>
      </c>
      <c r="I4739" s="265" t="s">
        <v>9</v>
      </c>
      <c r="J4739" s="290" t="s">
        <v>645</v>
      </c>
      <c r="K4739" s="264"/>
      <c r="L4739" s="263" t="s">
        <v>645</v>
      </c>
    </row>
    <row r="4740" spans="1:12" s="266" customFormat="1" ht="40.200000000000003" customHeight="1">
      <c r="A4740" s="263" t="s">
        <v>13845</v>
      </c>
      <c r="B4740" s="271" t="s">
        <v>13846</v>
      </c>
      <c r="C4740" s="263" t="s">
        <v>13925</v>
      </c>
      <c r="D4740" s="263" t="s">
        <v>13848</v>
      </c>
      <c r="E4740" s="271" t="s">
        <v>13849</v>
      </c>
      <c r="F4740" s="263" t="s">
        <v>13204</v>
      </c>
      <c r="G4740" s="263" t="s">
        <v>13926</v>
      </c>
      <c r="H4740" s="263" t="s">
        <v>13205</v>
      </c>
      <c r="I4740" s="265" t="s">
        <v>9</v>
      </c>
      <c r="J4740" s="290" t="s">
        <v>645</v>
      </c>
      <c r="K4740" s="264"/>
      <c r="L4740" s="263" t="s">
        <v>645</v>
      </c>
    </row>
    <row r="4741" spans="1:12" s="266" customFormat="1" ht="40.200000000000003" customHeight="1">
      <c r="A4741" s="263" t="s">
        <v>13845</v>
      </c>
      <c r="B4741" s="271" t="s">
        <v>13846</v>
      </c>
      <c r="C4741" s="263" t="s">
        <v>13927</v>
      </c>
      <c r="D4741" s="263" t="s">
        <v>13848</v>
      </c>
      <c r="E4741" s="271" t="s">
        <v>13849</v>
      </c>
      <c r="F4741" s="263" t="s">
        <v>13207</v>
      </c>
      <c r="G4741" s="263" t="s">
        <v>13928</v>
      </c>
      <c r="H4741" s="263" t="s">
        <v>13929</v>
      </c>
      <c r="I4741" s="265" t="s">
        <v>9</v>
      </c>
      <c r="J4741" s="290" t="s">
        <v>645</v>
      </c>
      <c r="K4741" s="264"/>
      <c r="L4741" s="263" t="s">
        <v>645</v>
      </c>
    </row>
    <row r="4742" spans="1:12" s="266" customFormat="1" ht="40.200000000000003" customHeight="1">
      <c r="A4742" s="263" t="s">
        <v>13845</v>
      </c>
      <c r="B4742" s="271" t="s">
        <v>13846</v>
      </c>
      <c r="C4742" s="263" t="s">
        <v>13930</v>
      </c>
      <c r="D4742" s="263" t="s">
        <v>13848</v>
      </c>
      <c r="E4742" s="271" t="s">
        <v>13849</v>
      </c>
      <c r="F4742" s="263" t="s">
        <v>13211</v>
      </c>
      <c r="G4742" s="263" t="s">
        <v>13928</v>
      </c>
      <c r="H4742" s="263" t="s">
        <v>13212</v>
      </c>
      <c r="I4742" s="265" t="s">
        <v>9</v>
      </c>
      <c r="J4742" s="290" t="s">
        <v>645</v>
      </c>
      <c r="K4742" s="264"/>
      <c r="L4742" s="263" t="s">
        <v>645</v>
      </c>
    </row>
    <row r="4743" spans="1:12" s="266" customFormat="1" ht="40.200000000000003" customHeight="1">
      <c r="A4743" s="263" t="s">
        <v>13845</v>
      </c>
      <c r="B4743" s="271" t="s">
        <v>13846</v>
      </c>
      <c r="C4743" s="263" t="s">
        <v>13931</v>
      </c>
      <c r="D4743" s="263" t="s">
        <v>13848</v>
      </c>
      <c r="E4743" s="271" t="s">
        <v>13849</v>
      </c>
      <c r="F4743" s="263" t="s">
        <v>13214</v>
      </c>
      <c r="G4743" s="263" t="s">
        <v>13932</v>
      </c>
      <c r="H4743" s="263" t="s">
        <v>13215</v>
      </c>
      <c r="I4743" s="273" t="s">
        <v>9</v>
      </c>
      <c r="J4743" s="290"/>
      <c r="K4743" s="264"/>
      <c r="L4743" s="263" t="s">
        <v>645</v>
      </c>
    </row>
    <row r="4744" spans="1:12" s="266" customFormat="1" ht="40.200000000000003" customHeight="1">
      <c r="A4744" s="263" t="s">
        <v>13845</v>
      </c>
      <c r="B4744" s="271" t="s">
        <v>13846</v>
      </c>
      <c r="C4744" s="263" t="s">
        <v>13933</v>
      </c>
      <c r="D4744" s="263" t="s">
        <v>13848</v>
      </c>
      <c r="E4744" s="271" t="s">
        <v>13849</v>
      </c>
      <c r="F4744" s="263" t="s">
        <v>13217</v>
      </c>
      <c r="G4744" s="263" t="s">
        <v>13932</v>
      </c>
      <c r="H4744" s="263" t="s">
        <v>13218</v>
      </c>
      <c r="I4744" s="273" t="s">
        <v>9</v>
      </c>
      <c r="J4744" s="290"/>
      <c r="K4744" s="264"/>
      <c r="L4744" s="263" t="s">
        <v>645</v>
      </c>
    </row>
    <row r="4745" spans="1:12" s="266" customFormat="1" ht="40.200000000000003" customHeight="1">
      <c r="A4745" s="263" t="s">
        <v>13845</v>
      </c>
      <c r="B4745" s="271" t="s">
        <v>13846</v>
      </c>
      <c r="C4745" s="263" t="s">
        <v>13934</v>
      </c>
      <c r="D4745" s="263" t="s">
        <v>13848</v>
      </c>
      <c r="E4745" s="271" t="s">
        <v>13849</v>
      </c>
      <c r="F4745" s="263" t="s">
        <v>13220</v>
      </c>
      <c r="G4745" s="263" t="s">
        <v>13932</v>
      </c>
      <c r="H4745" s="291" t="s">
        <v>13221</v>
      </c>
      <c r="I4745" s="265" t="s">
        <v>9</v>
      </c>
      <c r="J4745" s="290" t="s">
        <v>645</v>
      </c>
      <c r="K4745" s="264"/>
      <c r="L4745" s="263" t="s">
        <v>645</v>
      </c>
    </row>
    <row r="4746" spans="1:12" s="266" customFormat="1" ht="40.200000000000003" customHeight="1">
      <c r="A4746" s="263" t="s">
        <v>13845</v>
      </c>
      <c r="B4746" s="271" t="s">
        <v>13846</v>
      </c>
      <c r="C4746" s="263" t="s">
        <v>13935</v>
      </c>
      <c r="D4746" s="263" t="s">
        <v>13848</v>
      </c>
      <c r="E4746" s="271" t="s">
        <v>13849</v>
      </c>
      <c r="F4746" s="263" t="s">
        <v>13223</v>
      </c>
      <c r="G4746" s="263" t="s">
        <v>13932</v>
      </c>
      <c r="H4746" s="263" t="s">
        <v>13224</v>
      </c>
      <c r="I4746" s="265" t="s">
        <v>9</v>
      </c>
      <c r="J4746" s="290" t="s">
        <v>645</v>
      </c>
      <c r="K4746" s="264"/>
      <c r="L4746" s="263" t="s">
        <v>645</v>
      </c>
    </row>
    <row r="4747" spans="1:12" s="266" customFormat="1" ht="40.200000000000003" customHeight="1">
      <c r="A4747" s="263" t="s">
        <v>13845</v>
      </c>
      <c r="B4747" s="271" t="s">
        <v>13846</v>
      </c>
      <c r="C4747" s="263" t="s">
        <v>13936</v>
      </c>
      <c r="D4747" s="263" t="s">
        <v>13848</v>
      </c>
      <c r="E4747" s="271" t="s">
        <v>13849</v>
      </c>
      <c r="F4747" s="263" t="s">
        <v>13937</v>
      </c>
      <c r="G4747" s="263" t="s">
        <v>13938</v>
      </c>
      <c r="H4747" s="263" t="s">
        <v>13939</v>
      </c>
      <c r="I4747" s="265" t="s">
        <v>9</v>
      </c>
      <c r="J4747" s="290" t="s">
        <v>645</v>
      </c>
      <c r="K4747" s="264"/>
      <c r="L4747" s="263" t="s">
        <v>645</v>
      </c>
    </row>
    <row r="4748" spans="1:12" s="266" customFormat="1" ht="40.200000000000003" customHeight="1">
      <c r="A4748" s="263" t="s">
        <v>13845</v>
      </c>
      <c r="B4748" s="271" t="s">
        <v>13846</v>
      </c>
      <c r="C4748" s="263" t="s">
        <v>13940</v>
      </c>
      <c r="D4748" s="263" t="s">
        <v>13848</v>
      </c>
      <c r="E4748" s="271" t="s">
        <v>13849</v>
      </c>
      <c r="F4748" s="263" t="s">
        <v>13941</v>
      </c>
      <c r="G4748" s="263" t="s">
        <v>13932</v>
      </c>
      <c r="H4748" s="263" t="s">
        <v>17441</v>
      </c>
      <c r="I4748" s="265" t="s">
        <v>9</v>
      </c>
      <c r="J4748" s="290" t="s">
        <v>645</v>
      </c>
      <c r="K4748" s="264"/>
      <c r="L4748" s="263" t="s">
        <v>645</v>
      </c>
    </row>
    <row r="4749" spans="1:12" s="266" customFormat="1" ht="40.200000000000003" customHeight="1">
      <c r="A4749" s="263" t="s">
        <v>13845</v>
      </c>
      <c r="B4749" s="271" t="s">
        <v>13846</v>
      </c>
      <c r="C4749" s="263" t="s">
        <v>13942</v>
      </c>
      <c r="D4749" s="263" t="s">
        <v>13848</v>
      </c>
      <c r="E4749" s="271" t="s">
        <v>13849</v>
      </c>
      <c r="F4749" s="263" t="s">
        <v>13943</v>
      </c>
      <c r="G4749" s="263" t="s">
        <v>13932</v>
      </c>
      <c r="H4749" s="263" t="s">
        <v>13227</v>
      </c>
      <c r="I4749" s="265" t="s">
        <v>9</v>
      </c>
      <c r="J4749" s="290" t="s">
        <v>645</v>
      </c>
      <c r="K4749" s="264"/>
      <c r="L4749" s="263" t="s">
        <v>645</v>
      </c>
    </row>
    <row r="4750" spans="1:12" s="266" customFormat="1" ht="40.200000000000003" customHeight="1">
      <c r="A4750" s="263" t="s">
        <v>13845</v>
      </c>
      <c r="B4750" s="271" t="s">
        <v>13846</v>
      </c>
      <c r="C4750" s="263" t="s">
        <v>13944</v>
      </c>
      <c r="D4750" s="263" t="s">
        <v>13848</v>
      </c>
      <c r="E4750" s="271" t="s">
        <v>13849</v>
      </c>
      <c r="F4750" s="263" t="s">
        <v>13945</v>
      </c>
      <c r="G4750" s="263" t="s">
        <v>13932</v>
      </c>
      <c r="H4750" s="263" t="s">
        <v>13230</v>
      </c>
      <c r="I4750" s="265" t="s">
        <v>9</v>
      </c>
      <c r="J4750" s="290" t="s">
        <v>645</v>
      </c>
      <c r="K4750" s="264"/>
      <c r="L4750" s="263" t="s">
        <v>645</v>
      </c>
    </row>
    <row r="4751" spans="1:12" s="266" customFormat="1" ht="40.200000000000003" customHeight="1">
      <c r="A4751" s="263" t="s">
        <v>13845</v>
      </c>
      <c r="B4751" s="271" t="s">
        <v>13846</v>
      </c>
      <c r="C4751" s="263" t="s">
        <v>13946</v>
      </c>
      <c r="D4751" s="263" t="s">
        <v>13848</v>
      </c>
      <c r="E4751" s="271" t="s">
        <v>13849</v>
      </c>
      <c r="F4751" s="263" t="s">
        <v>13232</v>
      </c>
      <c r="G4751" s="263" t="s">
        <v>13932</v>
      </c>
      <c r="H4751" s="263" t="s">
        <v>13233</v>
      </c>
      <c r="I4751" s="265" t="s">
        <v>9</v>
      </c>
      <c r="J4751" s="290" t="s">
        <v>645</v>
      </c>
      <c r="K4751" s="264"/>
      <c r="L4751" s="263" t="s">
        <v>645</v>
      </c>
    </row>
    <row r="4752" spans="1:12" s="266" customFormat="1" ht="40.200000000000003" customHeight="1">
      <c r="A4752" s="263" t="s">
        <v>13845</v>
      </c>
      <c r="B4752" s="271" t="s">
        <v>13846</v>
      </c>
      <c r="C4752" s="263" t="s">
        <v>13947</v>
      </c>
      <c r="D4752" s="263" t="s">
        <v>13848</v>
      </c>
      <c r="E4752" s="271" t="s">
        <v>13849</v>
      </c>
      <c r="F4752" s="263" t="s">
        <v>13235</v>
      </c>
      <c r="G4752" s="263" t="s">
        <v>13932</v>
      </c>
      <c r="H4752" s="263" t="s">
        <v>13236</v>
      </c>
      <c r="I4752" s="265" t="s">
        <v>9</v>
      </c>
      <c r="J4752" s="290" t="s">
        <v>645</v>
      </c>
      <c r="K4752" s="264"/>
      <c r="L4752" s="263" t="s">
        <v>645</v>
      </c>
    </row>
    <row r="4753" spans="1:12" s="266" customFormat="1" ht="40.200000000000003" customHeight="1">
      <c r="A4753" s="263" t="s">
        <v>13845</v>
      </c>
      <c r="B4753" s="271" t="s">
        <v>13846</v>
      </c>
      <c r="C4753" s="263" t="s">
        <v>13948</v>
      </c>
      <c r="D4753" s="263" t="s">
        <v>13848</v>
      </c>
      <c r="E4753" s="271" t="s">
        <v>13849</v>
      </c>
      <c r="F4753" s="263" t="s">
        <v>13238</v>
      </c>
      <c r="G4753" s="263" t="s">
        <v>13932</v>
      </c>
      <c r="H4753" s="263" t="s">
        <v>13239</v>
      </c>
      <c r="I4753" s="265" t="s">
        <v>9</v>
      </c>
      <c r="J4753" s="290" t="s">
        <v>645</v>
      </c>
      <c r="K4753" s="264"/>
      <c r="L4753" s="263" t="s">
        <v>645</v>
      </c>
    </row>
    <row r="4754" spans="1:12" s="266" customFormat="1" ht="40.200000000000003" customHeight="1">
      <c r="A4754" s="263" t="s">
        <v>13845</v>
      </c>
      <c r="B4754" s="271" t="s">
        <v>13846</v>
      </c>
      <c r="C4754" s="263" t="s">
        <v>13949</v>
      </c>
      <c r="D4754" s="263" t="s">
        <v>13848</v>
      </c>
      <c r="E4754" s="271" t="s">
        <v>13849</v>
      </c>
      <c r="F4754" s="263" t="s">
        <v>13950</v>
      </c>
      <c r="G4754" s="263" t="s">
        <v>13932</v>
      </c>
      <c r="H4754" s="263" t="s">
        <v>13249</v>
      </c>
      <c r="I4754" s="265" t="s">
        <v>9</v>
      </c>
      <c r="J4754" s="290" t="s">
        <v>645</v>
      </c>
      <c r="K4754" s="264"/>
      <c r="L4754" s="263" t="s">
        <v>645</v>
      </c>
    </row>
    <row r="4755" spans="1:12" s="266" customFormat="1" ht="40.200000000000003" customHeight="1">
      <c r="A4755" s="263" t="s">
        <v>13845</v>
      </c>
      <c r="B4755" s="271" t="s">
        <v>13846</v>
      </c>
      <c r="C4755" s="263" t="s">
        <v>13951</v>
      </c>
      <c r="D4755" s="263" t="s">
        <v>13848</v>
      </c>
      <c r="E4755" s="271" t="s">
        <v>13849</v>
      </c>
      <c r="F4755" s="263" t="s">
        <v>12606</v>
      </c>
      <c r="G4755" s="263" t="s">
        <v>13932</v>
      </c>
      <c r="H4755" s="263" t="s">
        <v>12607</v>
      </c>
      <c r="I4755" s="265" t="s">
        <v>9</v>
      </c>
      <c r="J4755" s="290" t="s">
        <v>645</v>
      </c>
      <c r="K4755" s="264"/>
      <c r="L4755" s="263" t="s">
        <v>645</v>
      </c>
    </row>
    <row r="4756" spans="1:12" s="266" customFormat="1" ht="40.200000000000003" customHeight="1">
      <c r="A4756" s="263" t="s">
        <v>13845</v>
      </c>
      <c r="B4756" s="271" t="s">
        <v>13846</v>
      </c>
      <c r="C4756" s="263" t="s">
        <v>13952</v>
      </c>
      <c r="D4756" s="263" t="s">
        <v>13848</v>
      </c>
      <c r="E4756" s="271" t="s">
        <v>13849</v>
      </c>
      <c r="F4756" s="263" t="s">
        <v>13953</v>
      </c>
      <c r="G4756" s="263" t="s">
        <v>13932</v>
      </c>
      <c r="H4756" s="263" t="s">
        <v>13954</v>
      </c>
      <c r="I4756" s="265" t="s">
        <v>9</v>
      </c>
      <c r="J4756" s="290" t="s">
        <v>645</v>
      </c>
      <c r="K4756" s="264"/>
      <c r="L4756" s="263" t="s">
        <v>645</v>
      </c>
    </row>
    <row r="4757" spans="1:12" s="266" customFormat="1" ht="40.200000000000003" customHeight="1">
      <c r="A4757" s="263" t="s">
        <v>13845</v>
      </c>
      <c r="B4757" s="271" t="s">
        <v>13846</v>
      </c>
      <c r="C4757" s="263" t="s">
        <v>13955</v>
      </c>
      <c r="D4757" s="263" t="s">
        <v>13848</v>
      </c>
      <c r="E4757" s="271" t="s">
        <v>13849</v>
      </c>
      <c r="F4757" s="263" t="s">
        <v>13255</v>
      </c>
      <c r="G4757" s="263" t="s">
        <v>13932</v>
      </c>
      <c r="H4757" s="263" t="s">
        <v>13515</v>
      </c>
      <c r="I4757" s="265" t="s">
        <v>9</v>
      </c>
      <c r="J4757" s="290" t="s">
        <v>645</v>
      </c>
      <c r="K4757" s="264"/>
      <c r="L4757" s="263" t="s">
        <v>645</v>
      </c>
    </row>
    <row r="4758" spans="1:12" s="266" customFormat="1" ht="40.200000000000003" customHeight="1">
      <c r="A4758" s="263" t="s">
        <v>13845</v>
      </c>
      <c r="B4758" s="271" t="s">
        <v>13846</v>
      </c>
      <c r="C4758" s="263" t="s">
        <v>13956</v>
      </c>
      <c r="D4758" s="263" t="s">
        <v>13848</v>
      </c>
      <c r="E4758" s="271" t="s">
        <v>13849</v>
      </c>
      <c r="F4758" s="263" t="s">
        <v>13258</v>
      </c>
      <c r="G4758" s="263" t="s">
        <v>13932</v>
      </c>
      <c r="H4758" s="263" t="s">
        <v>13517</v>
      </c>
      <c r="I4758" s="265" t="s">
        <v>9</v>
      </c>
      <c r="J4758" s="290" t="s">
        <v>645</v>
      </c>
      <c r="K4758" s="264"/>
      <c r="L4758" s="263" t="s">
        <v>645</v>
      </c>
    </row>
    <row r="4759" spans="1:12" s="266" customFormat="1" ht="40.200000000000003" customHeight="1">
      <c r="A4759" s="263" t="s">
        <v>13845</v>
      </c>
      <c r="B4759" s="271" t="s">
        <v>13846</v>
      </c>
      <c r="C4759" s="263" t="s">
        <v>13957</v>
      </c>
      <c r="D4759" s="263" t="s">
        <v>13848</v>
      </c>
      <c r="E4759" s="271" t="s">
        <v>13849</v>
      </c>
      <c r="F4759" s="263" t="s">
        <v>3031</v>
      </c>
      <c r="G4759" s="263" t="s">
        <v>13958</v>
      </c>
      <c r="H4759" s="263" t="s">
        <v>6538</v>
      </c>
      <c r="I4759" s="265" t="s">
        <v>9</v>
      </c>
      <c r="J4759" s="290" t="s">
        <v>645</v>
      </c>
      <c r="K4759" s="264"/>
      <c r="L4759" s="263" t="s">
        <v>645</v>
      </c>
    </row>
    <row r="4760" spans="1:12" s="266" customFormat="1" ht="40.200000000000003" customHeight="1">
      <c r="A4760" s="263" t="s">
        <v>13845</v>
      </c>
      <c r="B4760" s="271" t="s">
        <v>13846</v>
      </c>
      <c r="C4760" s="263" t="s">
        <v>13959</v>
      </c>
      <c r="D4760" s="263" t="s">
        <v>13848</v>
      </c>
      <c r="E4760" s="271" t="s">
        <v>13849</v>
      </c>
      <c r="F4760" s="263" t="s">
        <v>5025</v>
      </c>
      <c r="G4760" s="263" t="s">
        <v>6540</v>
      </c>
      <c r="H4760" s="263" t="s">
        <v>3365</v>
      </c>
      <c r="I4760" s="265" t="s">
        <v>9</v>
      </c>
      <c r="J4760" s="290" t="s">
        <v>645</v>
      </c>
      <c r="K4760" s="264"/>
      <c r="L4760" s="263" t="s">
        <v>645</v>
      </c>
    </row>
    <row r="4761" spans="1:12" s="266" customFormat="1" ht="40.200000000000003" customHeight="1">
      <c r="A4761" s="263" t="s">
        <v>13845</v>
      </c>
      <c r="B4761" s="271" t="s">
        <v>13846</v>
      </c>
      <c r="C4761" s="263" t="s">
        <v>13960</v>
      </c>
      <c r="D4761" s="263" t="s">
        <v>13848</v>
      </c>
      <c r="E4761" s="271" t="s">
        <v>13849</v>
      </c>
      <c r="F4761" s="263" t="s">
        <v>3036</v>
      </c>
      <c r="G4761" s="263" t="s">
        <v>13961</v>
      </c>
      <c r="H4761" s="263" t="s">
        <v>6543</v>
      </c>
      <c r="I4761" s="265" t="s">
        <v>9</v>
      </c>
      <c r="J4761" s="290" t="s">
        <v>645</v>
      </c>
      <c r="K4761" s="264"/>
      <c r="L4761" s="263" t="s">
        <v>645</v>
      </c>
    </row>
    <row r="4762" spans="1:12" s="266" customFormat="1" ht="40.200000000000003" customHeight="1">
      <c r="A4762" s="263" t="s">
        <v>13845</v>
      </c>
      <c r="B4762" s="271" t="s">
        <v>13846</v>
      </c>
      <c r="C4762" s="263" t="s">
        <v>13962</v>
      </c>
      <c r="D4762" s="263" t="s">
        <v>13848</v>
      </c>
      <c r="E4762" s="271" t="s">
        <v>13849</v>
      </c>
      <c r="F4762" s="263" t="s">
        <v>13267</v>
      </c>
      <c r="G4762" s="263" t="s">
        <v>13932</v>
      </c>
      <c r="H4762" s="263" t="s">
        <v>13268</v>
      </c>
      <c r="I4762" s="265" t="s">
        <v>9</v>
      </c>
      <c r="J4762" s="290" t="s">
        <v>645</v>
      </c>
      <c r="K4762" s="264"/>
      <c r="L4762" s="263" t="s">
        <v>645</v>
      </c>
    </row>
    <row r="4763" spans="1:12" s="266" customFormat="1" ht="40.200000000000003" customHeight="1">
      <c r="A4763" s="263" t="s">
        <v>13845</v>
      </c>
      <c r="B4763" s="271" t="s">
        <v>13846</v>
      </c>
      <c r="C4763" s="263" t="s">
        <v>13963</v>
      </c>
      <c r="D4763" s="263" t="s">
        <v>13848</v>
      </c>
      <c r="E4763" s="271" t="s">
        <v>13849</v>
      </c>
      <c r="F4763" s="263" t="s">
        <v>13964</v>
      </c>
      <c r="G4763" s="263" t="s">
        <v>13932</v>
      </c>
      <c r="H4763" s="263" t="s">
        <v>13271</v>
      </c>
      <c r="I4763" s="265" t="s">
        <v>9</v>
      </c>
      <c r="J4763" s="290" t="s">
        <v>645</v>
      </c>
      <c r="K4763" s="264"/>
      <c r="L4763" s="263" t="s">
        <v>645</v>
      </c>
    </row>
    <row r="4764" spans="1:12" s="266" customFormat="1" ht="40.200000000000003" customHeight="1">
      <c r="A4764" s="263" t="s">
        <v>13845</v>
      </c>
      <c r="B4764" s="271" t="s">
        <v>13846</v>
      </c>
      <c r="C4764" s="263" t="s">
        <v>13965</v>
      </c>
      <c r="D4764" s="263" t="s">
        <v>13848</v>
      </c>
      <c r="E4764" s="271" t="s">
        <v>13849</v>
      </c>
      <c r="F4764" s="263" t="s">
        <v>13966</v>
      </c>
      <c r="G4764" s="263" t="s">
        <v>13932</v>
      </c>
      <c r="H4764" s="263" t="s">
        <v>13967</v>
      </c>
      <c r="I4764" s="265" t="s">
        <v>9</v>
      </c>
      <c r="J4764" s="290" t="s">
        <v>645</v>
      </c>
      <c r="K4764" s="264"/>
      <c r="L4764" s="263" t="s">
        <v>645</v>
      </c>
    </row>
    <row r="4765" spans="1:12" s="266" customFormat="1" ht="40.200000000000003" customHeight="1">
      <c r="A4765" s="263" t="s">
        <v>13845</v>
      </c>
      <c r="B4765" s="271" t="s">
        <v>13846</v>
      </c>
      <c r="C4765" s="263" t="s">
        <v>13968</v>
      </c>
      <c r="D4765" s="263" t="s">
        <v>13848</v>
      </c>
      <c r="E4765" s="271" t="s">
        <v>13849</v>
      </c>
      <c r="F4765" s="263" t="s">
        <v>13629</v>
      </c>
      <c r="G4765" s="263" t="s">
        <v>13932</v>
      </c>
      <c r="H4765" s="263" t="s">
        <v>13630</v>
      </c>
      <c r="I4765" s="265" t="s">
        <v>9</v>
      </c>
      <c r="J4765" s="290" t="s">
        <v>645</v>
      </c>
      <c r="K4765" s="264"/>
      <c r="L4765" s="263" t="s">
        <v>645</v>
      </c>
    </row>
    <row r="4766" spans="1:12" s="266" customFormat="1" ht="40.200000000000003" customHeight="1">
      <c r="A4766" s="263" t="s">
        <v>13845</v>
      </c>
      <c r="B4766" s="271" t="s">
        <v>13846</v>
      </c>
      <c r="C4766" s="263" t="s">
        <v>13969</v>
      </c>
      <c r="D4766" s="263" t="s">
        <v>13848</v>
      </c>
      <c r="E4766" s="271" t="s">
        <v>13849</v>
      </c>
      <c r="F4766" s="263" t="s">
        <v>13970</v>
      </c>
      <c r="G4766" s="263" t="s">
        <v>13932</v>
      </c>
      <c r="H4766" s="263" t="s">
        <v>13971</v>
      </c>
      <c r="I4766" s="265" t="s">
        <v>9</v>
      </c>
      <c r="J4766" s="290"/>
      <c r="K4766" s="264"/>
    </row>
    <row r="4767" spans="1:12" s="266" customFormat="1" ht="40.200000000000003" customHeight="1">
      <c r="A4767" s="263" t="s">
        <v>13972</v>
      </c>
      <c r="B4767" s="271" t="s">
        <v>13973</v>
      </c>
      <c r="C4767" s="263" t="s">
        <v>13974</v>
      </c>
      <c r="D4767" s="263" t="s">
        <v>13975</v>
      </c>
      <c r="E4767" s="271" t="s">
        <v>13976</v>
      </c>
      <c r="F4767" s="263" t="s">
        <v>13286</v>
      </c>
      <c r="G4767" s="263" t="s">
        <v>13977</v>
      </c>
      <c r="H4767" s="263" t="s">
        <v>13978</v>
      </c>
      <c r="I4767" s="265" t="s">
        <v>9</v>
      </c>
      <c r="J4767" s="290"/>
      <c r="K4767" s="264"/>
      <c r="L4767" s="263" t="s">
        <v>645</v>
      </c>
    </row>
    <row r="4768" spans="1:12" s="266" customFormat="1" ht="40.200000000000003" customHeight="1">
      <c r="A4768" s="263" t="s">
        <v>13972</v>
      </c>
      <c r="B4768" s="271" t="s">
        <v>13973</v>
      </c>
      <c r="C4768" s="263" t="s">
        <v>13979</v>
      </c>
      <c r="D4768" s="263" t="s">
        <v>13975</v>
      </c>
      <c r="E4768" s="271" t="s">
        <v>13976</v>
      </c>
      <c r="F4768" s="263" t="s">
        <v>13980</v>
      </c>
      <c r="G4768" s="263" t="s">
        <v>13981</v>
      </c>
      <c r="H4768" s="263" t="s">
        <v>13982</v>
      </c>
      <c r="I4768" s="265" t="s">
        <v>9</v>
      </c>
      <c r="J4768" s="290" t="s">
        <v>645</v>
      </c>
      <c r="K4768" s="264"/>
      <c r="L4768" s="263" t="s">
        <v>645</v>
      </c>
    </row>
    <row r="4769" spans="1:12" s="266" customFormat="1" ht="40.200000000000003" customHeight="1">
      <c r="A4769" s="263" t="s">
        <v>13972</v>
      </c>
      <c r="B4769" s="271" t="s">
        <v>13973</v>
      </c>
      <c r="C4769" s="263" t="s">
        <v>13983</v>
      </c>
      <c r="D4769" s="263" t="s">
        <v>13975</v>
      </c>
      <c r="E4769" s="271" t="s">
        <v>13976</v>
      </c>
      <c r="F4769" s="263" t="s">
        <v>13294</v>
      </c>
      <c r="G4769" s="263" t="s">
        <v>13981</v>
      </c>
      <c r="H4769" s="263" t="s">
        <v>13295</v>
      </c>
      <c r="I4769" s="265" t="s">
        <v>9</v>
      </c>
      <c r="J4769" s="290" t="s">
        <v>645</v>
      </c>
      <c r="K4769" s="264"/>
      <c r="L4769" s="263" t="s">
        <v>645</v>
      </c>
    </row>
    <row r="4770" spans="1:12" s="266" customFormat="1" ht="40.200000000000003" customHeight="1">
      <c r="A4770" s="263" t="s">
        <v>13972</v>
      </c>
      <c r="B4770" s="271" t="s">
        <v>13973</v>
      </c>
      <c r="C4770" s="263" t="s">
        <v>13984</v>
      </c>
      <c r="D4770" s="263" t="s">
        <v>13975</v>
      </c>
      <c r="E4770" s="271" t="s">
        <v>13976</v>
      </c>
      <c r="F4770" s="263" t="s">
        <v>13297</v>
      </c>
      <c r="G4770" s="263" t="s">
        <v>13981</v>
      </c>
      <c r="H4770" s="263" t="s">
        <v>13298</v>
      </c>
      <c r="I4770" s="265" t="s">
        <v>9</v>
      </c>
      <c r="J4770" s="290" t="s">
        <v>645</v>
      </c>
      <c r="K4770" s="264"/>
      <c r="L4770" s="263" t="s">
        <v>645</v>
      </c>
    </row>
    <row r="4771" spans="1:12" s="266" customFormat="1" ht="40.200000000000003" customHeight="1">
      <c r="A4771" s="263" t="s">
        <v>13972</v>
      </c>
      <c r="B4771" s="271" t="s">
        <v>13973</v>
      </c>
      <c r="C4771" s="263" t="s">
        <v>13985</v>
      </c>
      <c r="D4771" s="263" t="s">
        <v>13975</v>
      </c>
      <c r="E4771" s="271" t="s">
        <v>13976</v>
      </c>
      <c r="F4771" s="263" t="s">
        <v>13300</v>
      </c>
      <c r="G4771" s="263" t="s">
        <v>13981</v>
      </c>
      <c r="H4771" s="263" t="s">
        <v>13986</v>
      </c>
      <c r="I4771" s="265" t="s">
        <v>9</v>
      </c>
      <c r="J4771" s="290" t="s">
        <v>645</v>
      </c>
      <c r="K4771" s="264"/>
      <c r="L4771" s="263" t="s">
        <v>645</v>
      </c>
    </row>
    <row r="4772" spans="1:12" s="266" customFormat="1" ht="40.200000000000003" customHeight="1">
      <c r="A4772" s="263" t="s">
        <v>13972</v>
      </c>
      <c r="B4772" s="271" t="s">
        <v>13973</v>
      </c>
      <c r="C4772" s="263" t="s">
        <v>13987</v>
      </c>
      <c r="D4772" s="263" t="s">
        <v>13975</v>
      </c>
      <c r="E4772" s="271" t="s">
        <v>13976</v>
      </c>
      <c r="F4772" s="263" t="s">
        <v>13988</v>
      </c>
      <c r="G4772" s="263" t="s">
        <v>13981</v>
      </c>
      <c r="H4772" s="263" t="s">
        <v>13304</v>
      </c>
      <c r="I4772" s="265" t="s">
        <v>9</v>
      </c>
      <c r="J4772" s="290" t="s">
        <v>645</v>
      </c>
      <c r="K4772" s="264"/>
      <c r="L4772" s="263" t="s">
        <v>645</v>
      </c>
    </row>
    <row r="4773" spans="1:12" s="266" customFormat="1" ht="40.200000000000003" customHeight="1">
      <c r="A4773" s="263" t="s">
        <v>13972</v>
      </c>
      <c r="B4773" s="271" t="s">
        <v>13973</v>
      </c>
      <c r="C4773" s="263" t="s">
        <v>13989</v>
      </c>
      <c r="D4773" s="263" t="s">
        <v>13975</v>
      </c>
      <c r="E4773" s="271" t="s">
        <v>13976</v>
      </c>
      <c r="F4773" s="263" t="s">
        <v>13306</v>
      </c>
      <c r="G4773" s="263" t="s">
        <v>13981</v>
      </c>
      <c r="H4773" s="263" t="s">
        <v>13990</v>
      </c>
      <c r="I4773" s="265" t="s">
        <v>9</v>
      </c>
      <c r="J4773" s="290" t="s">
        <v>645</v>
      </c>
      <c r="K4773" s="264"/>
      <c r="L4773" s="263" t="s">
        <v>645</v>
      </c>
    </row>
    <row r="4774" spans="1:12" s="266" customFormat="1" ht="40.200000000000003" customHeight="1">
      <c r="A4774" s="263" t="s">
        <v>13972</v>
      </c>
      <c r="B4774" s="271" t="s">
        <v>13973</v>
      </c>
      <c r="C4774" s="263" t="s">
        <v>13991</v>
      </c>
      <c r="D4774" s="263" t="s">
        <v>13975</v>
      </c>
      <c r="E4774" s="271" t="s">
        <v>13976</v>
      </c>
      <c r="F4774" s="263" t="s">
        <v>13992</v>
      </c>
      <c r="G4774" s="263" t="s">
        <v>13993</v>
      </c>
      <c r="H4774" s="263" t="s">
        <v>13994</v>
      </c>
      <c r="I4774" s="265" t="s">
        <v>9</v>
      </c>
      <c r="J4774" s="290" t="s">
        <v>645</v>
      </c>
      <c r="K4774" s="264"/>
      <c r="L4774" s="263" t="s">
        <v>645</v>
      </c>
    </row>
    <row r="4775" spans="1:12" s="266" customFormat="1" ht="40.200000000000003" customHeight="1">
      <c r="A4775" s="263" t="s">
        <v>13972</v>
      </c>
      <c r="B4775" s="271" t="s">
        <v>13973</v>
      </c>
      <c r="C4775" s="263" t="s">
        <v>13995</v>
      </c>
      <c r="D4775" s="263" t="s">
        <v>13975</v>
      </c>
      <c r="E4775" s="271" t="s">
        <v>13976</v>
      </c>
      <c r="F4775" s="263" t="s">
        <v>13996</v>
      </c>
      <c r="G4775" s="263" t="s">
        <v>13993</v>
      </c>
      <c r="H4775" s="263" t="s">
        <v>13997</v>
      </c>
      <c r="I4775" s="265" t="s">
        <v>9</v>
      </c>
      <c r="J4775" s="290" t="s">
        <v>645</v>
      </c>
      <c r="K4775" s="264"/>
      <c r="L4775" s="263" t="s">
        <v>645</v>
      </c>
    </row>
    <row r="4776" spans="1:12" s="266" customFormat="1" ht="40.200000000000003" customHeight="1">
      <c r="A4776" s="263" t="s">
        <v>13972</v>
      </c>
      <c r="B4776" s="271" t="s">
        <v>13973</v>
      </c>
      <c r="C4776" s="263" t="s">
        <v>13998</v>
      </c>
      <c r="D4776" s="263" t="s">
        <v>13975</v>
      </c>
      <c r="E4776" s="271" t="s">
        <v>13976</v>
      </c>
      <c r="F4776" s="263" t="s">
        <v>1702</v>
      </c>
      <c r="G4776" s="263" t="s">
        <v>13993</v>
      </c>
      <c r="H4776" s="263" t="s">
        <v>13999</v>
      </c>
      <c r="I4776" s="265" t="s">
        <v>9</v>
      </c>
      <c r="J4776" s="290" t="s">
        <v>645</v>
      </c>
      <c r="K4776" s="264"/>
      <c r="L4776" s="263" t="s">
        <v>645</v>
      </c>
    </row>
    <row r="4777" spans="1:12" s="266" customFormat="1" ht="40.200000000000003" customHeight="1">
      <c r="A4777" s="263" t="s">
        <v>13972</v>
      </c>
      <c r="B4777" s="271" t="s">
        <v>13973</v>
      </c>
      <c r="C4777" s="263" t="s">
        <v>14000</v>
      </c>
      <c r="D4777" s="263" t="s">
        <v>13975</v>
      </c>
      <c r="E4777" s="271" t="s">
        <v>13976</v>
      </c>
      <c r="F4777" s="263" t="s">
        <v>6604</v>
      </c>
      <c r="G4777" s="263" t="s">
        <v>13993</v>
      </c>
      <c r="H4777" s="263" t="s">
        <v>6605</v>
      </c>
      <c r="I4777" s="265" t="s">
        <v>9</v>
      </c>
      <c r="J4777" s="290" t="s">
        <v>645</v>
      </c>
      <c r="K4777" s="264"/>
      <c r="L4777" s="263" t="s">
        <v>645</v>
      </c>
    </row>
    <row r="4778" spans="1:12" s="266" customFormat="1" ht="40.200000000000003" customHeight="1">
      <c r="A4778" s="263" t="s">
        <v>13972</v>
      </c>
      <c r="B4778" s="271" t="s">
        <v>13973</v>
      </c>
      <c r="C4778" s="263" t="s">
        <v>14001</v>
      </c>
      <c r="D4778" s="263" t="s">
        <v>13975</v>
      </c>
      <c r="E4778" s="271" t="s">
        <v>13976</v>
      </c>
      <c r="F4778" s="263" t="s">
        <v>6607</v>
      </c>
      <c r="G4778" s="263" t="s">
        <v>14002</v>
      </c>
      <c r="H4778" s="263" t="s">
        <v>6609</v>
      </c>
      <c r="I4778" s="265" t="s">
        <v>9</v>
      </c>
      <c r="J4778" s="290" t="s">
        <v>645</v>
      </c>
      <c r="K4778" s="264"/>
      <c r="L4778" s="263" t="s">
        <v>645</v>
      </c>
    </row>
    <row r="4779" spans="1:12" s="266" customFormat="1" ht="40.200000000000003" customHeight="1">
      <c r="A4779" s="263" t="s">
        <v>13972</v>
      </c>
      <c r="B4779" s="271" t="s">
        <v>13973</v>
      </c>
      <c r="C4779" s="263" t="s">
        <v>14003</v>
      </c>
      <c r="D4779" s="263" t="s">
        <v>13975</v>
      </c>
      <c r="E4779" s="271" t="s">
        <v>13976</v>
      </c>
      <c r="F4779" s="263" t="s">
        <v>6611</v>
      </c>
      <c r="G4779" s="263" t="s">
        <v>14002</v>
      </c>
      <c r="H4779" s="263" t="s">
        <v>6612</v>
      </c>
      <c r="I4779" s="265" t="s">
        <v>9</v>
      </c>
      <c r="J4779" s="290" t="s">
        <v>645</v>
      </c>
      <c r="K4779" s="264"/>
      <c r="L4779" s="263" t="s">
        <v>645</v>
      </c>
    </row>
    <row r="4780" spans="1:12" s="266" customFormat="1" ht="40.200000000000003" customHeight="1">
      <c r="A4780" s="263" t="s">
        <v>13972</v>
      </c>
      <c r="B4780" s="271" t="s">
        <v>13973</v>
      </c>
      <c r="C4780" s="263" t="s">
        <v>14004</v>
      </c>
      <c r="D4780" s="263" t="s">
        <v>13975</v>
      </c>
      <c r="E4780" s="271" t="s">
        <v>13976</v>
      </c>
      <c r="F4780" s="263" t="s">
        <v>6614</v>
      </c>
      <c r="G4780" s="263" t="s">
        <v>14002</v>
      </c>
      <c r="H4780" s="263" t="s">
        <v>6615</v>
      </c>
      <c r="I4780" s="265" t="s">
        <v>9</v>
      </c>
      <c r="J4780" s="290" t="s">
        <v>645</v>
      </c>
      <c r="K4780" s="264"/>
      <c r="L4780" s="263" t="s">
        <v>645</v>
      </c>
    </row>
    <row r="4781" spans="1:12" s="266" customFormat="1" ht="40.200000000000003" customHeight="1">
      <c r="A4781" s="263" t="s">
        <v>13972</v>
      </c>
      <c r="B4781" s="271" t="s">
        <v>13973</v>
      </c>
      <c r="C4781" s="263" t="s">
        <v>14005</v>
      </c>
      <c r="D4781" s="263" t="s">
        <v>13975</v>
      </c>
      <c r="E4781" s="271" t="s">
        <v>13976</v>
      </c>
      <c r="F4781" s="263" t="s">
        <v>6617</v>
      </c>
      <c r="G4781" s="263" t="s">
        <v>14006</v>
      </c>
      <c r="H4781" s="263" t="s">
        <v>6619</v>
      </c>
      <c r="I4781" s="265" t="s">
        <v>9</v>
      </c>
      <c r="J4781" s="290" t="s">
        <v>645</v>
      </c>
      <c r="K4781" s="264"/>
      <c r="L4781" s="263" t="s">
        <v>645</v>
      </c>
    </row>
    <row r="4782" spans="1:12" s="266" customFormat="1" ht="40.200000000000003" customHeight="1">
      <c r="A4782" s="263" t="s">
        <v>13972</v>
      </c>
      <c r="B4782" s="271" t="s">
        <v>13973</v>
      </c>
      <c r="C4782" s="263" t="s">
        <v>14007</v>
      </c>
      <c r="D4782" s="263" t="s">
        <v>13975</v>
      </c>
      <c r="E4782" s="271" t="s">
        <v>13976</v>
      </c>
      <c r="F4782" s="263" t="s">
        <v>6621</v>
      </c>
      <c r="G4782" s="263" t="s">
        <v>14006</v>
      </c>
      <c r="H4782" s="263" t="s">
        <v>14008</v>
      </c>
      <c r="I4782" s="265" t="s">
        <v>9</v>
      </c>
      <c r="J4782" s="290" t="s">
        <v>645</v>
      </c>
      <c r="K4782" s="264"/>
      <c r="L4782" s="263" t="s">
        <v>645</v>
      </c>
    </row>
    <row r="4783" spans="1:12" s="266" customFormat="1" ht="40.200000000000003" customHeight="1">
      <c r="A4783" s="263" t="s">
        <v>13972</v>
      </c>
      <c r="B4783" s="271" t="s">
        <v>13973</v>
      </c>
      <c r="C4783" s="263" t="s">
        <v>14009</v>
      </c>
      <c r="D4783" s="263" t="s">
        <v>13975</v>
      </c>
      <c r="E4783" s="271" t="s">
        <v>13976</v>
      </c>
      <c r="F4783" s="263" t="s">
        <v>13329</v>
      </c>
      <c r="G4783" s="263" t="s">
        <v>14010</v>
      </c>
      <c r="H4783" s="263" t="s">
        <v>13330</v>
      </c>
      <c r="I4783" s="265" t="s">
        <v>9</v>
      </c>
      <c r="J4783" s="290" t="s">
        <v>645</v>
      </c>
      <c r="K4783" s="264"/>
      <c r="L4783" s="263" t="s">
        <v>645</v>
      </c>
    </row>
    <row r="4784" spans="1:12" s="266" customFormat="1" ht="40.200000000000003" customHeight="1">
      <c r="A4784" s="263" t="s">
        <v>13972</v>
      </c>
      <c r="B4784" s="271" t="s">
        <v>13973</v>
      </c>
      <c r="C4784" s="263" t="s">
        <v>14011</v>
      </c>
      <c r="D4784" s="263" t="s">
        <v>13975</v>
      </c>
      <c r="E4784" s="271" t="s">
        <v>13976</v>
      </c>
      <c r="F4784" s="263" t="s">
        <v>13332</v>
      </c>
      <c r="G4784" s="263" t="s">
        <v>14010</v>
      </c>
      <c r="H4784" s="263" t="s">
        <v>13333</v>
      </c>
      <c r="I4784" s="265" t="s">
        <v>9</v>
      </c>
      <c r="J4784" s="290" t="s">
        <v>645</v>
      </c>
      <c r="K4784" s="264"/>
      <c r="L4784" s="263" t="s">
        <v>645</v>
      </c>
    </row>
    <row r="4785" spans="1:12" s="266" customFormat="1" ht="40.200000000000003" customHeight="1">
      <c r="A4785" s="263" t="s">
        <v>13972</v>
      </c>
      <c r="B4785" s="271" t="s">
        <v>13973</v>
      </c>
      <c r="C4785" s="263" t="s">
        <v>14012</v>
      </c>
      <c r="D4785" s="263" t="s">
        <v>13975</v>
      </c>
      <c r="E4785" s="271" t="s">
        <v>13976</v>
      </c>
      <c r="F4785" s="263" t="s">
        <v>13335</v>
      </c>
      <c r="G4785" s="263" t="s">
        <v>14010</v>
      </c>
      <c r="H4785" s="263" t="s">
        <v>14013</v>
      </c>
      <c r="I4785" s="265" t="s">
        <v>9</v>
      </c>
      <c r="J4785" s="290" t="s">
        <v>645</v>
      </c>
      <c r="K4785" s="264"/>
      <c r="L4785" s="263" t="s">
        <v>645</v>
      </c>
    </row>
    <row r="4786" spans="1:12" s="266" customFormat="1" ht="40.200000000000003" customHeight="1">
      <c r="A4786" s="263" t="s">
        <v>13972</v>
      </c>
      <c r="B4786" s="271" t="s">
        <v>13973</v>
      </c>
      <c r="C4786" s="263" t="s">
        <v>14014</v>
      </c>
      <c r="D4786" s="263" t="s">
        <v>13975</v>
      </c>
      <c r="E4786" s="271" t="s">
        <v>13976</v>
      </c>
      <c r="F4786" s="263" t="s">
        <v>13338</v>
      </c>
      <c r="G4786" s="263" t="s">
        <v>14006</v>
      </c>
      <c r="H4786" s="263" t="s">
        <v>13339</v>
      </c>
      <c r="I4786" s="265" t="s">
        <v>9</v>
      </c>
      <c r="J4786" s="290" t="s">
        <v>645</v>
      </c>
      <c r="K4786" s="264"/>
      <c r="L4786" s="263" t="s">
        <v>645</v>
      </c>
    </row>
    <row r="4787" spans="1:12" s="266" customFormat="1" ht="40.200000000000003" customHeight="1">
      <c r="A4787" s="263" t="s">
        <v>13972</v>
      </c>
      <c r="B4787" s="271" t="s">
        <v>13973</v>
      </c>
      <c r="C4787" s="263" t="s">
        <v>14015</v>
      </c>
      <c r="D4787" s="263" t="s">
        <v>13975</v>
      </c>
      <c r="E4787" s="271" t="s">
        <v>13976</v>
      </c>
      <c r="F4787" s="263" t="s">
        <v>13341</v>
      </c>
      <c r="G4787" s="263" t="s">
        <v>14006</v>
      </c>
      <c r="H4787" s="263" t="s">
        <v>13342</v>
      </c>
      <c r="I4787" s="265" t="s">
        <v>9</v>
      </c>
      <c r="J4787" s="290" t="s">
        <v>645</v>
      </c>
      <c r="K4787" s="264"/>
      <c r="L4787" s="263" t="s">
        <v>645</v>
      </c>
    </row>
    <row r="4788" spans="1:12" s="266" customFormat="1" ht="40.200000000000003" customHeight="1">
      <c r="A4788" s="263" t="s">
        <v>13972</v>
      </c>
      <c r="B4788" s="271" t="s">
        <v>13973</v>
      </c>
      <c r="C4788" s="263" t="s">
        <v>14016</v>
      </c>
      <c r="D4788" s="263" t="s">
        <v>13975</v>
      </c>
      <c r="E4788" s="271" t="s">
        <v>13976</v>
      </c>
      <c r="F4788" s="263" t="s">
        <v>13344</v>
      </c>
      <c r="G4788" s="263" t="s">
        <v>14006</v>
      </c>
      <c r="H4788" s="263" t="s">
        <v>13345</v>
      </c>
      <c r="I4788" s="265" t="s">
        <v>9</v>
      </c>
      <c r="J4788" s="290" t="s">
        <v>645</v>
      </c>
      <c r="K4788" s="264"/>
      <c r="L4788" s="263" t="s">
        <v>645</v>
      </c>
    </row>
    <row r="4789" spans="1:12" s="266" customFormat="1" ht="40.200000000000003" customHeight="1">
      <c r="A4789" s="263" t="s">
        <v>13972</v>
      </c>
      <c r="B4789" s="271" t="s">
        <v>13973</v>
      </c>
      <c r="C4789" s="263" t="s">
        <v>14017</v>
      </c>
      <c r="D4789" s="263" t="s">
        <v>13975</v>
      </c>
      <c r="E4789" s="271" t="s">
        <v>13976</v>
      </c>
      <c r="F4789" s="263" t="s">
        <v>13347</v>
      </c>
      <c r="G4789" s="263" t="s">
        <v>14006</v>
      </c>
      <c r="H4789" s="263" t="s">
        <v>4173</v>
      </c>
      <c r="I4789" s="265" t="s">
        <v>9</v>
      </c>
      <c r="J4789" s="290" t="s">
        <v>645</v>
      </c>
      <c r="K4789" s="264"/>
      <c r="L4789" s="263" t="s">
        <v>645</v>
      </c>
    </row>
    <row r="4790" spans="1:12" s="266" customFormat="1" ht="40.200000000000003" customHeight="1">
      <c r="A4790" s="263" t="s">
        <v>13972</v>
      </c>
      <c r="B4790" s="271" t="s">
        <v>13973</v>
      </c>
      <c r="C4790" s="263" t="s">
        <v>14018</v>
      </c>
      <c r="D4790" s="263" t="s">
        <v>13975</v>
      </c>
      <c r="E4790" s="271" t="s">
        <v>13976</v>
      </c>
      <c r="F4790" s="263" t="s">
        <v>6629</v>
      </c>
      <c r="G4790" s="263" t="s">
        <v>14019</v>
      </c>
      <c r="H4790" s="263" t="s">
        <v>6631</v>
      </c>
      <c r="I4790" s="265" t="s">
        <v>9</v>
      </c>
      <c r="J4790" s="290" t="s">
        <v>645</v>
      </c>
      <c r="K4790" s="264"/>
      <c r="L4790" s="263" t="s">
        <v>645</v>
      </c>
    </row>
    <row r="4791" spans="1:12" s="266" customFormat="1" ht="40.200000000000003" customHeight="1">
      <c r="A4791" s="263" t="s">
        <v>13972</v>
      </c>
      <c r="B4791" s="271" t="s">
        <v>13973</v>
      </c>
      <c r="C4791" s="263" t="s">
        <v>14020</v>
      </c>
      <c r="D4791" s="263" t="s">
        <v>13975</v>
      </c>
      <c r="E4791" s="271" t="s">
        <v>13976</v>
      </c>
      <c r="F4791" s="263" t="s">
        <v>6633</v>
      </c>
      <c r="G4791" s="263" t="s">
        <v>14019</v>
      </c>
      <c r="H4791" s="263" t="s">
        <v>6634</v>
      </c>
      <c r="I4791" s="265" t="s">
        <v>9</v>
      </c>
      <c r="J4791" s="290" t="s">
        <v>645</v>
      </c>
      <c r="K4791" s="264"/>
      <c r="L4791" s="263" t="s">
        <v>645</v>
      </c>
    </row>
    <row r="4792" spans="1:12" s="266" customFormat="1" ht="40.200000000000003" customHeight="1">
      <c r="A4792" s="263" t="s">
        <v>13972</v>
      </c>
      <c r="B4792" s="271" t="s">
        <v>13973</v>
      </c>
      <c r="C4792" s="263" t="s">
        <v>14021</v>
      </c>
      <c r="D4792" s="263" t="s">
        <v>13975</v>
      </c>
      <c r="E4792" s="271" t="s">
        <v>13976</v>
      </c>
      <c r="F4792" s="263" t="s">
        <v>6636</v>
      </c>
      <c r="G4792" s="263" t="s">
        <v>14019</v>
      </c>
      <c r="H4792" s="263" t="s">
        <v>13352</v>
      </c>
      <c r="I4792" s="265" t="s">
        <v>9</v>
      </c>
      <c r="J4792" s="290" t="s">
        <v>645</v>
      </c>
      <c r="K4792" s="264"/>
      <c r="L4792" s="263" t="s">
        <v>645</v>
      </c>
    </row>
    <row r="4793" spans="1:12" s="266" customFormat="1" ht="40.200000000000003" customHeight="1">
      <c r="A4793" s="263" t="s">
        <v>13972</v>
      </c>
      <c r="B4793" s="271" t="s">
        <v>13973</v>
      </c>
      <c r="C4793" s="263" t="s">
        <v>14022</v>
      </c>
      <c r="D4793" s="263" t="s">
        <v>13975</v>
      </c>
      <c r="E4793" s="271" t="s">
        <v>13976</v>
      </c>
      <c r="F4793" s="263" t="s">
        <v>6297</v>
      </c>
      <c r="G4793" s="263" t="s">
        <v>14019</v>
      </c>
      <c r="H4793" s="263" t="s">
        <v>13354</v>
      </c>
      <c r="I4793" s="265" t="s">
        <v>9</v>
      </c>
      <c r="J4793" s="290" t="s">
        <v>645</v>
      </c>
      <c r="K4793" s="264"/>
      <c r="L4793" s="263" t="s">
        <v>645</v>
      </c>
    </row>
    <row r="4794" spans="1:12" s="266" customFormat="1" ht="40.200000000000003" customHeight="1">
      <c r="A4794" s="263" t="s">
        <v>13972</v>
      </c>
      <c r="B4794" s="271" t="s">
        <v>13973</v>
      </c>
      <c r="C4794" s="263" t="s">
        <v>14023</v>
      </c>
      <c r="D4794" s="263" t="s">
        <v>13975</v>
      </c>
      <c r="E4794" s="271" t="s">
        <v>13976</v>
      </c>
      <c r="F4794" s="263" t="s">
        <v>1723</v>
      </c>
      <c r="G4794" s="263" t="s">
        <v>14019</v>
      </c>
      <c r="H4794" s="263" t="s">
        <v>1725</v>
      </c>
      <c r="I4794" s="265" t="s">
        <v>9</v>
      </c>
      <c r="J4794" s="290" t="s">
        <v>645</v>
      </c>
      <c r="K4794" s="264"/>
      <c r="L4794" s="263" t="s">
        <v>645</v>
      </c>
    </row>
    <row r="4795" spans="1:12" s="266" customFormat="1" ht="40.200000000000003" customHeight="1">
      <c r="A4795" s="263" t="s">
        <v>13972</v>
      </c>
      <c r="B4795" s="271" t="s">
        <v>13973</v>
      </c>
      <c r="C4795" s="263" t="s">
        <v>14024</v>
      </c>
      <c r="D4795" s="263" t="s">
        <v>13975</v>
      </c>
      <c r="E4795" s="271" t="s">
        <v>13976</v>
      </c>
      <c r="F4795" s="263" t="s">
        <v>1726</v>
      </c>
      <c r="G4795" s="263" t="s">
        <v>14019</v>
      </c>
      <c r="H4795" s="263" t="s">
        <v>1728</v>
      </c>
      <c r="I4795" s="265" t="s">
        <v>9</v>
      </c>
      <c r="J4795" s="290" t="s">
        <v>645</v>
      </c>
      <c r="K4795" s="264"/>
      <c r="L4795" s="263" t="s">
        <v>645</v>
      </c>
    </row>
    <row r="4796" spans="1:12" s="266" customFormat="1" ht="40.200000000000003" customHeight="1">
      <c r="A4796" s="263" t="s">
        <v>13972</v>
      </c>
      <c r="B4796" s="271" t="s">
        <v>13973</v>
      </c>
      <c r="C4796" s="263" t="s">
        <v>14025</v>
      </c>
      <c r="D4796" s="263" t="s">
        <v>13975</v>
      </c>
      <c r="E4796" s="271" t="s">
        <v>13976</v>
      </c>
      <c r="F4796" s="263" t="s">
        <v>1729</v>
      </c>
      <c r="G4796" s="263" t="s">
        <v>14019</v>
      </c>
      <c r="H4796" s="263" t="s">
        <v>13358</v>
      </c>
      <c r="I4796" s="265" t="s">
        <v>9</v>
      </c>
      <c r="J4796" s="290" t="s">
        <v>645</v>
      </c>
      <c r="K4796" s="264"/>
      <c r="L4796" s="263" t="s">
        <v>645</v>
      </c>
    </row>
    <row r="4797" spans="1:12" s="266" customFormat="1" ht="40.200000000000003" customHeight="1">
      <c r="A4797" s="263" t="s">
        <v>13972</v>
      </c>
      <c r="B4797" s="271" t="s">
        <v>13973</v>
      </c>
      <c r="C4797" s="263" t="s">
        <v>14026</v>
      </c>
      <c r="D4797" s="263" t="s">
        <v>13975</v>
      </c>
      <c r="E4797" s="271" t="s">
        <v>13976</v>
      </c>
      <c r="F4797" s="263" t="s">
        <v>6640</v>
      </c>
      <c r="G4797" s="263" t="s">
        <v>14019</v>
      </c>
      <c r="H4797" s="263" t="s">
        <v>6642</v>
      </c>
      <c r="I4797" s="265" t="s">
        <v>9</v>
      </c>
      <c r="J4797" s="290" t="s">
        <v>645</v>
      </c>
      <c r="K4797" s="264"/>
      <c r="L4797" s="263" t="s">
        <v>645</v>
      </c>
    </row>
    <row r="4798" spans="1:12" s="266" customFormat="1" ht="40.200000000000003" customHeight="1">
      <c r="A4798" s="263" t="s">
        <v>13972</v>
      </c>
      <c r="B4798" s="271" t="s">
        <v>13973</v>
      </c>
      <c r="C4798" s="263" t="s">
        <v>14027</v>
      </c>
      <c r="D4798" s="263" t="s">
        <v>13975</v>
      </c>
      <c r="E4798" s="271" t="s">
        <v>13976</v>
      </c>
      <c r="F4798" s="263" t="s">
        <v>13361</v>
      </c>
      <c r="G4798" s="263" t="s">
        <v>14028</v>
      </c>
      <c r="H4798" s="263" t="s">
        <v>14029</v>
      </c>
      <c r="I4798" s="265" t="s">
        <v>9</v>
      </c>
      <c r="J4798" s="290" t="s">
        <v>645</v>
      </c>
      <c r="K4798" s="264"/>
      <c r="L4798" s="263" t="s">
        <v>645</v>
      </c>
    </row>
    <row r="4799" spans="1:12" s="266" customFormat="1" ht="40.200000000000003" customHeight="1">
      <c r="A4799" s="263" t="s">
        <v>13972</v>
      </c>
      <c r="B4799" s="271" t="s">
        <v>13973</v>
      </c>
      <c r="C4799" s="263" t="s">
        <v>14030</v>
      </c>
      <c r="D4799" s="263" t="s">
        <v>13975</v>
      </c>
      <c r="E4799" s="271" t="s">
        <v>13976</v>
      </c>
      <c r="F4799" s="263" t="s">
        <v>13125</v>
      </c>
      <c r="G4799" s="263" t="s">
        <v>14028</v>
      </c>
      <c r="H4799" s="263" t="s">
        <v>13364</v>
      </c>
      <c r="I4799" s="265" t="s">
        <v>9</v>
      </c>
      <c r="J4799" s="290" t="s">
        <v>645</v>
      </c>
      <c r="K4799" s="264"/>
      <c r="L4799" s="263" t="s">
        <v>645</v>
      </c>
    </row>
    <row r="4800" spans="1:12" s="266" customFormat="1" ht="40.200000000000003" customHeight="1">
      <c r="A4800" s="263" t="s">
        <v>13972</v>
      </c>
      <c r="B4800" s="271" t="s">
        <v>13973</v>
      </c>
      <c r="C4800" s="263" t="s">
        <v>14031</v>
      </c>
      <c r="D4800" s="263" t="s">
        <v>13975</v>
      </c>
      <c r="E4800" s="271" t="s">
        <v>13976</v>
      </c>
      <c r="F4800" s="263" t="s">
        <v>13128</v>
      </c>
      <c r="G4800" s="263" t="s">
        <v>14028</v>
      </c>
      <c r="H4800" s="263" t="s">
        <v>13129</v>
      </c>
      <c r="I4800" s="265" t="s">
        <v>9</v>
      </c>
      <c r="J4800" s="290" t="s">
        <v>645</v>
      </c>
      <c r="K4800" s="264"/>
      <c r="L4800" s="263" t="s">
        <v>645</v>
      </c>
    </row>
    <row r="4801" spans="1:12" s="266" customFormat="1" ht="40.200000000000003" customHeight="1">
      <c r="A4801" s="263" t="s">
        <v>13972</v>
      </c>
      <c r="B4801" s="271" t="s">
        <v>13973</v>
      </c>
      <c r="C4801" s="263" t="s">
        <v>14032</v>
      </c>
      <c r="D4801" s="263" t="s">
        <v>13975</v>
      </c>
      <c r="E4801" s="271" t="s">
        <v>13976</v>
      </c>
      <c r="F4801" s="263" t="s">
        <v>13878</v>
      </c>
      <c r="G4801" s="263" t="s">
        <v>14028</v>
      </c>
      <c r="H4801" s="263" t="s">
        <v>14033</v>
      </c>
      <c r="I4801" s="265" t="s">
        <v>9</v>
      </c>
      <c r="J4801" s="290" t="s">
        <v>645</v>
      </c>
      <c r="K4801" s="264"/>
      <c r="L4801" s="263" t="s">
        <v>645</v>
      </c>
    </row>
    <row r="4802" spans="1:12" s="266" customFormat="1" ht="40.200000000000003" customHeight="1">
      <c r="A4802" s="263" t="s">
        <v>13972</v>
      </c>
      <c r="B4802" s="271" t="s">
        <v>13973</v>
      </c>
      <c r="C4802" s="263" t="s">
        <v>14034</v>
      </c>
      <c r="D4802" s="263" t="s">
        <v>13975</v>
      </c>
      <c r="E4802" s="271" t="s">
        <v>13976</v>
      </c>
      <c r="F4802" s="263" t="s">
        <v>13369</v>
      </c>
      <c r="G4802" s="263" t="s">
        <v>14028</v>
      </c>
      <c r="H4802" s="263" t="s">
        <v>14035</v>
      </c>
      <c r="I4802" s="265" t="s">
        <v>9</v>
      </c>
      <c r="J4802" s="290" t="s">
        <v>645</v>
      </c>
      <c r="K4802" s="264"/>
      <c r="L4802" s="263" t="s">
        <v>645</v>
      </c>
    </row>
    <row r="4803" spans="1:12" s="266" customFormat="1" ht="40.200000000000003" customHeight="1">
      <c r="A4803" s="263" t="s">
        <v>13972</v>
      </c>
      <c r="B4803" s="271" t="s">
        <v>13973</v>
      </c>
      <c r="C4803" s="263" t="s">
        <v>14036</v>
      </c>
      <c r="D4803" s="263" t="s">
        <v>13975</v>
      </c>
      <c r="E4803" s="271" t="s">
        <v>13976</v>
      </c>
      <c r="F4803" s="263" t="s">
        <v>13136</v>
      </c>
      <c r="G4803" s="263" t="s">
        <v>14037</v>
      </c>
      <c r="H4803" s="263" t="s">
        <v>13138</v>
      </c>
      <c r="I4803" s="265" t="s">
        <v>9</v>
      </c>
      <c r="J4803" s="290" t="s">
        <v>645</v>
      </c>
      <c r="K4803" s="264"/>
      <c r="L4803" s="263" t="s">
        <v>645</v>
      </c>
    </row>
    <row r="4804" spans="1:12" s="266" customFormat="1" ht="40.200000000000003" customHeight="1">
      <c r="A4804" s="263" t="s">
        <v>13972</v>
      </c>
      <c r="B4804" s="271" t="s">
        <v>13973</v>
      </c>
      <c r="C4804" s="263" t="s">
        <v>14038</v>
      </c>
      <c r="D4804" s="263" t="s">
        <v>13975</v>
      </c>
      <c r="E4804" s="271" t="s">
        <v>13976</v>
      </c>
      <c r="F4804" s="263" t="s">
        <v>13140</v>
      </c>
      <c r="G4804" s="263" t="s">
        <v>14037</v>
      </c>
      <c r="H4804" s="263" t="s">
        <v>13374</v>
      </c>
      <c r="I4804" s="265" t="s">
        <v>9</v>
      </c>
      <c r="J4804" s="290" t="s">
        <v>645</v>
      </c>
      <c r="K4804" s="264"/>
      <c r="L4804" s="263" t="s">
        <v>645</v>
      </c>
    </row>
    <row r="4805" spans="1:12" s="266" customFormat="1" ht="40.200000000000003" customHeight="1">
      <c r="A4805" s="263" t="s">
        <v>13972</v>
      </c>
      <c r="B4805" s="271" t="s">
        <v>13973</v>
      </c>
      <c r="C4805" s="263" t="s">
        <v>14039</v>
      </c>
      <c r="D4805" s="263" t="s">
        <v>13975</v>
      </c>
      <c r="E4805" s="271" t="s">
        <v>13976</v>
      </c>
      <c r="F4805" s="263" t="s">
        <v>14040</v>
      </c>
      <c r="G4805" s="263" t="s">
        <v>14037</v>
      </c>
      <c r="H4805" s="263" t="s">
        <v>13377</v>
      </c>
      <c r="I4805" s="265" t="s">
        <v>9</v>
      </c>
      <c r="J4805" s="290" t="s">
        <v>645</v>
      </c>
      <c r="K4805" s="264"/>
      <c r="L4805" s="263" t="s">
        <v>645</v>
      </c>
    </row>
    <row r="4806" spans="1:12" s="266" customFormat="1" ht="40.200000000000003" customHeight="1">
      <c r="A4806" s="263" t="s">
        <v>13972</v>
      </c>
      <c r="B4806" s="271" t="s">
        <v>13973</v>
      </c>
      <c r="C4806" s="263" t="s">
        <v>14041</v>
      </c>
      <c r="D4806" s="263" t="s">
        <v>13975</v>
      </c>
      <c r="E4806" s="271" t="s">
        <v>13976</v>
      </c>
      <c r="F4806" s="263" t="s">
        <v>13379</v>
      </c>
      <c r="G4806" s="263" t="s">
        <v>14037</v>
      </c>
      <c r="H4806" s="263" t="s">
        <v>13380</v>
      </c>
      <c r="I4806" s="265" t="s">
        <v>9</v>
      </c>
      <c r="J4806" s="290" t="s">
        <v>645</v>
      </c>
      <c r="K4806" s="264"/>
      <c r="L4806" s="263" t="s">
        <v>645</v>
      </c>
    </row>
    <row r="4807" spans="1:12" s="266" customFormat="1" ht="40.200000000000003" customHeight="1">
      <c r="A4807" s="263" t="s">
        <v>13972</v>
      </c>
      <c r="B4807" s="271" t="s">
        <v>13973</v>
      </c>
      <c r="C4807" s="263" t="s">
        <v>14042</v>
      </c>
      <c r="D4807" s="263" t="s">
        <v>13975</v>
      </c>
      <c r="E4807" s="271" t="s">
        <v>13976</v>
      </c>
      <c r="F4807" s="263" t="s">
        <v>13382</v>
      </c>
      <c r="G4807" s="263" t="s">
        <v>14037</v>
      </c>
      <c r="H4807" s="263" t="s">
        <v>13383</v>
      </c>
      <c r="I4807" s="265" t="s">
        <v>9</v>
      </c>
      <c r="J4807" s="290" t="s">
        <v>645</v>
      </c>
      <c r="K4807" s="264"/>
      <c r="L4807" s="263" t="s">
        <v>645</v>
      </c>
    </row>
    <row r="4808" spans="1:12" s="266" customFormat="1" ht="40.200000000000003" customHeight="1">
      <c r="A4808" s="263" t="s">
        <v>13972</v>
      </c>
      <c r="B4808" s="271" t="s">
        <v>13973</v>
      </c>
      <c r="C4808" s="263" t="s">
        <v>14043</v>
      </c>
      <c r="D4808" s="263" t="s">
        <v>13975</v>
      </c>
      <c r="E4808" s="271" t="s">
        <v>13976</v>
      </c>
      <c r="F4808" s="263" t="s">
        <v>13385</v>
      </c>
      <c r="G4808" s="263" t="s">
        <v>14044</v>
      </c>
      <c r="H4808" s="263" t="s">
        <v>13386</v>
      </c>
      <c r="I4808" s="265" t="s">
        <v>9</v>
      </c>
      <c r="J4808" s="290" t="s">
        <v>645</v>
      </c>
      <c r="K4808" s="264"/>
      <c r="L4808" s="263" t="s">
        <v>645</v>
      </c>
    </row>
    <row r="4809" spans="1:12" s="266" customFormat="1" ht="40.200000000000003" customHeight="1">
      <c r="A4809" s="263" t="s">
        <v>13972</v>
      </c>
      <c r="B4809" s="271" t="s">
        <v>13973</v>
      </c>
      <c r="C4809" s="263" t="s">
        <v>14045</v>
      </c>
      <c r="D4809" s="263" t="s">
        <v>13975</v>
      </c>
      <c r="E4809" s="271" t="s">
        <v>13976</v>
      </c>
      <c r="F4809" s="263" t="s">
        <v>13898</v>
      </c>
      <c r="G4809" s="263" t="s">
        <v>14028</v>
      </c>
      <c r="H4809" s="263" t="s">
        <v>13899</v>
      </c>
      <c r="I4809" s="265" t="s">
        <v>9</v>
      </c>
      <c r="J4809" s="290" t="s">
        <v>645</v>
      </c>
      <c r="K4809" s="264"/>
      <c r="L4809" s="263" t="s">
        <v>645</v>
      </c>
    </row>
    <row r="4810" spans="1:12" s="266" customFormat="1" ht="40.200000000000003" customHeight="1">
      <c r="A4810" s="263" t="s">
        <v>13972</v>
      </c>
      <c r="B4810" s="271" t="s">
        <v>13973</v>
      </c>
      <c r="C4810" s="263" t="s">
        <v>14046</v>
      </c>
      <c r="D4810" s="263" t="s">
        <v>13975</v>
      </c>
      <c r="E4810" s="271" t="s">
        <v>13976</v>
      </c>
      <c r="F4810" s="263" t="s">
        <v>13901</v>
      </c>
      <c r="G4810" s="263" t="s">
        <v>14028</v>
      </c>
      <c r="H4810" s="263" t="s">
        <v>13902</v>
      </c>
      <c r="I4810" s="265" t="s">
        <v>9</v>
      </c>
      <c r="J4810" s="290" t="s">
        <v>645</v>
      </c>
      <c r="K4810" s="264"/>
      <c r="L4810" s="263" t="s">
        <v>645</v>
      </c>
    </row>
    <row r="4811" spans="1:12" s="266" customFormat="1" ht="40.200000000000003" customHeight="1">
      <c r="A4811" s="263" t="s">
        <v>13972</v>
      </c>
      <c r="B4811" s="271" t="s">
        <v>13973</v>
      </c>
      <c r="C4811" s="263" t="s">
        <v>14047</v>
      </c>
      <c r="D4811" s="263" t="s">
        <v>13975</v>
      </c>
      <c r="E4811" s="271" t="s">
        <v>13976</v>
      </c>
      <c r="F4811" s="263" t="s">
        <v>14048</v>
      </c>
      <c r="G4811" s="263" t="s">
        <v>14028</v>
      </c>
      <c r="H4811" s="263" t="s">
        <v>13905</v>
      </c>
      <c r="I4811" s="265" t="s">
        <v>9</v>
      </c>
      <c r="J4811" s="290" t="s">
        <v>645</v>
      </c>
      <c r="K4811" s="264"/>
      <c r="L4811" s="263" t="s">
        <v>645</v>
      </c>
    </row>
    <row r="4812" spans="1:12" s="266" customFormat="1" ht="40.200000000000003" customHeight="1">
      <c r="A4812" s="263" t="s">
        <v>13972</v>
      </c>
      <c r="B4812" s="271" t="s">
        <v>13973</v>
      </c>
      <c r="C4812" s="263" t="s">
        <v>14049</v>
      </c>
      <c r="D4812" s="263" t="s">
        <v>13975</v>
      </c>
      <c r="E4812" s="271" t="s">
        <v>13976</v>
      </c>
      <c r="F4812" s="263" t="s">
        <v>13169</v>
      </c>
      <c r="G4812" s="263" t="s">
        <v>14028</v>
      </c>
      <c r="H4812" s="263" t="s">
        <v>13170</v>
      </c>
      <c r="I4812" s="265" t="s">
        <v>9</v>
      </c>
      <c r="J4812" s="290" t="s">
        <v>645</v>
      </c>
      <c r="K4812" s="264"/>
      <c r="L4812" s="263" t="s">
        <v>645</v>
      </c>
    </row>
    <row r="4813" spans="1:12" s="266" customFormat="1" ht="40.200000000000003" customHeight="1">
      <c r="A4813" s="263" t="s">
        <v>13972</v>
      </c>
      <c r="B4813" s="271" t="s">
        <v>13973</v>
      </c>
      <c r="C4813" s="263" t="s">
        <v>14050</v>
      </c>
      <c r="D4813" s="263" t="s">
        <v>13975</v>
      </c>
      <c r="E4813" s="271" t="s">
        <v>13976</v>
      </c>
      <c r="F4813" s="263" t="s">
        <v>13172</v>
      </c>
      <c r="G4813" s="263" t="s">
        <v>14028</v>
      </c>
      <c r="H4813" s="263" t="s">
        <v>13173</v>
      </c>
      <c r="I4813" s="265" t="s">
        <v>9</v>
      </c>
      <c r="J4813" s="290" t="s">
        <v>645</v>
      </c>
      <c r="K4813" s="264"/>
      <c r="L4813" s="263" t="s">
        <v>645</v>
      </c>
    </row>
    <row r="4814" spans="1:12" s="266" customFormat="1" ht="40.200000000000003" customHeight="1">
      <c r="A4814" s="263" t="s">
        <v>14767</v>
      </c>
      <c r="B4814" s="271" t="s">
        <v>13973</v>
      </c>
      <c r="C4814" s="263" t="s">
        <v>14051</v>
      </c>
      <c r="D4814" s="263" t="s">
        <v>13975</v>
      </c>
      <c r="E4814" s="271" t="s">
        <v>13976</v>
      </c>
      <c r="F4814" s="263" t="s">
        <v>13915</v>
      </c>
      <c r="G4814" s="263" t="s">
        <v>14028</v>
      </c>
      <c r="H4814" s="263" t="s">
        <v>13916</v>
      </c>
      <c r="I4814" s="265" t="s">
        <v>9</v>
      </c>
      <c r="J4814" s="290" t="s">
        <v>645</v>
      </c>
      <c r="K4814" s="264"/>
      <c r="L4814" s="263" t="s">
        <v>645</v>
      </c>
    </row>
    <row r="4815" spans="1:12" s="266" customFormat="1" ht="40.200000000000003" customHeight="1">
      <c r="A4815" s="263" t="s">
        <v>14767</v>
      </c>
      <c r="B4815" s="271" t="s">
        <v>13973</v>
      </c>
      <c r="C4815" s="263" t="s">
        <v>14052</v>
      </c>
      <c r="D4815" s="263" t="s">
        <v>13975</v>
      </c>
      <c r="E4815" s="271" t="s">
        <v>13976</v>
      </c>
      <c r="F4815" s="263" t="s">
        <v>13918</v>
      </c>
      <c r="G4815" s="263" t="s">
        <v>14028</v>
      </c>
      <c r="H4815" s="263" t="s">
        <v>13919</v>
      </c>
      <c r="I4815" s="265" t="s">
        <v>9</v>
      </c>
      <c r="J4815" s="290" t="s">
        <v>645</v>
      </c>
      <c r="K4815" s="264"/>
      <c r="L4815" s="263" t="s">
        <v>645</v>
      </c>
    </row>
    <row r="4816" spans="1:12" s="266" customFormat="1" ht="40.200000000000003" customHeight="1">
      <c r="A4816" s="263" t="s">
        <v>14767</v>
      </c>
      <c r="B4816" s="271" t="s">
        <v>13973</v>
      </c>
      <c r="C4816" s="263" t="s">
        <v>14053</v>
      </c>
      <c r="D4816" s="263" t="s">
        <v>13975</v>
      </c>
      <c r="E4816" s="271" t="s">
        <v>13976</v>
      </c>
      <c r="F4816" s="263" t="s">
        <v>13192</v>
      </c>
      <c r="G4816" s="263" t="s">
        <v>14028</v>
      </c>
      <c r="H4816" s="263" t="s">
        <v>13194</v>
      </c>
      <c r="I4816" s="265" t="s">
        <v>9</v>
      </c>
      <c r="J4816" s="290" t="s">
        <v>645</v>
      </c>
      <c r="K4816" s="264"/>
      <c r="L4816" s="263" t="s">
        <v>645</v>
      </c>
    </row>
    <row r="4817" spans="1:12" s="266" customFormat="1" ht="40.200000000000003" customHeight="1">
      <c r="A4817" s="263" t="s">
        <v>13972</v>
      </c>
      <c r="B4817" s="271" t="s">
        <v>13973</v>
      </c>
      <c r="C4817" s="263" t="s">
        <v>14054</v>
      </c>
      <c r="D4817" s="263" t="s">
        <v>13975</v>
      </c>
      <c r="E4817" s="271" t="s">
        <v>13976</v>
      </c>
      <c r="F4817" s="263" t="s">
        <v>13196</v>
      </c>
      <c r="G4817" s="263" t="s">
        <v>14028</v>
      </c>
      <c r="H4817" s="263" t="s">
        <v>13198</v>
      </c>
      <c r="I4817" s="265" t="s">
        <v>9</v>
      </c>
      <c r="J4817" s="290" t="s">
        <v>645</v>
      </c>
      <c r="K4817" s="264"/>
      <c r="L4817" s="263" t="s">
        <v>645</v>
      </c>
    </row>
    <row r="4818" spans="1:12" s="266" customFormat="1" ht="40.200000000000003" customHeight="1">
      <c r="A4818" s="263" t="s">
        <v>13972</v>
      </c>
      <c r="B4818" s="271" t="s">
        <v>13973</v>
      </c>
      <c r="C4818" s="263" t="s">
        <v>14055</v>
      </c>
      <c r="D4818" s="263" t="s">
        <v>13975</v>
      </c>
      <c r="E4818" s="271" t="s">
        <v>13976</v>
      </c>
      <c r="F4818" s="263" t="s">
        <v>13200</v>
      </c>
      <c r="G4818" s="263" t="s">
        <v>14028</v>
      </c>
      <c r="H4818" s="263" t="s">
        <v>13202</v>
      </c>
      <c r="I4818" s="265" t="s">
        <v>9</v>
      </c>
      <c r="J4818" s="290" t="s">
        <v>645</v>
      </c>
      <c r="K4818" s="264"/>
      <c r="L4818" s="263" t="s">
        <v>645</v>
      </c>
    </row>
    <row r="4819" spans="1:12" s="266" customFormat="1" ht="40.200000000000003" customHeight="1">
      <c r="A4819" s="263" t="s">
        <v>13972</v>
      </c>
      <c r="B4819" s="271" t="s">
        <v>13973</v>
      </c>
      <c r="C4819" s="263" t="s">
        <v>14056</v>
      </c>
      <c r="D4819" s="263" t="s">
        <v>13975</v>
      </c>
      <c r="E4819" s="271" t="s">
        <v>13976</v>
      </c>
      <c r="F4819" s="263" t="s">
        <v>13204</v>
      </c>
      <c r="G4819" s="263" t="s">
        <v>14028</v>
      </c>
      <c r="H4819" s="263" t="s">
        <v>13205</v>
      </c>
      <c r="I4819" s="265" t="s">
        <v>9</v>
      </c>
      <c r="J4819" s="290" t="s">
        <v>645</v>
      </c>
      <c r="K4819" s="264"/>
      <c r="L4819" s="263" t="s">
        <v>645</v>
      </c>
    </row>
    <row r="4820" spans="1:12" s="266" customFormat="1" ht="40.200000000000003" customHeight="1">
      <c r="A4820" s="263" t="s">
        <v>13972</v>
      </c>
      <c r="B4820" s="271" t="s">
        <v>13973</v>
      </c>
      <c r="C4820" s="263" t="s">
        <v>14057</v>
      </c>
      <c r="D4820" s="263" t="s">
        <v>13975</v>
      </c>
      <c r="E4820" s="271" t="s">
        <v>13976</v>
      </c>
      <c r="F4820" s="263" t="s">
        <v>13404</v>
      </c>
      <c r="G4820" s="263" t="s">
        <v>14028</v>
      </c>
      <c r="H4820" s="263" t="s">
        <v>13405</v>
      </c>
      <c r="I4820" s="265" t="s">
        <v>9</v>
      </c>
      <c r="J4820" s="290" t="s">
        <v>645</v>
      </c>
      <c r="K4820" s="264"/>
      <c r="L4820" s="263" t="s">
        <v>645</v>
      </c>
    </row>
    <row r="4821" spans="1:12" s="266" customFormat="1" ht="40.200000000000003" customHeight="1">
      <c r="A4821" s="263" t="s">
        <v>13972</v>
      </c>
      <c r="B4821" s="271" t="s">
        <v>13973</v>
      </c>
      <c r="C4821" s="263" t="s">
        <v>14058</v>
      </c>
      <c r="D4821" s="263" t="s">
        <v>13975</v>
      </c>
      <c r="E4821" s="271" t="s">
        <v>13976</v>
      </c>
      <c r="F4821" s="263" t="s">
        <v>13214</v>
      </c>
      <c r="G4821" s="263" t="s">
        <v>14028</v>
      </c>
      <c r="H4821" s="263" t="s">
        <v>13407</v>
      </c>
      <c r="I4821" s="265" t="s">
        <v>9</v>
      </c>
      <c r="J4821" s="290" t="s">
        <v>645</v>
      </c>
      <c r="K4821" s="264"/>
      <c r="L4821" s="263" t="s">
        <v>645</v>
      </c>
    </row>
    <row r="4822" spans="1:12" s="266" customFormat="1" ht="40.200000000000003" customHeight="1">
      <c r="A4822" s="263" t="s">
        <v>13972</v>
      </c>
      <c r="B4822" s="271" t="s">
        <v>13973</v>
      </c>
      <c r="C4822" s="263" t="s">
        <v>14059</v>
      </c>
      <c r="D4822" s="263" t="s">
        <v>13975</v>
      </c>
      <c r="E4822" s="271" t="s">
        <v>13976</v>
      </c>
      <c r="F4822" s="263" t="s">
        <v>13217</v>
      </c>
      <c r="G4822" s="263" t="s">
        <v>14028</v>
      </c>
      <c r="H4822" s="263" t="s">
        <v>13409</v>
      </c>
      <c r="I4822" s="265" t="s">
        <v>9</v>
      </c>
      <c r="J4822" s="290" t="s">
        <v>645</v>
      </c>
      <c r="K4822" s="264"/>
      <c r="L4822" s="263" t="s">
        <v>645</v>
      </c>
    </row>
    <row r="4823" spans="1:12" s="266" customFormat="1" ht="40.200000000000003" customHeight="1">
      <c r="A4823" s="263" t="s">
        <v>13972</v>
      </c>
      <c r="B4823" s="271" t="s">
        <v>13973</v>
      </c>
      <c r="C4823" s="263" t="s">
        <v>14060</v>
      </c>
      <c r="D4823" s="263" t="s">
        <v>13975</v>
      </c>
      <c r="E4823" s="271" t="s">
        <v>13976</v>
      </c>
      <c r="F4823" s="263" t="s">
        <v>13220</v>
      </c>
      <c r="G4823" s="263" t="s">
        <v>14028</v>
      </c>
      <c r="H4823" s="263" t="s">
        <v>13221</v>
      </c>
      <c r="I4823" s="265" t="s">
        <v>9</v>
      </c>
      <c r="J4823" s="290"/>
      <c r="K4823" s="264"/>
      <c r="L4823" s="263" t="s">
        <v>645</v>
      </c>
    </row>
    <row r="4824" spans="1:12" s="266" customFormat="1" ht="40.200000000000003" customHeight="1">
      <c r="A4824" s="263" t="s">
        <v>13972</v>
      </c>
      <c r="B4824" s="271" t="s">
        <v>13973</v>
      </c>
      <c r="C4824" s="263" t="s">
        <v>14061</v>
      </c>
      <c r="D4824" s="263" t="s">
        <v>13975</v>
      </c>
      <c r="E4824" s="271" t="s">
        <v>13976</v>
      </c>
      <c r="F4824" s="263" t="s">
        <v>13412</v>
      </c>
      <c r="G4824" s="263" t="s">
        <v>14028</v>
      </c>
      <c r="H4824" s="263" t="s">
        <v>13413</v>
      </c>
      <c r="I4824" s="265" t="s">
        <v>9</v>
      </c>
      <c r="J4824" s="290" t="s">
        <v>645</v>
      </c>
      <c r="K4824" s="264"/>
      <c r="L4824" s="263" t="s">
        <v>645</v>
      </c>
    </row>
    <row r="4825" spans="1:12" s="266" customFormat="1" ht="40.200000000000003" customHeight="1">
      <c r="A4825" s="263" t="s">
        <v>14767</v>
      </c>
      <c r="B4825" s="271" t="s">
        <v>13973</v>
      </c>
      <c r="C4825" s="263" t="s">
        <v>14062</v>
      </c>
      <c r="D4825" s="263" t="s">
        <v>13975</v>
      </c>
      <c r="E4825" s="271" t="s">
        <v>13976</v>
      </c>
      <c r="F4825" s="263" t="s">
        <v>14063</v>
      </c>
      <c r="G4825" s="263" t="s">
        <v>14028</v>
      </c>
      <c r="H4825" s="263" t="s">
        <v>14064</v>
      </c>
      <c r="I4825" s="265" t="s">
        <v>9</v>
      </c>
      <c r="J4825" s="290" t="s">
        <v>645</v>
      </c>
      <c r="K4825" s="264"/>
      <c r="L4825" s="263" t="s">
        <v>645</v>
      </c>
    </row>
    <row r="4826" spans="1:12" s="266" customFormat="1" ht="40.200000000000003" customHeight="1">
      <c r="A4826" s="263" t="s">
        <v>14767</v>
      </c>
      <c r="B4826" s="271" t="s">
        <v>13973</v>
      </c>
      <c r="C4826" s="263" t="s">
        <v>14065</v>
      </c>
      <c r="D4826" s="263" t="s">
        <v>13975</v>
      </c>
      <c r="E4826" s="271" t="s">
        <v>13976</v>
      </c>
      <c r="F4826" s="263" t="s">
        <v>17442</v>
      </c>
      <c r="G4826" s="263" t="s">
        <v>14028</v>
      </c>
      <c r="H4826" s="263" t="s">
        <v>14066</v>
      </c>
      <c r="I4826" s="265" t="s">
        <v>9</v>
      </c>
      <c r="J4826" s="290" t="s">
        <v>645</v>
      </c>
      <c r="K4826" s="264"/>
      <c r="L4826" s="263" t="s">
        <v>645</v>
      </c>
    </row>
    <row r="4827" spans="1:12" s="266" customFormat="1" ht="40.200000000000003" customHeight="1">
      <c r="A4827" s="263" t="s">
        <v>14767</v>
      </c>
      <c r="B4827" s="271" t="s">
        <v>13973</v>
      </c>
      <c r="C4827" s="263" t="s">
        <v>14067</v>
      </c>
      <c r="D4827" s="263" t="s">
        <v>13975</v>
      </c>
      <c r="E4827" s="271" t="s">
        <v>13976</v>
      </c>
      <c r="F4827" s="263" t="s">
        <v>14068</v>
      </c>
      <c r="G4827" s="263" t="s">
        <v>14028</v>
      </c>
      <c r="H4827" s="263" t="s">
        <v>14069</v>
      </c>
      <c r="I4827" s="265" t="s">
        <v>9</v>
      </c>
      <c r="J4827" s="290" t="s">
        <v>645</v>
      </c>
      <c r="K4827" s="264"/>
      <c r="L4827" s="263" t="s">
        <v>645</v>
      </c>
    </row>
    <row r="4828" spans="1:12" s="266" customFormat="1" ht="40.200000000000003" customHeight="1">
      <c r="A4828" s="263" t="s">
        <v>14767</v>
      </c>
      <c r="B4828" s="271" t="s">
        <v>13973</v>
      </c>
      <c r="C4828" s="263" t="s">
        <v>14070</v>
      </c>
      <c r="D4828" s="263" t="s">
        <v>13975</v>
      </c>
      <c r="E4828" s="271" t="s">
        <v>13976</v>
      </c>
      <c r="F4828" s="263" t="s">
        <v>14071</v>
      </c>
      <c r="G4828" s="263" t="s">
        <v>14028</v>
      </c>
      <c r="H4828" s="263" t="s">
        <v>14072</v>
      </c>
      <c r="I4828" s="265" t="s">
        <v>9</v>
      </c>
      <c r="J4828" s="290" t="s">
        <v>645</v>
      </c>
      <c r="K4828" s="264"/>
      <c r="L4828" s="263" t="s">
        <v>645</v>
      </c>
    </row>
    <row r="4829" spans="1:12" s="266" customFormat="1" ht="40.200000000000003" customHeight="1">
      <c r="A4829" s="263" t="s">
        <v>13972</v>
      </c>
      <c r="B4829" s="271" t="s">
        <v>13973</v>
      </c>
      <c r="C4829" s="263" t="s">
        <v>14073</v>
      </c>
      <c r="D4829" s="263" t="s">
        <v>13975</v>
      </c>
      <c r="E4829" s="271" t="s">
        <v>13976</v>
      </c>
      <c r="F4829" s="263" t="s">
        <v>14074</v>
      </c>
      <c r="G4829" s="263" t="s">
        <v>14028</v>
      </c>
      <c r="H4829" s="263" t="s">
        <v>13227</v>
      </c>
      <c r="I4829" s="273" t="s">
        <v>9</v>
      </c>
      <c r="J4829" s="290"/>
      <c r="K4829" s="264"/>
      <c r="L4829" s="263" t="s">
        <v>645</v>
      </c>
    </row>
    <row r="4830" spans="1:12" s="266" customFormat="1" ht="40.200000000000003" customHeight="1">
      <c r="A4830" s="263" t="s">
        <v>13972</v>
      </c>
      <c r="B4830" s="271" t="s">
        <v>13973</v>
      </c>
      <c r="C4830" s="263" t="s">
        <v>14075</v>
      </c>
      <c r="D4830" s="263" t="s">
        <v>13975</v>
      </c>
      <c r="E4830" s="271" t="s">
        <v>13976</v>
      </c>
      <c r="F4830" s="263" t="s">
        <v>13945</v>
      </c>
      <c r="G4830" s="263" t="s">
        <v>14028</v>
      </c>
      <c r="H4830" s="263" t="s">
        <v>13230</v>
      </c>
      <c r="I4830" s="273" t="s">
        <v>9</v>
      </c>
      <c r="J4830" s="290"/>
      <c r="K4830" s="264"/>
      <c r="L4830" s="263" t="s">
        <v>645</v>
      </c>
    </row>
    <row r="4831" spans="1:12" s="266" customFormat="1" ht="40.200000000000003" customHeight="1">
      <c r="A4831" s="263" t="s">
        <v>13972</v>
      </c>
      <c r="B4831" s="271" t="s">
        <v>13973</v>
      </c>
      <c r="C4831" s="263" t="s">
        <v>14076</v>
      </c>
      <c r="D4831" s="263" t="s">
        <v>13975</v>
      </c>
      <c r="E4831" s="271" t="s">
        <v>13976</v>
      </c>
      <c r="F4831" s="263" t="s">
        <v>13238</v>
      </c>
      <c r="G4831" s="263" t="s">
        <v>14028</v>
      </c>
      <c r="H4831" s="263" t="s">
        <v>13239</v>
      </c>
      <c r="I4831" s="265" t="s">
        <v>9</v>
      </c>
      <c r="J4831" s="290" t="s">
        <v>645</v>
      </c>
      <c r="K4831" s="264"/>
      <c r="L4831" s="263" t="s">
        <v>645</v>
      </c>
    </row>
    <row r="4832" spans="1:12" s="266" customFormat="1" ht="40.200000000000003" customHeight="1">
      <c r="A4832" s="263" t="s">
        <v>13972</v>
      </c>
      <c r="B4832" s="271" t="s">
        <v>13973</v>
      </c>
      <c r="C4832" s="263" t="s">
        <v>14077</v>
      </c>
      <c r="D4832" s="263" t="s">
        <v>13975</v>
      </c>
      <c r="E4832" s="271" t="s">
        <v>13976</v>
      </c>
      <c r="F4832" s="263" t="s">
        <v>13241</v>
      </c>
      <c r="G4832" s="263" t="s">
        <v>14028</v>
      </c>
      <c r="H4832" s="263" t="s">
        <v>13612</v>
      </c>
      <c r="I4832" s="265" t="s">
        <v>9</v>
      </c>
      <c r="J4832" s="290" t="s">
        <v>645</v>
      </c>
      <c r="K4832" s="264"/>
      <c r="L4832" s="263" t="s">
        <v>645</v>
      </c>
    </row>
    <row r="4833" spans="1:12" s="266" customFormat="1" ht="40.200000000000003" customHeight="1">
      <c r="A4833" s="263" t="s">
        <v>13972</v>
      </c>
      <c r="B4833" s="271" t="s">
        <v>13973</v>
      </c>
      <c r="C4833" s="263" t="s">
        <v>14078</v>
      </c>
      <c r="D4833" s="263" t="s">
        <v>13975</v>
      </c>
      <c r="E4833" s="271" t="s">
        <v>13976</v>
      </c>
      <c r="F4833" s="263" t="s">
        <v>13950</v>
      </c>
      <c r="G4833" s="263" t="s">
        <v>14028</v>
      </c>
      <c r="H4833" s="263" t="s">
        <v>13249</v>
      </c>
      <c r="I4833" s="265" t="s">
        <v>9</v>
      </c>
      <c r="J4833" s="290" t="s">
        <v>645</v>
      </c>
      <c r="K4833" s="264"/>
      <c r="L4833" s="263" t="s">
        <v>645</v>
      </c>
    </row>
    <row r="4834" spans="1:12" s="266" customFormat="1" ht="40.200000000000003" customHeight="1">
      <c r="A4834" s="263" t="s">
        <v>13972</v>
      </c>
      <c r="B4834" s="271" t="s">
        <v>13973</v>
      </c>
      <c r="C4834" s="263" t="s">
        <v>14079</v>
      </c>
      <c r="D4834" s="263" t="s">
        <v>13975</v>
      </c>
      <c r="E4834" s="271" t="s">
        <v>13976</v>
      </c>
      <c r="F4834" s="263" t="s">
        <v>12606</v>
      </c>
      <c r="G4834" s="263" t="s">
        <v>14028</v>
      </c>
      <c r="H4834" s="263" t="s">
        <v>12607</v>
      </c>
      <c r="I4834" s="265" t="s">
        <v>9</v>
      </c>
      <c r="J4834" s="290" t="s">
        <v>645</v>
      </c>
      <c r="K4834" s="264"/>
      <c r="L4834" s="263" t="s">
        <v>645</v>
      </c>
    </row>
    <row r="4835" spans="1:12" s="266" customFormat="1" ht="40.200000000000003" customHeight="1">
      <c r="A4835" s="263" t="s">
        <v>13972</v>
      </c>
      <c r="B4835" s="271" t="s">
        <v>13973</v>
      </c>
      <c r="C4835" s="263" t="s">
        <v>14080</v>
      </c>
      <c r="D4835" s="263" t="s">
        <v>13975</v>
      </c>
      <c r="E4835" s="271" t="s">
        <v>13976</v>
      </c>
      <c r="F4835" s="263" t="s">
        <v>12609</v>
      </c>
      <c r="G4835" s="263" t="s">
        <v>14028</v>
      </c>
      <c r="H4835" s="263" t="s">
        <v>14081</v>
      </c>
      <c r="I4835" s="265" t="s">
        <v>9</v>
      </c>
      <c r="J4835" s="290" t="s">
        <v>645</v>
      </c>
      <c r="K4835" s="264"/>
      <c r="L4835" s="263" t="s">
        <v>645</v>
      </c>
    </row>
    <row r="4836" spans="1:12" s="266" customFormat="1" ht="40.200000000000003" customHeight="1">
      <c r="A4836" s="263" t="s">
        <v>13972</v>
      </c>
      <c r="B4836" s="271" t="s">
        <v>13973</v>
      </c>
      <c r="C4836" s="263" t="s">
        <v>14082</v>
      </c>
      <c r="D4836" s="263" t="s">
        <v>13975</v>
      </c>
      <c r="E4836" s="271" t="s">
        <v>13976</v>
      </c>
      <c r="F4836" s="263" t="s">
        <v>12613</v>
      </c>
      <c r="G4836" s="263" t="s">
        <v>14028</v>
      </c>
      <c r="H4836" s="263" t="s">
        <v>14083</v>
      </c>
      <c r="I4836" s="265" t="s">
        <v>9</v>
      </c>
      <c r="J4836" s="290" t="s">
        <v>645</v>
      </c>
      <c r="K4836" s="264"/>
      <c r="L4836" s="263" t="s">
        <v>645</v>
      </c>
    </row>
    <row r="4837" spans="1:12" s="266" customFormat="1" ht="40.200000000000003" customHeight="1">
      <c r="A4837" s="263" t="s">
        <v>13972</v>
      </c>
      <c r="B4837" s="271" t="s">
        <v>13973</v>
      </c>
      <c r="C4837" s="263" t="s">
        <v>14084</v>
      </c>
      <c r="D4837" s="263" t="s">
        <v>13975</v>
      </c>
      <c r="E4837" s="271" t="s">
        <v>13976</v>
      </c>
      <c r="F4837" s="263" t="s">
        <v>3031</v>
      </c>
      <c r="G4837" s="263" t="s">
        <v>5408</v>
      </c>
      <c r="H4837" s="263" t="s">
        <v>6538</v>
      </c>
      <c r="I4837" s="265" t="s">
        <v>9</v>
      </c>
      <c r="J4837" s="290" t="s">
        <v>645</v>
      </c>
      <c r="K4837" s="264"/>
      <c r="L4837" s="263" t="s">
        <v>645</v>
      </c>
    </row>
    <row r="4838" spans="1:12" s="266" customFormat="1" ht="40.200000000000003" customHeight="1">
      <c r="A4838" s="263" t="s">
        <v>13972</v>
      </c>
      <c r="B4838" s="271" t="s">
        <v>13973</v>
      </c>
      <c r="C4838" s="263" t="s">
        <v>14085</v>
      </c>
      <c r="D4838" s="263" t="s">
        <v>13975</v>
      </c>
      <c r="E4838" s="271" t="s">
        <v>13976</v>
      </c>
      <c r="F4838" s="263" t="s">
        <v>5025</v>
      </c>
      <c r="G4838" s="263" t="s">
        <v>6540</v>
      </c>
      <c r="H4838" s="263" t="s">
        <v>3365</v>
      </c>
      <c r="I4838" s="265" t="s">
        <v>9</v>
      </c>
      <c r="J4838" s="290" t="s">
        <v>645</v>
      </c>
      <c r="K4838" s="264"/>
      <c r="L4838" s="263" t="s">
        <v>645</v>
      </c>
    </row>
    <row r="4839" spans="1:12" s="266" customFormat="1" ht="40.200000000000003" customHeight="1">
      <c r="A4839" s="263" t="s">
        <v>13972</v>
      </c>
      <c r="B4839" s="271" t="s">
        <v>13973</v>
      </c>
      <c r="C4839" s="263" t="s">
        <v>14086</v>
      </c>
      <c r="D4839" s="263" t="s">
        <v>13975</v>
      </c>
      <c r="E4839" s="271" t="s">
        <v>13976</v>
      </c>
      <c r="F4839" s="263" t="s">
        <v>3036</v>
      </c>
      <c r="G4839" s="263" t="s">
        <v>6542</v>
      </c>
      <c r="H4839" s="263" t="s">
        <v>6543</v>
      </c>
      <c r="I4839" s="265" t="s">
        <v>9</v>
      </c>
      <c r="J4839" s="290" t="s">
        <v>645</v>
      </c>
      <c r="K4839" s="264"/>
      <c r="L4839" s="263" t="s">
        <v>645</v>
      </c>
    </row>
    <row r="4840" spans="1:12" s="266" customFormat="1" ht="40.200000000000003" customHeight="1">
      <c r="A4840" s="263" t="s">
        <v>13972</v>
      </c>
      <c r="B4840" s="271" t="s">
        <v>13973</v>
      </c>
      <c r="C4840" s="263" t="s">
        <v>14087</v>
      </c>
      <c r="D4840" s="263" t="s">
        <v>13975</v>
      </c>
      <c r="E4840" s="271" t="s">
        <v>13976</v>
      </c>
      <c r="F4840" s="263" t="s">
        <v>13267</v>
      </c>
      <c r="G4840" s="263" t="s">
        <v>14088</v>
      </c>
      <c r="H4840" s="263" t="s">
        <v>13268</v>
      </c>
      <c r="I4840" s="265" t="s">
        <v>9</v>
      </c>
      <c r="J4840" s="290" t="s">
        <v>645</v>
      </c>
      <c r="K4840" s="264"/>
      <c r="L4840" s="263" t="s">
        <v>645</v>
      </c>
    </row>
    <row r="4841" spans="1:12" s="266" customFormat="1" ht="40.200000000000003" customHeight="1">
      <c r="A4841" s="263" t="s">
        <v>13972</v>
      </c>
      <c r="B4841" s="271" t="s">
        <v>13973</v>
      </c>
      <c r="C4841" s="263" t="s">
        <v>14089</v>
      </c>
      <c r="D4841" s="263" t="s">
        <v>13975</v>
      </c>
      <c r="E4841" s="271" t="s">
        <v>13976</v>
      </c>
      <c r="F4841" s="263" t="s">
        <v>13964</v>
      </c>
      <c r="G4841" s="263" t="s">
        <v>14088</v>
      </c>
      <c r="H4841" s="263" t="s">
        <v>13271</v>
      </c>
      <c r="I4841" s="265" t="s">
        <v>9</v>
      </c>
      <c r="J4841" s="290" t="s">
        <v>645</v>
      </c>
      <c r="K4841" s="264"/>
      <c r="L4841" s="263" t="s">
        <v>645</v>
      </c>
    </row>
    <row r="4842" spans="1:12" s="266" customFormat="1" ht="40.200000000000003" customHeight="1">
      <c r="A4842" s="263" t="s">
        <v>13972</v>
      </c>
      <c r="B4842" s="271" t="s">
        <v>13973</v>
      </c>
      <c r="C4842" s="263" t="s">
        <v>14090</v>
      </c>
      <c r="D4842" s="263" t="s">
        <v>13975</v>
      </c>
      <c r="E4842" s="271" t="s">
        <v>13976</v>
      </c>
      <c r="F4842" s="263" t="s">
        <v>13629</v>
      </c>
      <c r="G4842" s="263" t="s">
        <v>14088</v>
      </c>
      <c r="H4842" s="263" t="s">
        <v>13630</v>
      </c>
      <c r="I4842" s="265" t="s">
        <v>9</v>
      </c>
      <c r="J4842" s="290" t="s">
        <v>645</v>
      </c>
      <c r="K4842" s="264"/>
      <c r="L4842" s="263" t="s">
        <v>645</v>
      </c>
    </row>
    <row r="4843" spans="1:12" s="266" customFormat="1" ht="40.200000000000003" customHeight="1">
      <c r="A4843" s="263" t="s">
        <v>13972</v>
      </c>
      <c r="B4843" s="257" t="s">
        <v>13973</v>
      </c>
      <c r="C4843" s="263" t="s">
        <v>14091</v>
      </c>
      <c r="D4843" s="263" t="s">
        <v>13975</v>
      </c>
      <c r="E4843" s="271" t="s">
        <v>13976</v>
      </c>
      <c r="F4843" s="263" t="s">
        <v>14092</v>
      </c>
      <c r="G4843" s="263" t="s">
        <v>14088</v>
      </c>
      <c r="H4843" s="263" t="s">
        <v>14093</v>
      </c>
      <c r="I4843" s="265" t="s">
        <v>9</v>
      </c>
      <c r="J4843" s="290"/>
      <c r="K4843" s="264"/>
      <c r="L4843" s="263" t="s">
        <v>645</v>
      </c>
    </row>
    <row r="4844" spans="1:12" s="266" customFormat="1" ht="40.200000000000003" customHeight="1">
      <c r="A4844" s="339" t="s">
        <v>14094</v>
      </c>
      <c r="B4844" s="284" t="s">
        <v>14753</v>
      </c>
      <c r="C4844" s="340" t="s">
        <v>14095</v>
      </c>
      <c r="D4844" s="263" t="s">
        <v>645</v>
      </c>
      <c r="E4844" s="263" t="s">
        <v>645</v>
      </c>
      <c r="F4844" s="263" t="s">
        <v>14096</v>
      </c>
      <c r="G4844" s="263" t="s">
        <v>14097</v>
      </c>
      <c r="H4844" s="263" t="s">
        <v>14098</v>
      </c>
      <c r="I4844" s="273" t="s">
        <v>9</v>
      </c>
      <c r="J4844" s="290"/>
      <c r="K4844" s="264"/>
      <c r="L4844" s="263" t="s">
        <v>645</v>
      </c>
    </row>
    <row r="4845" spans="1:12" s="266" customFormat="1" ht="40.200000000000003" customHeight="1">
      <c r="A4845" s="339" t="s">
        <v>14094</v>
      </c>
      <c r="B4845" s="284" t="s">
        <v>14753</v>
      </c>
      <c r="C4845" s="340" t="s">
        <v>14099</v>
      </c>
      <c r="D4845" s="263" t="s">
        <v>645</v>
      </c>
      <c r="E4845" s="263" t="s">
        <v>645</v>
      </c>
      <c r="F4845" s="263" t="s">
        <v>14100</v>
      </c>
      <c r="G4845" s="263" t="s">
        <v>14097</v>
      </c>
      <c r="H4845" s="263" t="s">
        <v>14101</v>
      </c>
      <c r="I4845" s="265" t="s">
        <v>9</v>
      </c>
      <c r="J4845" s="290" t="s">
        <v>645</v>
      </c>
      <c r="K4845" s="264"/>
      <c r="L4845" s="263" t="s">
        <v>645</v>
      </c>
    </row>
    <row r="4846" spans="1:12" s="266" customFormat="1" ht="40.200000000000003" customHeight="1">
      <c r="A4846" s="339" t="s">
        <v>14094</v>
      </c>
      <c r="B4846" s="284" t="s">
        <v>14753</v>
      </c>
      <c r="C4846" s="340" t="s">
        <v>14102</v>
      </c>
      <c r="D4846" s="263" t="s">
        <v>645</v>
      </c>
      <c r="E4846" s="263" t="s">
        <v>645</v>
      </c>
      <c r="F4846" s="263" t="s">
        <v>14103</v>
      </c>
      <c r="G4846" s="263" t="s">
        <v>14097</v>
      </c>
      <c r="H4846" s="263" t="s">
        <v>14104</v>
      </c>
      <c r="I4846" s="265" t="s">
        <v>9</v>
      </c>
      <c r="J4846" s="290" t="s">
        <v>645</v>
      </c>
      <c r="K4846" s="264"/>
      <c r="L4846" s="263" t="s">
        <v>645</v>
      </c>
    </row>
    <row r="4847" spans="1:12" s="266" customFormat="1" ht="40.200000000000003" customHeight="1">
      <c r="A4847" s="339" t="s">
        <v>14094</v>
      </c>
      <c r="B4847" s="284" t="s">
        <v>14753</v>
      </c>
      <c r="C4847" s="340" t="s">
        <v>14105</v>
      </c>
      <c r="D4847" s="263" t="s">
        <v>645</v>
      </c>
      <c r="E4847" s="263" t="s">
        <v>645</v>
      </c>
      <c r="F4847" s="263" t="s">
        <v>14106</v>
      </c>
      <c r="G4847" s="263" t="s">
        <v>14097</v>
      </c>
      <c r="H4847" s="263" t="s">
        <v>14107</v>
      </c>
      <c r="I4847" s="265" t="s">
        <v>9</v>
      </c>
      <c r="J4847" s="290" t="s">
        <v>645</v>
      </c>
      <c r="K4847" s="264"/>
      <c r="L4847" s="263" t="s">
        <v>645</v>
      </c>
    </row>
    <row r="4848" spans="1:12" s="266" customFormat="1" ht="40.200000000000003" customHeight="1">
      <c r="A4848" s="339" t="s">
        <v>14094</v>
      </c>
      <c r="B4848" s="284" t="s">
        <v>14753</v>
      </c>
      <c r="C4848" s="340" t="s">
        <v>14108</v>
      </c>
      <c r="D4848" s="263" t="s">
        <v>645</v>
      </c>
      <c r="E4848" s="263" t="s">
        <v>645</v>
      </c>
      <c r="F4848" s="263" t="s">
        <v>14109</v>
      </c>
      <c r="G4848" s="263" t="s">
        <v>14097</v>
      </c>
      <c r="H4848" s="263" t="s">
        <v>14110</v>
      </c>
      <c r="I4848" s="265" t="s">
        <v>9</v>
      </c>
      <c r="J4848" s="290" t="s">
        <v>645</v>
      </c>
      <c r="K4848" s="264"/>
      <c r="L4848" s="263" t="s">
        <v>645</v>
      </c>
    </row>
    <row r="4849" spans="1:12" s="266" customFormat="1" ht="40.200000000000003" customHeight="1">
      <c r="A4849" s="339" t="s">
        <v>14094</v>
      </c>
      <c r="B4849" s="284" t="s">
        <v>14753</v>
      </c>
      <c r="C4849" s="340" t="s">
        <v>14111</v>
      </c>
      <c r="D4849" s="263" t="s">
        <v>645</v>
      </c>
      <c r="E4849" s="263" t="s">
        <v>645</v>
      </c>
      <c r="F4849" s="263" t="s">
        <v>13058</v>
      </c>
      <c r="G4849" s="263" t="s">
        <v>14097</v>
      </c>
      <c r="H4849" s="263" t="s">
        <v>13059</v>
      </c>
      <c r="I4849" s="273" t="s">
        <v>9</v>
      </c>
      <c r="J4849" s="290"/>
      <c r="K4849" s="264"/>
      <c r="L4849" s="263" t="s">
        <v>645</v>
      </c>
    </row>
    <row r="4850" spans="1:12" s="266" customFormat="1" ht="40.200000000000003" customHeight="1">
      <c r="A4850" s="339" t="s">
        <v>14094</v>
      </c>
      <c r="B4850" s="284" t="s">
        <v>14753</v>
      </c>
      <c r="C4850" s="340" t="s">
        <v>14112</v>
      </c>
      <c r="D4850" s="263" t="s">
        <v>645</v>
      </c>
      <c r="E4850" s="263" t="s">
        <v>645</v>
      </c>
      <c r="F4850" s="263" t="s">
        <v>13061</v>
      </c>
      <c r="G4850" s="263" t="s">
        <v>14097</v>
      </c>
      <c r="H4850" s="263" t="s">
        <v>14113</v>
      </c>
      <c r="I4850" s="273" t="s">
        <v>9</v>
      </c>
      <c r="J4850" s="290"/>
      <c r="K4850" s="264"/>
      <c r="L4850" s="263" t="s">
        <v>645</v>
      </c>
    </row>
    <row r="4851" spans="1:12" s="266" customFormat="1" ht="40.200000000000003" customHeight="1">
      <c r="A4851" s="263" t="s">
        <v>12942</v>
      </c>
      <c r="B4851" s="256" t="s">
        <v>12943</v>
      </c>
      <c r="C4851" s="263" t="s">
        <v>14730</v>
      </c>
      <c r="D4851" s="263" t="s">
        <v>12945</v>
      </c>
      <c r="E4851" s="263" t="s">
        <v>12946</v>
      </c>
      <c r="F4851" s="263" t="s">
        <v>12629</v>
      </c>
      <c r="G4851" s="263" t="s">
        <v>12630</v>
      </c>
      <c r="H4851" s="263" t="s">
        <v>12947</v>
      </c>
      <c r="I4851" s="265" t="s">
        <v>9</v>
      </c>
      <c r="J4851" s="290"/>
      <c r="K4851" s="264"/>
      <c r="L4851" s="263"/>
    </row>
    <row r="4852" spans="1:12" s="266" customFormat="1" ht="40.200000000000003" customHeight="1">
      <c r="A4852" s="263" t="s">
        <v>12942</v>
      </c>
      <c r="B4852" s="263" t="s">
        <v>12943</v>
      </c>
      <c r="C4852" s="263" t="s">
        <v>14731</v>
      </c>
      <c r="D4852" s="263" t="s">
        <v>12945</v>
      </c>
      <c r="E4852" s="263" t="s">
        <v>12946</v>
      </c>
      <c r="F4852" s="263" t="s">
        <v>12633</v>
      </c>
      <c r="G4852" s="263" t="s">
        <v>12630</v>
      </c>
      <c r="H4852" s="263" t="s">
        <v>12949</v>
      </c>
      <c r="I4852" s="265" t="s">
        <v>9</v>
      </c>
      <c r="J4852" s="290"/>
      <c r="K4852" s="264"/>
      <c r="L4852" s="263"/>
    </row>
    <row r="4853" spans="1:12" s="266" customFormat="1" ht="40.200000000000003" customHeight="1">
      <c r="A4853" s="263" t="s">
        <v>12942</v>
      </c>
      <c r="B4853" s="263" t="s">
        <v>12943</v>
      </c>
      <c r="C4853" s="263" t="s">
        <v>14732</v>
      </c>
      <c r="D4853" s="263" t="s">
        <v>12945</v>
      </c>
      <c r="E4853" s="263" t="s">
        <v>12946</v>
      </c>
      <c r="F4853" s="263" t="s">
        <v>12636</v>
      </c>
      <c r="G4853" s="263" t="s">
        <v>12630</v>
      </c>
      <c r="H4853" s="263" t="s">
        <v>12637</v>
      </c>
      <c r="I4853" s="273" t="s">
        <v>9</v>
      </c>
      <c r="J4853" s="290"/>
      <c r="K4853" s="264"/>
      <c r="L4853" s="263"/>
    </row>
    <row r="4854" spans="1:12" s="266" customFormat="1" ht="40.200000000000003" customHeight="1">
      <c r="A4854" s="263" t="s">
        <v>12942</v>
      </c>
      <c r="B4854" s="263" t="s">
        <v>12943</v>
      </c>
      <c r="C4854" s="263" t="s">
        <v>14733</v>
      </c>
      <c r="D4854" s="263" t="s">
        <v>12945</v>
      </c>
      <c r="E4854" s="263" t="s">
        <v>12946</v>
      </c>
      <c r="F4854" s="263" t="s">
        <v>12639</v>
      </c>
      <c r="G4854" s="263" t="s">
        <v>12630</v>
      </c>
      <c r="H4854" s="263" t="s">
        <v>12952</v>
      </c>
      <c r="I4854" s="265" t="s">
        <v>9</v>
      </c>
      <c r="J4854" s="290"/>
      <c r="K4854" s="264"/>
      <c r="L4854" s="263"/>
    </row>
    <row r="4855" spans="1:12" s="266" customFormat="1" ht="40.200000000000003" customHeight="1">
      <c r="A4855" s="263" t="s">
        <v>12942</v>
      </c>
      <c r="B4855" s="263" t="s">
        <v>12943</v>
      </c>
      <c r="C4855" s="263" t="s">
        <v>14734</v>
      </c>
      <c r="D4855" s="263" t="s">
        <v>12945</v>
      </c>
      <c r="E4855" s="263" t="s">
        <v>12946</v>
      </c>
      <c r="F4855" s="263" t="s">
        <v>12552</v>
      </c>
      <c r="G4855" s="263" t="s">
        <v>12642</v>
      </c>
      <c r="H4855" s="263" t="s">
        <v>12643</v>
      </c>
      <c r="I4855" s="265" t="s">
        <v>9</v>
      </c>
      <c r="J4855" s="290"/>
      <c r="K4855" s="264"/>
      <c r="L4855" s="263"/>
    </row>
    <row r="4856" spans="1:12" s="266" customFormat="1" ht="40.200000000000003" customHeight="1">
      <c r="A4856" s="263" t="s">
        <v>12942</v>
      </c>
      <c r="B4856" s="263" t="s">
        <v>12943</v>
      </c>
      <c r="C4856" s="263" t="s">
        <v>14735</v>
      </c>
      <c r="D4856" s="263" t="s">
        <v>12945</v>
      </c>
      <c r="E4856" s="263" t="s">
        <v>12946</v>
      </c>
      <c r="F4856" s="263" t="s">
        <v>12645</v>
      </c>
      <c r="G4856" s="263" t="s">
        <v>12646</v>
      </c>
      <c r="H4856" s="263" t="s">
        <v>12955</v>
      </c>
      <c r="I4856" s="265" t="s">
        <v>9</v>
      </c>
      <c r="J4856" s="290"/>
      <c r="K4856" s="264"/>
      <c r="L4856" s="263"/>
    </row>
    <row r="4857" spans="1:12" s="266" customFormat="1" ht="40.200000000000003" customHeight="1">
      <c r="A4857" s="263" t="s">
        <v>12942</v>
      </c>
      <c r="B4857" s="263" t="s">
        <v>12943</v>
      </c>
      <c r="C4857" s="263" t="s">
        <v>14736</v>
      </c>
      <c r="D4857" s="263" t="s">
        <v>12945</v>
      </c>
      <c r="E4857" s="263" t="s">
        <v>12946</v>
      </c>
      <c r="F4857" s="263" t="s">
        <v>12649</v>
      </c>
      <c r="G4857" s="263" t="s">
        <v>12650</v>
      </c>
      <c r="H4857" s="263" t="s">
        <v>12957</v>
      </c>
      <c r="I4857" s="265" t="s">
        <v>9</v>
      </c>
      <c r="J4857" s="290"/>
      <c r="K4857" s="264"/>
      <c r="L4857" s="263"/>
    </row>
    <row r="4858" spans="1:12" s="266" customFormat="1" ht="40.200000000000003" customHeight="1">
      <c r="A4858" s="263" t="s">
        <v>12942</v>
      </c>
      <c r="B4858" s="291" t="s">
        <v>12943</v>
      </c>
      <c r="C4858" s="291" t="s">
        <v>12958</v>
      </c>
      <c r="D4858" s="291" t="s">
        <v>12945</v>
      </c>
      <c r="E4858" s="291" t="s">
        <v>12946</v>
      </c>
      <c r="F4858" s="291" t="s">
        <v>12959</v>
      </c>
      <c r="G4858" s="291" t="s">
        <v>14114</v>
      </c>
      <c r="H4858" s="291" t="s">
        <v>14115</v>
      </c>
      <c r="I4858" s="265" t="s">
        <v>9</v>
      </c>
      <c r="J4858" s="290" t="s">
        <v>645</v>
      </c>
      <c r="K4858" s="264"/>
      <c r="L4858" s="291" t="s">
        <v>645</v>
      </c>
    </row>
    <row r="4859" spans="1:12" s="266" customFormat="1" ht="40.200000000000003" customHeight="1">
      <c r="A4859" s="263" t="s">
        <v>12942</v>
      </c>
      <c r="B4859" s="291" t="s">
        <v>12943</v>
      </c>
      <c r="C4859" s="263" t="s">
        <v>14737</v>
      </c>
      <c r="D4859" s="291" t="s">
        <v>12945</v>
      </c>
      <c r="E4859" s="291" t="s">
        <v>12946</v>
      </c>
      <c r="F4859" s="291" t="s">
        <v>12653</v>
      </c>
      <c r="G4859" s="291" t="s">
        <v>12654</v>
      </c>
      <c r="H4859" s="291" t="s">
        <v>12655</v>
      </c>
      <c r="I4859" s="265" t="s">
        <v>9</v>
      </c>
      <c r="J4859" s="290" t="s">
        <v>645</v>
      </c>
      <c r="K4859" s="264"/>
      <c r="L4859" s="291" t="s">
        <v>645</v>
      </c>
    </row>
    <row r="4860" spans="1:12" s="266" customFormat="1" ht="40.200000000000003" customHeight="1">
      <c r="A4860" s="263" t="s">
        <v>12942</v>
      </c>
      <c r="B4860" s="291" t="s">
        <v>12943</v>
      </c>
      <c r="C4860" s="263" t="s">
        <v>14738</v>
      </c>
      <c r="D4860" s="291" t="s">
        <v>12945</v>
      </c>
      <c r="E4860" s="291" t="s">
        <v>12946</v>
      </c>
      <c r="F4860" s="291" t="s">
        <v>12962</v>
      </c>
      <c r="G4860" s="291" t="s">
        <v>12658</v>
      </c>
      <c r="H4860" s="291" t="s">
        <v>12963</v>
      </c>
      <c r="I4860" s="265" t="s">
        <v>9</v>
      </c>
      <c r="J4860" s="290" t="s">
        <v>645</v>
      </c>
      <c r="K4860" s="264"/>
      <c r="L4860" s="291" t="s">
        <v>645</v>
      </c>
    </row>
    <row r="4861" spans="1:12" s="266" customFormat="1" ht="40.200000000000003" customHeight="1">
      <c r="A4861" s="263" t="s">
        <v>12942</v>
      </c>
      <c r="B4861" s="263" t="s">
        <v>12943</v>
      </c>
      <c r="C4861" s="263" t="s">
        <v>14739</v>
      </c>
      <c r="D4861" s="263" t="s">
        <v>12945</v>
      </c>
      <c r="E4861" s="263" t="s">
        <v>12946</v>
      </c>
      <c r="F4861" s="263" t="s">
        <v>12660</v>
      </c>
      <c r="G4861" s="263" t="s">
        <v>12658</v>
      </c>
      <c r="H4861" s="263" t="s">
        <v>12661</v>
      </c>
      <c r="I4861" s="265" t="s">
        <v>9</v>
      </c>
      <c r="J4861" s="290"/>
      <c r="K4861" s="264"/>
      <c r="L4861" s="263"/>
    </row>
    <row r="4862" spans="1:12" s="266" customFormat="1" ht="40.200000000000003" customHeight="1">
      <c r="A4862" s="263" t="s">
        <v>12942</v>
      </c>
      <c r="B4862" s="263" t="s">
        <v>12943</v>
      </c>
      <c r="C4862" s="263" t="s">
        <v>14740</v>
      </c>
      <c r="D4862" s="263" t="s">
        <v>12945</v>
      </c>
      <c r="E4862" s="263" t="s">
        <v>12946</v>
      </c>
      <c r="F4862" s="263" t="s">
        <v>12663</v>
      </c>
      <c r="G4862" s="263" t="s">
        <v>12664</v>
      </c>
      <c r="H4862" s="263" t="s">
        <v>12665</v>
      </c>
      <c r="I4862" s="273" t="s">
        <v>9</v>
      </c>
      <c r="J4862" s="290"/>
      <c r="K4862" s="264"/>
      <c r="L4862" s="263"/>
    </row>
    <row r="4863" spans="1:12" s="266" customFormat="1" ht="40.200000000000003" customHeight="1">
      <c r="A4863" s="263" t="s">
        <v>12942</v>
      </c>
      <c r="B4863" s="263" t="s">
        <v>12943</v>
      </c>
      <c r="C4863" s="263" t="s">
        <v>14741</v>
      </c>
      <c r="D4863" s="263" t="s">
        <v>12945</v>
      </c>
      <c r="E4863" s="263" t="s">
        <v>12946</v>
      </c>
      <c r="F4863" s="263" t="s">
        <v>12667</v>
      </c>
      <c r="G4863" s="263" t="s">
        <v>12668</v>
      </c>
      <c r="H4863" s="263" t="s">
        <v>12669</v>
      </c>
      <c r="I4863" s="273" t="s">
        <v>9</v>
      </c>
      <c r="J4863" s="290"/>
      <c r="K4863" s="264"/>
      <c r="L4863" s="263"/>
    </row>
    <row r="4864" spans="1:12" s="266" customFormat="1" ht="40.200000000000003" customHeight="1">
      <c r="A4864" s="263" t="s">
        <v>12942</v>
      </c>
      <c r="B4864" s="263" t="s">
        <v>12943</v>
      </c>
      <c r="C4864" s="263" t="s">
        <v>14742</v>
      </c>
      <c r="D4864" s="263" t="s">
        <v>12945</v>
      </c>
      <c r="E4864" s="263" t="s">
        <v>12946</v>
      </c>
      <c r="F4864" s="263" t="s">
        <v>12671</v>
      </c>
      <c r="G4864" s="263" t="s">
        <v>12672</v>
      </c>
      <c r="H4864" s="263" t="s">
        <v>12673</v>
      </c>
      <c r="I4864" s="265" t="s">
        <v>9</v>
      </c>
      <c r="J4864" s="290"/>
      <c r="K4864" s="264"/>
      <c r="L4864" s="263"/>
    </row>
    <row r="4865" spans="1:12" s="266" customFormat="1" ht="40.200000000000003" customHeight="1">
      <c r="A4865" s="263" t="s">
        <v>12942</v>
      </c>
      <c r="B4865" s="263" t="s">
        <v>12943</v>
      </c>
      <c r="C4865" s="263" t="s">
        <v>14743</v>
      </c>
      <c r="D4865" s="263" t="s">
        <v>12945</v>
      </c>
      <c r="E4865" s="263" t="s">
        <v>12946</v>
      </c>
      <c r="F4865" s="263" t="s">
        <v>12675</v>
      </c>
      <c r="G4865" s="263" t="s">
        <v>12676</v>
      </c>
      <c r="H4865" s="263" t="s">
        <v>12677</v>
      </c>
      <c r="I4865" s="273" t="s">
        <v>9</v>
      </c>
      <c r="J4865" s="290"/>
      <c r="K4865" s="264"/>
      <c r="L4865" s="263"/>
    </row>
    <row r="4866" spans="1:12" s="266" customFormat="1" ht="40.200000000000003" customHeight="1">
      <c r="A4866" s="263" t="s">
        <v>12942</v>
      </c>
      <c r="B4866" s="263" t="s">
        <v>12943</v>
      </c>
      <c r="C4866" s="263" t="s">
        <v>14744</v>
      </c>
      <c r="D4866" s="263" t="s">
        <v>12945</v>
      </c>
      <c r="E4866" s="263" t="s">
        <v>12946</v>
      </c>
      <c r="F4866" s="263" t="s">
        <v>12679</v>
      </c>
      <c r="G4866" s="263" t="s">
        <v>12680</v>
      </c>
      <c r="H4866" s="263" t="s">
        <v>12969</v>
      </c>
      <c r="I4866" s="273" t="s">
        <v>9</v>
      </c>
      <c r="J4866" s="290"/>
      <c r="K4866" s="264"/>
      <c r="L4866" s="263"/>
    </row>
    <row r="4867" spans="1:12" s="266" customFormat="1" ht="40.200000000000003" customHeight="1">
      <c r="A4867" s="263" t="s">
        <v>12942</v>
      </c>
      <c r="B4867" s="263" t="s">
        <v>12943</v>
      </c>
      <c r="C4867" s="263" t="s">
        <v>14745</v>
      </c>
      <c r="D4867" s="263" t="s">
        <v>12945</v>
      </c>
      <c r="E4867" s="263" t="s">
        <v>12946</v>
      </c>
      <c r="F4867" s="263" t="s">
        <v>12683</v>
      </c>
      <c r="G4867" s="263" t="s">
        <v>12684</v>
      </c>
      <c r="H4867" s="263" t="s">
        <v>12685</v>
      </c>
      <c r="I4867" s="265" t="s">
        <v>9</v>
      </c>
      <c r="J4867" s="290"/>
      <c r="K4867" s="264"/>
      <c r="L4867" s="263"/>
    </row>
    <row r="4868" spans="1:12" s="266" customFormat="1" ht="40.200000000000003" customHeight="1">
      <c r="A4868" s="263" t="s">
        <v>12942</v>
      </c>
      <c r="B4868" s="263" t="s">
        <v>12943</v>
      </c>
      <c r="C4868" s="263" t="s">
        <v>14746</v>
      </c>
      <c r="D4868" s="263" t="s">
        <v>12945</v>
      </c>
      <c r="E4868" s="263" t="s">
        <v>12946</v>
      </c>
      <c r="F4868" s="263" t="s">
        <v>12686</v>
      </c>
      <c r="G4868" s="263" t="s">
        <v>12684</v>
      </c>
      <c r="H4868" s="263" t="s">
        <v>12687</v>
      </c>
      <c r="I4868" s="265" t="s">
        <v>9</v>
      </c>
      <c r="J4868" s="290"/>
      <c r="K4868" s="264"/>
      <c r="L4868" s="263"/>
    </row>
    <row r="4869" spans="1:12" s="266" customFormat="1" ht="40.200000000000003" customHeight="1">
      <c r="A4869" s="263" t="s">
        <v>14116</v>
      </c>
      <c r="B4869" s="263" t="s">
        <v>14117</v>
      </c>
      <c r="C4869" s="263" t="s">
        <v>14118</v>
      </c>
      <c r="D4869" s="263" t="s">
        <v>14119</v>
      </c>
      <c r="E4869" s="263" t="s">
        <v>14120</v>
      </c>
      <c r="F4869" s="263" t="s">
        <v>12693</v>
      </c>
      <c r="G4869" s="263" t="s">
        <v>12694</v>
      </c>
      <c r="H4869" s="263" t="s">
        <v>12695</v>
      </c>
      <c r="I4869" s="265" t="s">
        <v>9</v>
      </c>
      <c r="J4869" s="290"/>
      <c r="K4869" s="264"/>
      <c r="L4869" s="263"/>
    </row>
    <row r="4870" spans="1:12" s="266" customFormat="1" ht="40.200000000000003" customHeight="1">
      <c r="A4870" s="263" t="s">
        <v>14116</v>
      </c>
      <c r="B4870" s="263" t="s">
        <v>14117</v>
      </c>
      <c r="C4870" s="263" t="s">
        <v>14121</v>
      </c>
      <c r="D4870" s="263" t="s">
        <v>14119</v>
      </c>
      <c r="E4870" s="263" t="s">
        <v>14120</v>
      </c>
      <c r="F4870" s="263" t="s">
        <v>12697</v>
      </c>
      <c r="G4870" s="263" t="s">
        <v>12694</v>
      </c>
      <c r="H4870" s="263" t="s">
        <v>12698</v>
      </c>
      <c r="I4870" s="265" t="s">
        <v>9</v>
      </c>
      <c r="J4870" s="290"/>
      <c r="K4870" s="264"/>
      <c r="L4870" s="263"/>
    </row>
    <row r="4871" spans="1:12" s="266" customFormat="1" ht="40.200000000000003" customHeight="1">
      <c r="A4871" s="263" t="s">
        <v>14116</v>
      </c>
      <c r="B4871" s="263" t="s">
        <v>14117</v>
      </c>
      <c r="C4871" s="263" t="s">
        <v>14122</v>
      </c>
      <c r="D4871" s="263" t="s">
        <v>14119</v>
      </c>
      <c r="E4871" s="263" t="s">
        <v>14120</v>
      </c>
      <c r="F4871" s="263" t="s">
        <v>14123</v>
      </c>
      <c r="G4871" s="263" t="s">
        <v>12694</v>
      </c>
      <c r="H4871" s="263" t="s">
        <v>12701</v>
      </c>
      <c r="I4871" s="265" t="s">
        <v>9</v>
      </c>
      <c r="J4871" s="290"/>
      <c r="K4871" s="264"/>
      <c r="L4871" s="263"/>
    </row>
    <row r="4872" spans="1:12" s="266" customFormat="1" ht="40.200000000000003" customHeight="1">
      <c r="A4872" s="263" t="s">
        <v>14116</v>
      </c>
      <c r="B4872" s="263" t="s">
        <v>14117</v>
      </c>
      <c r="C4872" s="263" t="s">
        <v>14124</v>
      </c>
      <c r="D4872" s="263" t="s">
        <v>14119</v>
      </c>
      <c r="E4872" s="263" t="s">
        <v>14120</v>
      </c>
      <c r="F4872" s="263" t="s">
        <v>12703</v>
      </c>
      <c r="G4872" s="263" t="s">
        <v>12704</v>
      </c>
      <c r="H4872" s="263" t="s">
        <v>12891</v>
      </c>
      <c r="I4872" s="265" t="s">
        <v>9</v>
      </c>
      <c r="J4872" s="290"/>
      <c r="K4872" s="264"/>
      <c r="L4872" s="263"/>
    </row>
    <row r="4873" spans="1:12" s="266" customFormat="1" ht="40.200000000000003" customHeight="1">
      <c r="A4873" s="263" t="s">
        <v>14116</v>
      </c>
      <c r="B4873" s="263" t="s">
        <v>14117</v>
      </c>
      <c r="C4873" s="263" t="s">
        <v>14125</v>
      </c>
      <c r="D4873" s="263" t="s">
        <v>14119</v>
      </c>
      <c r="E4873" s="263" t="s">
        <v>14120</v>
      </c>
      <c r="F4873" s="263" t="s">
        <v>12707</v>
      </c>
      <c r="G4873" s="263" t="s">
        <v>12708</v>
      </c>
      <c r="H4873" s="263" t="s">
        <v>12709</v>
      </c>
      <c r="I4873" s="265" t="s">
        <v>9</v>
      </c>
      <c r="J4873" s="290"/>
      <c r="K4873" s="264"/>
      <c r="L4873" s="263"/>
    </row>
    <row r="4874" spans="1:12" s="266" customFormat="1" ht="40.200000000000003" customHeight="1">
      <c r="A4874" s="263" t="s">
        <v>14116</v>
      </c>
      <c r="B4874" s="263" t="s">
        <v>14117</v>
      </c>
      <c r="C4874" s="263" t="s">
        <v>14126</v>
      </c>
      <c r="D4874" s="263" t="s">
        <v>14119</v>
      </c>
      <c r="E4874" s="263" t="s">
        <v>14120</v>
      </c>
      <c r="F4874" s="263" t="s">
        <v>12711</v>
      </c>
      <c r="G4874" s="263" t="s">
        <v>12712</v>
      </c>
      <c r="H4874" s="263" t="s">
        <v>12713</v>
      </c>
      <c r="I4874" s="265" t="s">
        <v>9</v>
      </c>
      <c r="J4874" s="290"/>
      <c r="K4874" s="264"/>
      <c r="L4874" s="263"/>
    </row>
    <row r="4875" spans="1:12" s="266" customFormat="1" ht="40.200000000000003" customHeight="1">
      <c r="A4875" s="263" t="s">
        <v>14116</v>
      </c>
      <c r="B4875" s="263" t="s">
        <v>14117</v>
      </c>
      <c r="C4875" s="263" t="s">
        <v>14127</v>
      </c>
      <c r="D4875" s="263" t="s">
        <v>14119</v>
      </c>
      <c r="E4875" s="263" t="s">
        <v>14120</v>
      </c>
      <c r="F4875" s="263" t="s">
        <v>12715</v>
      </c>
      <c r="G4875" s="263" t="s">
        <v>12716</v>
      </c>
      <c r="H4875" s="263" t="s">
        <v>14128</v>
      </c>
      <c r="I4875" s="273" t="s">
        <v>9</v>
      </c>
      <c r="J4875" s="290"/>
      <c r="K4875" s="264"/>
      <c r="L4875" s="263"/>
    </row>
    <row r="4876" spans="1:12" s="266" customFormat="1" ht="40.200000000000003" customHeight="1">
      <c r="A4876" s="263" t="s">
        <v>14116</v>
      </c>
      <c r="B4876" s="263" t="s">
        <v>14117</v>
      </c>
      <c r="C4876" s="263" t="s">
        <v>14129</v>
      </c>
      <c r="D4876" s="263" t="s">
        <v>14119</v>
      </c>
      <c r="E4876" s="263" t="s">
        <v>14120</v>
      </c>
      <c r="F4876" s="263" t="s">
        <v>12719</v>
      </c>
      <c r="G4876" s="263" t="s">
        <v>12896</v>
      </c>
      <c r="H4876" s="263" t="s">
        <v>14130</v>
      </c>
      <c r="I4876" s="265" t="s">
        <v>9</v>
      </c>
      <c r="J4876" s="290"/>
      <c r="K4876" s="264"/>
      <c r="L4876" s="263"/>
    </row>
    <row r="4877" spans="1:12" s="266" customFormat="1" ht="40.200000000000003" customHeight="1">
      <c r="A4877" s="263" t="s">
        <v>14116</v>
      </c>
      <c r="B4877" s="263" t="s">
        <v>14117</v>
      </c>
      <c r="C4877" s="263" t="s">
        <v>14131</v>
      </c>
      <c r="D4877" s="263" t="s">
        <v>14119</v>
      </c>
      <c r="E4877" s="263" t="s">
        <v>14120</v>
      </c>
      <c r="F4877" s="263" t="s">
        <v>12723</v>
      </c>
      <c r="G4877" s="263" t="s">
        <v>12724</v>
      </c>
      <c r="H4877" s="291" t="s">
        <v>14132</v>
      </c>
      <c r="I4877" s="265" t="s">
        <v>9</v>
      </c>
      <c r="J4877" s="290"/>
      <c r="K4877" s="264"/>
      <c r="L4877" s="263"/>
    </row>
    <row r="4878" spans="1:12" s="266" customFormat="1" ht="40.200000000000003" customHeight="1">
      <c r="A4878" s="263" t="s">
        <v>14116</v>
      </c>
      <c r="B4878" s="263" t="s">
        <v>14117</v>
      </c>
      <c r="C4878" s="263" t="s">
        <v>14133</v>
      </c>
      <c r="D4878" s="263" t="s">
        <v>14119</v>
      </c>
      <c r="E4878" s="263" t="s">
        <v>14120</v>
      </c>
      <c r="F4878" s="263" t="s">
        <v>12727</v>
      </c>
      <c r="G4878" s="263" t="s">
        <v>12728</v>
      </c>
      <c r="H4878" s="263" t="s">
        <v>12900</v>
      </c>
      <c r="I4878" s="265" t="s">
        <v>9</v>
      </c>
      <c r="J4878" s="290"/>
      <c r="K4878" s="264"/>
      <c r="L4878" s="263"/>
    </row>
    <row r="4879" spans="1:12" s="266" customFormat="1" ht="40.200000000000003" customHeight="1">
      <c r="A4879" s="263" t="s">
        <v>14116</v>
      </c>
      <c r="B4879" s="263" t="s">
        <v>14117</v>
      </c>
      <c r="C4879" s="263" t="s">
        <v>14134</v>
      </c>
      <c r="D4879" s="263" t="s">
        <v>14119</v>
      </c>
      <c r="E4879" s="263" t="s">
        <v>14120</v>
      </c>
      <c r="F4879" s="263" t="s">
        <v>12731</v>
      </c>
      <c r="G4879" s="263" t="s">
        <v>12732</v>
      </c>
      <c r="H4879" s="263" t="s">
        <v>12733</v>
      </c>
      <c r="I4879" s="265" t="s">
        <v>9</v>
      </c>
      <c r="J4879" s="290"/>
      <c r="K4879" s="264"/>
      <c r="L4879" s="263"/>
    </row>
    <row r="4880" spans="1:12" s="266" customFormat="1" ht="40.200000000000003" customHeight="1">
      <c r="A4880" s="263" t="s">
        <v>14116</v>
      </c>
      <c r="B4880" s="263" t="s">
        <v>14117</v>
      </c>
      <c r="C4880" s="263" t="s">
        <v>14135</v>
      </c>
      <c r="D4880" s="263" t="s">
        <v>14119</v>
      </c>
      <c r="E4880" s="263" t="s">
        <v>14120</v>
      </c>
      <c r="F4880" s="263" t="s">
        <v>12735</v>
      </c>
      <c r="G4880" s="263" t="s">
        <v>12736</v>
      </c>
      <c r="H4880" s="263" t="s">
        <v>14136</v>
      </c>
      <c r="I4880" s="265" t="s">
        <v>9</v>
      </c>
      <c r="J4880" s="290"/>
      <c r="K4880" s="264"/>
      <c r="L4880" s="263"/>
    </row>
    <row r="4881" spans="1:12" s="266" customFormat="1" ht="40.200000000000003" customHeight="1">
      <c r="A4881" s="263" t="s">
        <v>14116</v>
      </c>
      <c r="B4881" s="263" t="s">
        <v>14117</v>
      </c>
      <c r="C4881" s="263" t="s">
        <v>14137</v>
      </c>
      <c r="D4881" s="263" t="s">
        <v>14119</v>
      </c>
      <c r="E4881" s="263" t="s">
        <v>14120</v>
      </c>
      <c r="F4881" s="263" t="s">
        <v>12739</v>
      </c>
      <c r="G4881" s="263" t="s">
        <v>12740</v>
      </c>
      <c r="H4881" s="263" t="s">
        <v>12741</v>
      </c>
      <c r="I4881" s="265" t="s">
        <v>9</v>
      </c>
      <c r="J4881" s="290"/>
      <c r="K4881" s="264"/>
      <c r="L4881" s="263"/>
    </row>
    <row r="4882" spans="1:12" s="266" customFormat="1" ht="40.200000000000003" customHeight="1">
      <c r="A4882" s="263" t="s">
        <v>14116</v>
      </c>
      <c r="B4882" s="263" t="s">
        <v>14117</v>
      </c>
      <c r="C4882" s="263" t="s">
        <v>14138</v>
      </c>
      <c r="D4882" s="263" t="s">
        <v>14119</v>
      </c>
      <c r="E4882" s="263" t="s">
        <v>14120</v>
      </c>
      <c r="F4882" s="263" t="s">
        <v>12743</v>
      </c>
      <c r="G4882" s="263" t="s">
        <v>12744</v>
      </c>
      <c r="H4882" s="263" t="s">
        <v>12907</v>
      </c>
      <c r="I4882" s="265" t="s">
        <v>9</v>
      </c>
      <c r="J4882" s="290"/>
      <c r="K4882" s="264"/>
      <c r="L4882" s="263"/>
    </row>
    <row r="4883" spans="1:12" s="266" customFormat="1" ht="40.200000000000003" customHeight="1">
      <c r="A4883" s="263" t="s">
        <v>14116</v>
      </c>
      <c r="B4883" s="263" t="s">
        <v>14117</v>
      </c>
      <c r="C4883" s="263" t="s">
        <v>14139</v>
      </c>
      <c r="D4883" s="263" t="s">
        <v>14119</v>
      </c>
      <c r="E4883" s="263" t="s">
        <v>14120</v>
      </c>
      <c r="F4883" s="263" t="s">
        <v>12747</v>
      </c>
      <c r="G4883" s="263" t="s">
        <v>12748</v>
      </c>
      <c r="H4883" s="263" t="s">
        <v>12749</v>
      </c>
      <c r="I4883" s="265" t="s">
        <v>9</v>
      </c>
      <c r="J4883" s="290"/>
      <c r="K4883" s="264"/>
      <c r="L4883" s="263"/>
    </row>
    <row r="4884" spans="1:12" s="266" customFormat="1" ht="40.200000000000003" customHeight="1">
      <c r="A4884" s="263" t="s">
        <v>14116</v>
      </c>
      <c r="B4884" s="263" t="s">
        <v>14117</v>
      </c>
      <c r="C4884" s="263" t="s">
        <v>14140</v>
      </c>
      <c r="D4884" s="263" t="s">
        <v>14119</v>
      </c>
      <c r="E4884" s="263" t="s">
        <v>14120</v>
      </c>
      <c r="F4884" s="263" t="s">
        <v>12751</v>
      </c>
      <c r="G4884" s="263" t="s">
        <v>12752</v>
      </c>
      <c r="H4884" s="263" t="s">
        <v>12753</v>
      </c>
      <c r="I4884" s="265" t="s">
        <v>9</v>
      </c>
      <c r="J4884" s="290"/>
      <c r="K4884" s="264"/>
      <c r="L4884" s="263"/>
    </row>
    <row r="4885" spans="1:12" s="266" customFormat="1" ht="40.200000000000003" customHeight="1">
      <c r="A4885" s="263" t="s">
        <v>14116</v>
      </c>
      <c r="B4885" s="263" t="s">
        <v>14117</v>
      </c>
      <c r="C4885" s="263" t="s">
        <v>14141</v>
      </c>
      <c r="D4885" s="263" t="s">
        <v>14119</v>
      </c>
      <c r="E4885" s="263" t="s">
        <v>14120</v>
      </c>
      <c r="F4885" s="263" t="s">
        <v>12755</v>
      </c>
      <c r="G4885" s="263" t="s">
        <v>12756</v>
      </c>
      <c r="H4885" s="263" t="s">
        <v>12757</v>
      </c>
      <c r="I4885" s="265" t="s">
        <v>9</v>
      </c>
      <c r="J4885" s="290"/>
      <c r="K4885" s="264"/>
      <c r="L4885" s="263"/>
    </row>
    <row r="4886" spans="1:12" s="266" customFormat="1" ht="40.200000000000003" customHeight="1">
      <c r="A4886" s="263" t="s">
        <v>14116</v>
      </c>
      <c r="B4886" s="263" t="s">
        <v>14117</v>
      </c>
      <c r="C4886" s="263" t="s">
        <v>14142</v>
      </c>
      <c r="D4886" s="263" t="s">
        <v>14119</v>
      </c>
      <c r="E4886" s="263" t="s">
        <v>14120</v>
      </c>
      <c r="F4886" s="263" t="s">
        <v>12759</v>
      </c>
      <c r="G4886" s="263" t="s">
        <v>12760</v>
      </c>
      <c r="H4886" s="263" t="s">
        <v>14143</v>
      </c>
      <c r="I4886" s="265" t="s">
        <v>9</v>
      </c>
      <c r="J4886" s="290"/>
      <c r="K4886" s="264"/>
      <c r="L4886" s="263"/>
    </row>
    <row r="4887" spans="1:12" s="266" customFormat="1" ht="40.200000000000003" customHeight="1">
      <c r="A4887" s="263" t="s">
        <v>14116</v>
      </c>
      <c r="B4887" s="263" t="s">
        <v>14117</v>
      </c>
      <c r="C4887" s="263" t="s">
        <v>14144</v>
      </c>
      <c r="D4887" s="263" t="s">
        <v>14119</v>
      </c>
      <c r="E4887" s="263" t="s">
        <v>14120</v>
      </c>
      <c r="F4887" s="263" t="s">
        <v>12763</v>
      </c>
      <c r="G4887" s="263" t="s">
        <v>12764</v>
      </c>
      <c r="H4887" s="263" t="s">
        <v>12920</v>
      </c>
      <c r="I4887" s="265" t="s">
        <v>9</v>
      </c>
      <c r="J4887" s="290"/>
      <c r="K4887" s="264"/>
      <c r="L4887" s="263"/>
    </row>
    <row r="4888" spans="1:12" s="266" customFormat="1" ht="40.200000000000003" customHeight="1">
      <c r="A4888" s="263" t="s">
        <v>14116</v>
      </c>
      <c r="B4888" s="263" t="s">
        <v>14117</v>
      </c>
      <c r="C4888" s="263" t="s">
        <v>14145</v>
      </c>
      <c r="D4888" s="263" t="s">
        <v>14119</v>
      </c>
      <c r="E4888" s="263" t="s">
        <v>14120</v>
      </c>
      <c r="F4888" s="263" t="s">
        <v>12767</v>
      </c>
      <c r="G4888" s="263" t="s">
        <v>12768</v>
      </c>
      <c r="H4888" s="263" t="s">
        <v>12769</v>
      </c>
      <c r="I4888" s="265" t="s">
        <v>9</v>
      </c>
      <c r="J4888" s="290"/>
      <c r="K4888" s="264"/>
      <c r="L4888" s="263"/>
    </row>
    <row r="4889" spans="1:12" s="266" customFormat="1" ht="40.200000000000003" customHeight="1">
      <c r="A4889" s="263" t="s">
        <v>14116</v>
      </c>
      <c r="B4889" s="263" t="s">
        <v>14117</v>
      </c>
      <c r="C4889" s="263" t="s">
        <v>14146</v>
      </c>
      <c r="D4889" s="263" t="s">
        <v>14119</v>
      </c>
      <c r="E4889" s="263" t="s">
        <v>14120</v>
      </c>
      <c r="F4889" s="263" t="s">
        <v>12771</v>
      </c>
      <c r="G4889" s="263" t="s">
        <v>12772</v>
      </c>
      <c r="H4889" s="263" t="s">
        <v>12773</v>
      </c>
      <c r="I4889" s="265" t="s">
        <v>9</v>
      </c>
      <c r="J4889" s="290"/>
      <c r="K4889" s="264"/>
      <c r="L4889" s="263"/>
    </row>
    <row r="4890" spans="1:12" s="266" customFormat="1" ht="40.200000000000003" customHeight="1">
      <c r="A4890" s="263" t="s">
        <v>14116</v>
      </c>
      <c r="B4890" s="263" t="s">
        <v>14117</v>
      </c>
      <c r="C4890" s="263" t="s">
        <v>14147</v>
      </c>
      <c r="D4890" s="263" t="s">
        <v>14119</v>
      </c>
      <c r="E4890" s="263" t="s">
        <v>14120</v>
      </c>
      <c r="F4890" s="263" t="s">
        <v>12775</v>
      </c>
      <c r="G4890" s="263" t="s">
        <v>12776</v>
      </c>
      <c r="H4890" s="263" t="s">
        <v>12777</v>
      </c>
      <c r="I4890" s="273" t="s">
        <v>9</v>
      </c>
      <c r="J4890" s="290"/>
      <c r="K4890" s="264"/>
      <c r="L4890" s="263"/>
    </row>
    <row r="4891" spans="1:12" s="266" customFormat="1" ht="40.200000000000003" customHeight="1">
      <c r="A4891" s="263" t="s">
        <v>14116</v>
      </c>
      <c r="B4891" s="263" t="s">
        <v>14117</v>
      </c>
      <c r="C4891" s="263" t="s">
        <v>14148</v>
      </c>
      <c r="D4891" s="263" t="s">
        <v>14119</v>
      </c>
      <c r="E4891" s="263" t="s">
        <v>14120</v>
      </c>
      <c r="F4891" s="263" t="s">
        <v>12779</v>
      </c>
      <c r="G4891" s="347" t="s">
        <v>14149</v>
      </c>
      <c r="H4891" s="263" t="s">
        <v>14150</v>
      </c>
      <c r="I4891" s="265" t="s">
        <v>9</v>
      </c>
      <c r="J4891" s="290"/>
      <c r="K4891" s="264"/>
      <c r="L4891" s="263"/>
    </row>
    <row r="4892" spans="1:12" s="266" customFormat="1" ht="40.200000000000003" customHeight="1">
      <c r="A4892" s="263" t="s">
        <v>14116</v>
      </c>
      <c r="B4892" s="263" t="s">
        <v>14117</v>
      </c>
      <c r="C4892" s="263" t="s">
        <v>14151</v>
      </c>
      <c r="D4892" s="263" t="s">
        <v>14119</v>
      </c>
      <c r="E4892" s="263" t="s">
        <v>14120</v>
      </c>
      <c r="F4892" s="263" t="s">
        <v>12783</v>
      </c>
      <c r="G4892" s="263" t="s">
        <v>12784</v>
      </c>
      <c r="H4892" s="263" t="s">
        <v>12927</v>
      </c>
      <c r="I4892" s="265" t="s">
        <v>9</v>
      </c>
      <c r="J4892" s="290"/>
      <c r="K4892" s="264"/>
      <c r="L4892" s="263"/>
    </row>
    <row r="4893" spans="1:12" s="266" customFormat="1" ht="40.200000000000003" customHeight="1">
      <c r="A4893" s="263" t="s">
        <v>14116</v>
      </c>
      <c r="B4893" s="263" t="s">
        <v>14117</v>
      </c>
      <c r="C4893" s="263" t="s">
        <v>14152</v>
      </c>
      <c r="D4893" s="263" t="s">
        <v>14119</v>
      </c>
      <c r="E4893" s="263" t="s">
        <v>14120</v>
      </c>
      <c r="F4893" s="263" t="s">
        <v>12793</v>
      </c>
      <c r="G4893" s="263" t="s">
        <v>12784</v>
      </c>
      <c r="H4893" s="263" t="s">
        <v>12794</v>
      </c>
      <c r="I4893" s="265" t="s">
        <v>9</v>
      </c>
      <c r="J4893" s="290"/>
      <c r="K4893" s="264"/>
      <c r="L4893" s="263"/>
    </row>
    <row r="4894" spans="1:12" s="266" customFormat="1" ht="40.200000000000003" customHeight="1">
      <c r="A4894" s="263" t="s">
        <v>14116</v>
      </c>
      <c r="B4894" s="263" t="s">
        <v>14117</v>
      </c>
      <c r="C4894" s="263" t="s">
        <v>14153</v>
      </c>
      <c r="D4894" s="263" t="s">
        <v>14119</v>
      </c>
      <c r="E4894" s="263" t="s">
        <v>14120</v>
      </c>
      <c r="F4894" s="263" t="s">
        <v>12796</v>
      </c>
      <c r="G4894" s="263" t="s">
        <v>12797</v>
      </c>
      <c r="H4894" s="263" t="s">
        <v>12798</v>
      </c>
      <c r="I4894" s="265" t="s">
        <v>9</v>
      </c>
      <c r="J4894" s="290"/>
      <c r="K4894" s="264"/>
      <c r="L4894" s="263"/>
    </row>
    <row r="4895" spans="1:12" s="266" customFormat="1" ht="40.200000000000003" customHeight="1">
      <c r="A4895" s="263" t="s">
        <v>14116</v>
      </c>
      <c r="B4895" s="263" t="s">
        <v>14117</v>
      </c>
      <c r="C4895" s="263" t="s">
        <v>14154</v>
      </c>
      <c r="D4895" s="263" t="s">
        <v>14119</v>
      </c>
      <c r="E4895" s="263" t="s">
        <v>14120</v>
      </c>
      <c r="F4895" s="263" t="s">
        <v>12800</v>
      </c>
      <c r="G4895" s="263" t="s">
        <v>12801</v>
      </c>
      <c r="H4895" s="263" t="s">
        <v>12802</v>
      </c>
      <c r="I4895" s="265" t="s">
        <v>9</v>
      </c>
      <c r="J4895" s="290"/>
      <c r="K4895" s="264"/>
      <c r="L4895" s="263"/>
    </row>
    <row r="4896" spans="1:12" s="266" customFormat="1" ht="40.200000000000003" customHeight="1">
      <c r="A4896" s="263" t="s">
        <v>14116</v>
      </c>
      <c r="B4896" s="263" t="s">
        <v>14117</v>
      </c>
      <c r="C4896" s="263" t="s">
        <v>14155</v>
      </c>
      <c r="D4896" s="263" t="s">
        <v>14119</v>
      </c>
      <c r="E4896" s="263" t="s">
        <v>14120</v>
      </c>
      <c r="F4896" s="263" t="s">
        <v>17433</v>
      </c>
      <c r="G4896" s="263" t="s">
        <v>12801</v>
      </c>
      <c r="H4896" s="263" t="s">
        <v>12607</v>
      </c>
      <c r="I4896" s="265" t="s">
        <v>9</v>
      </c>
      <c r="J4896" s="290"/>
      <c r="K4896" s="264"/>
      <c r="L4896" s="263"/>
    </row>
    <row r="4897" spans="1:17" s="266" customFormat="1" ht="40.200000000000003" customHeight="1">
      <c r="A4897" s="263" t="s">
        <v>14116</v>
      </c>
      <c r="B4897" s="263" t="s">
        <v>14117</v>
      </c>
      <c r="C4897" s="263" t="s">
        <v>14156</v>
      </c>
      <c r="D4897" s="263" t="s">
        <v>14119</v>
      </c>
      <c r="E4897" s="263" t="s">
        <v>14120</v>
      </c>
      <c r="F4897" s="263" t="s">
        <v>12805</v>
      </c>
      <c r="G4897" s="263" t="s">
        <v>12801</v>
      </c>
      <c r="H4897" s="263" t="s">
        <v>12806</v>
      </c>
      <c r="I4897" s="265" t="s">
        <v>9</v>
      </c>
      <c r="J4897" s="290"/>
      <c r="K4897" s="264"/>
      <c r="L4897" s="263"/>
    </row>
    <row r="4898" spans="1:17" s="266" customFormat="1" ht="40.200000000000003" customHeight="1">
      <c r="A4898" s="263" t="s">
        <v>14116</v>
      </c>
      <c r="B4898" s="263" t="s">
        <v>14117</v>
      </c>
      <c r="C4898" s="263" t="s">
        <v>14157</v>
      </c>
      <c r="D4898" s="263" t="s">
        <v>14119</v>
      </c>
      <c r="E4898" s="263" t="s">
        <v>14120</v>
      </c>
      <c r="F4898" s="263" t="s">
        <v>12808</v>
      </c>
      <c r="G4898" s="263" t="s">
        <v>12809</v>
      </c>
      <c r="H4898" s="263" t="s">
        <v>12810</v>
      </c>
      <c r="I4898" s="273" t="s">
        <v>9</v>
      </c>
      <c r="J4898" s="290"/>
      <c r="K4898" s="264"/>
      <c r="L4898" s="263"/>
    </row>
    <row r="4899" spans="1:17" s="266" customFormat="1" ht="40.200000000000003" customHeight="1">
      <c r="A4899" s="263" t="s">
        <v>14116</v>
      </c>
      <c r="B4899" s="263" t="s">
        <v>14117</v>
      </c>
      <c r="C4899" s="263" t="s">
        <v>14158</v>
      </c>
      <c r="D4899" s="263" t="s">
        <v>14119</v>
      </c>
      <c r="E4899" s="263" t="s">
        <v>14120</v>
      </c>
      <c r="F4899" s="263" t="s">
        <v>12812</v>
      </c>
      <c r="G4899" s="263" t="s">
        <v>12817</v>
      </c>
      <c r="H4899" s="263" t="s">
        <v>12818</v>
      </c>
      <c r="I4899" s="265" t="s">
        <v>9</v>
      </c>
      <c r="J4899" s="290"/>
      <c r="K4899" s="264"/>
      <c r="L4899" s="263"/>
    </row>
    <row r="4900" spans="1:17" s="266" customFormat="1" ht="40.200000000000003" customHeight="1">
      <c r="A4900" s="263" t="s">
        <v>14116</v>
      </c>
      <c r="B4900" s="263" t="s">
        <v>14117</v>
      </c>
      <c r="C4900" s="263" t="s">
        <v>14159</v>
      </c>
      <c r="D4900" s="263" t="s">
        <v>14119</v>
      </c>
      <c r="E4900" s="263" t="s">
        <v>14120</v>
      </c>
      <c r="F4900" s="263" t="s">
        <v>12816</v>
      </c>
      <c r="G4900" s="263" t="s">
        <v>12821</v>
      </c>
      <c r="H4900" s="263" t="s">
        <v>14160</v>
      </c>
      <c r="I4900" s="265" t="s">
        <v>9</v>
      </c>
      <c r="J4900" s="290"/>
      <c r="K4900" s="264"/>
      <c r="L4900" s="263"/>
    </row>
    <row r="4901" spans="1:17" s="266" customFormat="1" ht="40.200000000000003" customHeight="1">
      <c r="A4901" s="263" t="s">
        <v>14116</v>
      </c>
      <c r="B4901" s="263" t="s">
        <v>14117</v>
      </c>
      <c r="C4901" s="263" t="s">
        <v>14161</v>
      </c>
      <c r="D4901" s="263" t="s">
        <v>14119</v>
      </c>
      <c r="E4901" s="263" t="s">
        <v>14120</v>
      </c>
      <c r="F4901" s="263" t="s">
        <v>12820</v>
      </c>
      <c r="G4901" s="263" t="s">
        <v>14162</v>
      </c>
      <c r="H4901" s="263" t="s">
        <v>14163</v>
      </c>
      <c r="I4901" s="265" t="s">
        <v>9</v>
      </c>
      <c r="J4901" s="290"/>
      <c r="K4901" s="264"/>
      <c r="L4901" s="263"/>
    </row>
    <row r="4902" spans="1:17" s="266" customFormat="1" ht="40.200000000000003" customHeight="1">
      <c r="A4902" s="263" t="s">
        <v>14116</v>
      </c>
      <c r="B4902" s="263" t="s">
        <v>14117</v>
      </c>
      <c r="C4902" s="263" t="s">
        <v>14164</v>
      </c>
      <c r="D4902" s="263" t="s">
        <v>14119</v>
      </c>
      <c r="E4902" s="263" t="s">
        <v>14120</v>
      </c>
      <c r="F4902" s="263" t="s">
        <v>14165</v>
      </c>
      <c r="G4902" s="263" t="s">
        <v>14166</v>
      </c>
      <c r="H4902" s="263" t="s">
        <v>14167</v>
      </c>
      <c r="I4902" s="265" t="s">
        <v>9</v>
      </c>
      <c r="J4902" s="290"/>
      <c r="K4902" s="264"/>
      <c r="L4902" s="263"/>
    </row>
    <row r="4903" spans="1:17" s="333" customFormat="1" ht="40.200000000000003" customHeight="1">
      <c r="A4903" s="287" t="s">
        <v>14116</v>
      </c>
      <c r="B4903" s="287" t="s">
        <v>14117</v>
      </c>
      <c r="C4903" s="287" t="s">
        <v>14168</v>
      </c>
      <c r="D4903" s="287" t="s">
        <v>14119</v>
      </c>
      <c r="E4903" s="287" t="s">
        <v>14120</v>
      </c>
      <c r="F4903" s="287" t="s">
        <v>12824</v>
      </c>
      <c r="G4903" s="287" t="s">
        <v>12825</v>
      </c>
      <c r="H4903" s="287" t="s">
        <v>12826</v>
      </c>
      <c r="I4903" s="310" t="s">
        <v>9</v>
      </c>
      <c r="J4903" s="290"/>
      <c r="K4903" s="309"/>
      <c r="L4903" s="287"/>
    </row>
    <row r="4904" spans="1:17" s="333" customFormat="1" ht="40.200000000000003" customHeight="1">
      <c r="A4904" s="287" t="s">
        <v>14169</v>
      </c>
      <c r="B4904" s="287" t="s">
        <v>14170</v>
      </c>
      <c r="C4904" s="287" t="s">
        <v>14171</v>
      </c>
      <c r="D4904" s="287"/>
      <c r="E4904" s="287" t="s">
        <v>14172</v>
      </c>
      <c r="F4904" s="287" t="s">
        <v>14820</v>
      </c>
      <c r="G4904" s="287" t="s">
        <v>13291</v>
      </c>
      <c r="H4904" s="287" t="s">
        <v>14824</v>
      </c>
      <c r="I4904" s="310" t="s">
        <v>9</v>
      </c>
      <c r="J4904" s="290"/>
      <c r="K4904" s="309"/>
      <c r="L4904" s="287"/>
      <c r="M4904" s="287"/>
      <c r="N4904" s="287"/>
      <c r="O4904" s="287"/>
      <c r="P4904" s="287"/>
      <c r="Q4904" s="287"/>
    </row>
    <row r="4905" spans="1:17" s="333" customFormat="1" ht="40.200000000000003" customHeight="1">
      <c r="A4905" s="287" t="s">
        <v>14169</v>
      </c>
      <c r="B4905" s="287" t="s">
        <v>14170</v>
      </c>
      <c r="C4905" s="287" t="s">
        <v>14173</v>
      </c>
      <c r="D4905" s="287"/>
      <c r="E4905" s="287" t="s">
        <v>14172</v>
      </c>
      <c r="F4905" s="287" t="s">
        <v>14821</v>
      </c>
      <c r="G4905" s="287" t="s">
        <v>13291</v>
      </c>
      <c r="H4905" s="287" t="s">
        <v>14824</v>
      </c>
      <c r="I4905" s="310" t="s">
        <v>9</v>
      </c>
      <c r="J4905" s="290"/>
      <c r="K4905" s="309"/>
      <c r="L4905" s="287"/>
      <c r="M4905" s="287"/>
      <c r="N4905" s="287"/>
      <c r="O4905" s="287"/>
      <c r="P4905" s="287"/>
      <c r="Q4905" s="287"/>
    </row>
    <row r="4906" spans="1:17" s="333" customFormat="1" ht="40.200000000000003" customHeight="1">
      <c r="A4906" s="287" t="s">
        <v>14169</v>
      </c>
      <c r="B4906" s="287" t="s">
        <v>14170</v>
      </c>
      <c r="C4906" s="287" t="s">
        <v>14174</v>
      </c>
      <c r="D4906" s="287"/>
      <c r="E4906" s="287" t="s">
        <v>14172</v>
      </c>
      <c r="F4906" s="287" t="s">
        <v>14822</v>
      </c>
      <c r="G4906" s="287" t="s">
        <v>14175</v>
      </c>
      <c r="H4906" s="287" t="s">
        <v>14824</v>
      </c>
      <c r="I4906" s="310" t="s">
        <v>9</v>
      </c>
      <c r="J4906" s="290"/>
      <c r="K4906" s="309"/>
      <c r="L4906" s="287"/>
      <c r="M4906" s="287"/>
      <c r="N4906" s="287"/>
      <c r="O4906" s="287"/>
      <c r="P4906" s="287"/>
      <c r="Q4906" s="287"/>
    </row>
    <row r="4907" spans="1:17" s="260" customFormat="1" ht="40.200000000000003" customHeight="1">
      <c r="A4907" s="256" t="s">
        <v>14169</v>
      </c>
      <c r="B4907" s="256" t="s">
        <v>14170</v>
      </c>
      <c r="C4907" s="256" t="s">
        <v>14171</v>
      </c>
      <c r="D4907" s="256"/>
      <c r="E4907" s="256" t="s">
        <v>14172</v>
      </c>
      <c r="F4907" s="256" t="s">
        <v>14176</v>
      </c>
      <c r="G4907" s="256" t="s">
        <v>14177</v>
      </c>
      <c r="H4907" s="256" t="s">
        <v>14178</v>
      </c>
      <c r="I4907" s="259" t="s">
        <v>9</v>
      </c>
      <c r="J4907" s="290"/>
      <c r="K4907" s="258"/>
      <c r="L4907" s="256"/>
      <c r="M4907" s="256"/>
      <c r="N4907" s="256"/>
      <c r="O4907" s="256"/>
      <c r="P4907" s="256"/>
      <c r="Q4907" s="256"/>
    </row>
    <row r="4908" spans="1:17" s="266" customFormat="1" ht="40.200000000000003" customHeight="1">
      <c r="A4908" s="263" t="s">
        <v>14169</v>
      </c>
      <c r="B4908" s="263" t="s">
        <v>14170</v>
      </c>
      <c r="C4908" s="263" t="s">
        <v>14173</v>
      </c>
      <c r="D4908" s="263"/>
      <c r="E4908" s="263" t="s">
        <v>14172</v>
      </c>
      <c r="F4908" s="263" t="s">
        <v>14179</v>
      </c>
      <c r="G4908" s="263" t="s">
        <v>14177</v>
      </c>
      <c r="H4908" s="263" t="s">
        <v>14180</v>
      </c>
      <c r="I4908" s="265" t="s">
        <v>9</v>
      </c>
      <c r="J4908" s="290"/>
      <c r="K4908" s="264"/>
      <c r="L4908" s="263"/>
      <c r="M4908" s="263"/>
      <c r="N4908" s="263"/>
      <c r="O4908" s="263"/>
      <c r="P4908" s="263"/>
      <c r="Q4908" s="263"/>
    </row>
    <row r="4909" spans="1:17" s="266" customFormat="1" ht="40.200000000000003" customHeight="1">
      <c r="A4909" s="263" t="s">
        <v>14169</v>
      </c>
      <c r="B4909" s="263" t="s">
        <v>14170</v>
      </c>
      <c r="C4909" s="263" t="s">
        <v>14174</v>
      </c>
      <c r="D4909" s="263"/>
      <c r="E4909" s="263" t="s">
        <v>14172</v>
      </c>
      <c r="F4909" s="263" t="s">
        <v>14181</v>
      </c>
      <c r="G4909" s="263" t="s">
        <v>14182</v>
      </c>
      <c r="H4909" s="263" t="s">
        <v>14183</v>
      </c>
      <c r="I4909" s="265" t="s">
        <v>9</v>
      </c>
      <c r="J4909" s="290"/>
      <c r="K4909" s="264"/>
      <c r="L4909" s="263"/>
      <c r="M4909" s="263"/>
      <c r="N4909" s="263"/>
      <c r="O4909" s="263"/>
      <c r="P4909" s="263"/>
      <c r="Q4909" s="263"/>
    </row>
    <row r="4910" spans="1:17" s="333" customFormat="1" ht="40.200000000000003" customHeight="1">
      <c r="A4910" s="287" t="s">
        <v>14169</v>
      </c>
      <c r="B4910" s="287" t="s">
        <v>14170</v>
      </c>
      <c r="C4910" s="287" t="s">
        <v>14184</v>
      </c>
      <c r="D4910" s="287"/>
      <c r="E4910" s="287" t="s">
        <v>14172</v>
      </c>
      <c r="F4910" s="287" t="s">
        <v>14823</v>
      </c>
      <c r="G4910" s="287" t="s">
        <v>14185</v>
      </c>
      <c r="H4910" s="287" t="s">
        <v>14186</v>
      </c>
      <c r="I4910" s="310" t="s">
        <v>9</v>
      </c>
      <c r="J4910" s="290"/>
      <c r="K4910" s="309"/>
      <c r="L4910" s="287"/>
      <c r="M4910" s="287"/>
      <c r="N4910" s="287"/>
      <c r="O4910" s="287"/>
      <c r="P4910" s="287"/>
      <c r="Q4910" s="287"/>
    </row>
    <row r="4911" spans="1:17" s="260" customFormat="1" ht="40.200000000000003" customHeight="1">
      <c r="A4911" s="256" t="s">
        <v>14187</v>
      </c>
      <c r="B4911" s="256" t="s">
        <v>14188</v>
      </c>
      <c r="C4911" s="256" t="s">
        <v>14189</v>
      </c>
      <c r="D4911" s="256"/>
      <c r="E4911" s="256" t="s">
        <v>14190</v>
      </c>
      <c r="F4911" s="256" t="s">
        <v>14191</v>
      </c>
      <c r="G4911" s="256" t="s">
        <v>14192</v>
      </c>
      <c r="H4911" s="256" t="s">
        <v>14193</v>
      </c>
      <c r="I4911" s="259" t="s">
        <v>9</v>
      </c>
      <c r="J4911" s="290"/>
      <c r="K4911" s="258"/>
      <c r="L4911" s="256"/>
      <c r="M4911" s="256"/>
      <c r="N4911" s="256"/>
      <c r="O4911" s="256"/>
      <c r="P4911" s="256"/>
      <c r="Q4911" s="256"/>
    </row>
    <row r="4912" spans="1:17" s="266" customFormat="1" ht="40.200000000000003" customHeight="1">
      <c r="A4912" s="263" t="s">
        <v>14187</v>
      </c>
      <c r="B4912" s="263" t="s">
        <v>14188</v>
      </c>
      <c r="C4912" s="263" t="s">
        <v>14194</v>
      </c>
      <c r="D4912" s="263"/>
      <c r="E4912" s="263" t="s">
        <v>14190</v>
      </c>
      <c r="F4912" s="263" t="s">
        <v>14195</v>
      </c>
      <c r="G4912" s="263" t="s">
        <v>14196</v>
      </c>
      <c r="H4912" s="263" t="s">
        <v>14193</v>
      </c>
      <c r="I4912" s="265" t="s">
        <v>9</v>
      </c>
      <c r="J4912" s="290"/>
      <c r="K4912" s="264"/>
      <c r="L4912" s="263"/>
      <c r="M4912" s="263"/>
      <c r="N4912" s="263"/>
      <c r="O4912" s="263"/>
      <c r="P4912" s="263"/>
      <c r="Q4912" s="263"/>
    </row>
    <row r="4913" spans="1:17" s="266" customFormat="1" ht="40.200000000000003" customHeight="1">
      <c r="A4913" s="263" t="s">
        <v>14187</v>
      </c>
      <c r="B4913" s="263" t="s">
        <v>14188</v>
      </c>
      <c r="C4913" s="263" t="s">
        <v>14197</v>
      </c>
      <c r="D4913" s="263"/>
      <c r="E4913" s="263" t="s">
        <v>14190</v>
      </c>
      <c r="F4913" s="263" t="s">
        <v>14198</v>
      </c>
      <c r="G4913" s="263" t="s">
        <v>14199</v>
      </c>
      <c r="H4913" s="263" t="s">
        <v>14200</v>
      </c>
      <c r="I4913" s="265" t="s">
        <v>9</v>
      </c>
      <c r="J4913" s="290"/>
      <c r="K4913" s="264"/>
      <c r="L4913" s="263"/>
      <c r="M4913" s="263"/>
      <c r="N4913" s="263"/>
      <c r="O4913" s="263"/>
      <c r="P4913" s="263"/>
      <c r="Q4913" s="263"/>
    </row>
    <row r="4914" spans="1:17" s="266" customFormat="1" ht="40.200000000000003" customHeight="1">
      <c r="A4914" s="263" t="s">
        <v>14187</v>
      </c>
      <c r="B4914" s="263" t="s">
        <v>14188</v>
      </c>
      <c r="C4914" s="263" t="s">
        <v>14201</v>
      </c>
      <c r="D4914" s="263"/>
      <c r="E4914" s="263" t="s">
        <v>14190</v>
      </c>
      <c r="F4914" s="263" t="s">
        <v>14202</v>
      </c>
      <c r="G4914" s="263" t="s">
        <v>14203</v>
      </c>
      <c r="H4914" s="263" t="s">
        <v>14204</v>
      </c>
      <c r="I4914" s="265" t="s">
        <v>9</v>
      </c>
      <c r="J4914" s="290"/>
      <c r="K4914" s="264"/>
      <c r="L4914" s="263"/>
      <c r="M4914" s="263"/>
      <c r="N4914" s="263"/>
      <c r="O4914" s="263"/>
      <c r="P4914" s="263"/>
      <c r="Q4914" s="263"/>
    </row>
    <row r="4915" spans="1:17" s="266" customFormat="1" ht="40.200000000000003" customHeight="1">
      <c r="A4915" s="263" t="s">
        <v>14187</v>
      </c>
      <c r="B4915" s="263" t="s">
        <v>14188</v>
      </c>
      <c r="C4915" s="263" t="s">
        <v>14205</v>
      </c>
      <c r="D4915" s="263"/>
      <c r="E4915" s="263" t="s">
        <v>14190</v>
      </c>
      <c r="F4915" s="263" t="s">
        <v>14206</v>
      </c>
      <c r="G4915" s="263" t="s">
        <v>14207</v>
      </c>
      <c r="H4915" s="263" t="s">
        <v>14208</v>
      </c>
      <c r="I4915" s="265" t="s">
        <v>9</v>
      </c>
      <c r="J4915" s="290"/>
      <c r="K4915" s="264"/>
      <c r="L4915" s="263"/>
      <c r="M4915" s="263"/>
      <c r="N4915" s="263"/>
      <c r="O4915" s="263"/>
      <c r="P4915" s="263"/>
      <c r="Q4915" s="263"/>
    </row>
    <row r="4916" spans="1:17" s="266" customFormat="1" ht="40.200000000000003" customHeight="1">
      <c r="A4916" s="263" t="s">
        <v>14187</v>
      </c>
      <c r="B4916" s="263" t="s">
        <v>14188</v>
      </c>
      <c r="C4916" s="263" t="s">
        <v>14369</v>
      </c>
      <c r="D4916" s="263"/>
      <c r="E4916" s="263" t="s">
        <v>14190</v>
      </c>
      <c r="F4916" s="263" t="s">
        <v>14210</v>
      </c>
      <c r="G4916" s="263" t="s">
        <v>14211</v>
      </c>
      <c r="H4916" s="263" t="s">
        <v>14212</v>
      </c>
      <c r="I4916" s="265" t="s">
        <v>9</v>
      </c>
      <c r="J4916" s="290"/>
      <c r="K4916" s="264"/>
      <c r="L4916" s="263"/>
      <c r="M4916" s="263"/>
      <c r="N4916" s="263"/>
      <c r="O4916" s="263"/>
      <c r="P4916" s="263"/>
      <c r="Q4916" s="263"/>
    </row>
    <row r="4917" spans="1:17" s="266" customFormat="1" ht="40.200000000000003" customHeight="1">
      <c r="A4917" s="263" t="s">
        <v>14187</v>
      </c>
      <c r="B4917" s="263" t="s">
        <v>14188</v>
      </c>
      <c r="C4917" s="263" t="s">
        <v>14209</v>
      </c>
      <c r="D4917" s="263"/>
      <c r="E4917" s="263" t="s">
        <v>14190</v>
      </c>
      <c r="F4917" s="263" t="s">
        <v>14214</v>
      </c>
      <c r="G4917" s="263" t="s">
        <v>14215</v>
      </c>
      <c r="H4917" s="263" t="s">
        <v>14216</v>
      </c>
      <c r="I4917" s="265" t="s">
        <v>9</v>
      </c>
      <c r="J4917" s="290"/>
      <c r="K4917" s="264"/>
      <c r="L4917" s="263"/>
      <c r="M4917" s="263"/>
      <c r="N4917" s="263"/>
      <c r="O4917" s="263"/>
      <c r="P4917" s="263"/>
      <c r="Q4917" s="263"/>
    </row>
    <row r="4918" spans="1:17" s="266" customFormat="1" ht="40.200000000000003" customHeight="1">
      <c r="A4918" s="263" t="s">
        <v>14187</v>
      </c>
      <c r="B4918" s="263" t="s">
        <v>14188</v>
      </c>
      <c r="C4918" s="263" t="s">
        <v>14213</v>
      </c>
      <c r="D4918" s="263"/>
      <c r="E4918" s="263" t="s">
        <v>14190</v>
      </c>
      <c r="F4918" s="263" t="s">
        <v>14218</v>
      </c>
      <c r="G4918" s="263" t="s">
        <v>14219</v>
      </c>
      <c r="H4918" s="263" t="s">
        <v>14220</v>
      </c>
      <c r="I4918" s="265" t="s">
        <v>9</v>
      </c>
      <c r="J4918" s="290"/>
      <c r="K4918" s="264"/>
      <c r="L4918" s="263"/>
      <c r="M4918" s="263"/>
      <c r="N4918" s="263"/>
      <c r="O4918" s="263"/>
      <c r="P4918" s="263"/>
      <c r="Q4918" s="263"/>
    </row>
    <row r="4919" spans="1:17" s="266" customFormat="1" ht="40.200000000000003" customHeight="1">
      <c r="A4919" s="263" t="s">
        <v>14187</v>
      </c>
      <c r="B4919" s="263" t="s">
        <v>14188</v>
      </c>
      <c r="C4919" s="263" t="s">
        <v>14217</v>
      </c>
      <c r="D4919" s="263"/>
      <c r="E4919" s="263" t="s">
        <v>14190</v>
      </c>
      <c r="F4919" s="263" t="s">
        <v>14222</v>
      </c>
      <c r="G4919" s="263" t="s">
        <v>14223</v>
      </c>
      <c r="H4919" s="263" t="s">
        <v>13138</v>
      </c>
      <c r="I4919" s="265" t="s">
        <v>9</v>
      </c>
      <c r="J4919" s="290"/>
      <c r="K4919" s="264"/>
      <c r="L4919" s="263"/>
      <c r="M4919" s="263"/>
      <c r="N4919" s="263"/>
      <c r="O4919" s="263"/>
      <c r="P4919" s="263"/>
      <c r="Q4919" s="263"/>
    </row>
    <row r="4920" spans="1:17" s="266" customFormat="1" ht="40.200000000000003" customHeight="1">
      <c r="A4920" s="263" t="s">
        <v>14187</v>
      </c>
      <c r="B4920" s="263" t="s">
        <v>14188</v>
      </c>
      <c r="C4920" s="263" t="s">
        <v>14221</v>
      </c>
      <c r="D4920" s="263"/>
      <c r="E4920" s="263" t="s">
        <v>14190</v>
      </c>
      <c r="F4920" s="263" t="s">
        <v>13140</v>
      </c>
      <c r="G4920" s="263" t="s">
        <v>14223</v>
      </c>
      <c r="H4920" s="263" t="s">
        <v>14225</v>
      </c>
      <c r="I4920" s="265" t="s">
        <v>9</v>
      </c>
      <c r="J4920" s="290"/>
      <c r="K4920" s="264"/>
      <c r="L4920" s="263"/>
      <c r="M4920" s="263"/>
      <c r="N4920" s="263"/>
      <c r="O4920" s="263"/>
      <c r="P4920" s="263"/>
      <c r="Q4920" s="263"/>
    </row>
    <row r="4921" spans="1:17" s="266" customFormat="1" ht="40.200000000000003" customHeight="1">
      <c r="A4921" s="263" t="s">
        <v>14187</v>
      </c>
      <c r="B4921" s="263" t="s">
        <v>14188</v>
      </c>
      <c r="C4921" s="263" t="s">
        <v>14224</v>
      </c>
      <c r="D4921" s="263"/>
      <c r="E4921" s="263" t="s">
        <v>14190</v>
      </c>
      <c r="F4921" s="263" t="s">
        <v>3031</v>
      </c>
      <c r="G4921" s="263" t="s">
        <v>5408</v>
      </c>
      <c r="H4921" s="263" t="s">
        <v>6538</v>
      </c>
      <c r="I4921" s="265" t="s">
        <v>9</v>
      </c>
      <c r="J4921" s="290"/>
      <c r="K4921" s="264"/>
      <c r="L4921" s="263"/>
      <c r="M4921" s="263"/>
      <c r="N4921" s="263"/>
      <c r="O4921" s="263"/>
      <c r="P4921" s="263"/>
      <c r="Q4921" s="263"/>
    </row>
    <row r="4922" spans="1:17" s="266" customFormat="1" ht="40.200000000000003" customHeight="1">
      <c r="A4922" s="263" t="s">
        <v>14187</v>
      </c>
      <c r="B4922" s="263" t="s">
        <v>14188</v>
      </c>
      <c r="C4922" s="263" t="s">
        <v>14226</v>
      </c>
      <c r="D4922" s="263"/>
      <c r="E4922" s="263" t="s">
        <v>14190</v>
      </c>
      <c r="F4922" s="263" t="s">
        <v>5025</v>
      </c>
      <c r="G4922" s="263" t="s">
        <v>6540</v>
      </c>
      <c r="H4922" s="263" t="s">
        <v>3365</v>
      </c>
      <c r="I4922" s="265" t="s">
        <v>9</v>
      </c>
      <c r="J4922" s="290"/>
      <c r="K4922" s="264"/>
      <c r="L4922" s="263"/>
      <c r="M4922" s="263"/>
      <c r="N4922" s="263"/>
      <c r="O4922" s="263"/>
      <c r="P4922" s="263"/>
      <c r="Q4922" s="263"/>
    </row>
    <row r="4923" spans="1:17" s="266" customFormat="1" ht="40.200000000000003" customHeight="1">
      <c r="A4923" s="263" t="s">
        <v>14187</v>
      </c>
      <c r="B4923" s="263" t="s">
        <v>14188</v>
      </c>
      <c r="C4923" s="263" t="s">
        <v>14227</v>
      </c>
      <c r="D4923" s="263"/>
      <c r="E4923" s="263" t="s">
        <v>14190</v>
      </c>
      <c r="F4923" s="263" t="s">
        <v>3036</v>
      </c>
      <c r="G4923" s="263" t="s">
        <v>6542</v>
      </c>
      <c r="H4923" s="263" t="s">
        <v>6543</v>
      </c>
      <c r="I4923" s="265" t="s">
        <v>9</v>
      </c>
      <c r="J4923" s="290"/>
      <c r="K4923" s="264"/>
      <c r="L4923" s="263"/>
      <c r="M4923" s="263"/>
      <c r="N4923" s="263"/>
      <c r="O4923" s="263"/>
      <c r="P4923" s="263"/>
      <c r="Q4923" s="263"/>
    </row>
    <row r="4924" spans="1:17" s="266" customFormat="1" ht="40.200000000000003" customHeight="1">
      <c r="A4924" s="263" t="s">
        <v>14187</v>
      </c>
      <c r="B4924" s="263" t="s">
        <v>14188</v>
      </c>
      <c r="C4924" s="263" t="s">
        <v>14228</v>
      </c>
      <c r="D4924" s="263"/>
      <c r="E4924" s="263" t="s">
        <v>14190</v>
      </c>
      <c r="F4924" s="263" t="s">
        <v>14230</v>
      </c>
      <c r="G4924" s="263" t="s">
        <v>13119</v>
      </c>
      <c r="H4924" s="263" t="s">
        <v>13271</v>
      </c>
      <c r="I4924" s="265" t="s">
        <v>9</v>
      </c>
      <c r="J4924" s="290"/>
      <c r="K4924" s="264"/>
      <c r="L4924" s="263"/>
      <c r="M4924" s="263"/>
      <c r="N4924" s="263"/>
      <c r="O4924" s="263"/>
      <c r="P4924" s="263"/>
      <c r="Q4924" s="263"/>
    </row>
    <row r="4925" spans="1:17" s="266" customFormat="1" ht="40.200000000000003" customHeight="1">
      <c r="A4925" s="263" t="s">
        <v>14187</v>
      </c>
      <c r="B4925" s="263" t="s">
        <v>14188</v>
      </c>
      <c r="C4925" s="263" t="s">
        <v>14229</v>
      </c>
      <c r="D4925" s="263"/>
      <c r="E4925" s="263" t="s">
        <v>14190</v>
      </c>
      <c r="F4925" s="263" t="s">
        <v>13258</v>
      </c>
      <c r="G4925" s="263" t="s">
        <v>13119</v>
      </c>
      <c r="H4925" s="263" t="s">
        <v>14232</v>
      </c>
      <c r="I4925" s="265" t="s">
        <v>9</v>
      </c>
      <c r="J4925" s="290"/>
      <c r="K4925" s="264"/>
      <c r="L4925" s="263"/>
      <c r="M4925" s="263"/>
      <c r="N4925" s="263"/>
      <c r="O4925" s="263"/>
      <c r="P4925" s="263"/>
      <c r="Q4925" s="263"/>
    </row>
    <row r="4926" spans="1:17" s="266" customFormat="1" ht="40.200000000000003" customHeight="1">
      <c r="A4926" s="263" t="s">
        <v>14187</v>
      </c>
      <c r="B4926" s="263" t="s">
        <v>14188</v>
      </c>
      <c r="C4926" s="263" t="s">
        <v>14231</v>
      </c>
      <c r="D4926" s="263"/>
      <c r="E4926" s="263" t="s">
        <v>14190</v>
      </c>
      <c r="F4926" s="263" t="s">
        <v>14233</v>
      </c>
      <c r="G4926" s="263" t="s">
        <v>13119</v>
      </c>
      <c r="H4926" s="263" t="s">
        <v>14234</v>
      </c>
      <c r="I4926" s="265" t="s">
        <v>9</v>
      </c>
      <c r="J4926" s="290"/>
      <c r="K4926" s="264"/>
      <c r="L4926" s="263"/>
      <c r="M4926" s="263"/>
      <c r="N4926" s="263"/>
      <c r="O4926" s="263"/>
      <c r="P4926" s="263"/>
      <c r="Q4926" s="263"/>
    </row>
    <row r="4927" spans="1:17" s="266" customFormat="1" ht="40.200000000000003" customHeight="1">
      <c r="A4927" s="263" t="s">
        <v>14235</v>
      </c>
      <c r="B4927" s="263" t="s">
        <v>14236</v>
      </c>
      <c r="C4927" s="263" t="s">
        <v>14237</v>
      </c>
      <c r="D4927" s="263" t="s">
        <v>14238</v>
      </c>
      <c r="E4927" s="263" t="s">
        <v>14239</v>
      </c>
      <c r="F4927" s="263" t="s">
        <v>14240</v>
      </c>
      <c r="G4927" s="263" t="s">
        <v>14241</v>
      </c>
      <c r="H4927" s="263" t="s">
        <v>14242</v>
      </c>
      <c r="I4927" s="265" t="s">
        <v>9</v>
      </c>
      <c r="J4927" s="290"/>
      <c r="K4927" s="264"/>
    </row>
    <row r="4928" spans="1:17" s="266" customFormat="1" ht="40.200000000000003" customHeight="1">
      <c r="A4928" s="263" t="s">
        <v>14235</v>
      </c>
      <c r="B4928" s="263" t="s">
        <v>14236</v>
      </c>
      <c r="C4928" s="263" t="s">
        <v>14243</v>
      </c>
      <c r="D4928" s="263" t="s">
        <v>14238</v>
      </c>
      <c r="E4928" s="263" t="s">
        <v>14239</v>
      </c>
      <c r="F4928" s="263" t="s">
        <v>14244</v>
      </c>
      <c r="G4928" s="263" t="s">
        <v>14245</v>
      </c>
      <c r="H4928" s="263" t="s">
        <v>14246</v>
      </c>
      <c r="I4928" s="273" t="s">
        <v>9</v>
      </c>
      <c r="J4928" s="290"/>
      <c r="K4928" s="264"/>
    </row>
    <row r="4929" spans="1:11" s="266" customFormat="1" ht="40.200000000000003" customHeight="1">
      <c r="A4929" s="263" t="s">
        <v>14235</v>
      </c>
      <c r="B4929" s="263" t="s">
        <v>14236</v>
      </c>
      <c r="C4929" s="263" t="s">
        <v>14247</v>
      </c>
      <c r="D4929" s="263" t="s">
        <v>14238</v>
      </c>
      <c r="E4929" s="263" t="s">
        <v>14239</v>
      </c>
      <c r="F4929" s="263" t="s">
        <v>14248</v>
      </c>
      <c r="G4929" s="263" t="s">
        <v>14249</v>
      </c>
      <c r="H4929" s="263" t="s">
        <v>14250</v>
      </c>
      <c r="I4929" s="265" t="s">
        <v>9</v>
      </c>
      <c r="J4929" s="290"/>
      <c r="K4929" s="264"/>
    </row>
    <row r="4930" spans="1:11" s="266" customFormat="1" ht="40.200000000000003" customHeight="1">
      <c r="A4930" s="263" t="s">
        <v>14235</v>
      </c>
      <c r="B4930" s="263" t="s">
        <v>14236</v>
      </c>
      <c r="C4930" s="263" t="s">
        <v>14251</v>
      </c>
      <c r="D4930" s="263" t="s">
        <v>14238</v>
      </c>
      <c r="E4930" s="263" t="s">
        <v>14239</v>
      </c>
      <c r="F4930" s="263" t="s">
        <v>14252</v>
      </c>
      <c r="G4930" s="263" t="s">
        <v>14253</v>
      </c>
      <c r="H4930" s="263" t="s">
        <v>14254</v>
      </c>
      <c r="I4930" s="265" t="s">
        <v>9</v>
      </c>
      <c r="J4930" s="290"/>
      <c r="K4930" s="264"/>
    </row>
    <row r="4931" spans="1:11" s="266" customFormat="1" ht="40.200000000000003" customHeight="1">
      <c r="A4931" s="263" t="s">
        <v>14235</v>
      </c>
      <c r="B4931" s="263" t="s">
        <v>14236</v>
      </c>
      <c r="C4931" s="263" t="s">
        <v>14255</v>
      </c>
      <c r="D4931" s="263" t="s">
        <v>14238</v>
      </c>
      <c r="E4931" s="263" t="s">
        <v>14239</v>
      </c>
      <c r="F4931" s="263" t="s">
        <v>14256</v>
      </c>
      <c r="G4931" s="263" t="s">
        <v>14257</v>
      </c>
      <c r="H4931" s="263" t="s">
        <v>14258</v>
      </c>
      <c r="I4931" s="265" t="s">
        <v>9</v>
      </c>
      <c r="J4931" s="290"/>
      <c r="K4931" s="264"/>
    </row>
    <row r="4932" spans="1:11" s="266" customFormat="1" ht="40.200000000000003" customHeight="1">
      <c r="A4932" s="263" t="s">
        <v>14235</v>
      </c>
      <c r="B4932" s="263" t="s">
        <v>14236</v>
      </c>
      <c r="C4932" s="263" t="s">
        <v>14259</v>
      </c>
      <c r="D4932" s="263" t="s">
        <v>14238</v>
      </c>
      <c r="E4932" s="263" t="s">
        <v>14239</v>
      </c>
      <c r="F4932" s="263" t="s">
        <v>14260</v>
      </c>
      <c r="G4932" s="263" t="s">
        <v>17443</v>
      </c>
      <c r="H4932" s="263" t="s">
        <v>14261</v>
      </c>
      <c r="I4932" s="265" t="s">
        <v>9</v>
      </c>
      <c r="J4932" s="290"/>
      <c r="K4932" s="264"/>
    </row>
    <row r="4933" spans="1:11" s="266" customFormat="1" ht="40.200000000000003" customHeight="1">
      <c r="A4933" s="263" t="s">
        <v>14235</v>
      </c>
      <c r="B4933" s="263" t="s">
        <v>14236</v>
      </c>
      <c r="C4933" s="263" t="s">
        <v>14262</v>
      </c>
      <c r="D4933" s="263" t="s">
        <v>14238</v>
      </c>
      <c r="E4933" s="263" t="s">
        <v>14239</v>
      </c>
      <c r="F4933" s="263" t="s">
        <v>14263</v>
      </c>
      <c r="G4933" s="263" t="s">
        <v>14264</v>
      </c>
      <c r="H4933" s="263" t="s">
        <v>14265</v>
      </c>
      <c r="I4933" s="265" t="s">
        <v>9</v>
      </c>
      <c r="J4933" s="290"/>
      <c r="K4933" s="264"/>
    </row>
    <row r="4934" spans="1:11" s="266" customFormat="1" ht="40.200000000000003" customHeight="1">
      <c r="A4934" s="263" t="s">
        <v>14235</v>
      </c>
      <c r="B4934" s="263" t="s">
        <v>14236</v>
      </c>
      <c r="C4934" s="263" t="s">
        <v>14266</v>
      </c>
      <c r="D4934" s="263" t="s">
        <v>14238</v>
      </c>
      <c r="E4934" s="263" t="s">
        <v>14239</v>
      </c>
      <c r="F4934" s="263" t="s">
        <v>14267</v>
      </c>
      <c r="G4934" s="263" t="s">
        <v>14264</v>
      </c>
      <c r="H4934" s="263" t="s">
        <v>14268</v>
      </c>
      <c r="I4934" s="265" t="s">
        <v>9</v>
      </c>
      <c r="J4934" s="290"/>
      <c r="K4934" s="264"/>
    </row>
    <row r="4935" spans="1:11" s="266" customFormat="1" ht="40.200000000000003" customHeight="1">
      <c r="A4935" s="263" t="s">
        <v>14235</v>
      </c>
      <c r="B4935" s="263" t="s">
        <v>14236</v>
      </c>
      <c r="C4935" s="263" t="s">
        <v>14269</v>
      </c>
      <c r="D4935" s="263" t="s">
        <v>14238</v>
      </c>
      <c r="E4935" s="263" t="s">
        <v>14239</v>
      </c>
      <c r="F4935" s="263" t="s">
        <v>14270</v>
      </c>
      <c r="G4935" s="263" t="s">
        <v>14264</v>
      </c>
      <c r="H4935" s="263" t="s">
        <v>14271</v>
      </c>
      <c r="I4935" s="265" t="s">
        <v>9</v>
      </c>
      <c r="J4935" s="290"/>
      <c r="K4935" s="264"/>
    </row>
    <row r="4936" spans="1:11" s="266" customFormat="1" ht="40.200000000000003" customHeight="1">
      <c r="A4936" s="263" t="s">
        <v>14235</v>
      </c>
      <c r="B4936" s="263" t="s">
        <v>14236</v>
      </c>
      <c r="C4936" s="263" t="s">
        <v>14272</v>
      </c>
      <c r="D4936" s="263" t="s">
        <v>14238</v>
      </c>
      <c r="E4936" s="263" t="s">
        <v>14239</v>
      </c>
      <c r="F4936" s="263" t="s">
        <v>14273</v>
      </c>
      <c r="G4936" s="263" t="s">
        <v>14274</v>
      </c>
      <c r="H4936" s="263" t="s">
        <v>14275</v>
      </c>
      <c r="I4936" s="265" t="s">
        <v>9</v>
      </c>
      <c r="J4936" s="290"/>
      <c r="K4936" s="264"/>
    </row>
    <row r="4937" spans="1:11" s="266" customFormat="1" ht="40.200000000000003" customHeight="1">
      <c r="A4937" s="263" t="s">
        <v>14235</v>
      </c>
      <c r="B4937" s="263" t="s">
        <v>14236</v>
      </c>
      <c r="C4937" s="263" t="s">
        <v>14276</v>
      </c>
      <c r="D4937" s="263" t="s">
        <v>14238</v>
      </c>
      <c r="E4937" s="263" t="s">
        <v>14239</v>
      </c>
      <c r="F4937" s="263" t="s">
        <v>14277</v>
      </c>
      <c r="G4937" s="263" t="s">
        <v>14274</v>
      </c>
      <c r="H4937" s="263" t="s">
        <v>14278</v>
      </c>
      <c r="I4937" s="273" t="s">
        <v>9</v>
      </c>
      <c r="J4937" s="290"/>
      <c r="K4937" s="264"/>
    </row>
    <row r="4938" spans="1:11" s="266" customFormat="1" ht="40.200000000000003" customHeight="1">
      <c r="A4938" s="263" t="s">
        <v>14235</v>
      </c>
      <c r="B4938" s="263" t="s">
        <v>14236</v>
      </c>
      <c r="C4938" s="263" t="s">
        <v>14279</v>
      </c>
      <c r="D4938" s="263" t="s">
        <v>14238</v>
      </c>
      <c r="E4938" s="263" t="s">
        <v>14239</v>
      </c>
      <c r="F4938" s="263" t="s">
        <v>14280</v>
      </c>
      <c r="G4938" s="263" t="s">
        <v>14281</v>
      </c>
      <c r="H4938" s="263" t="s">
        <v>14282</v>
      </c>
      <c r="I4938" s="265" t="s">
        <v>9</v>
      </c>
      <c r="J4938" s="290"/>
      <c r="K4938" s="264"/>
    </row>
    <row r="4939" spans="1:11" s="266" customFormat="1" ht="40.200000000000003" customHeight="1">
      <c r="A4939" s="263" t="s">
        <v>14235</v>
      </c>
      <c r="B4939" s="263" t="s">
        <v>14236</v>
      </c>
      <c r="C4939" s="263" t="s">
        <v>14283</v>
      </c>
      <c r="D4939" s="263" t="s">
        <v>14238</v>
      </c>
      <c r="E4939" s="263" t="s">
        <v>14239</v>
      </c>
      <c r="F4939" s="263" t="s">
        <v>14284</v>
      </c>
      <c r="G4939" s="263" t="s">
        <v>14285</v>
      </c>
      <c r="H4939" s="263" t="s">
        <v>14286</v>
      </c>
      <c r="I4939" s="265" t="s">
        <v>9</v>
      </c>
      <c r="J4939" s="290"/>
      <c r="K4939" s="264"/>
    </row>
    <row r="4940" spans="1:11" s="266" customFormat="1" ht="40.200000000000003" customHeight="1">
      <c r="A4940" s="263" t="s">
        <v>14235</v>
      </c>
      <c r="B4940" s="263" t="s">
        <v>14236</v>
      </c>
      <c r="C4940" s="263" t="s">
        <v>14287</v>
      </c>
      <c r="D4940" s="263" t="s">
        <v>14238</v>
      </c>
      <c r="E4940" s="263" t="s">
        <v>14239</v>
      </c>
      <c r="F4940" s="263" t="s">
        <v>14288</v>
      </c>
      <c r="G4940" s="263" t="s">
        <v>14289</v>
      </c>
      <c r="H4940" s="263" t="s">
        <v>14290</v>
      </c>
      <c r="I4940" s="265" t="s">
        <v>9</v>
      </c>
      <c r="J4940" s="290"/>
      <c r="K4940" s="264"/>
    </row>
    <row r="4941" spans="1:11" s="266" customFormat="1" ht="40.200000000000003" customHeight="1">
      <c r="A4941" s="263" t="s">
        <v>14235</v>
      </c>
      <c r="B4941" s="263" t="s">
        <v>14236</v>
      </c>
      <c r="C4941" s="263" t="s">
        <v>14291</v>
      </c>
      <c r="D4941" s="263" t="s">
        <v>14238</v>
      </c>
      <c r="E4941" s="263" t="s">
        <v>14239</v>
      </c>
      <c r="F4941" s="263" t="s">
        <v>14292</v>
      </c>
      <c r="G4941" s="263" t="s">
        <v>14293</v>
      </c>
      <c r="H4941" s="263" t="s">
        <v>14294</v>
      </c>
      <c r="I4941" s="265" t="s">
        <v>9</v>
      </c>
      <c r="J4941" s="290"/>
      <c r="K4941" s="264"/>
    </row>
    <row r="4942" spans="1:11" s="266" customFormat="1" ht="40.200000000000003" customHeight="1">
      <c r="A4942" s="263" t="s">
        <v>14235</v>
      </c>
      <c r="B4942" s="263" t="s">
        <v>14236</v>
      </c>
      <c r="C4942" s="263" t="s">
        <v>14295</v>
      </c>
      <c r="D4942" s="263" t="s">
        <v>14238</v>
      </c>
      <c r="E4942" s="263" t="s">
        <v>14239</v>
      </c>
      <c r="F4942" s="263" t="s">
        <v>12609</v>
      </c>
      <c r="G4942" s="263" t="s">
        <v>14296</v>
      </c>
      <c r="H4942" s="263" t="s">
        <v>12611</v>
      </c>
      <c r="I4942" s="265" t="s">
        <v>9</v>
      </c>
      <c r="J4942" s="290"/>
      <c r="K4942" s="264"/>
    </row>
    <row r="4943" spans="1:11" s="266" customFormat="1" ht="40.200000000000003" customHeight="1">
      <c r="A4943" s="263" t="s">
        <v>14235</v>
      </c>
      <c r="B4943" s="263" t="s">
        <v>14236</v>
      </c>
      <c r="C4943" s="263" t="s">
        <v>14297</v>
      </c>
      <c r="D4943" s="263" t="s">
        <v>14238</v>
      </c>
      <c r="E4943" s="263" t="s">
        <v>14239</v>
      </c>
      <c r="F4943" s="263" t="s">
        <v>12613</v>
      </c>
      <c r="G4943" s="263" t="s">
        <v>14298</v>
      </c>
      <c r="H4943" s="263" t="s">
        <v>12614</v>
      </c>
      <c r="I4943" s="265" t="s">
        <v>9</v>
      </c>
      <c r="J4943" s="290"/>
      <c r="K4943" s="264"/>
    </row>
    <row r="4944" spans="1:11" s="266" customFormat="1" ht="40.200000000000003" customHeight="1">
      <c r="A4944" s="263" t="s">
        <v>14235</v>
      </c>
      <c r="B4944" s="263" t="s">
        <v>14236</v>
      </c>
      <c r="C4944" s="263" t="s">
        <v>14299</v>
      </c>
      <c r="D4944" s="263" t="s">
        <v>14238</v>
      </c>
      <c r="E4944" s="263" t="s">
        <v>14239</v>
      </c>
      <c r="F4944" s="263" t="s">
        <v>3031</v>
      </c>
      <c r="G4944" s="263" t="s">
        <v>12616</v>
      </c>
      <c r="H4944" s="263" t="s">
        <v>6538</v>
      </c>
      <c r="I4944" s="265" t="s">
        <v>9</v>
      </c>
      <c r="J4944" s="290"/>
      <c r="K4944" s="264"/>
    </row>
    <row r="4945" spans="1:12" s="266" customFormat="1" ht="40.200000000000003" customHeight="1">
      <c r="A4945" s="263" t="s">
        <v>14235</v>
      </c>
      <c r="B4945" s="263" t="s">
        <v>14236</v>
      </c>
      <c r="C4945" s="263" t="s">
        <v>14300</v>
      </c>
      <c r="D4945" s="263" t="s">
        <v>14238</v>
      </c>
      <c r="E4945" s="263" t="s">
        <v>14239</v>
      </c>
      <c r="F4945" s="263" t="s">
        <v>5025</v>
      </c>
      <c r="G4945" s="263" t="s">
        <v>12618</v>
      </c>
      <c r="H4945" s="263" t="s">
        <v>3365</v>
      </c>
      <c r="I4945" s="265" t="s">
        <v>9</v>
      </c>
      <c r="J4945" s="290"/>
      <c r="K4945" s="264"/>
    </row>
    <row r="4946" spans="1:12" s="266" customFormat="1" ht="40.200000000000003" customHeight="1">
      <c r="A4946" s="263" t="s">
        <v>14235</v>
      </c>
      <c r="B4946" s="263" t="s">
        <v>14236</v>
      </c>
      <c r="C4946" s="263" t="s">
        <v>14301</v>
      </c>
      <c r="D4946" s="263" t="s">
        <v>14238</v>
      </c>
      <c r="E4946" s="263" t="s">
        <v>14239</v>
      </c>
      <c r="F4946" s="263" t="s">
        <v>3205</v>
      </c>
      <c r="G4946" s="263" t="s">
        <v>6542</v>
      </c>
      <c r="H4946" s="263" t="s">
        <v>6543</v>
      </c>
      <c r="I4946" s="265" t="s">
        <v>9</v>
      </c>
      <c r="J4946" s="290"/>
      <c r="K4946" s="264"/>
    </row>
    <row r="4947" spans="1:12" s="266" customFormat="1" ht="40.200000000000003" customHeight="1">
      <c r="A4947" s="266" t="s">
        <v>14235</v>
      </c>
      <c r="B4947" s="263" t="s">
        <v>14236</v>
      </c>
      <c r="C4947" s="263" t="s">
        <v>14302</v>
      </c>
      <c r="D4947" s="263" t="s">
        <v>14238</v>
      </c>
      <c r="E4947" s="263" t="s">
        <v>14239</v>
      </c>
      <c r="F4947" s="266" t="s">
        <v>14303</v>
      </c>
      <c r="G4947" s="266" t="s">
        <v>14304</v>
      </c>
      <c r="H4947" s="266" t="s">
        <v>14305</v>
      </c>
      <c r="I4947" s="265" t="s">
        <v>9</v>
      </c>
      <c r="J4947" s="290"/>
      <c r="K4947" s="264"/>
    </row>
    <row r="4948" spans="1:12" s="266" customFormat="1" ht="40.200000000000003" customHeight="1">
      <c r="A4948" s="323" t="s">
        <v>14306</v>
      </c>
      <c r="B4948" s="332" t="s">
        <v>14307</v>
      </c>
      <c r="C4948" s="325" t="s">
        <v>14308</v>
      </c>
      <c r="D4948" s="325"/>
      <c r="E4948" s="325" t="s">
        <v>14309</v>
      </c>
      <c r="F4948" s="325" t="s">
        <v>14310</v>
      </c>
      <c r="G4948" s="325" t="s">
        <v>14311</v>
      </c>
      <c r="H4948" s="325" t="s">
        <v>14312</v>
      </c>
      <c r="I4948" s="265" t="s">
        <v>9</v>
      </c>
      <c r="J4948" s="290" t="s">
        <v>645</v>
      </c>
      <c r="K4948" s="264"/>
      <c r="L4948" s="325" t="s">
        <v>645</v>
      </c>
    </row>
    <row r="4949" spans="1:12" s="266" customFormat="1" ht="40.200000000000003" customHeight="1">
      <c r="A4949" s="323" t="s">
        <v>14306</v>
      </c>
      <c r="B4949" s="332" t="s">
        <v>14307</v>
      </c>
      <c r="C4949" s="325" t="s">
        <v>14313</v>
      </c>
      <c r="D4949" s="325"/>
      <c r="E4949" s="325" t="s">
        <v>14309</v>
      </c>
      <c r="F4949" s="325" t="s">
        <v>14314</v>
      </c>
      <c r="G4949" s="325" t="s">
        <v>14315</v>
      </c>
      <c r="H4949" s="325" t="s">
        <v>14316</v>
      </c>
      <c r="I4949" s="265" t="s">
        <v>9</v>
      </c>
      <c r="J4949" s="290" t="s">
        <v>645</v>
      </c>
      <c r="K4949" s="264"/>
      <c r="L4949" s="325" t="s">
        <v>645</v>
      </c>
    </row>
    <row r="4950" spans="1:12" s="266" customFormat="1" ht="40.200000000000003" customHeight="1">
      <c r="A4950" s="323" t="s">
        <v>14306</v>
      </c>
      <c r="B4950" s="332" t="s">
        <v>14307</v>
      </c>
      <c r="C4950" s="325" t="s">
        <v>14317</v>
      </c>
      <c r="D4950" s="325"/>
      <c r="E4950" s="325" t="s">
        <v>14309</v>
      </c>
      <c r="F4950" s="325" t="s">
        <v>14318</v>
      </c>
      <c r="G4950" s="325" t="s">
        <v>14319</v>
      </c>
      <c r="H4950" s="325" t="s">
        <v>14320</v>
      </c>
      <c r="I4950" s="265" t="s">
        <v>9</v>
      </c>
      <c r="J4950" s="290" t="s">
        <v>645</v>
      </c>
      <c r="K4950" s="264"/>
      <c r="L4950" s="325" t="s">
        <v>645</v>
      </c>
    </row>
    <row r="4951" spans="1:12" s="266" customFormat="1" ht="40.200000000000003" customHeight="1">
      <c r="A4951" s="323" t="s">
        <v>14306</v>
      </c>
      <c r="B4951" s="332" t="s">
        <v>14307</v>
      </c>
      <c r="C4951" s="325" t="s">
        <v>14321</v>
      </c>
      <c r="D4951" s="325"/>
      <c r="E4951" s="325" t="s">
        <v>14309</v>
      </c>
      <c r="F4951" s="325" t="s">
        <v>14322</v>
      </c>
      <c r="G4951" s="325" t="s">
        <v>14315</v>
      </c>
      <c r="H4951" s="325" t="s">
        <v>14323</v>
      </c>
      <c r="I4951" s="265" t="s">
        <v>9</v>
      </c>
      <c r="J4951" s="290" t="s">
        <v>645</v>
      </c>
      <c r="K4951" s="264"/>
      <c r="L4951" s="325" t="s">
        <v>645</v>
      </c>
    </row>
    <row r="4952" spans="1:12" s="266" customFormat="1" ht="40.200000000000003" customHeight="1">
      <c r="A4952" s="323" t="s">
        <v>14306</v>
      </c>
      <c r="B4952" s="332" t="s">
        <v>14307</v>
      </c>
      <c r="C4952" s="325" t="s">
        <v>14324</v>
      </c>
      <c r="D4952" s="325"/>
      <c r="E4952" s="325" t="s">
        <v>14309</v>
      </c>
      <c r="F4952" s="325" t="s">
        <v>14325</v>
      </c>
      <c r="G4952" s="325" t="s">
        <v>14315</v>
      </c>
      <c r="H4952" s="325" t="s">
        <v>14326</v>
      </c>
      <c r="I4952" s="265" t="s">
        <v>9</v>
      </c>
      <c r="J4952" s="290" t="s">
        <v>645</v>
      </c>
      <c r="K4952" s="264"/>
      <c r="L4952" s="325" t="s">
        <v>645</v>
      </c>
    </row>
    <row r="4953" spans="1:12" s="266" customFormat="1" ht="40.200000000000003" customHeight="1">
      <c r="A4953" s="263" t="s">
        <v>14327</v>
      </c>
      <c r="B4953" s="263" t="s">
        <v>14328</v>
      </c>
      <c r="C4953" s="263" t="s">
        <v>14754</v>
      </c>
      <c r="D4953" s="263"/>
      <c r="E4953" s="263" t="s">
        <v>14329</v>
      </c>
      <c r="F4953" s="263" t="s">
        <v>14330</v>
      </c>
      <c r="G4953" s="263" t="s">
        <v>14356</v>
      </c>
      <c r="H4953" s="263" t="s">
        <v>14331</v>
      </c>
      <c r="I4953" s="265" t="s">
        <v>9</v>
      </c>
      <c r="J4953" s="290"/>
    </row>
    <row r="4954" spans="1:12" s="266" customFormat="1" ht="40.200000000000003" customHeight="1">
      <c r="A4954" s="263" t="s">
        <v>14327</v>
      </c>
      <c r="B4954" s="263" t="s">
        <v>14328</v>
      </c>
      <c r="C4954" s="263" t="s">
        <v>14755</v>
      </c>
      <c r="D4954" s="263"/>
      <c r="E4954" s="263" t="s">
        <v>14329</v>
      </c>
      <c r="F4954" s="263" t="s">
        <v>14332</v>
      </c>
      <c r="G4954" s="263" t="s">
        <v>14357</v>
      </c>
      <c r="H4954" s="263" t="s">
        <v>14333</v>
      </c>
      <c r="I4954" s="265" t="s">
        <v>9</v>
      </c>
      <c r="J4954" s="290"/>
    </row>
    <row r="4955" spans="1:12" s="266" customFormat="1" ht="40.200000000000003" customHeight="1">
      <c r="A4955" s="263" t="s">
        <v>14327</v>
      </c>
      <c r="B4955" s="263" t="s">
        <v>14328</v>
      </c>
      <c r="C4955" s="263" t="s">
        <v>14756</v>
      </c>
      <c r="D4955" s="263"/>
      <c r="E4955" s="263" t="s">
        <v>14329</v>
      </c>
      <c r="F4955" s="263" t="s">
        <v>14334</v>
      </c>
      <c r="G4955" s="263" t="s">
        <v>14358</v>
      </c>
      <c r="H4955" s="263" t="s">
        <v>14335</v>
      </c>
      <c r="I4955" s="265" t="s">
        <v>9</v>
      </c>
      <c r="J4955" s="290"/>
    </row>
    <row r="4956" spans="1:12" s="266" customFormat="1" ht="40.200000000000003" customHeight="1">
      <c r="A4956" s="263" t="s">
        <v>14327</v>
      </c>
      <c r="B4956" s="263" t="s">
        <v>14328</v>
      </c>
      <c r="C4956" s="263" t="s">
        <v>14757</v>
      </c>
      <c r="D4956" s="263"/>
      <c r="E4956" s="263" t="s">
        <v>14329</v>
      </c>
      <c r="F4956" s="263" t="s">
        <v>14336</v>
      </c>
      <c r="G4956" s="263" t="s">
        <v>14359</v>
      </c>
      <c r="H4956" s="263" t="s">
        <v>14337</v>
      </c>
      <c r="I4956" s="265" t="s">
        <v>9</v>
      </c>
      <c r="J4956" s="290"/>
    </row>
    <row r="4957" spans="1:12" s="266" customFormat="1" ht="40.200000000000003" customHeight="1">
      <c r="A4957" s="263" t="s">
        <v>14327</v>
      </c>
      <c r="B4957" s="263" t="s">
        <v>14328</v>
      </c>
      <c r="C4957" s="263" t="s">
        <v>14758</v>
      </c>
      <c r="D4957" s="263"/>
      <c r="E4957" s="263" t="s">
        <v>14329</v>
      </c>
      <c r="F4957" s="263" t="s">
        <v>14338</v>
      </c>
      <c r="G4957" s="263" t="s">
        <v>14360</v>
      </c>
      <c r="H4957" s="263" t="s">
        <v>14339</v>
      </c>
      <c r="I4957" s="265" t="s">
        <v>9</v>
      </c>
      <c r="J4957" s="290"/>
    </row>
    <row r="4958" spans="1:12" s="266" customFormat="1" ht="40.200000000000003" customHeight="1">
      <c r="A4958" s="263" t="s">
        <v>14327</v>
      </c>
      <c r="B4958" s="263" t="s">
        <v>14328</v>
      </c>
      <c r="C4958" s="263" t="s">
        <v>14759</v>
      </c>
      <c r="D4958" s="263"/>
      <c r="E4958" s="263" t="s">
        <v>14329</v>
      </c>
      <c r="F4958" s="263" t="s">
        <v>14340</v>
      </c>
      <c r="G4958" s="263" t="s">
        <v>14361</v>
      </c>
      <c r="H4958" s="263" t="s">
        <v>14341</v>
      </c>
      <c r="I4958" s="265" t="s">
        <v>9</v>
      </c>
      <c r="J4958" s="290"/>
    </row>
    <row r="4959" spans="1:12" s="266" customFormat="1" ht="40.200000000000003" customHeight="1">
      <c r="A4959" s="263" t="s">
        <v>14327</v>
      </c>
      <c r="B4959" s="263" t="s">
        <v>14328</v>
      </c>
      <c r="C4959" s="263" t="s">
        <v>14760</v>
      </c>
      <c r="D4959" s="263"/>
      <c r="E4959" s="263" t="s">
        <v>14329</v>
      </c>
      <c r="F4959" s="263" t="s">
        <v>14342</v>
      </c>
      <c r="G4959" s="263" t="s">
        <v>14362</v>
      </c>
      <c r="H4959" s="263" t="s">
        <v>14343</v>
      </c>
      <c r="I4959" s="265" t="s">
        <v>9</v>
      </c>
      <c r="J4959" s="290"/>
    </row>
    <row r="4960" spans="1:12" s="266" customFormat="1" ht="40.200000000000003" customHeight="1">
      <c r="A4960" s="263" t="s">
        <v>14327</v>
      </c>
      <c r="B4960" s="263" t="s">
        <v>14328</v>
      </c>
      <c r="C4960" s="263" t="s">
        <v>14761</v>
      </c>
      <c r="D4960" s="263"/>
      <c r="E4960" s="263" t="s">
        <v>14329</v>
      </c>
      <c r="F4960" s="263" t="s">
        <v>14344</v>
      </c>
      <c r="G4960" s="263" t="s">
        <v>14363</v>
      </c>
      <c r="H4960" s="263" t="s">
        <v>14345</v>
      </c>
      <c r="I4960" s="265" t="s">
        <v>9</v>
      </c>
      <c r="J4960" s="290"/>
    </row>
    <row r="4961" spans="1:17" s="266" customFormat="1" ht="40.200000000000003" customHeight="1">
      <c r="A4961" s="263" t="s">
        <v>14327</v>
      </c>
      <c r="B4961" s="263" t="s">
        <v>14328</v>
      </c>
      <c r="C4961" s="263" t="s">
        <v>14762</v>
      </c>
      <c r="D4961" s="263"/>
      <c r="E4961" s="263" t="s">
        <v>14329</v>
      </c>
      <c r="F4961" s="263" t="s">
        <v>14346</v>
      </c>
      <c r="G4961" s="263" t="s">
        <v>14364</v>
      </c>
      <c r="H4961" s="263" t="s">
        <v>14347</v>
      </c>
      <c r="I4961" s="265" t="s">
        <v>9</v>
      </c>
      <c r="J4961" s="290"/>
    </row>
    <row r="4962" spans="1:17" s="266" customFormat="1" ht="40.200000000000003" customHeight="1">
      <c r="A4962" s="263" t="s">
        <v>14327</v>
      </c>
      <c r="B4962" s="263" t="s">
        <v>14328</v>
      </c>
      <c r="C4962" s="263" t="s">
        <v>14763</v>
      </c>
      <c r="D4962" s="263"/>
      <c r="E4962" s="263" t="s">
        <v>14329</v>
      </c>
      <c r="F4962" s="263" t="s">
        <v>14348</v>
      </c>
      <c r="G4962" s="263" t="s">
        <v>14365</v>
      </c>
      <c r="H4962" s="263" t="s">
        <v>14349</v>
      </c>
      <c r="I4962" s="265" t="s">
        <v>9</v>
      </c>
      <c r="J4962" s="290"/>
    </row>
    <row r="4963" spans="1:17" s="266" customFormat="1" ht="40.200000000000003" customHeight="1">
      <c r="A4963" s="266" t="s">
        <v>14327</v>
      </c>
      <c r="B4963" s="263" t="s">
        <v>14328</v>
      </c>
      <c r="C4963" s="263" t="s">
        <v>14764</v>
      </c>
      <c r="D4963" s="263"/>
      <c r="E4963" s="263" t="s">
        <v>14329</v>
      </c>
      <c r="F4963" s="263" t="s">
        <v>14350</v>
      </c>
      <c r="G4963" s="263" t="s">
        <v>14366</v>
      </c>
      <c r="H4963" s="263" t="s">
        <v>14351</v>
      </c>
      <c r="I4963" s="265" t="s">
        <v>9</v>
      </c>
      <c r="J4963" s="290"/>
    </row>
    <row r="4964" spans="1:17" s="266" customFormat="1" ht="40.200000000000003" customHeight="1">
      <c r="A4964" s="266" t="s">
        <v>14327</v>
      </c>
      <c r="B4964" s="263" t="s">
        <v>14328</v>
      </c>
      <c r="C4964" s="263" t="s">
        <v>14765</v>
      </c>
      <c r="E4964" s="263" t="s">
        <v>14329</v>
      </c>
      <c r="F4964" s="266" t="s">
        <v>14352</v>
      </c>
      <c r="G4964" s="266" t="s">
        <v>14367</v>
      </c>
      <c r="H4964" s="266" t="s">
        <v>14368</v>
      </c>
      <c r="I4964" s="265" t="s">
        <v>9</v>
      </c>
      <c r="J4964" s="290"/>
    </row>
    <row r="4965" spans="1:17" s="266" customFormat="1" ht="40.200000000000003" customHeight="1">
      <c r="A4965" s="266" t="s">
        <v>14327</v>
      </c>
      <c r="B4965" s="263" t="s">
        <v>14328</v>
      </c>
      <c r="C4965" s="263" t="s">
        <v>14766</v>
      </c>
      <c r="E4965" s="263" t="s">
        <v>14329</v>
      </c>
      <c r="F4965" s="266" t="s">
        <v>14353</v>
      </c>
      <c r="G4965" s="266" t="s">
        <v>14355</v>
      </c>
      <c r="H4965" s="266" t="s">
        <v>14354</v>
      </c>
      <c r="I4965" s="265" t="s">
        <v>9</v>
      </c>
      <c r="J4965" s="290"/>
    </row>
    <row r="4966" spans="1:17" s="277" customFormat="1" ht="40.200000000000003" customHeight="1">
      <c r="A4966" s="295" t="s">
        <v>14768</v>
      </c>
      <c r="B4966" s="295" t="s">
        <v>14778</v>
      </c>
      <c r="C4966" s="295" t="s">
        <v>14771</v>
      </c>
      <c r="D4966" s="295" t="s">
        <v>14772</v>
      </c>
      <c r="E4966" s="295" t="s">
        <v>14773</v>
      </c>
      <c r="F4966" s="295" t="s">
        <v>14774</v>
      </c>
      <c r="G4966" s="295" t="s">
        <v>14779</v>
      </c>
      <c r="H4966" s="295" t="s">
        <v>14780</v>
      </c>
      <c r="I4966" s="265" t="s">
        <v>9</v>
      </c>
      <c r="J4966" s="290"/>
      <c r="K4966" s="348"/>
      <c r="L4966" s="348"/>
      <c r="M4966" s="264"/>
      <c r="N4966" s="264"/>
      <c r="O4966" s="264"/>
      <c r="P4966" s="264"/>
      <c r="Q4966" s="264"/>
    </row>
    <row r="4967" spans="1:17" s="267" customFormat="1" ht="40.200000000000003" customHeight="1">
      <c r="A4967" s="263" t="s">
        <v>14768</v>
      </c>
      <c r="B4967" s="263" t="s">
        <v>14770</v>
      </c>
      <c r="C4967" s="295" t="s">
        <v>14781</v>
      </c>
      <c r="D4967" s="263" t="s">
        <v>14772</v>
      </c>
      <c r="E4967" s="263" t="s">
        <v>14773</v>
      </c>
      <c r="F4967" s="263" t="s">
        <v>14775</v>
      </c>
      <c r="G4967" s="263" t="s">
        <v>14782</v>
      </c>
      <c r="H4967" s="263" t="s">
        <v>14783</v>
      </c>
      <c r="I4967" s="265" t="s">
        <v>9</v>
      </c>
      <c r="J4967" s="290"/>
      <c r="K4967" s="263"/>
      <c r="L4967" s="263"/>
      <c r="M4967" s="263"/>
      <c r="N4967" s="263"/>
      <c r="O4967" s="263"/>
      <c r="P4967" s="263"/>
      <c r="Q4967" s="263"/>
    </row>
    <row r="4968" spans="1:17" s="267" customFormat="1" ht="40.200000000000003" customHeight="1">
      <c r="A4968" s="263" t="s">
        <v>14768</v>
      </c>
      <c r="B4968" s="263" t="s">
        <v>14770</v>
      </c>
      <c r="C4968" s="295" t="s">
        <v>14784</v>
      </c>
      <c r="D4968" s="263" t="s">
        <v>14772</v>
      </c>
      <c r="E4968" s="263" t="s">
        <v>14773</v>
      </c>
      <c r="F4968" s="263" t="s">
        <v>14776</v>
      </c>
      <c r="G4968" s="263" t="s">
        <v>14786</v>
      </c>
      <c r="H4968" s="263" t="s">
        <v>14787</v>
      </c>
      <c r="I4968" s="265" t="s">
        <v>9</v>
      </c>
      <c r="J4968" s="290"/>
      <c r="K4968" s="263"/>
      <c r="L4968" s="263"/>
      <c r="M4968" s="263"/>
      <c r="N4968" s="263"/>
      <c r="O4968" s="263"/>
      <c r="P4968" s="263"/>
      <c r="Q4968" s="263"/>
    </row>
    <row r="4969" spans="1:17" s="267" customFormat="1" ht="40.200000000000003" customHeight="1">
      <c r="A4969" s="263" t="s">
        <v>14768</v>
      </c>
      <c r="B4969" s="263" t="s">
        <v>14770</v>
      </c>
      <c r="C4969" s="295" t="s">
        <v>14785</v>
      </c>
      <c r="D4969" s="263" t="s">
        <v>14772</v>
      </c>
      <c r="E4969" s="263" t="s">
        <v>14773</v>
      </c>
      <c r="F4969" s="263" t="s">
        <v>14777</v>
      </c>
      <c r="G4969" s="263" t="s">
        <v>14790</v>
      </c>
      <c r="H4969" s="263" t="s">
        <v>14791</v>
      </c>
      <c r="I4969" s="265" t="s">
        <v>9</v>
      </c>
      <c r="J4969" s="290"/>
      <c r="K4969" s="263"/>
      <c r="L4969" s="263"/>
      <c r="M4969" s="263"/>
      <c r="N4969" s="263"/>
      <c r="O4969" s="263"/>
      <c r="P4969" s="263"/>
      <c r="Q4969" s="263"/>
    </row>
    <row r="4970" spans="1:17" s="267" customFormat="1" ht="40.200000000000003" customHeight="1">
      <c r="A4970" s="263" t="s">
        <v>14768</v>
      </c>
      <c r="B4970" s="263" t="s">
        <v>14770</v>
      </c>
      <c r="C4970" s="295" t="s">
        <v>14788</v>
      </c>
      <c r="D4970" s="263" t="s">
        <v>14772</v>
      </c>
      <c r="E4970" s="263" t="s">
        <v>14773</v>
      </c>
      <c r="F4970" s="263" t="s">
        <v>14795</v>
      </c>
      <c r="G4970" s="263" t="s">
        <v>14793</v>
      </c>
      <c r="H4970" s="263" t="s">
        <v>14796</v>
      </c>
      <c r="I4970" s="265" t="s">
        <v>9</v>
      </c>
      <c r="J4970" s="290"/>
      <c r="K4970" s="263"/>
      <c r="L4970" s="263"/>
      <c r="M4970" s="263"/>
      <c r="N4970" s="263"/>
      <c r="O4970" s="263"/>
      <c r="P4970" s="263"/>
      <c r="Q4970" s="263"/>
    </row>
    <row r="4971" spans="1:17" s="267" customFormat="1" ht="40.200000000000003" customHeight="1">
      <c r="A4971" s="263" t="s">
        <v>14768</v>
      </c>
      <c r="B4971" s="263" t="s">
        <v>14770</v>
      </c>
      <c r="C4971" s="295" t="s">
        <v>14789</v>
      </c>
      <c r="D4971" s="263" t="s">
        <v>14772</v>
      </c>
      <c r="E4971" s="263" t="s">
        <v>14773</v>
      </c>
      <c r="F4971" s="263" t="s">
        <v>14799</v>
      </c>
      <c r="G4971" s="263" t="s">
        <v>14800</v>
      </c>
      <c r="H4971" s="263" t="s">
        <v>14801</v>
      </c>
      <c r="I4971" s="265" t="s">
        <v>9</v>
      </c>
      <c r="J4971" s="290"/>
      <c r="K4971" s="263"/>
      <c r="L4971" s="263"/>
      <c r="M4971" s="263"/>
      <c r="N4971" s="263"/>
      <c r="O4971" s="263"/>
      <c r="P4971" s="263"/>
      <c r="Q4971" s="263"/>
    </row>
    <row r="4972" spans="1:17" s="267" customFormat="1" ht="40.200000000000003" customHeight="1">
      <c r="A4972" s="263" t="s">
        <v>14768</v>
      </c>
      <c r="B4972" s="263" t="s">
        <v>14770</v>
      </c>
      <c r="C4972" s="295" t="s">
        <v>14792</v>
      </c>
      <c r="D4972" s="263" t="s">
        <v>14772</v>
      </c>
      <c r="E4972" s="263" t="s">
        <v>14773</v>
      </c>
      <c r="F4972" s="263" t="s">
        <v>14804</v>
      </c>
      <c r="G4972" s="263" t="s">
        <v>14800</v>
      </c>
      <c r="H4972" s="266" t="s">
        <v>14805</v>
      </c>
      <c r="I4972" s="265" t="s">
        <v>9</v>
      </c>
      <c r="J4972" s="290"/>
      <c r="K4972" s="263"/>
      <c r="L4972" s="263"/>
      <c r="M4972" s="263"/>
      <c r="N4972" s="263"/>
      <c r="O4972" s="263"/>
      <c r="P4972" s="263"/>
      <c r="Q4972" s="263"/>
    </row>
    <row r="4973" spans="1:17" s="267" customFormat="1" ht="40.200000000000003" customHeight="1">
      <c r="A4973" s="263" t="s">
        <v>14768</v>
      </c>
      <c r="B4973" s="263" t="s">
        <v>14770</v>
      </c>
      <c r="C4973" s="295" t="s">
        <v>14794</v>
      </c>
      <c r="D4973" s="263" t="s">
        <v>14772</v>
      </c>
      <c r="E4973" s="263" t="s">
        <v>14773</v>
      </c>
      <c r="F4973" s="263" t="s">
        <v>17444</v>
      </c>
      <c r="G4973" s="263" t="s">
        <v>14806</v>
      </c>
      <c r="H4973" s="263" t="s">
        <v>14807</v>
      </c>
      <c r="I4973" s="265" t="s">
        <v>9</v>
      </c>
      <c r="J4973" s="290"/>
      <c r="K4973" s="263"/>
      <c r="L4973" s="263"/>
      <c r="M4973" s="263"/>
      <c r="N4973" s="263"/>
      <c r="O4973" s="263"/>
      <c r="P4973" s="263"/>
      <c r="Q4973" s="263"/>
    </row>
    <row r="4974" spans="1:17" s="267" customFormat="1" ht="40.200000000000003" customHeight="1">
      <c r="A4974" s="263" t="s">
        <v>14768</v>
      </c>
      <c r="B4974" s="263" t="s">
        <v>14770</v>
      </c>
      <c r="C4974" s="295" t="s">
        <v>14797</v>
      </c>
      <c r="D4974" s="263" t="s">
        <v>14772</v>
      </c>
      <c r="E4974" s="263" t="s">
        <v>14773</v>
      </c>
      <c r="F4974" s="263" t="s">
        <v>14808</v>
      </c>
      <c r="G4974" s="263" t="s">
        <v>14806</v>
      </c>
      <c r="H4974" s="263" t="s">
        <v>14809</v>
      </c>
      <c r="I4974" s="265" t="s">
        <v>9</v>
      </c>
      <c r="J4974" s="290"/>
      <c r="K4974" s="263"/>
      <c r="L4974" s="263"/>
      <c r="M4974" s="263"/>
      <c r="N4974" s="263"/>
      <c r="O4974" s="263"/>
      <c r="P4974" s="263"/>
      <c r="Q4974" s="263"/>
    </row>
    <row r="4975" spans="1:17" s="267" customFormat="1" ht="40.200000000000003" customHeight="1">
      <c r="A4975" s="263" t="s">
        <v>14768</v>
      </c>
      <c r="B4975" s="263" t="s">
        <v>14770</v>
      </c>
      <c r="C4975" s="295" t="s">
        <v>14798</v>
      </c>
      <c r="D4975" s="263" t="s">
        <v>14772</v>
      </c>
      <c r="E4975" s="263" t="s">
        <v>14773</v>
      </c>
      <c r="F4975" s="263" t="s">
        <v>14810</v>
      </c>
      <c r="G4975" s="263" t="s">
        <v>14811</v>
      </c>
      <c r="H4975" s="263" t="s">
        <v>14812</v>
      </c>
      <c r="I4975" s="265" t="s">
        <v>9</v>
      </c>
      <c r="J4975" s="290"/>
      <c r="K4975" s="263"/>
      <c r="L4975" s="263"/>
      <c r="M4975" s="263"/>
      <c r="N4975" s="263"/>
      <c r="O4975" s="263"/>
      <c r="P4975" s="263"/>
      <c r="Q4975" s="263"/>
    </row>
    <row r="4976" spans="1:17" s="267" customFormat="1" ht="40.200000000000003" customHeight="1">
      <c r="A4976" s="263" t="s">
        <v>14768</v>
      </c>
      <c r="B4976" s="263" t="s">
        <v>14770</v>
      </c>
      <c r="C4976" s="295" t="s">
        <v>14802</v>
      </c>
      <c r="D4976" s="263" t="s">
        <v>14772</v>
      </c>
      <c r="E4976" s="263" t="s">
        <v>14773</v>
      </c>
      <c r="F4976" s="263" t="s">
        <v>14813</v>
      </c>
      <c r="G4976" s="263" t="s">
        <v>14814</v>
      </c>
      <c r="H4976" s="263" t="s">
        <v>14815</v>
      </c>
      <c r="I4976" s="265" t="s">
        <v>9</v>
      </c>
      <c r="J4976" s="290"/>
      <c r="K4976" s="263"/>
      <c r="L4976" s="263"/>
      <c r="M4976" s="263"/>
      <c r="N4976" s="263"/>
      <c r="O4976" s="263"/>
      <c r="P4976" s="263"/>
      <c r="Q4976" s="263"/>
    </row>
    <row r="4977" spans="1:17" s="267" customFormat="1" ht="40.200000000000003" customHeight="1">
      <c r="A4977" s="263" t="s">
        <v>14768</v>
      </c>
      <c r="B4977" s="263" t="s">
        <v>14770</v>
      </c>
      <c r="C4977" s="295" t="s">
        <v>14803</v>
      </c>
      <c r="D4977" s="263" t="s">
        <v>14772</v>
      </c>
      <c r="E4977" s="263" t="s">
        <v>14773</v>
      </c>
      <c r="F4977" s="263" t="s">
        <v>14816</v>
      </c>
      <c r="G4977" s="263" t="s">
        <v>14817</v>
      </c>
      <c r="H4977" s="263" t="s">
        <v>14818</v>
      </c>
      <c r="I4977" s="265" t="s">
        <v>9</v>
      </c>
      <c r="J4977" s="290"/>
      <c r="K4977" s="263"/>
      <c r="L4977" s="263"/>
      <c r="M4977" s="263"/>
      <c r="N4977" s="263"/>
      <c r="O4977" s="263"/>
      <c r="P4977" s="263"/>
      <c r="Q4977" s="263"/>
    </row>
    <row r="4978" spans="1:17" s="284" customFormat="1" ht="40.200000000000003" customHeight="1">
      <c r="A4978" s="323" t="s">
        <v>14861</v>
      </c>
      <c r="B4978" s="536" t="s">
        <v>14862</v>
      </c>
      <c r="C4978" s="325" t="s">
        <v>14863</v>
      </c>
      <c r="D4978" s="349" t="s">
        <v>645</v>
      </c>
      <c r="E4978" s="536" t="s">
        <v>14864</v>
      </c>
      <c r="F4978" s="325" t="s">
        <v>14865</v>
      </c>
      <c r="G4978" s="325" t="s">
        <v>14866</v>
      </c>
      <c r="H4978" s="325" t="s">
        <v>14867</v>
      </c>
      <c r="I4978" s="350" t="s">
        <v>9</v>
      </c>
      <c r="J4978" s="290" t="s">
        <v>645</v>
      </c>
    </row>
    <row r="4979" spans="1:17" s="284" customFormat="1" ht="40.200000000000003" customHeight="1">
      <c r="A4979" s="323" t="s">
        <v>14861</v>
      </c>
      <c r="B4979" s="536"/>
      <c r="C4979" s="325" t="s">
        <v>14868</v>
      </c>
      <c r="D4979" s="349" t="s">
        <v>645</v>
      </c>
      <c r="E4979" s="536"/>
      <c r="F4979" s="325" t="s">
        <v>14869</v>
      </c>
      <c r="G4979" s="325" t="s">
        <v>14870</v>
      </c>
      <c r="H4979" s="325" t="s">
        <v>14871</v>
      </c>
      <c r="I4979" s="350" t="s">
        <v>9</v>
      </c>
      <c r="J4979" s="290" t="s">
        <v>645</v>
      </c>
    </row>
    <row r="4980" spans="1:17" s="284" customFormat="1" ht="40.200000000000003" customHeight="1">
      <c r="A4980" s="323" t="s">
        <v>14861</v>
      </c>
      <c r="B4980" s="537"/>
      <c r="C4980" s="325" t="s">
        <v>14872</v>
      </c>
      <c r="D4980" s="349" t="s">
        <v>645</v>
      </c>
      <c r="E4980" s="537"/>
      <c r="F4980" s="325" t="s">
        <v>14873</v>
      </c>
      <c r="G4980" s="325" t="s">
        <v>14874</v>
      </c>
      <c r="H4980" s="325" t="s">
        <v>14871</v>
      </c>
      <c r="I4980" s="350" t="s">
        <v>9</v>
      </c>
      <c r="J4980" s="290" t="s">
        <v>645</v>
      </c>
    </row>
    <row r="4981" spans="1:17" s="284" customFormat="1" ht="40.200000000000003" customHeight="1">
      <c r="A4981" s="351" t="s">
        <v>15021</v>
      </c>
      <c r="B4981" s="538" t="s">
        <v>14875</v>
      </c>
      <c r="C4981" s="351" t="s">
        <v>14876</v>
      </c>
      <c r="D4981" s="352" t="s">
        <v>14877</v>
      </c>
      <c r="E4981" s="538" t="s">
        <v>14878</v>
      </c>
      <c r="F4981" s="351" t="s">
        <v>14879</v>
      </c>
      <c r="G4981" s="353" t="s">
        <v>14880</v>
      </c>
      <c r="H4981" s="354" t="s">
        <v>13852</v>
      </c>
      <c r="I4981" s="355" t="s">
        <v>9</v>
      </c>
      <c r="J4981" s="290"/>
    </row>
    <row r="4982" spans="1:17" s="284" customFormat="1" ht="40.200000000000003" customHeight="1">
      <c r="A4982" s="351" t="s">
        <v>15021</v>
      </c>
      <c r="B4982" s="538"/>
      <c r="C4982" s="351" t="s">
        <v>14881</v>
      </c>
      <c r="D4982" s="356" t="s">
        <v>14877</v>
      </c>
      <c r="E4982" s="538"/>
      <c r="F4982" s="351" t="s">
        <v>14882</v>
      </c>
      <c r="G4982" s="353" t="s">
        <v>14883</v>
      </c>
      <c r="H4982" s="354" t="s">
        <v>13855</v>
      </c>
      <c r="I4982" s="355" t="s">
        <v>9</v>
      </c>
      <c r="J4982" s="290"/>
    </row>
    <row r="4983" spans="1:17" s="284" customFormat="1" ht="40.200000000000003" customHeight="1">
      <c r="A4983" s="351" t="s">
        <v>15021</v>
      </c>
      <c r="B4983" s="538"/>
      <c r="C4983" s="351" t="s">
        <v>14884</v>
      </c>
      <c r="D4983" s="356" t="s">
        <v>14877</v>
      </c>
      <c r="E4983" s="538"/>
      <c r="F4983" s="351" t="s">
        <v>14885</v>
      </c>
      <c r="G4983" s="353" t="s">
        <v>14883</v>
      </c>
      <c r="H4983" s="354" t="s">
        <v>14886</v>
      </c>
      <c r="I4983" s="355" t="s">
        <v>9</v>
      </c>
      <c r="J4983" s="290"/>
    </row>
    <row r="4984" spans="1:17" s="284" customFormat="1" ht="40.200000000000003" customHeight="1">
      <c r="A4984" s="351" t="s">
        <v>15021</v>
      </c>
      <c r="B4984" s="538"/>
      <c r="C4984" s="351" t="s">
        <v>14887</v>
      </c>
      <c r="D4984" s="356" t="s">
        <v>14877</v>
      </c>
      <c r="E4984" s="538"/>
      <c r="F4984" s="351" t="s">
        <v>14888</v>
      </c>
      <c r="G4984" s="353" t="s">
        <v>14883</v>
      </c>
      <c r="H4984" s="354" t="s">
        <v>14889</v>
      </c>
      <c r="I4984" s="355" t="s">
        <v>9</v>
      </c>
      <c r="J4984" s="290"/>
    </row>
    <row r="4985" spans="1:17" s="284" customFormat="1" ht="40.200000000000003" customHeight="1">
      <c r="A4985" s="351" t="s">
        <v>15021</v>
      </c>
      <c r="B4985" s="538"/>
      <c r="C4985" s="351" t="s">
        <v>14890</v>
      </c>
      <c r="D4985" s="356" t="s">
        <v>14877</v>
      </c>
      <c r="E4985" s="538"/>
      <c r="F4985" s="351" t="s">
        <v>14891</v>
      </c>
      <c r="G4985" s="353" t="s">
        <v>14883</v>
      </c>
      <c r="H4985" s="354" t="s">
        <v>14892</v>
      </c>
      <c r="I4985" s="355" t="s">
        <v>9</v>
      </c>
      <c r="J4985" s="290"/>
    </row>
    <row r="4986" spans="1:17" s="284" customFormat="1" ht="40.200000000000003" customHeight="1">
      <c r="A4986" s="351" t="s">
        <v>15021</v>
      </c>
      <c r="B4986" s="538"/>
      <c r="C4986" s="351" t="s">
        <v>14893</v>
      </c>
      <c r="D4986" s="356" t="s">
        <v>14877</v>
      </c>
      <c r="E4986" s="538"/>
      <c r="F4986" s="357" t="s">
        <v>14894</v>
      </c>
      <c r="G4986" s="353" t="s">
        <v>14883</v>
      </c>
      <c r="H4986" s="358" t="s">
        <v>14895</v>
      </c>
      <c r="I4986" s="355" t="s">
        <v>9</v>
      </c>
      <c r="J4986" s="290"/>
    </row>
    <row r="4987" spans="1:17" s="284" customFormat="1" ht="40.200000000000003" customHeight="1">
      <c r="A4987" s="351" t="s">
        <v>15021</v>
      </c>
      <c r="B4987" s="538"/>
      <c r="C4987" s="351" t="s">
        <v>14896</v>
      </c>
      <c r="D4987" s="356" t="s">
        <v>14877</v>
      </c>
      <c r="E4987" s="538"/>
      <c r="F4987" s="351" t="s">
        <v>14897</v>
      </c>
      <c r="G4987" s="353" t="s">
        <v>14883</v>
      </c>
      <c r="H4987" s="354" t="s">
        <v>14898</v>
      </c>
      <c r="I4987" s="355" t="s">
        <v>9</v>
      </c>
      <c r="J4987" s="290"/>
    </row>
    <row r="4988" spans="1:17" s="284" customFormat="1" ht="40.200000000000003" customHeight="1">
      <c r="A4988" s="351" t="s">
        <v>15021</v>
      </c>
      <c r="B4988" s="538"/>
      <c r="C4988" s="351" t="s">
        <v>14899</v>
      </c>
      <c r="D4988" s="356" t="s">
        <v>14877</v>
      </c>
      <c r="E4988" s="538"/>
      <c r="F4988" s="357" t="s">
        <v>13098</v>
      </c>
      <c r="G4988" s="353" t="s">
        <v>14900</v>
      </c>
      <c r="H4988" s="354" t="s">
        <v>13100</v>
      </c>
      <c r="I4988" s="355" t="s">
        <v>9</v>
      </c>
      <c r="J4988" s="290"/>
    </row>
    <row r="4989" spans="1:17" s="284" customFormat="1" ht="40.200000000000003" customHeight="1">
      <c r="A4989" s="351" t="s">
        <v>15021</v>
      </c>
      <c r="B4989" s="538"/>
      <c r="C4989" s="351" t="s">
        <v>14901</v>
      </c>
      <c r="D4989" s="356" t="s">
        <v>14877</v>
      </c>
      <c r="E4989" s="538"/>
      <c r="F4989" s="351" t="s">
        <v>14902</v>
      </c>
      <c r="G4989" s="353" t="s">
        <v>14900</v>
      </c>
      <c r="H4989" s="354" t="s">
        <v>14903</v>
      </c>
      <c r="I4989" s="355" t="s">
        <v>9</v>
      </c>
      <c r="J4989" s="290"/>
    </row>
    <row r="4990" spans="1:17" s="284" customFormat="1" ht="40.200000000000003" customHeight="1">
      <c r="A4990" s="351" t="s">
        <v>15021</v>
      </c>
      <c r="B4990" s="538"/>
      <c r="C4990" s="351" t="s">
        <v>14904</v>
      </c>
      <c r="D4990" s="356" t="s">
        <v>14877</v>
      </c>
      <c r="E4990" s="538"/>
      <c r="F4990" s="351" t="s">
        <v>13105</v>
      </c>
      <c r="G4990" s="353" t="s">
        <v>14900</v>
      </c>
      <c r="H4990" s="359" t="s">
        <v>14905</v>
      </c>
      <c r="I4990" s="355" t="s">
        <v>9</v>
      </c>
      <c r="J4990" s="290"/>
    </row>
    <row r="4991" spans="1:17" s="284" customFormat="1" ht="40.200000000000003" customHeight="1">
      <c r="A4991" s="351" t="s">
        <v>15021</v>
      </c>
      <c r="B4991" s="538"/>
      <c r="C4991" s="351" t="s">
        <v>14906</v>
      </c>
      <c r="D4991" s="356" t="s">
        <v>14877</v>
      </c>
      <c r="E4991" s="538"/>
      <c r="F4991" s="308" t="s">
        <v>14907</v>
      </c>
      <c r="G4991" s="353" t="s">
        <v>14900</v>
      </c>
      <c r="H4991" s="360" t="s">
        <v>14908</v>
      </c>
      <c r="I4991" s="355" t="s">
        <v>9</v>
      </c>
      <c r="J4991" s="290"/>
    </row>
    <row r="4992" spans="1:17" s="284" customFormat="1" ht="40.200000000000003" customHeight="1">
      <c r="A4992" s="351" t="s">
        <v>15021</v>
      </c>
      <c r="B4992" s="538"/>
      <c r="C4992" s="351" t="s">
        <v>14909</v>
      </c>
      <c r="D4992" s="356" t="s">
        <v>14877</v>
      </c>
      <c r="E4992" s="538"/>
      <c r="F4992" s="351" t="s">
        <v>13112</v>
      </c>
      <c r="G4992" s="353" t="s">
        <v>14900</v>
      </c>
      <c r="H4992" s="358" t="s">
        <v>14910</v>
      </c>
      <c r="I4992" s="355" t="s">
        <v>9</v>
      </c>
      <c r="J4992" s="290"/>
    </row>
    <row r="4993" spans="1:10" s="284" customFormat="1" ht="40.200000000000003" customHeight="1">
      <c r="A4993" s="351" t="s">
        <v>15021</v>
      </c>
      <c r="B4993" s="538"/>
      <c r="C4993" s="351" t="s">
        <v>14911</v>
      </c>
      <c r="D4993" s="356" t="s">
        <v>14877</v>
      </c>
      <c r="E4993" s="538"/>
      <c r="F4993" s="351" t="s">
        <v>13115</v>
      </c>
      <c r="G4993" s="353" t="s">
        <v>14900</v>
      </c>
      <c r="H4993" s="354" t="s">
        <v>14912</v>
      </c>
      <c r="I4993" s="355" t="s">
        <v>9</v>
      </c>
      <c r="J4993" s="290"/>
    </row>
    <row r="4994" spans="1:10" s="284" customFormat="1" ht="40.200000000000003" customHeight="1">
      <c r="A4994" s="351" t="s">
        <v>15021</v>
      </c>
      <c r="B4994" s="538"/>
      <c r="C4994" s="351" t="s">
        <v>14913</v>
      </c>
      <c r="D4994" s="356" t="s">
        <v>14877</v>
      </c>
      <c r="E4994" s="538"/>
      <c r="F4994" s="351" t="s">
        <v>14914</v>
      </c>
      <c r="G4994" s="353" t="s">
        <v>14900</v>
      </c>
      <c r="H4994" s="354" t="s">
        <v>14915</v>
      </c>
      <c r="I4994" s="355" t="s">
        <v>9</v>
      </c>
      <c r="J4994" s="290"/>
    </row>
    <row r="4995" spans="1:10" s="284" customFormat="1" ht="40.200000000000003" customHeight="1">
      <c r="A4995" s="351" t="s">
        <v>15021</v>
      </c>
      <c r="B4995" s="538"/>
      <c r="C4995" s="351" t="s">
        <v>14916</v>
      </c>
      <c r="D4995" s="356" t="s">
        <v>14877</v>
      </c>
      <c r="E4995" s="538"/>
      <c r="F4995" s="351" t="s">
        <v>14917</v>
      </c>
      <c r="G4995" s="353" t="s">
        <v>14900</v>
      </c>
      <c r="H4995" s="354" t="s">
        <v>14918</v>
      </c>
      <c r="I4995" s="355" t="s">
        <v>9</v>
      </c>
      <c r="J4995" s="290"/>
    </row>
    <row r="4996" spans="1:10" s="284" customFormat="1" ht="40.200000000000003" customHeight="1">
      <c r="A4996" s="351" t="s">
        <v>15021</v>
      </c>
      <c r="B4996" s="538"/>
      <c r="C4996" s="351" t="s">
        <v>14919</v>
      </c>
      <c r="D4996" s="356" t="s">
        <v>14877</v>
      </c>
      <c r="E4996" s="538"/>
      <c r="F4996" s="351" t="s">
        <v>13125</v>
      </c>
      <c r="G4996" s="353" t="s">
        <v>14900</v>
      </c>
      <c r="H4996" s="354" t="s">
        <v>14920</v>
      </c>
      <c r="I4996" s="355" t="s">
        <v>9</v>
      </c>
      <c r="J4996" s="290"/>
    </row>
    <row r="4997" spans="1:10" s="284" customFormat="1" ht="40.200000000000003" customHeight="1">
      <c r="A4997" s="351" t="s">
        <v>15021</v>
      </c>
      <c r="B4997" s="538"/>
      <c r="C4997" s="351" t="s">
        <v>14921</v>
      </c>
      <c r="D4997" s="356" t="s">
        <v>14877</v>
      </c>
      <c r="E4997" s="538"/>
      <c r="F4997" s="351" t="s">
        <v>14922</v>
      </c>
      <c r="G4997" s="353" t="s">
        <v>14900</v>
      </c>
      <c r="H4997" s="354" t="s">
        <v>14923</v>
      </c>
      <c r="I4997" s="355" t="s">
        <v>9</v>
      </c>
      <c r="J4997" s="290"/>
    </row>
    <row r="4998" spans="1:10" s="284" customFormat="1" ht="40.200000000000003" customHeight="1">
      <c r="A4998" s="351" t="s">
        <v>15021</v>
      </c>
      <c r="B4998" s="538"/>
      <c r="C4998" s="351" t="s">
        <v>14924</v>
      </c>
      <c r="D4998" s="356" t="s">
        <v>14877</v>
      </c>
      <c r="E4998" s="538"/>
      <c r="F4998" s="351" t="s">
        <v>13136</v>
      </c>
      <c r="G4998" s="353" t="s">
        <v>14925</v>
      </c>
      <c r="H4998" s="354" t="s">
        <v>13138</v>
      </c>
      <c r="I4998" s="355" t="s">
        <v>9</v>
      </c>
      <c r="J4998" s="290"/>
    </row>
    <row r="4999" spans="1:10" s="284" customFormat="1" ht="40.200000000000003" customHeight="1">
      <c r="A4999" s="351" t="s">
        <v>15021</v>
      </c>
      <c r="B4999" s="538"/>
      <c r="C4999" s="351" t="s">
        <v>14926</v>
      </c>
      <c r="D4999" s="356" t="s">
        <v>14877</v>
      </c>
      <c r="E4999" s="538"/>
      <c r="F4999" s="351" t="s">
        <v>14927</v>
      </c>
      <c r="G4999" s="353" t="s">
        <v>14925</v>
      </c>
      <c r="H4999" s="354" t="s">
        <v>14928</v>
      </c>
      <c r="I4999" s="355" t="s">
        <v>9</v>
      </c>
      <c r="J4999" s="290"/>
    </row>
    <row r="5000" spans="1:10" s="284" customFormat="1" ht="40.200000000000003" customHeight="1">
      <c r="A5000" s="351" t="s">
        <v>15021</v>
      </c>
      <c r="B5000" s="538"/>
      <c r="C5000" s="351" t="s">
        <v>14929</v>
      </c>
      <c r="D5000" s="356" t="s">
        <v>14877</v>
      </c>
      <c r="E5000" s="538"/>
      <c r="F5000" s="351" t="s">
        <v>13146</v>
      </c>
      <c r="G5000" s="353" t="s">
        <v>14930</v>
      </c>
      <c r="H5000" s="354" t="s">
        <v>13148</v>
      </c>
      <c r="I5000" s="355" t="s">
        <v>9</v>
      </c>
      <c r="J5000" s="290"/>
    </row>
    <row r="5001" spans="1:10" s="284" customFormat="1" ht="40.200000000000003" customHeight="1">
      <c r="A5001" s="351" t="s">
        <v>15021</v>
      </c>
      <c r="B5001" s="538"/>
      <c r="C5001" s="351" t="s">
        <v>14931</v>
      </c>
      <c r="D5001" s="356" t="s">
        <v>14877</v>
      </c>
      <c r="E5001" s="538"/>
      <c r="F5001" s="308" t="s">
        <v>14932</v>
      </c>
      <c r="G5001" s="353" t="s">
        <v>14930</v>
      </c>
      <c r="H5001" s="354" t="s">
        <v>14933</v>
      </c>
      <c r="I5001" s="355" t="s">
        <v>9</v>
      </c>
      <c r="J5001" s="290"/>
    </row>
    <row r="5002" spans="1:10" s="284" customFormat="1" ht="40.200000000000003" customHeight="1">
      <c r="A5002" s="351" t="s">
        <v>15021</v>
      </c>
      <c r="B5002" s="538"/>
      <c r="C5002" s="351" t="s">
        <v>14934</v>
      </c>
      <c r="D5002" s="356" t="s">
        <v>14877</v>
      </c>
      <c r="E5002" s="538"/>
      <c r="F5002" s="351" t="s">
        <v>13892</v>
      </c>
      <c r="G5002" s="353" t="s">
        <v>14935</v>
      </c>
      <c r="H5002" s="354" t="s">
        <v>14936</v>
      </c>
      <c r="I5002" s="355" t="s">
        <v>9</v>
      </c>
      <c r="J5002" s="290"/>
    </row>
    <row r="5003" spans="1:10" s="284" customFormat="1" ht="40.200000000000003" customHeight="1">
      <c r="A5003" s="351" t="s">
        <v>15021</v>
      </c>
      <c r="B5003" s="538"/>
      <c r="C5003" s="351" t="s">
        <v>14937</v>
      </c>
      <c r="D5003" s="356" t="s">
        <v>14877</v>
      </c>
      <c r="E5003" s="538"/>
      <c r="F5003" s="351" t="s">
        <v>14938</v>
      </c>
      <c r="G5003" s="353" t="s">
        <v>14900</v>
      </c>
      <c r="H5003" s="354" t="s">
        <v>14939</v>
      </c>
      <c r="I5003" s="355" t="s">
        <v>9</v>
      </c>
      <c r="J5003" s="290"/>
    </row>
    <row r="5004" spans="1:10" s="284" customFormat="1" ht="40.200000000000003" customHeight="1">
      <c r="A5004" s="351" t="s">
        <v>15021</v>
      </c>
      <c r="B5004" s="538"/>
      <c r="C5004" s="351" t="s">
        <v>14940</v>
      </c>
      <c r="D5004" s="356" t="s">
        <v>14877</v>
      </c>
      <c r="E5004" s="538"/>
      <c r="F5004" s="351" t="s">
        <v>14941</v>
      </c>
      <c r="G5004" s="353" t="s">
        <v>14900</v>
      </c>
      <c r="H5004" s="354" t="s">
        <v>14942</v>
      </c>
      <c r="I5004" s="355" t="s">
        <v>9</v>
      </c>
      <c r="J5004" s="290"/>
    </row>
    <row r="5005" spans="1:10" s="284" customFormat="1" ht="40.200000000000003" customHeight="1">
      <c r="A5005" s="351" t="s">
        <v>15021</v>
      </c>
      <c r="B5005" s="538"/>
      <c r="C5005" s="351" t="s">
        <v>14943</v>
      </c>
      <c r="D5005" s="356" t="s">
        <v>14877</v>
      </c>
      <c r="E5005" s="538"/>
      <c r="F5005" s="351" t="s">
        <v>14944</v>
      </c>
      <c r="G5005" s="353" t="s">
        <v>14900</v>
      </c>
      <c r="H5005" s="354" t="s">
        <v>14945</v>
      </c>
      <c r="I5005" s="355" t="s">
        <v>9</v>
      </c>
      <c r="J5005" s="290"/>
    </row>
    <row r="5006" spans="1:10" s="284" customFormat="1" ht="40.200000000000003" customHeight="1">
      <c r="A5006" s="351" t="s">
        <v>15021</v>
      </c>
      <c r="B5006" s="538"/>
      <c r="C5006" s="351" t="s">
        <v>14946</v>
      </c>
      <c r="D5006" s="356" t="s">
        <v>14877</v>
      </c>
      <c r="E5006" s="538"/>
      <c r="F5006" s="351" t="s">
        <v>14947</v>
      </c>
      <c r="G5006" s="353" t="s">
        <v>14900</v>
      </c>
      <c r="H5006" s="354" t="s">
        <v>14948</v>
      </c>
      <c r="I5006" s="355" t="s">
        <v>9</v>
      </c>
      <c r="J5006" s="290"/>
    </row>
    <row r="5007" spans="1:10" s="284" customFormat="1" ht="40.200000000000003" customHeight="1">
      <c r="A5007" s="351" t="s">
        <v>15021</v>
      </c>
      <c r="B5007" s="538"/>
      <c r="C5007" s="351" t="s">
        <v>14949</v>
      </c>
      <c r="D5007" s="356" t="s">
        <v>14877</v>
      </c>
      <c r="E5007" s="538"/>
      <c r="F5007" s="351" t="s">
        <v>14950</v>
      </c>
      <c r="G5007" s="353" t="s">
        <v>14900</v>
      </c>
      <c r="H5007" s="354" t="s">
        <v>14951</v>
      </c>
      <c r="I5007" s="355" t="s">
        <v>9</v>
      </c>
      <c r="J5007" s="290"/>
    </row>
    <row r="5008" spans="1:10" s="284" customFormat="1" ht="40.200000000000003" customHeight="1">
      <c r="A5008" s="351" t="s">
        <v>15021</v>
      </c>
      <c r="B5008" s="538"/>
      <c r="C5008" s="351" t="s">
        <v>14952</v>
      </c>
      <c r="D5008" s="356" t="s">
        <v>14877</v>
      </c>
      <c r="E5008" s="538"/>
      <c r="F5008" s="351" t="s">
        <v>13153</v>
      </c>
      <c r="G5008" s="353" t="s">
        <v>14953</v>
      </c>
      <c r="H5008" s="354" t="s">
        <v>13155</v>
      </c>
      <c r="I5008" s="355" t="s">
        <v>9</v>
      </c>
      <c r="J5008" s="290"/>
    </row>
    <row r="5009" spans="1:10" s="284" customFormat="1" ht="40.200000000000003" customHeight="1">
      <c r="A5009" s="351" t="s">
        <v>15021</v>
      </c>
      <c r="B5009" s="538"/>
      <c r="C5009" s="351" t="s">
        <v>14954</v>
      </c>
      <c r="D5009" s="356" t="s">
        <v>14877</v>
      </c>
      <c r="E5009" s="538"/>
      <c r="F5009" s="351" t="s">
        <v>14955</v>
      </c>
      <c r="G5009" s="353" t="s">
        <v>14900</v>
      </c>
      <c r="H5009" s="361" t="s">
        <v>14956</v>
      </c>
      <c r="I5009" s="355" t="s">
        <v>9</v>
      </c>
      <c r="J5009" s="290"/>
    </row>
    <row r="5010" spans="1:10" s="284" customFormat="1" ht="40.200000000000003" customHeight="1">
      <c r="A5010" s="351" t="s">
        <v>15021</v>
      </c>
      <c r="B5010" s="538"/>
      <c r="C5010" s="351" t="s">
        <v>14957</v>
      </c>
      <c r="D5010" s="356" t="s">
        <v>14877</v>
      </c>
      <c r="E5010" s="538"/>
      <c r="F5010" s="351" t="s">
        <v>14958</v>
      </c>
      <c r="G5010" s="353" t="s">
        <v>14900</v>
      </c>
      <c r="H5010" s="354" t="s">
        <v>14959</v>
      </c>
      <c r="I5010" s="355" t="s">
        <v>9</v>
      </c>
      <c r="J5010" s="290"/>
    </row>
    <row r="5011" spans="1:10" s="284" customFormat="1" ht="40.200000000000003" customHeight="1">
      <c r="A5011" s="351" t="s">
        <v>15021</v>
      </c>
      <c r="B5011" s="538"/>
      <c r="C5011" s="351" t="s">
        <v>14960</v>
      </c>
      <c r="D5011" s="356" t="s">
        <v>14877</v>
      </c>
      <c r="E5011" s="538"/>
      <c r="F5011" s="351" t="s">
        <v>14961</v>
      </c>
      <c r="G5011" s="353" t="s">
        <v>14900</v>
      </c>
      <c r="H5011" s="354" t="s">
        <v>14962</v>
      </c>
      <c r="I5011" s="355" t="s">
        <v>9</v>
      </c>
      <c r="J5011" s="290"/>
    </row>
    <row r="5012" spans="1:10" s="284" customFormat="1" ht="40.200000000000003" customHeight="1">
      <c r="A5012" s="351" t="s">
        <v>15021</v>
      </c>
      <c r="B5012" s="538"/>
      <c r="C5012" s="351" t="s">
        <v>14963</v>
      </c>
      <c r="D5012" s="356" t="s">
        <v>14877</v>
      </c>
      <c r="E5012" s="538"/>
      <c r="F5012" s="351" t="s">
        <v>13918</v>
      </c>
      <c r="G5012" s="353" t="s">
        <v>14900</v>
      </c>
      <c r="H5012" s="354" t="s">
        <v>13919</v>
      </c>
      <c r="I5012" s="355" t="s">
        <v>9</v>
      </c>
      <c r="J5012" s="290"/>
    </row>
    <row r="5013" spans="1:10" s="284" customFormat="1" ht="40.200000000000003" customHeight="1">
      <c r="A5013" s="351" t="s">
        <v>15021</v>
      </c>
      <c r="B5013" s="538"/>
      <c r="C5013" s="351" t="s">
        <v>14964</v>
      </c>
      <c r="D5013" s="356" t="s">
        <v>14877</v>
      </c>
      <c r="E5013" s="538"/>
      <c r="F5013" s="351" t="s">
        <v>13192</v>
      </c>
      <c r="G5013" s="353" t="s">
        <v>14965</v>
      </c>
      <c r="H5013" s="354" t="s">
        <v>13194</v>
      </c>
      <c r="I5013" s="355" t="s">
        <v>9</v>
      </c>
      <c r="J5013" s="290"/>
    </row>
    <row r="5014" spans="1:10" s="284" customFormat="1" ht="40.200000000000003" customHeight="1">
      <c r="A5014" s="351" t="s">
        <v>15021</v>
      </c>
      <c r="B5014" s="538"/>
      <c r="C5014" s="351" t="s">
        <v>14966</v>
      </c>
      <c r="D5014" s="356" t="s">
        <v>14877</v>
      </c>
      <c r="E5014" s="538"/>
      <c r="F5014" s="351" t="s">
        <v>13200</v>
      </c>
      <c r="G5014" s="353" t="s">
        <v>14965</v>
      </c>
      <c r="H5014" s="354" t="s">
        <v>13202</v>
      </c>
      <c r="I5014" s="355" t="s">
        <v>9</v>
      </c>
      <c r="J5014" s="290"/>
    </row>
    <row r="5015" spans="1:10" s="284" customFormat="1" ht="40.200000000000003" customHeight="1">
      <c r="A5015" s="351" t="s">
        <v>15021</v>
      </c>
      <c r="B5015" s="538"/>
      <c r="C5015" s="351" t="s">
        <v>14967</v>
      </c>
      <c r="D5015" s="356" t="s">
        <v>14877</v>
      </c>
      <c r="E5015" s="538"/>
      <c r="F5015" s="351" t="s">
        <v>13207</v>
      </c>
      <c r="G5015" s="353" t="s">
        <v>14968</v>
      </c>
      <c r="H5015" s="354" t="s">
        <v>14969</v>
      </c>
      <c r="I5015" s="355" t="s">
        <v>9</v>
      </c>
      <c r="J5015" s="290"/>
    </row>
    <row r="5016" spans="1:10" s="284" customFormat="1" ht="40.200000000000003" customHeight="1">
      <c r="A5016" s="351" t="s">
        <v>15021</v>
      </c>
      <c r="B5016" s="538"/>
      <c r="C5016" s="351" t="s">
        <v>14970</v>
      </c>
      <c r="D5016" s="356" t="s">
        <v>14877</v>
      </c>
      <c r="E5016" s="538"/>
      <c r="F5016" s="351" t="s">
        <v>13211</v>
      </c>
      <c r="G5016" s="353" t="s">
        <v>14968</v>
      </c>
      <c r="H5016" s="354" t="s">
        <v>13212</v>
      </c>
      <c r="I5016" s="355" t="s">
        <v>9</v>
      </c>
      <c r="J5016" s="290"/>
    </row>
    <row r="5017" spans="1:10" s="284" customFormat="1" ht="40.200000000000003" customHeight="1">
      <c r="A5017" s="351" t="s">
        <v>15021</v>
      </c>
      <c r="B5017" s="538"/>
      <c r="C5017" s="351" t="s">
        <v>14971</v>
      </c>
      <c r="D5017" s="356" t="s">
        <v>14877</v>
      </c>
      <c r="E5017" s="538"/>
      <c r="F5017" s="356" t="s">
        <v>14972</v>
      </c>
      <c r="G5017" s="353" t="s">
        <v>14973</v>
      </c>
      <c r="H5017" s="354" t="s">
        <v>14974</v>
      </c>
      <c r="I5017" s="355" t="s">
        <v>9</v>
      </c>
      <c r="J5017" s="290"/>
    </row>
    <row r="5018" spans="1:10" s="284" customFormat="1" ht="40.200000000000003" customHeight="1">
      <c r="A5018" s="351" t="s">
        <v>15021</v>
      </c>
      <c r="B5018" s="538"/>
      <c r="C5018" s="351" t="s">
        <v>14975</v>
      </c>
      <c r="D5018" s="356" t="s">
        <v>14877</v>
      </c>
      <c r="E5018" s="538"/>
      <c r="F5018" s="351" t="s">
        <v>14976</v>
      </c>
      <c r="G5018" s="353" t="s">
        <v>14900</v>
      </c>
      <c r="H5018" s="354" t="s">
        <v>14977</v>
      </c>
      <c r="I5018" s="355" t="s">
        <v>9</v>
      </c>
      <c r="J5018" s="290"/>
    </row>
    <row r="5019" spans="1:10" s="284" customFormat="1" ht="40.200000000000003" customHeight="1">
      <c r="A5019" s="351" t="s">
        <v>15021</v>
      </c>
      <c r="B5019" s="538"/>
      <c r="C5019" s="351" t="s">
        <v>14978</v>
      </c>
      <c r="D5019" s="356" t="s">
        <v>14877</v>
      </c>
      <c r="E5019" s="538"/>
      <c r="F5019" s="351" t="s">
        <v>13214</v>
      </c>
      <c r="G5019" s="353" t="s">
        <v>14979</v>
      </c>
      <c r="H5019" s="354" t="s">
        <v>13215</v>
      </c>
      <c r="I5019" s="355" t="s">
        <v>9</v>
      </c>
      <c r="J5019" s="290"/>
    </row>
    <row r="5020" spans="1:10" s="284" customFormat="1" ht="40.200000000000003" customHeight="1">
      <c r="A5020" s="351" t="s">
        <v>15021</v>
      </c>
      <c r="B5020" s="538"/>
      <c r="C5020" s="351" t="s">
        <v>14980</v>
      </c>
      <c r="D5020" s="356" t="s">
        <v>14877</v>
      </c>
      <c r="E5020" s="538"/>
      <c r="F5020" s="351" t="s">
        <v>13217</v>
      </c>
      <c r="G5020" s="353" t="s">
        <v>14979</v>
      </c>
      <c r="H5020" s="354" t="s">
        <v>13218</v>
      </c>
      <c r="I5020" s="355" t="s">
        <v>9</v>
      </c>
      <c r="J5020" s="290"/>
    </row>
    <row r="5021" spans="1:10" s="284" customFormat="1" ht="40.200000000000003" customHeight="1">
      <c r="A5021" s="351" t="s">
        <v>15021</v>
      </c>
      <c r="B5021" s="538"/>
      <c r="C5021" s="351" t="s">
        <v>14981</v>
      </c>
      <c r="D5021" s="356" t="s">
        <v>14877</v>
      </c>
      <c r="E5021" s="538"/>
      <c r="F5021" s="351" t="s">
        <v>13232</v>
      </c>
      <c r="G5021" s="353" t="s">
        <v>14979</v>
      </c>
      <c r="H5021" s="354" t="s">
        <v>13233</v>
      </c>
      <c r="I5021" s="355" t="s">
        <v>9</v>
      </c>
      <c r="J5021" s="290"/>
    </row>
    <row r="5022" spans="1:10" s="284" customFormat="1" ht="40.200000000000003" customHeight="1">
      <c r="A5022" s="351" t="s">
        <v>15021</v>
      </c>
      <c r="B5022" s="538"/>
      <c r="C5022" s="351" t="s">
        <v>14982</v>
      </c>
      <c r="D5022" s="356" t="s">
        <v>14877</v>
      </c>
      <c r="E5022" s="538"/>
      <c r="F5022" s="351" t="s">
        <v>14983</v>
      </c>
      <c r="G5022" s="353" t="s">
        <v>14979</v>
      </c>
      <c r="H5022" s="354" t="s">
        <v>14984</v>
      </c>
      <c r="I5022" s="355" t="s">
        <v>9</v>
      </c>
      <c r="J5022" s="290"/>
    </row>
    <row r="5023" spans="1:10" s="284" customFormat="1" ht="40.200000000000003" customHeight="1">
      <c r="A5023" s="351" t="s">
        <v>15021</v>
      </c>
      <c r="B5023" s="538"/>
      <c r="C5023" s="351" t="s">
        <v>14985</v>
      </c>
      <c r="D5023" s="356" t="s">
        <v>14877</v>
      </c>
      <c r="E5023" s="538"/>
      <c r="F5023" s="351" t="s">
        <v>12606</v>
      </c>
      <c r="G5023" s="353" t="s">
        <v>14979</v>
      </c>
      <c r="H5023" s="354" t="s">
        <v>12607</v>
      </c>
      <c r="I5023" s="355" t="s">
        <v>9</v>
      </c>
      <c r="J5023" s="290"/>
    </row>
    <row r="5024" spans="1:10" s="284" customFormat="1" ht="40.200000000000003" customHeight="1">
      <c r="A5024" s="351" t="s">
        <v>15021</v>
      </c>
      <c r="B5024" s="538"/>
      <c r="C5024" s="351" t="s">
        <v>14986</v>
      </c>
      <c r="D5024" s="356" t="s">
        <v>14877</v>
      </c>
      <c r="E5024" s="538"/>
      <c r="F5024" s="351" t="s">
        <v>13953</v>
      </c>
      <c r="G5024" s="353" t="s">
        <v>14979</v>
      </c>
      <c r="H5024" s="354" t="s">
        <v>13954</v>
      </c>
      <c r="I5024" s="355" t="s">
        <v>9</v>
      </c>
      <c r="J5024" s="290"/>
    </row>
    <row r="5025" spans="1:10" s="284" customFormat="1" ht="40.200000000000003" customHeight="1">
      <c r="A5025" s="351" t="s">
        <v>15021</v>
      </c>
      <c r="B5025" s="538"/>
      <c r="C5025" s="351" t="s">
        <v>14987</v>
      </c>
      <c r="D5025" s="356" t="s">
        <v>14877</v>
      </c>
      <c r="E5025" s="538"/>
      <c r="F5025" s="351" t="s">
        <v>13267</v>
      </c>
      <c r="G5025" s="353" t="s">
        <v>14979</v>
      </c>
      <c r="H5025" s="354" t="s">
        <v>13268</v>
      </c>
      <c r="I5025" s="355" t="s">
        <v>9</v>
      </c>
      <c r="J5025" s="290"/>
    </row>
    <row r="5026" spans="1:10" s="284" customFormat="1" ht="40.200000000000003" customHeight="1">
      <c r="A5026" s="351" t="s">
        <v>15021</v>
      </c>
      <c r="B5026" s="538"/>
      <c r="C5026" s="351" t="s">
        <v>14988</v>
      </c>
      <c r="D5026" s="356" t="s">
        <v>14877</v>
      </c>
      <c r="E5026" s="538"/>
      <c r="F5026" s="351" t="s">
        <v>14989</v>
      </c>
      <c r="G5026" s="353" t="s">
        <v>14979</v>
      </c>
      <c r="H5026" s="354" t="s">
        <v>14990</v>
      </c>
      <c r="I5026" s="355" t="s">
        <v>9</v>
      </c>
      <c r="J5026" s="290"/>
    </row>
    <row r="5027" spans="1:10" s="284" customFormat="1" ht="40.200000000000003" customHeight="1">
      <c r="A5027" s="351" t="s">
        <v>15021</v>
      </c>
      <c r="B5027" s="538"/>
      <c r="C5027" s="351" t="s">
        <v>14991</v>
      </c>
      <c r="D5027" s="356" t="s">
        <v>14877</v>
      </c>
      <c r="E5027" s="538"/>
      <c r="F5027" s="312" t="s">
        <v>17445</v>
      </c>
      <c r="G5027" s="362" t="s">
        <v>14992</v>
      </c>
      <c r="H5027" s="354" t="s">
        <v>13227</v>
      </c>
      <c r="I5027" s="355" t="s">
        <v>9</v>
      </c>
      <c r="J5027" s="290"/>
    </row>
    <row r="5028" spans="1:10" s="284" customFormat="1" ht="40.200000000000003" customHeight="1">
      <c r="A5028" s="351" t="s">
        <v>15021</v>
      </c>
      <c r="B5028" s="538"/>
      <c r="C5028" s="351" t="s">
        <v>14993</v>
      </c>
      <c r="D5028" s="356" t="s">
        <v>14877</v>
      </c>
      <c r="E5028" s="538"/>
      <c r="F5028" s="312" t="s">
        <v>14994</v>
      </c>
      <c r="G5028" s="362" t="s">
        <v>14992</v>
      </c>
      <c r="H5028" s="363" t="s">
        <v>13230</v>
      </c>
      <c r="I5028" s="355" t="s">
        <v>9</v>
      </c>
      <c r="J5028" s="290"/>
    </row>
    <row r="5029" spans="1:10" s="284" customFormat="1" ht="40.200000000000003" customHeight="1">
      <c r="A5029" s="351" t="s">
        <v>15021</v>
      </c>
      <c r="B5029" s="538"/>
      <c r="C5029" s="351" t="s">
        <v>14995</v>
      </c>
      <c r="D5029" s="356" t="s">
        <v>14877</v>
      </c>
      <c r="E5029" s="538"/>
      <c r="F5029" s="356" t="s">
        <v>14996</v>
      </c>
      <c r="G5029" s="362" t="s">
        <v>14997</v>
      </c>
      <c r="H5029" s="364" t="s">
        <v>14998</v>
      </c>
      <c r="I5029" s="355" t="s">
        <v>9</v>
      </c>
      <c r="J5029" s="290"/>
    </row>
    <row r="5030" spans="1:10" s="284" customFormat="1" ht="40.200000000000003" customHeight="1">
      <c r="A5030" s="351" t="s">
        <v>15021</v>
      </c>
      <c r="B5030" s="538"/>
      <c r="C5030" s="351" t="s">
        <v>14999</v>
      </c>
      <c r="D5030" s="356" t="s">
        <v>14877</v>
      </c>
      <c r="E5030" s="538"/>
      <c r="F5030" s="356" t="s">
        <v>15000</v>
      </c>
      <c r="G5030" s="362" t="s">
        <v>15001</v>
      </c>
      <c r="H5030" s="363" t="s">
        <v>15002</v>
      </c>
      <c r="I5030" s="355" t="s">
        <v>9</v>
      </c>
      <c r="J5030" s="290"/>
    </row>
    <row r="5031" spans="1:10" s="284" customFormat="1" ht="40.200000000000003" customHeight="1">
      <c r="A5031" s="351" t="s">
        <v>15021</v>
      </c>
      <c r="B5031" s="538"/>
      <c r="C5031" s="351" t="s">
        <v>15003</v>
      </c>
      <c r="D5031" s="356" t="s">
        <v>14877</v>
      </c>
      <c r="E5031" s="538"/>
      <c r="F5031" s="356" t="s">
        <v>15004</v>
      </c>
      <c r="G5031" s="362" t="s">
        <v>15005</v>
      </c>
      <c r="H5031" s="363" t="s">
        <v>15006</v>
      </c>
      <c r="I5031" s="355" t="s">
        <v>9</v>
      </c>
      <c r="J5031" s="290"/>
    </row>
    <row r="5032" spans="1:10" s="284" customFormat="1" ht="40.200000000000003" customHeight="1">
      <c r="A5032" s="351" t="s">
        <v>15021</v>
      </c>
      <c r="B5032" s="538"/>
      <c r="C5032" s="351" t="s">
        <v>15007</v>
      </c>
      <c r="D5032" s="356" t="s">
        <v>14877</v>
      </c>
      <c r="E5032" s="538"/>
      <c r="F5032" s="312" t="s">
        <v>15008</v>
      </c>
      <c r="G5032" s="362" t="s">
        <v>15005</v>
      </c>
      <c r="H5032" s="363" t="s">
        <v>13249</v>
      </c>
      <c r="I5032" s="355" t="s">
        <v>9</v>
      </c>
      <c r="J5032" s="290"/>
    </row>
    <row r="5033" spans="1:10" s="284" customFormat="1" ht="40.200000000000003" customHeight="1">
      <c r="A5033" s="351" t="s">
        <v>15021</v>
      </c>
      <c r="B5033" s="538"/>
      <c r="C5033" s="351" t="s">
        <v>15009</v>
      </c>
      <c r="D5033" s="356" t="s">
        <v>14877</v>
      </c>
      <c r="E5033" s="538"/>
      <c r="F5033" s="312" t="s">
        <v>13255</v>
      </c>
      <c r="G5033" s="362" t="s">
        <v>15005</v>
      </c>
      <c r="H5033" s="363" t="s">
        <v>15010</v>
      </c>
      <c r="I5033" s="355" t="s">
        <v>9</v>
      </c>
      <c r="J5033" s="290"/>
    </row>
    <row r="5034" spans="1:10" s="284" customFormat="1" ht="40.200000000000003" customHeight="1">
      <c r="A5034" s="351" t="s">
        <v>15021</v>
      </c>
      <c r="B5034" s="538"/>
      <c r="C5034" s="351" t="s">
        <v>15011</v>
      </c>
      <c r="D5034" s="356" t="s">
        <v>14877</v>
      </c>
      <c r="E5034" s="538"/>
      <c r="F5034" s="365" t="s">
        <v>13258</v>
      </c>
      <c r="G5034" s="362" t="s">
        <v>15005</v>
      </c>
      <c r="H5034" s="363" t="s">
        <v>15012</v>
      </c>
      <c r="I5034" s="355" t="s">
        <v>9</v>
      </c>
      <c r="J5034" s="290"/>
    </row>
    <row r="5035" spans="1:10" s="284" customFormat="1" ht="40.200000000000003" customHeight="1">
      <c r="A5035" s="351" t="s">
        <v>15021</v>
      </c>
      <c r="B5035" s="538"/>
      <c r="C5035" s="351" t="s">
        <v>15013</v>
      </c>
      <c r="D5035" s="356" t="s">
        <v>14877</v>
      </c>
      <c r="E5035" s="538"/>
      <c r="F5035" s="366" t="s">
        <v>3031</v>
      </c>
      <c r="G5035" s="362" t="s">
        <v>5408</v>
      </c>
      <c r="H5035" s="363" t="s">
        <v>6538</v>
      </c>
      <c r="I5035" s="355" t="s">
        <v>9</v>
      </c>
      <c r="J5035" s="290"/>
    </row>
    <row r="5036" spans="1:10" s="284" customFormat="1" ht="40.200000000000003" customHeight="1">
      <c r="A5036" s="351" t="s">
        <v>15021</v>
      </c>
      <c r="B5036" s="538"/>
      <c r="C5036" s="351" t="s">
        <v>15014</v>
      </c>
      <c r="D5036" s="356" t="s">
        <v>14877</v>
      </c>
      <c r="E5036" s="538"/>
      <c r="F5036" s="366" t="s">
        <v>5025</v>
      </c>
      <c r="G5036" s="362" t="s">
        <v>6540</v>
      </c>
      <c r="H5036" s="363" t="s">
        <v>3365</v>
      </c>
      <c r="I5036" s="355" t="s">
        <v>9</v>
      </c>
      <c r="J5036" s="290"/>
    </row>
    <row r="5037" spans="1:10" s="284" customFormat="1" ht="40.200000000000003" customHeight="1">
      <c r="A5037" s="351" t="s">
        <v>15021</v>
      </c>
      <c r="B5037" s="538"/>
      <c r="C5037" s="351" t="s">
        <v>15015</v>
      </c>
      <c r="D5037" s="356" t="s">
        <v>14877</v>
      </c>
      <c r="E5037" s="538"/>
      <c r="F5037" s="366" t="s">
        <v>3036</v>
      </c>
      <c r="G5037" s="362" t="s">
        <v>15016</v>
      </c>
      <c r="H5037" s="363" t="s">
        <v>6543</v>
      </c>
      <c r="I5037" s="355" t="s">
        <v>9</v>
      </c>
      <c r="J5037" s="290"/>
    </row>
    <row r="5038" spans="1:10" s="284" customFormat="1" ht="40.200000000000003" customHeight="1">
      <c r="A5038" s="351" t="s">
        <v>15021</v>
      </c>
      <c r="B5038" s="538"/>
      <c r="C5038" s="351" t="s">
        <v>15017</v>
      </c>
      <c r="D5038" s="356" t="s">
        <v>14877</v>
      </c>
      <c r="E5038" s="538"/>
      <c r="F5038" s="366" t="s">
        <v>15018</v>
      </c>
      <c r="G5038" s="362" t="s">
        <v>15019</v>
      </c>
      <c r="H5038" s="363" t="s">
        <v>15020</v>
      </c>
      <c r="I5038" s="355" t="s">
        <v>9</v>
      </c>
      <c r="J5038" s="290"/>
    </row>
    <row r="5039" spans="1:10" s="284" customFormat="1" ht="40.200000000000003" customHeight="1">
      <c r="A5039" s="263" t="s">
        <v>15022</v>
      </c>
      <c r="B5039" s="263" t="s">
        <v>15023</v>
      </c>
      <c r="C5039" s="263" t="s">
        <v>15024</v>
      </c>
      <c r="D5039" s="263" t="s">
        <v>15025</v>
      </c>
      <c r="E5039" s="263" t="s">
        <v>15026</v>
      </c>
      <c r="F5039" s="263" t="s">
        <v>15027</v>
      </c>
      <c r="G5039" s="263" t="s">
        <v>15028</v>
      </c>
      <c r="H5039" s="263" t="s">
        <v>12695</v>
      </c>
      <c r="I5039" s="273" t="s">
        <v>9</v>
      </c>
      <c r="J5039" s="290"/>
    </row>
    <row r="5040" spans="1:10" s="284" customFormat="1" ht="40.200000000000003" customHeight="1">
      <c r="A5040" s="263" t="s">
        <v>15022</v>
      </c>
      <c r="B5040" s="263" t="s">
        <v>15023</v>
      </c>
      <c r="C5040" s="263" t="s">
        <v>15029</v>
      </c>
      <c r="D5040" s="263" t="s">
        <v>15025</v>
      </c>
      <c r="E5040" s="263" t="s">
        <v>15026</v>
      </c>
      <c r="F5040" s="263" t="s">
        <v>15030</v>
      </c>
      <c r="G5040" s="263" t="s">
        <v>15031</v>
      </c>
      <c r="H5040" s="263" t="s">
        <v>12698</v>
      </c>
      <c r="I5040" s="273" t="s">
        <v>9</v>
      </c>
      <c r="J5040" s="290"/>
    </row>
    <row r="5041" spans="1:10" s="284" customFormat="1" ht="40.200000000000003" customHeight="1">
      <c r="A5041" s="263" t="s">
        <v>15022</v>
      </c>
      <c r="B5041" s="263" t="s">
        <v>15023</v>
      </c>
      <c r="C5041" s="263" t="s">
        <v>15032</v>
      </c>
      <c r="D5041" s="263" t="s">
        <v>15025</v>
      </c>
      <c r="E5041" s="263" t="s">
        <v>15026</v>
      </c>
      <c r="F5041" s="263" t="s">
        <v>14123</v>
      </c>
      <c r="G5041" s="263" t="s">
        <v>15031</v>
      </c>
      <c r="H5041" s="263" t="s">
        <v>15033</v>
      </c>
      <c r="I5041" s="273" t="s">
        <v>9</v>
      </c>
      <c r="J5041" s="290"/>
    </row>
    <row r="5042" spans="1:10" s="284" customFormat="1" ht="40.200000000000003" customHeight="1">
      <c r="A5042" s="263" t="s">
        <v>15022</v>
      </c>
      <c r="B5042" s="263" t="s">
        <v>15023</v>
      </c>
      <c r="C5042" s="263" t="s">
        <v>15034</v>
      </c>
      <c r="D5042" s="263" t="s">
        <v>15025</v>
      </c>
      <c r="E5042" s="263" t="s">
        <v>15026</v>
      </c>
      <c r="F5042" s="263" t="s">
        <v>12703</v>
      </c>
      <c r="G5042" s="263" t="s">
        <v>12704</v>
      </c>
      <c r="H5042" s="263" t="s">
        <v>15035</v>
      </c>
      <c r="I5042" s="273" t="s">
        <v>9</v>
      </c>
      <c r="J5042" s="290"/>
    </row>
    <row r="5043" spans="1:10" s="284" customFormat="1" ht="40.200000000000003" customHeight="1">
      <c r="A5043" s="263" t="s">
        <v>15022</v>
      </c>
      <c r="B5043" s="263" t="s">
        <v>15023</v>
      </c>
      <c r="C5043" s="263" t="s">
        <v>15036</v>
      </c>
      <c r="D5043" s="263" t="s">
        <v>15025</v>
      </c>
      <c r="E5043" s="263" t="s">
        <v>15026</v>
      </c>
      <c r="F5043" s="263" t="s">
        <v>12707</v>
      </c>
      <c r="G5043" s="263" t="s">
        <v>15031</v>
      </c>
      <c r="H5043" s="263" t="s">
        <v>15037</v>
      </c>
      <c r="I5043" s="273" t="s">
        <v>9</v>
      </c>
      <c r="J5043" s="290"/>
    </row>
    <row r="5044" spans="1:10" s="284" customFormat="1" ht="40.200000000000003" customHeight="1">
      <c r="A5044" s="263" t="s">
        <v>15022</v>
      </c>
      <c r="B5044" s="263" t="s">
        <v>15023</v>
      </c>
      <c r="C5044" s="263" t="s">
        <v>15038</v>
      </c>
      <c r="D5044" s="263" t="s">
        <v>15025</v>
      </c>
      <c r="E5044" s="263" t="s">
        <v>15026</v>
      </c>
      <c r="F5044" s="263" t="s">
        <v>12711</v>
      </c>
      <c r="G5044" s="263" t="s">
        <v>15031</v>
      </c>
      <c r="H5044" s="263" t="s">
        <v>15039</v>
      </c>
      <c r="I5044" s="273" t="s">
        <v>9</v>
      </c>
      <c r="J5044" s="290"/>
    </row>
    <row r="5045" spans="1:10" s="284" customFormat="1" ht="40.200000000000003" customHeight="1">
      <c r="A5045" s="263" t="s">
        <v>15022</v>
      </c>
      <c r="B5045" s="263" t="s">
        <v>15023</v>
      </c>
      <c r="C5045" s="263" t="s">
        <v>15040</v>
      </c>
      <c r="D5045" s="263" t="s">
        <v>15025</v>
      </c>
      <c r="E5045" s="263" t="s">
        <v>15026</v>
      </c>
      <c r="F5045" s="263" t="s">
        <v>12715</v>
      </c>
      <c r="G5045" s="263" t="s">
        <v>15041</v>
      </c>
      <c r="H5045" s="263" t="s">
        <v>15042</v>
      </c>
      <c r="I5045" s="273" t="s">
        <v>9</v>
      </c>
      <c r="J5045" s="290"/>
    </row>
    <row r="5046" spans="1:10" s="284" customFormat="1" ht="40.200000000000003" customHeight="1">
      <c r="A5046" s="263" t="s">
        <v>15022</v>
      </c>
      <c r="B5046" s="263" t="s">
        <v>15023</v>
      </c>
      <c r="C5046" s="263" t="s">
        <v>15043</v>
      </c>
      <c r="D5046" s="263" t="s">
        <v>15025</v>
      </c>
      <c r="E5046" s="263" t="s">
        <v>15026</v>
      </c>
      <c r="F5046" s="263" t="s">
        <v>12719</v>
      </c>
      <c r="G5046" s="263" t="s">
        <v>15044</v>
      </c>
      <c r="H5046" s="263" t="s">
        <v>15045</v>
      </c>
      <c r="I5046" s="273" t="s">
        <v>9</v>
      </c>
      <c r="J5046" s="290"/>
    </row>
    <row r="5047" spans="1:10" s="284" customFormat="1" ht="40.200000000000003" customHeight="1">
      <c r="A5047" s="263" t="s">
        <v>15022</v>
      </c>
      <c r="B5047" s="263" t="s">
        <v>15023</v>
      </c>
      <c r="C5047" s="263" t="s">
        <v>15046</v>
      </c>
      <c r="D5047" s="263" t="s">
        <v>15025</v>
      </c>
      <c r="E5047" s="263" t="s">
        <v>15026</v>
      </c>
      <c r="F5047" s="263" t="s">
        <v>12723</v>
      </c>
      <c r="G5047" s="263" t="s">
        <v>15047</v>
      </c>
      <c r="H5047" s="263" t="s">
        <v>15048</v>
      </c>
      <c r="I5047" s="273" t="s">
        <v>9</v>
      </c>
      <c r="J5047" s="290"/>
    </row>
    <row r="5048" spans="1:10" s="284" customFormat="1" ht="40.200000000000003" customHeight="1">
      <c r="A5048" s="263" t="s">
        <v>15022</v>
      </c>
      <c r="B5048" s="263" t="s">
        <v>15023</v>
      </c>
      <c r="C5048" s="263" t="s">
        <v>15049</v>
      </c>
      <c r="D5048" s="263" t="s">
        <v>15025</v>
      </c>
      <c r="E5048" s="263" t="s">
        <v>15026</v>
      </c>
      <c r="F5048" s="263" t="s">
        <v>12727</v>
      </c>
      <c r="G5048" s="263" t="s">
        <v>15050</v>
      </c>
      <c r="H5048" s="263" t="s">
        <v>15051</v>
      </c>
      <c r="I5048" s="273" t="s">
        <v>9</v>
      </c>
      <c r="J5048" s="290"/>
    </row>
    <row r="5049" spans="1:10" s="284" customFormat="1" ht="40.200000000000003" customHeight="1">
      <c r="A5049" s="263" t="s">
        <v>15022</v>
      </c>
      <c r="B5049" s="263" t="s">
        <v>15023</v>
      </c>
      <c r="C5049" s="263" t="s">
        <v>15052</v>
      </c>
      <c r="D5049" s="263" t="s">
        <v>15025</v>
      </c>
      <c r="E5049" s="263" t="s">
        <v>15026</v>
      </c>
      <c r="F5049" s="263" t="s">
        <v>15053</v>
      </c>
      <c r="G5049" s="263" t="s">
        <v>15054</v>
      </c>
      <c r="H5049" s="263" t="s">
        <v>15055</v>
      </c>
      <c r="I5049" s="273" t="s">
        <v>9</v>
      </c>
      <c r="J5049" s="290"/>
    </row>
    <row r="5050" spans="1:10" s="284" customFormat="1" ht="40.200000000000003" customHeight="1">
      <c r="A5050" s="263" t="s">
        <v>15022</v>
      </c>
      <c r="B5050" s="263" t="s">
        <v>15023</v>
      </c>
      <c r="C5050" s="263" t="s">
        <v>15056</v>
      </c>
      <c r="D5050" s="263" t="s">
        <v>15025</v>
      </c>
      <c r="E5050" s="263" t="s">
        <v>15026</v>
      </c>
      <c r="F5050" s="263" t="s">
        <v>15057</v>
      </c>
      <c r="G5050" s="263" t="s">
        <v>15058</v>
      </c>
      <c r="H5050" s="263" t="s">
        <v>15059</v>
      </c>
      <c r="I5050" s="273" t="s">
        <v>9</v>
      </c>
      <c r="J5050" s="290"/>
    </row>
    <row r="5051" spans="1:10" s="284" customFormat="1" ht="40.200000000000003" customHeight="1">
      <c r="A5051" s="263" t="s">
        <v>15022</v>
      </c>
      <c r="B5051" s="263" t="s">
        <v>15023</v>
      </c>
      <c r="C5051" s="263" t="s">
        <v>15060</v>
      </c>
      <c r="D5051" s="263" t="s">
        <v>15025</v>
      </c>
      <c r="E5051" s="263" t="s">
        <v>15026</v>
      </c>
      <c r="F5051" s="263" t="s">
        <v>15061</v>
      </c>
      <c r="G5051" s="263" t="s">
        <v>15062</v>
      </c>
      <c r="H5051" s="263" t="s">
        <v>15063</v>
      </c>
      <c r="I5051" s="273" t="s">
        <v>9</v>
      </c>
      <c r="J5051" s="290"/>
    </row>
    <row r="5052" spans="1:10" s="284" customFormat="1" ht="40.200000000000003" customHeight="1">
      <c r="A5052" s="263" t="s">
        <v>15022</v>
      </c>
      <c r="B5052" s="263" t="s">
        <v>15023</v>
      </c>
      <c r="C5052" s="263" t="s">
        <v>15064</v>
      </c>
      <c r="D5052" s="263" t="s">
        <v>15025</v>
      </c>
      <c r="E5052" s="263" t="s">
        <v>15026</v>
      </c>
      <c r="F5052" s="263" t="s">
        <v>15065</v>
      </c>
      <c r="G5052" s="263" t="s">
        <v>15066</v>
      </c>
      <c r="H5052" s="263" t="s">
        <v>15067</v>
      </c>
      <c r="I5052" s="273" t="s">
        <v>9</v>
      </c>
      <c r="J5052" s="290"/>
    </row>
    <row r="5053" spans="1:10" s="284" customFormat="1" ht="40.200000000000003" customHeight="1">
      <c r="A5053" s="263" t="s">
        <v>15022</v>
      </c>
      <c r="B5053" s="263" t="s">
        <v>15023</v>
      </c>
      <c r="C5053" s="263" t="s">
        <v>15068</v>
      </c>
      <c r="D5053" s="263" t="s">
        <v>15025</v>
      </c>
      <c r="E5053" s="263" t="s">
        <v>15026</v>
      </c>
      <c r="F5053" s="263" t="s">
        <v>12747</v>
      </c>
      <c r="G5053" s="263" t="s">
        <v>15062</v>
      </c>
      <c r="H5053" s="263" t="s">
        <v>15069</v>
      </c>
      <c r="I5053" s="273" t="s">
        <v>9</v>
      </c>
      <c r="J5053" s="290"/>
    </row>
    <row r="5054" spans="1:10" s="284" customFormat="1" ht="40.200000000000003" customHeight="1">
      <c r="A5054" s="263" t="s">
        <v>15022</v>
      </c>
      <c r="B5054" s="263" t="s">
        <v>15023</v>
      </c>
      <c r="C5054" s="263" t="s">
        <v>15070</v>
      </c>
      <c r="D5054" s="263" t="s">
        <v>15025</v>
      </c>
      <c r="E5054" s="263" t="s">
        <v>15026</v>
      </c>
      <c r="F5054" s="263" t="s">
        <v>12751</v>
      </c>
      <c r="G5054" s="263" t="s">
        <v>15071</v>
      </c>
      <c r="H5054" s="263" t="s">
        <v>15072</v>
      </c>
      <c r="I5054" s="273" t="s">
        <v>9</v>
      </c>
      <c r="J5054" s="290"/>
    </row>
    <row r="5055" spans="1:10" s="284" customFormat="1" ht="40.200000000000003" customHeight="1">
      <c r="A5055" s="263" t="s">
        <v>15022</v>
      </c>
      <c r="B5055" s="263" t="s">
        <v>15023</v>
      </c>
      <c r="C5055" s="263" t="s">
        <v>15073</v>
      </c>
      <c r="D5055" s="263" t="s">
        <v>15025</v>
      </c>
      <c r="E5055" s="263" t="s">
        <v>15026</v>
      </c>
      <c r="F5055" s="263" t="s">
        <v>12755</v>
      </c>
      <c r="G5055" s="263" t="s">
        <v>15074</v>
      </c>
      <c r="H5055" s="263" t="s">
        <v>15075</v>
      </c>
      <c r="I5055" s="273" t="s">
        <v>9</v>
      </c>
      <c r="J5055" s="290"/>
    </row>
    <row r="5056" spans="1:10" s="284" customFormat="1" ht="40.200000000000003" customHeight="1">
      <c r="A5056" s="263" t="s">
        <v>15022</v>
      </c>
      <c r="B5056" s="263" t="s">
        <v>15023</v>
      </c>
      <c r="C5056" s="263" t="s">
        <v>15076</v>
      </c>
      <c r="D5056" s="263" t="s">
        <v>15025</v>
      </c>
      <c r="E5056" s="263" t="s">
        <v>15026</v>
      </c>
      <c r="F5056" s="263" t="s">
        <v>15077</v>
      </c>
      <c r="G5056" s="263" t="s">
        <v>15078</v>
      </c>
      <c r="H5056" s="263" t="s">
        <v>15079</v>
      </c>
      <c r="I5056" s="273" t="s">
        <v>9</v>
      </c>
      <c r="J5056" s="290"/>
    </row>
    <row r="5057" spans="1:10" s="284" customFormat="1" ht="40.200000000000003" customHeight="1">
      <c r="A5057" s="263" t="s">
        <v>15022</v>
      </c>
      <c r="B5057" s="263" t="s">
        <v>15023</v>
      </c>
      <c r="C5057" s="263" t="s">
        <v>15080</v>
      </c>
      <c r="D5057" s="263" t="s">
        <v>15025</v>
      </c>
      <c r="E5057" s="263" t="s">
        <v>15026</v>
      </c>
      <c r="F5057" s="263" t="s">
        <v>12763</v>
      </c>
      <c r="G5057" s="263" t="s">
        <v>15081</v>
      </c>
      <c r="H5057" s="263" t="s">
        <v>15082</v>
      </c>
      <c r="I5057" s="273" t="s">
        <v>9</v>
      </c>
      <c r="J5057" s="290"/>
    </row>
    <row r="5058" spans="1:10" s="284" customFormat="1" ht="40.200000000000003" customHeight="1">
      <c r="A5058" s="263" t="s">
        <v>15022</v>
      </c>
      <c r="B5058" s="263" t="s">
        <v>15023</v>
      </c>
      <c r="C5058" s="263" t="s">
        <v>15083</v>
      </c>
      <c r="D5058" s="263" t="s">
        <v>15025</v>
      </c>
      <c r="E5058" s="263" t="s">
        <v>15026</v>
      </c>
      <c r="F5058" s="263" t="s">
        <v>15084</v>
      </c>
      <c r="G5058" s="263" t="s">
        <v>15085</v>
      </c>
      <c r="H5058" s="263" t="s">
        <v>15086</v>
      </c>
      <c r="I5058" s="273" t="s">
        <v>9</v>
      </c>
      <c r="J5058" s="290"/>
    </row>
    <row r="5059" spans="1:10" s="284" customFormat="1" ht="40.200000000000003" customHeight="1">
      <c r="A5059" s="263" t="s">
        <v>15022</v>
      </c>
      <c r="B5059" s="263" t="s">
        <v>15023</v>
      </c>
      <c r="C5059" s="263" t="s">
        <v>15087</v>
      </c>
      <c r="D5059" s="263" t="s">
        <v>15025</v>
      </c>
      <c r="E5059" s="263" t="s">
        <v>15026</v>
      </c>
      <c r="F5059" s="263" t="s">
        <v>12767</v>
      </c>
      <c r="G5059" s="263" t="s">
        <v>15088</v>
      </c>
      <c r="H5059" s="263" t="s">
        <v>15089</v>
      </c>
      <c r="I5059" s="273" t="s">
        <v>9</v>
      </c>
      <c r="J5059" s="290"/>
    </row>
    <row r="5060" spans="1:10" s="284" customFormat="1" ht="40.200000000000003" customHeight="1">
      <c r="A5060" s="263" t="s">
        <v>15022</v>
      </c>
      <c r="B5060" s="263" t="s">
        <v>15023</v>
      </c>
      <c r="C5060" s="263" t="s">
        <v>15090</v>
      </c>
      <c r="D5060" s="263" t="s">
        <v>15025</v>
      </c>
      <c r="E5060" s="263" t="s">
        <v>15026</v>
      </c>
      <c r="F5060" s="263" t="s">
        <v>12771</v>
      </c>
      <c r="G5060" s="263" t="s">
        <v>15091</v>
      </c>
      <c r="H5060" s="263" t="s">
        <v>15092</v>
      </c>
      <c r="I5060" s="273" t="s">
        <v>9</v>
      </c>
      <c r="J5060" s="290"/>
    </row>
    <row r="5061" spans="1:10" s="284" customFormat="1" ht="40.200000000000003" customHeight="1">
      <c r="A5061" s="263" t="s">
        <v>15022</v>
      </c>
      <c r="B5061" s="263" t="s">
        <v>15023</v>
      </c>
      <c r="C5061" s="263" t="s">
        <v>15093</v>
      </c>
      <c r="D5061" s="263" t="s">
        <v>15025</v>
      </c>
      <c r="E5061" s="263" t="s">
        <v>15026</v>
      </c>
      <c r="F5061" s="263" t="s">
        <v>15094</v>
      </c>
      <c r="G5061" s="263" t="s">
        <v>15095</v>
      </c>
      <c r="H5061" s="263" t="s">
        <v>15096</v>
      </c>
      <c r="I5061" s="273" t="s">
        <v>9</v>
      </c>
      <c r="J5061" s="290"/>
    </row>
    <row r="5062" spans="1:10" s="284" customFormat="1" ht="40.200000000000003" customHeight="1">
      <c r="A5062" s="263" t="s">
        <v>15022</v>
      </c>
      <c r="B5062" s="263" t="s">
        <v>15023</v>
      </c>
      <c r="C5062" s="263" t="s">
        <v>15097</v>
      </c>
      <c r="D5062" s="263" t="s">
        <v>15025</v>
      </c>
      <c r="E5062" s="263" t="s">
        <v>15026</v>
      </c>
      <c r="F5062" s="263" t="s">
        <v>15098</v>
      </c>
      <c r="G5062" s="263" t="s">
        <v>15095</v>
      </c>
      <c r="H5062" s="263" t="s">
        <v>15099</v>
      </c>
      <c r="I5062" s="273" t="s">
        <v>9</v>
      </c>
      <c r="J5062" s="290"/>
    </row>
    <row r="5063" spans="1:10" s="284" customFormat="1" ht="40.200000000000003" customHeight="1">
      <c r="A5063" s="263" t="s">
        <v>15022</v>
      </c>
      <c r="B5063" s="263" t="s">
        <v>15023</v>
      </c>
      <c r="C5063" s="263" t="s">
        <v>15100</v>
      </c>
      <c r="D5063" s="263" t="s">
        <v>15025</v>
      </c>
      <c r="E5063" s="263" t="s">
        <v>15026</v>
      </c>
      <c r="F5063" s="263" t="s">
        <v>12779</v>
      </c>
      <c r="G5063" s="263" t="s">
        <v>15101</v>
      </c>
      <c r="H5063" s="263" t="s">
        <v>15102</v>
      </c>
      <c r="I5063" s="273" t="s">
        <v>9</v>
      </c>
      <c r="J5063" s="290"/>
    </row>
    <row r="5064" spans="1:10" s="284" customFormat="1" ht="40.200000000000003" customHeight="1">
      <c r="A5064" s="263" t="s">
        <v>15022</v>
      </c>
      <c r="B5064" s="263" t="s">
        <v>15023</v>
      </c>
      <c r="C5064" s="263" t="s">
        <v>15103</v>
      </c>
      <c r="D5064" s="263" t="s">
        <v>15025</v>
      </c>
      <c r="E5064" s="263" t="s">
        <v>15026</v>
      </c>
      <c r="F5064" s="263" t="s">
        <v>12783</v>
      </c>
      <c r="G5064" s="263" t="s">
        <v>15104</v>
      </c>
      <c r="H5064" s="263" t="s">
        <v>12785</v>
      </c>
      <c r="I5064" s="273" t="s">
        <v>9</v>
      </c>
      <c r="J5064" s="290"/>
    </row>
    <row r="5065" spans="1:10" s="284" customFormat="1" ht="40.200000000000003" customHeight="1">
      <c r="A5065" s="263" t="s">
        <v>15022</v>
      </c>
      <c r="B5065" s="263" t="s">
        <v>15023</v>
      </c>
      <c r="C5065" s="263" t="s">
        <v>15105</v>
      </c>
      <c r="D5065" s="263" t="s">
        <v>15025</v>
      </c>
      <c r="E5065" s="263" t="s">
        <v>15026</v>
      </c>
      <c r="F5065" s="263" t="s">
        <v>15106</v>
      </c>
      <c r="G5065" s="263" t="s">
        <v>15107</v>
      </c>
      <c r="H5065" s="263" t="s">
        <v>12794</v>
      </c>
      <c r="I5065" s="273" t="s">
        <v>9</v>
      </c>
      <c r="J5065" s="290"/>
    </row>
    <row r="5066" spans="1:10" s="284" customFormat="1" ht="40.200000000000003" customHeight="1">
      <c r="A5066" s="263" t="s">
        <v>15022</v>
      </c>
      <c r="B5066" s="263" t="s">
        <v>15023</v>
      </c>
      <c r="C5066" s="263" t="s">
        <v>15108</v>
      </c>
      <c r="D5066" s="263" t="s">
        <v>15025</v>
      </c>
      <c r="E5066" s="263" t="s">
        <v>15026</v>
      </c>
      <c r="F5066" s="263" t="s">
        <v>15109</v>
      </c>
      <c r="G5066" s="263" t="s">
        <v>15110</v>
      </c>
      <c r="H5066" s="263" t="s">
        <v>12798</v>
      </c>
      <c r="I5066" s="273" t="s">
        <v>9</v>
      </c>
      <c r="J5066" s="290"/>
    </row>
    <row r="5067" spans="1:10" s="284" customFormat="1" ht="40.200000000000003" customHeight="1">
      <c r="A5067" s="263" t="s">
        <v>15022</v>
      </c>
      <c r="B5067" s="263" t="s">
        <v>15023</v>
      </c>
      <c r="C5067" s="263" t="s">
        <v>15111</v>
      </c>
      <c r="D5067" s="263" t="s">
        <v>15025</v>
      </c>
      <c r="E5067" s="263" t="s">
        <v>15026</v>
      </c>
      <c r="F5067" s="263" t="s">
        <v>15112</v>
      </c>
      <c r="G5067" s="263" t="s">
        <v>15113</v>
      </c>
      <c r="H5067" s="263" t="s">
        <v>12607</v>
      </c>
      <c r="I5067" s="273" t="s">
        <v>9</v>
      </c>
      <c r="J5067" s="290"/>
    </row>
    <row r="5068" spans="1:10" s="284" customFormat="1" ht="40.200000000000003" customHeight="1">
      <c r="A5068" s="263" t="s">
        <v>15022</v>
      </c>
      <c r="B5068" s="263" t="s">
        <v>15023</v>
      </c>
      <c r="C5068" s="263" t="s">
        <v>15114</v>
      </c>
      <c r="D5068" s="263" t="s">
        <v>15025</v>
      </c>
      <c r="E5068" s="263" t="s">
        <v>15026</v>
      </c>
      <c r="F5068" s="263" t="s">
        <v>12805</v>
      </c>
      <c r="G5068" s="263" t="s">
        <v>15115</v>
      </c>
      <c r="H5068" s="263" t="s">
        <v>15116</v>
      </c>
      <c r="I5068" s="273" t="s">
        <v>9</v>
      </c>
      <c r="J5068" s="290"/>
    </row>
    <row r="5069" spans="1:10" s="284" customFormat="1" ht="40.200000000000003" customHeight="1">
      <c r="A5069" s="263" t="s">
        <v>15022</v>
      </c>
      <c r="B5069" s="263" t="s">
        <v>15023</v>
      </c>
      <c r="C5069" s="263" t="s">
        <v>15117</v>
      </c>
      <c r="D5069" s="263" t="s">
        <v>15025</v>
      </c>
      <c r="E5069" s="263" t="s">
        <v>15026</v>
      </c>
      <c r="F5069" s="263" t="s">
        <v>12808</v>
      </c>
      <c r="G5069" s="263" t="s">
        <v>15118</v>
      </c>
      <c r="H5069" s="263" t="s">
        <v>12810</v>
      </c>
      <c r="I5069" s="273" t="s">
        <v>9</v>
      </c>
      <c r="J5069" s="290"/>
    </row>
    <row r="5070" spans="1:10" s="284" customFormat="1" ht="40.200000000000003" customHeight="1">
      <c r="A5070" s="263" t="s">
        <v>15022</v>
      </c>
      <c r="B5070" s="263" t="s">
        <v>15023</v>
      </c>
      <c r="C5070" s="263" t="s">
        <v>15119</v>
      </c>
      <c r="D5070" s="263" t="s">
        <v>15025</v>
      </c>
      <c r="E5070" s="263" t="s">
        <v>15026</v>
      </c>
      <c r="F5070" s="263" t="s">
        <v>12812</v>
      </c>
      <c r="G5070" s="263" t="s">
        <v>15120</v>
      </c>
      <c r="H5070" s="263" t="s">
        <v>12818</v>
      </c>
      <c r="I5070" s="273" t="s">
        <v>9</v>
      </c>
      <c r="J5070" s="290"/>
    </row>
    <row r="5071" spans="1:10" s="284" customFormat="1" ht="40.200000000000003" customHeight="1">
      <c r="A5071" s="263" t="s">
        <v>15022</v>
      </c>
      <c r="B5071" s="263" t="s">
        <v>15023</v>
      </c>
      <c r="C5071" s="263" t="s">
        <v>15121</v>
      </c>
      <c r="D5071" s="263" t="s">
        <v>15025</v>
      </c>
      <c r="E5071" s="263" t="s">
        <v>15026</v>
      </c>
      <c r="F5071" s="263" t="s">
        <v>12816</v>
      </c>
      <c r="G5071" s="263" t="s">
        <v>15122</v>
      </c>
      <c r="H5071" s="263" t="s">
        <v>14160</v>
      </c>
      <c r="I5071" s="273" t="s">
        <v>9</v>
      </c>
      <c r="J5071" s="290"/>
    </row>
    <row r="5072" spans="1:10" s="284" customFormat="1" ht="40.200000000000003" customHeight="1">
      <c r="A5072" s="263" t="s">
        <v>15022</v>
      </c>
      <c r="B5072" s="263" t="s">
        <v>15023</v>
      </c>
      <c r="C5072" s="263" t="s">
        <v>15123</v>
      </c>
      <c r="D5072" s="263" t="s">
        <v>15025</v>
      </c>
      <c r="E5072" s="263" t="s">
        <v>15026</v>
      </c>
      <c r="F5072" s="263" t="s">
        <v>12820</v>
      </c>
      <c r="G5072" s="263" t="s">
        <v>15122</v>
      </c>
      <c r="H5072" s="263" t="s">
        <v>14163</v>
      </c>
      <c r="I5072" s="273" t="s">
        <v>9</v>
      </c>
      <c r="J5072" s="290"/>
    </row>
    <row r="5073" spans="1:10" s="284" customFormat="1" ht="40.200000000000003" customHeight="1">
      <c r="A5073" s="271" t="s">
        <v>15124</v>
      </c>
      <c r="B5073" s="271" t="s">
        <v>15125</v>
      </c>
      <c r="C5073" s="271" t="s">
        <v>15126</v>
      </c>
      <c r="D5073" s="271" t="s">
        <v>15127</v>
      </c>
      <c r="E5073" s="271" t="s">
        <v>15128</v>
      </c>
      <c r="F5073" s="271" t="s">
        <v>15129</v>
      </c>
      <c r="G5073" s="271" t="s">
        <v>15130</v>
      </c>
      <c r="H5073" s="271" t="s">
        <v>15131</v>
      </c>
      <c r="I5073" s="273" t="s">
        <v>9</v>
      </c>
      <c r="J5073" s="290"/>
    </row>
    <row r="5074" spans="1:10" s="284" customFormat="1" ht="40.200000000000003" customHeight="1">
      <c r="A5074" s="271" t="s">
        <v>15124</v>
      </c>
      <c r="B5074" s="271" t="s">
        <v>15125</v>
      </c>
      <c r="C5074" s="271" t="s">
        <v>15132</v>
      </c>
      <c r="D5074" s="271" t="s">
        <v>15127</v>
      </c>
      <c r="E5074" s="271" t="s">
        <v>15128</v>
      </c>
      <c r="F5074" s="271" t="s">
        <v>15133</v>
      </c>
      <c r="G5074" s="271" t="s">
        <v>15134</v>
      </c>
      <c r="H5074" s="271" t="s">
        <v>15135</v>
      </c>
      <c r="I5074" s="273" t="s">
        <v>9</v>
      </c>
      <c r="J5074" s="290"/>
    </row>
    <row r="5075" spans="1:10" s="284" customFormat="1" ht="40.200000000000003" customHeight="1">
      <c r="A5075" s="271" t="s">
        <v>15124</v>
      </c>
      <c r="B5075" s="271" t="s">
        <v>15125</v>
      </c>
      <c r="C5075" s="271" t="s">
        <v>15136</v>
      </c>
      <c r="D5075" s="271" t="s">
        <v>15127</v>
      </c>
      <c r="E5075" s="271" t="s">
        <v>15128</v>
      </c>
      <c r="F5075" s="271" t="s">
        <v>15137</v>
      </c>
      <c r="G5075" s="271" t="s">
        <v>15138</v>
      </c>
      <c r="H5075" s="271" t="s">
        <v>15139</v>
      </c>
      <c r="I5075" s="273" t="s">
        <v>9</v>
      </c>
      <c r="J5075" s="290"/>
    </row>
    <row r="5076" spans="1:10" s="284" customFormat="1" ht="40.200000000000003" customHeight="1">
      <c r="A5076" s="271" t="s">
        <v>15124</v>
      </c>
      <c r="B5076" s="271" t="s">
        <v>15125</v>
      </c>
      <c r="C5076" s="271" t="s">
        <v>15140</v>
      </c>
      <c r="D5076" s="271" t="s">
        <v>15127</v>
      </c>
      <c r="E5076" s="271" t="s">
        <v>15128</v>
      </c>
      <c r="F5076" s="271" t="s">
        <v>15141</v>
      </c>
      <c r="G5076" s="271" t="s">
        <v>15142</v>
      </c>
      <c r="H5076" s="271" t="s">
        <v>15143</v>
      </c>
      <c r="I5076" s="273" t="s">
        <v>9</v>
      </c>
      <c r="J5076" s="290"/>
    </row>
    <row r="5077" spans="1:10" s="284" customFormat="1" ht="40.200000000000003" customHeight="1">
      <c r="A5077" s="271" t="s">
        <v>15124</v>
      </c>
      <c r="B5077" s="271" t="s">
        <v>15125</v>
      </c>
      <c r="C5077" s="271" t="s">
        <v>15144</v>
      </c>
      <c r="D5077" s="271" t="s">
        <v>15127</v>
      </c>
      <c r="E5077" s="271" t="s">
        <v>15128</v>
      </c>
      <c r="F5077" s="271" t="s">
        <v>15145</v>
      </c>
      <c r="G5077" s="271" t="s">
        <v>15146</v>
      </c>
      <c r="H5077" s="271" t="s">
        <v>15147</v>
      </c>
      <c r="I5077" s="273" t="s">
        <v>9</v>
      </c>
      <c r="J5077" s="290"/>
    </row>
    <row r="5078" spans="1:10" s="284" customFormat="1" ht="40.200000000000003" customHeight="1">
      <c r="A5078" s="271" t="s">
        <v>15124</v>
      </c>
      <c r="B5078" s="271" t="s">
        <v>15125</v>
      </c>
      <c r="C5078" s="271" t="s">
        <v>15148</v>
      </c>
      <c r="D5078" s="271" t="s">
        <v>15127</v>
      </c>
      <c r="E5078" s="271" t="s">
        <v>15128</v>
      </c>
      <c r="F5078" s="271" t="s">
        <v>15149</v>
      </c>
      <c r="G5078" s="271" t="s">
        <v>15150</v>
      </c>
      <c r="H5078" s="271" t="s">
        <v>15151</v>
      </c>
      <c r="I5078" s="273" t="s">
        <v>9</v>
      </c>
      <c r="J5078" s="290"/>
    </row>
    <row r="5079" spans="1:10" s="284" customFormat="1" ht="40.200000000000003" customHeight="1">
      <c r="A5079" s="271" t="s">
        <v>15124</v>
      </c>
      <c r="B5079" s="271" t="s">
        <v>15125</v>
      </c>
      <c r="C5079" s="271" t="s">
        <v>15152</v>
      </c>
      <c r="D5079" s="271" t="s">
        <v>15127</v>
      </c>
      <c r="E5079" s="271" t="s">
        <v>15128</v>
      </c>
      <c r="F5079" s="271" t="s">
        <v>15153</v>
      </c>
      <c r="G5079" s="271" t="s">
        <v>15154</v>
      </c>
      <c r="H5079" s="271" t="s">
        <v>15155</v>
      </c>
      <c r="I5079" s="273" t="s">
        <v>9</v>
      </c>
      <c r="J5079" s="290"/>
    </row>
    <row r="5080" spans="1:10" s="284" customFormat="1" ht="40.200000000000003" customHeight="1">
      <c r="A5080" s="271" t="s">
        <v>15124</v>
      </c>
      <c r="B5080" s="271" t="s">
        <v>15125</v>
      </c>
      <c r="C5080" s="271" t="s">
        <v>15156</v>
      </c>
      <c r="D5080" s="271" t="s">
        <v>15127</v>
      </c>
      <c r="E5080" s="271" t="s">
        <v>15128</v>
      </c>
      <c r="F5080" s="271" t="s">
        <v>15157</v>
      </c>
      <c r="G5080" s="271" t="s">
        <v>15158</v>
      </c>
      <c r="H5080" s="271" t="s">
        <v>15159</v>
      </c>
      <c r="I5080" s="273" t="s">
        <v>9</v>
      </c>
      <c r="J5080" s="290"/>
    </row>
    <row r="5081" spans="1:10" s="284" customFormat="1" ht="40.200000000000003" customHeight="1">
      <c r="A5081" s="271" t="s">
        <v>15124</v>
      </c>
      <c r="B5081" s="271" t="s">
        <v>15125</v>
      </c>
      <c r="C5081" s="271" t="s">
        <v>15160</v>
      </c>
      <c r="D5081" s="271" t="s">
        <v>15127</v>
      </c>
      <c r="E5081" s="271" t="s">
        <v>15128</v>
      </c>
      <c r="F5081" s="271" t="s">
        <v>15161</v>
      </c>
      <c r="G5081" s="271" t="s">
        <v>15162</v>
      </c>
      <c r="H5081" s="271" t="s">
        <v>15163</v>
      </c>
      <c r="I5081" s="273" t="s">
        <v>9</v>
      </c>
      <c r="J5081" s="290"/>
    </row>
    <row r="5082" spans="1:10" s="284" customFormat="1" ht="40.200000000000003" customHeight="1">
      <c r="A5082" s="271" t="s">
        <v>15124</v>
      </c>
      <c r="B5082" s="271" t="s">
        <v>15125</v>
      </c>
      <c r="C5082" s="271" t="s">
        <v>15164</v>
      </c>
      <c r="D5082" s="271" t="s">
        <v>15127</v>
      </c>
      <c r="E5082" s="271" t="s">
        <v>15128</v>
      </c>
      <c r="F5082" s="271" t="s">
        <v>15165</v>
      </c>
      <c r="G5082" s="271" t="s">
        <v>15166</v>
      </c>
      <c r="H5082" s="271" t="s">
        <v>15167</v>
      </c>
      <c r="I5082" s="273" t="s">
        <v>9</v>
      </c>
      <c r="J5082" s="290"/>
    </row>
    <row r="5083" spans="1:10" s="284" customFormat="1" ht="40.200000000000003" customHeight="1">
      <c r="A5083" s="271" t="s">
        <v>15124</v>
      </c>
      <c r="B5083" s="271" t="s">
        <v>15125</v>
      </c>
      <c r="C5083" s="271" t="s">
        <v>15168</v>
      </c>
      <c r="D5083" s="271" t="s">
        <v>15127</v>
      </c>
      <c r="E5083" s="271" t="s">
        <v>15128</v>
      </c>
      <c r="F5083" s="271" t="s">
        <v>15169</v>
      </c>
      <c r="G5083" s="271" t="s">
        <v>15170</v>
      </c>
      <c r="H5083" s="271" t="s">
        <v>15171</v>
      </c>
      <c r="I5083" s="273" t="s">
        <v>9</v>
      </c>
      <c r="J5083" s="290"/>
    </row>
    <row r="5084" spans="1:10" s="284" customFormat="1" ht="40.200000000000003" customHeight="1">
      <c r="A5084" s="271" t="s">
        <v>15124</v>
      </c>
      <c r="B5084" s="271" t="s">
        <v>15125</v>
      </c>
      <c r="C5084" s="271" t="s">
        <v>15172</v>
      </c>
      <c r="D5084" s="271" t="s">
        <v>15127</v>
      </c>
      <c r="E5084" s="271" t="s">
        <v>15128</v>
      </c>
      <c r="F5084" s="271" t="s">
        <v>15173</v>
      </c>
      <c r="G5084" s="271" t="s">
        <v>15174</v>
      </c>
      <c r="H5084" s="271" t="s">
        <v>15175</v>
      </c>
      <c r="I5084" s="273" t="s">
        <v>9</v>
      </c>
      <c r="J5084" s="290"/>
    </row>
    <row r="5085" spans="1:10" s="284" customFormat="1" ht="40.200000000000003" customHeight="1">
      <c r="A5085" s="271" t="s">
        <v>15124</v>
      </c>
      <c r="B5085" s="271" t="s">
        <v>15125</v>
      </c>
      <c r="C5085" s="271" t="s">
        <v>15176</v>
      </c>
      <c r="D5085" s="271" t="s">
        <v>15127</v>
      </c>
      <c r="E5085" s="271" t="s">
        <v>15128</v>
      </c>
      <c r="F5085" s="271" t="s">
        <v>15177</v>
      </c>
      <c r="G5085" s="271" t="s">
        <v>15178</v>
      </c>
      <c r="H5085" s="271" t="s">
        <v>15179</v>
      </c>
      <c r="I5085" s="273" t="s">
        <v>9</v>
      </c>
      <c r="J5085" s="290"/>
    </row>
    <row r="5086" spans="1:10" s="284" customFormat="1" ht="40.200000000000003" customHeight="1">
      <c r="A5086" s="271" t="s">
        <v>15124</v>
      </c>
      <c r="B5086" s="271" t="s">
        <v>15125</v>
      </c>
      <c r="C5086" s="271" t="s">
        <v>15180</v>
      </c>
      <c r="D5086" s="271" t="s">
        <v>15127</v>
      </c>
      <c r="E5086" s="271" t="s">
        <v>15128</v>
      </c>
      <c r="F5086" s="271" t="s">
        <v>15181</v>
      </c>
      <c r="G5086" s="271" t="s">
        <v>15182</v>
      </c>
      <c r="H5086" s="367" t="s">
        <v>15183</v>
      </c>
      <c r="I5086" s="273" t="s">
        <v>9</v>
      </c>
      <c r="J5086" s="290"/>
    </row>
    <row r="5087" spans="1:10" s="284" customFormat="1" ht="40.200000000000003" customHeight="1">
      <c r="A5087" s="271" t="s">
        <v>15124</v>
      </c>
      <c r="B5087" s="271" t="s">
        <v>15125</v>
      </c>
      <c r="C5087" s="271" t="s">
        <v>15184</v>
      </c>
      <c r="D5087" s="271" t="s">
        <v>15127</v>
      </c>
      <c r="E5087" s="271" t="s">
        <v>15128</v>
      </c>
      <c r="F5087" s="271" t="s">
        <v>15185</v>
      </c>
      <c r="G5087" s="271" t="s">
        <v>15186</v>
      </c>
      <c r="H5087" s="271" t="s">
        <v>15187</v>
      </c>
      <c r="I5087" s="273" t="s">
        <v>9</v>
      </c>
      <c r="J5087" s="290"/>
    </row>
    <row r="5088" spans="1:10" s="284" customFormat="1" ht="40.200000000000003" customHeight="1">
      <c r="A5088" s="271" t="s">
        <v>15124</v>
      </c>
      <c r="B5088" s="271" t="s">
        <v>15125</v>
      </c>
      <c r="C5088" s="271" t="s">
        <v>15188</v>
      </c>
      <c r="D5088" s="271" t="s">
        <v>15127</v>
      </c>
      <c r="E5088" s="271" t="s">
        <v>15128</v>
      </c>
      <c r="F5088" s="271" t="s">
        <v>15181</v>
      </c>
      <c r="G5088" s="271" t="s">
        <v>15189</v>
      </c>
      <c r="H5088" s="271" t="s">
        <v>15190</v>
      </c>
      <c r="I5088" s="273" t="s">
        <v>9</v>
      </c>
      <c r="J5088" s="290"/>
    </row>
    <row r="5089" spans="1:10" s="284" customFormat="1" ht="40.200000000000003" customHeight="1">
      <c r="A5089" s="271" t="s">
        <v>15124</v>
      </c>
      <c r="B5089" s="271" t="s">
        <v>15125</v>
      </c>
      <c r="C5089" s="271" t="s">
        <v>15191</v>
      </c>
      <c r="D5089" s="271" t="s">
        <v>15127</v>
      </c>
      <c r="E5089" s="271" t="s">
        <v>15128</v>
      </c>
      <c r="F5089" s="271" t="s">
        <v>15192</v>
      </c>
      <c r="G5089" s="271" t="s">
        <v>15193</v>
      </c>
      <c r="H5089" s="271" t="s">
        <v>15194</v>
      </c>
      <c r="I5089" s="273" t="s">
        <v>9</v>
      </c>
      <c r="J5089" s="290"/>
    </row>
    <row r="5090" spans="1:10" s="284" customFormat="1" ht="40.200000000000003" customHeight="1">
      <c r="A5090" s="271" t="s">
        <v>15124</v>
      </c>
      <c r="B5090" s="271" t="s">
        <v>15125</v>
      </c>
      <c r="C5090" s="271" t="s">
        <v>15195</v>
      </c>
      <c r="D5090" s="271" t="s">
        <v>15127</v>
      </c>
      <c r="E5090" s="271" t="s">
        <v>15128</v>
      </c>
      <c r="F5090" s="271" t="s">
        <v>15196</v>
      </c>
      <c r="G5090" s="271" t="s">
        <v>15197</v>
      </c>
      <c r="H5090" s="271" t="s">
        <v>5791</v>
      </c>
      <c r="I5090" s="273" t="s">
        <v>9</v>
      </c>
      <c r="J5090" s="290"/>
    </row>
    <row r="5091" spans="1:10" s="284" customFormat="1" ht="40.200000000000003" customHeight="1">
      <c r="A5091" s="271" t="s">
        <v>15124</v>
      </c>
      <c r="B5091" s="271" t="s">
        <v>15125</v>
      </c>
      <c r="C5091" s="271" t="s">
        <v>15198</v>
      </c>
      <c r="D5091" s="271" t="s">
        <v>15127</v>
      </c>
      <c r="E5091" s="271" t="s">
        <v>15128</v>
      </c>
      <c r="F5091" s="271" t="s">
        <v>15199</v>
      </c>
      <c r="G5091" s="271" t="s">
        <v>15200</v>
      </c>
      <c r="H5091" s="271" t="s">
        <v>15201</v>
      </c>
      <c r="I5091" s="273" t="s">
        <v>9</v>
      </c>
      <c r="J5091" s="290"/>
    </row>
    <row r="5092" spans="1:10" s="284" customFormat="1" ht="40.200000000000003" customHeight="1">
      <c r="A5092" s="271" t="s">
        <v>15124</v>
      </c>
      <c r="B5092" s="271" t="s">
        <v>15125</v>
      </c>
      <c r="C5092" s="271" t="s">
        <v>15202</v>
      </c>
      <c r="D5092" s="271" t="s">
        <v>15127</v>
      </c>
      <c r="E5092" s="271" t="s">
        <v>15128</v>
      </c>
      <c r="F5092" s="271" t="s">
        <v>15203</v>
      </c>
      <c r="G5092" s="271" t="s">
        <v>15204</v>
      </c>
      <c r="H5092" s="271" t="s">
        <v>15205</v>
      </c>
      <c r="I5092" s="273" t="s">
        <v>9</v>
      </c>
      <c r="J5092" s="290"/>
    </row>
    <row r="5093" spans="1:10" s="284" customFormat="1" ht="40.200000000000003" customHeight="1">
      <c r="A5093" s="271" t="s">
        <v>15124</v>
      </c>
      <c r="B5093" s="271" t="s">
        <v>15125</v>
      </c>
      <c r="C5093" s="271" t="s">
        <v>15206</v>
      </c>
      <c r="D5093" s="271" t="s">
        <v>15127</v>
      </c>
      <c r="E5093" s="271" t="s">
        <v>15128</v>
      </c>
      <c r="F5093" s="271" t="s">
        <v>15207</v>
      </c>
      <c r="G5093" s="271" t="s">
        <v>15208</v>
      </c>
      <c r="H5093" s="271" t="s">
        <v>15209</v>
      </c>
      <c r="I5093" s="273" t="s">
        <v>9</v>
      </c>
      <c r="J5093" s="290"/>
    </row>
    <row r="5094" spans="1:10" s="284" customFormat="1" ht="40.200000000000003" customHeight="1">
      <c r="A5094" s="271" t="s">
        <v>15124</v>
      </c>
      <c r="B5094" s="271" t="s">
        <v>15125</v>
      </c>
      <c r="C5094" s="271" t="s">
        <v>15210</v>
      </c>
      <c r="D5094" s="271" t="s">
        <v>15127</v>
      </c>
      <c r="E5094" s="271" t="s">
        <v>15128</v>
      </c>
      <c r="F5094" s="271" t="s">
        <v>15211</v>
      </c>
      <c r="G5094" s="271" t="s">
        <v>15212</v>
      </c>
      <c r="H5094" s="271" t="s">
        <v>15213</v>
      </c>
      <c r="I5094" s="273" t="s">
        <v>9</v>
      </c>
      <c r="J5094" s="290"/>
    </row>
    <row r="5095" spans="1:10" s="284" customFormat="1" ht="40.200000000000003" customHeight="1">
      <c r="A5095" s="271" t="s">
        <v>15124</v>
      </c>
      <c r="B5095" s="271" t="s">
        <v>15125</v>
      </c>
      <c r="C5095" s="271" t="s">
        <v>15214</v>
      </c>
      <c r="D5095" s="271" t="s">
        <v>15127</v>
      </c>
      <c r="E5095" s="271" t="s">
        <v>15128</v>
      </c>
      <c r="F5095" s="271" t="s">
        <v>15215</v>
      </c>
      <c r="G5095" s="271" t="s">
        <v>15212</v>
      </c>
      <c r="H5095" s="271" t="s">
        <v>15216</v>
      </c>
      <c r="I5095" s="273" t="s">
        <v>9</v>
      </c>
      <c r="J5095" s="290"/>
    </row>
    <row r="5096" spans="1:10" s="284" customFormat="1" ht="40.200000000000003" customHeight="1">
      <c r="A5096" s="271" t="s">
        <v>15124</v>
      </c>
      <c r="B5096" s="271" t="s">
        <v>15125</v>
      </c>
      <c r="C5096" s="271" t="s">
        <v>15217</v>
      </c>
      <c r="D5096" s="271" t="s">
        <v>15127</v>
      </c>
      <c r="E5096" s="271" t="s">
        <v>15128</v>
      </c>
      <c r="F5096" s="271" t="s">
        <v>15218</v>
      </c>
      <c r="G5096" s="271" t="s">
        <v>15219</v>
      </c>
      <c r="H5096" s="271" t="s">
        <v>15220</v>
      </c>
      <c r="I5096" s="273" t="s">
        <v>9</v>
      </c>
      <c r="J5096" s="290"/>
    </row>
    <row r="5097" spans="1:10" s="284" customFormat="1" ht="40.200000000000003" customHeight="1">
      <c r="A5097" s="271" t="s">
        <v>15124</v>
      </c>
      <c r="B5097" s="271" t="s">
        <v>15125</v>
      </c>
      <c r="C5097" s="271" t="s">
        <v>15221</v>
      </c>
      <c r="D5097" s="271" t="s">
        <v>15127</v>
      </c>
      <c r="E5097" s="271" t="s">
        <v>15128</v>
      </c>
      <c r="F5097" s="271" t="s">
        <v>15222</v>
      </c>
      <c r="G5097" s="271" t="s">
        <v>15223</v>
      </c>
      <c r="H5097" s="271" t="s">
        <v>15224</v>
      </c>
      <c r="I5097" s="273" t="s">
        <v>9</v>
      </c>
      <c r="J5097" s="290"/>
    </row>
    <row r="5098" spans="1:10" s="284" customFormat="1" ht="40.200000000000003" customHeight="1">
      <c r="A5098" s="280" t="s">
        <v>15124</v>
      </c>
      <c r="B5098" s="271" t="s">
        <v>15125</v>
      </c>
      <c r="C5098" s="271" t="s">
        <v>15225</v>
      </c>
      <c r="D5098" s="271" t="s">
        <v>15127</v>
      </c>
      <c r="E5098" s="271" t="s">
        <v>15128</v>
      </c>
      <c r="F5098" s="280" t="s">
        <v>15226</v>
      </c>
      <c r="G5098" s="271" t="s">
        <v>15227</v>
      </c>
      <c r="H5098" s="280" t="s">
        <v>15228</v>
      </c>
      <c r="I5098" s="368" t="s">
        <v>9</v>
      </c>
      <c r="J5098" s="290"/>
    </row>
    <row r="5099" spans="1:10" s="284" customFormat="1" ht="40.200000000000003" customHeight="1">
      <c r="A5099" s="280" t="s">
        <v>15124</v>
      </c>
      <c r="B5099" s="271" t="s">
        <v>15125</v>
      </c>
      <c r="C5099" s="271" t="s">
        <v>15229</v>
      </c>
      <c r="D5099" s="271" t="s">
        <v>15127</v>
      </c>
      <c r="E5099" s="271" t="s">
        <v>15128</v>
      </c>
      <c r="F5099" s="280" t="s">
        <v>15230</v>
      </c>
      <c r="G5099" s="280" t="s">
        <v>15231</v>
      </c>
      <c r="H5099" s="280" t="s">
        <v>15232</v>
      </c>
      <c r="I5099" s="368" t="s">
        <v>9</v>
      </c>
      <c r="J5099" s="290"/>
    </row>
    <row r="5100" spans="1:10" s="284" customFormat="1" ht="40.200000000000003" customHeight="1">
      <c r="A5100" s="280" t="s">
        <v>15124</v>
      </c>
      <c r="B5100" s="271" t="s">
        <v>15125</v>
      </c>
      <c r="C5100" s="271" t="s">
        <v>15233</v>
      </c>
      <c r="D5100" s="271" t="s">
        <v>15127</v>
      </c>
      <c r="E5100" s="271" t="s">
        <v>15128</v>
      </c>
      <c r="F5100" s="280" t="s">
        <v>15234</v>
      </c>
      <c r="G5100" s="280" t="s">
        <v>15235</v>
      </c>
      <c r="H5100" s="369" t="s">
        <v>17446</v>
      </c>
      <c r="I5100" s="368" t="s">
        <v>9</v>
      </c>
      <c r="J5100" s="290"/>
    </row>
    <row r="5101" spans="1:10" s="284" customFormat="1" ht="40.200000000000003" customHeight="1">
      <c r="A5101" s="280" t="s">
        <v>15124</v>
      </c>
      <c r="B5101" s="271" t="s">
        <v>15125</v>
      </c>
      <c r="C5101" s="271" t="s">
        <v>15236</v>
      </c>
      <c r="D5101" s="271" t="s">
        <v>15127</v>
      </c>
      <c r="E5101" s="271" t="s">
        <v>15128</v>
      </c>
      <c r="F5101" s="280" t="s">
        <v>15237</v>
      </c>
      <c r="G5101" s="280" t="s">
        <v>15238</v>
      </c>
      <c r="H5101" s="280" t="s">
        <v>15239</v>
      </c>
      <c r="I5101" s="368" t="s">
        <v>9</v>
      </c>
      <c r="J5101" s="290"/>
    </row>
    <row r="5102" spans="1:10" s="284" customFormat="1" ht="40.200000000000003" customHeight="1">
      <c r="A5102" s="280" t="s">
        <v>15124</v>
      </c>
      <c r="B5102" s="271" t="s">
        <v>15125</v>
      </c>
      <c r="C5102" s="271" t="s">
        <v>15240</v>
      </c>
      <c r="D5102" s="271" t="s">
        <v>15127</v>
      </c>
      <c r="E5102" s="271" t="s">
        <v>15128</v>
      </c>
      <c r="F5102" s="280" t="s">
        <v>15241</v>
      </c>
      <c r="G5102" s="280" t="s">
        <v>15242</v>
      </c>
      <c r="H5102" s="280" t="s">
        <v>15243</v>
      </c>
      <c r="I5102" s="368" t="s">
        <v>9</v>
      </c>
      <c r="J5102" s="290"/>
    </row>
    <row r="5103" spans="1:10" s="284" customFormat="1" ht="40.200000000000003" customHeight="1">
      <c r="A5103" s="280" t="s">
        <v>15124</v>
      </c>
      <c r="B5103" s="271" t="s">
        <v>15125</v>
      </c>
      <c r="C5103" s="271" t="s">
        <v>15244</v>
      </c>
      <c r="D5103" s="271" t="s">
        <v>15127</v>
      </c>
      <c r="E5103" s="271" t="s">
        <v>15128</v>
      </c>
      <c r="F5103" s="280" t="s">
        <v>15245</v>
      </c>
      <c r="G5103" s="280" t="s">
        <v>15246</v>
      </c>
      <c r="H5103" s="280" t="s">
        <v>15247</v>
      </c>
      <c r="I5103" s="368" t="s">
        <v>9</v>
      </c>
      <c r="J5103" s="290"/>
    </row>
    <row r="5104" spans="1:10" s="284" customFormat="1" ht="40.200000000000003" customHeight="1">
      <c r="A5104" s="280" t="s">
        <v>15124</v>
      </c>
      <c r="B5104" s="271" t="s">
        <v>15125</v>
      </c>
      <c r="C5104" s="271" t="s">
        <v>15248</v>
      </c>
      <c r="D5104" s="271" t="s">
        <v>15127</v>
      </c>
      <c r="E5104" s="271" t="s">
        <v>15128</v>
      </c>
      <c r="F5104" s="280" t="s">
        <v>15249</v>
      </c>
      <c r="G5104" s="280" t="s">
        <v>15250</v>
      </c>
      <c r="H5104" s="280" t="s">
        <v>15251</v>
      </c>
      <c r="I5104" s="368" t="s">
        <v>9</v>
      </c>
      <c r="J5104" s="290"/>
    </row>
    <row r="5105" spans="1:10" s="284" customFormat="1" ht="40.200000000000003" customHeight="1">
      <c r="A5105" s="280" t="s">
        <v>15124</v>
      </c>
      <c r="B5105" s="271" t="s">
        <v>15125</v>
      </c>
      <c r="C5105" s="271" t="s">
        <v>15252</v>
      </c>
      <c r="D5105" s="271" t="s">
        <v>15127</v>
      </c>
      <c r="E5105" s="271" t="s">
        <v>15128</v>
      </c>
      <c r="F5105" s="280" t="s">
        <v>15253</v>
      </c>
      <c r="G5105" s="280" t="s">
        <v>15254</v>
      </c>
      <c r="H5105" s="280" t="s">
        <v>15255</v>
      </c>
      <c r="I5105" s="368" t="s">
        <v>9</v>
      </c>
      <c r="J5105" s="290"/>
    </row>
    <row r="5106" spans="1:10" s="284" customFormat="1" ht="40.200000000000003" customHeight="1">
      <c r="A5106" s="280" t="s">
        <v>15124</v>
      </c>
      <c r="B5106" s="271" t="s">
        <v>15125</v>
      </c>
      <c r="C5106" s="271" t="s">
        <v>15256</v>
      </c>
      <c r="D5106" s="271" t="s">
        <v>15127</v>
      </c>
      <c r="E5106" s="271" t="s">
        <v>15128</v>
      </c>
      <c r="F5106" s="280" t="s">
        <v>15257</v>
      </c>
      <c r="G5106" s="280" t="s">
        <v>15254</v>
      </c>
      <c r="H5106" s="280" t="s">
        <v>15258</v>
      </c>
      <c r="I5106" s="368" t="s">
        <v>9</v>
      </c>
      <c r="J5106" s="290"/>
    </row>
    <row r="5107" spans="1:10" s="284" customFormat="1" ht="40.200000000000003" customHeight="1">
      <c r="A5107" s="280" t="s">
        <v>15124</v>
      </c>
      <c r="B5107" s="271" t="s">
        <v>15125</v>
      </c>
      <c r="C5107" s="271" t="s">
        <v>15259</v>
      </c>
      <c r="D5107" s="271" t="s">
        <v>15127</v>
      </c>
      <c r="E5107" s="271" t="s">
        <v>15128</v>
      </c>
      <c r="F5107" s="280" t="s">
        <v>15260</v>
      </c>
      <c r="G5107" s="280" t="s">
        <v>15261</v>
      </c>
      <c r="H5107" s="280" t="s">
        <v>15262</v>
      </c>
      <c r="I5107" s="368" t="s">
        <v>9</v>
      </c>
      <c r="J5107" s="290"/>
    </row>
    <row r="5108" spans="1:10" s="284" customFormat="1" ht="40.200000000000003" customHeight="1">
      <c r="A5108" s="280" t="s">
        <v>15124</v>
      </c>
      <c r="B5108" s="271" t="s">
        <v>15125</v>
      </c>
      <c r="C5108" s="271" t="s">
        <v>15263</v>
      </c>
      <c r="D5108" s="271" t="s">
        <v>15127</v>
      </c>
      <c r="E5108" s="271" t="s">
        <v>15128</v>
      </c>
      <c r="F5108" s="280" t="s">
        <v>15264</v>
      </c>
      <c r="G5108" s="280" t="s">
        <v>15265</v>
      </c>
      <c r="H5108" s="280" t="s">
        <v>15266</v>
      </c>
      <c r="I5108" s="368" t="s">
        <v>9</v>
      </c>
      <c r="J5108" s="290"/>
    </row>
    <row r="5109" spans="1:10" s="284" customFormat="1" ht="40.200000000000003" customHeight="1">
      <c r="A5109" s="280" t="s">
        <v>15124</v>
      </c>
      <c r="B5109" s="271" t="s">
        <v>15125</v>
      </c>
      <c r="C5109" s="271" t="s">
        <v>15267</v>
      </c>
      <c r="D5109" s="271" t="s">
        <v>15127</v>
      </c>
      <c r="E5109" s="271" t="s">
        <v>15128</v>
      </c>
      <c r="F5109" s="280" t="s">
        <v>15268</v>
      </c>
      <c r="G5109" s="280" t="s">
        <v>15269</v>
      </c>
      <c r="H5109" s="280" t="s">
        <v>15270</v>
      </c>
      <c r="I5109" s="368" t="s">
        <v>9</v>
      </c>
      <c r="J5109" s="290"/>
    </row>
    <row r="5110" spans="1:10" s="284" customFormat="1" ht="40.200000000000003" customHeight="1">
      <c r="A5110" s="280" t="s">
        <v>15124</v>
      </c>
      <c r="B5110" s="271" t="s">
        <v>15125</v>
      </c>
      <c r="C5110" s="271" t="s">
        <v>15271</v>
      </c>
      <c r="D5110" s="271" t="s">
        <v>15127</v>
      </c>
      <c r="E5110" s="271" t="s">
        <v>15128</v>
      </c>
      <c r="F5110" s="280" t="s">
        <v>15272</v>
      </c>
      <c r="G5110" s="280" t="s">
        <v>15273</v>
      </c>
      <c r="H5110" s="280" t="s">
        <v>15274</v>
      </c>
      <c r="I5110" s="368" t="s">
        <v>9</v>
      </c>
      <c r="J5110" s="290"/>
    </row>
    <row r="5111" spans="1:10" s="284" customFormat="1" ht="40.200000000000003" customHeight="1">
      <c r="A5111" s="280" t="s">
        <v>15124</v>
      </c>
      <c r="B5111" s="271" t="s">
        <v>15125</v>
      </c>
      <c r="C5111" s="271" t="s">
        <v>15275</v>
      </c>
      <c r="D5111" s="271" t="s">
        <v>15127</v>
      </c>
      <c r="E5111" s="271" t="s">
        <v>15128</v>
      </c>
      <c r="F5111" s="280" t="s">
        <v>15276</v>
      </c>
      <c r="G5111" s="280" t="s">
        <v>15277</v>
      </c>
      <c r="H5111" s="280" t="s">
        <v>15278</v>
      </c>
      <c r="I5111" s="368" t="s">
        <v>9</v>
      </c>
      <c r="J5111" s="290"/>
    </row>
    <row r="5112" spans="1:10" s="284" customFormat="1" ht="40.200000000000003" customHeight="1">
      <c r="A5112" s="351" t="s">
        <v>15279</v>
      </c>
      <c r="B5112" s="352" t="s">
        <v>15280</v>
      </c>
      <c r="C5112" s="351" t="s">
        <v>15281</v>
      </c>
      <c r="D5112" s="351" t="s">
        <v>15282</v>
      </c>
      <c r="E5112" s="351" t="s">
        <v>15283</v>
      </c>
      <c r="F5112" s="351" t="s">
        <v>15284</v>
      </c>
      <c r="G5112" s="351" t="s">
        <v>15285</v>
      </c>
      <c r="H5112" s="351" t="s">
        <v>15286</v>
      </c>
      <c r="I5112" s="370" t="s">
        <v>9</v>
      </c>
      <c r="J5112" s="290"/>
    </row>
    <row r="5113" spans="1:10" s="284" customFormat="1" ht="40.200000000000003" customHeight="1">
      <c r="A5113" s="351" t="s">
        <v>15279</v>
      </c>
      <c r="B5113" s="351"/>
      <c r="C5113" s="351" t="s">
        <v>15287</v>
      </c>
      <c r="D5113" s="351" t="s">
        <v>15282</v>
      </c>
      <c r="E5113" s="351" t="s">
        <v>15283</v>
      </c>
      <c r="F5113" s="308" t="s">
        <v>15288</v>
      </c>
      <c r="G5113" s="352" t="s">
        <v>15289</v>
      </c>
      <c r="H5113" s="351" t="s">
        <v>15290</v>
      </c>
      <c r="I5113" s="370" t="s">
        <v>9</v>
      </c>
      <c r="J5113" s="290"/>
    </row>
    <row r="5114" spans="1:10" s="284" customFormat="1" ht="40.200000000000003" customHeight="1">
      <c r="A5114" s="351" t="s">
        <v>15279</v>
      </c>
      <c r="B5114" s="351"/>
      <c r="C5114" s="351" t="s">
        <v>15291</v>
      </c>
      <c r="D5114" s="351" t="s">
        <v>15282</v>
      </c>
      <c r="E5114" s="351" t="s">
        <v>15283</v>
      </c>
      <c r="F5114" s="351" t="s">
        <v>15292</v>
      </c>
      <c r="G5114" s="351" t="s">
        <v>15293</v>
      </c>
      <c r="H5114" s="351" t="s">
        <v>15294</v>
      </c>
      <c r="I5114" s="370" t="s">
        <v>9</v>
      </c>
      <c r="J5114" s="290"/>
    </row>
    <row r="5115" spans="1:10" s="284" customFormat="1" ht="40.200000000000003" customHeight="1">
      <c r="A5115" s="351" t="s">
        <v>15279</v>
      </c>
      <c r="B5115" s="351"/>
      <c r="C5115" s="351" t="s">
        <v>15295</v>
      </c>
      <c r="D5115" s="351" t="s">
        <v>15282</v>
      </c>
      <c r="E5115" s="351" t="s">
        <v>15283</v>
      </c>
      <c r="F5115" s="351" t="s">
        <v>15296</v>
      </c>
      <c r="G5115" s="351" t="s">
        <v>15293</v>
      </c>
      <c r="H5115" s="351" t="s">
        <v>15297</v>
      </c>
      <c r="I5115" s="370" t="s">
        <v>9</v>
      </c>
      <c r="J5115" s="290"/>
    </row>
    <row r="5116" spans="1:10" s="284" customFormat="1" ht="40.200000000000003" customHeight="1">
      <c r="A5116" s="351" t="s">
        <v>15279</v>
      </c>
      <c r="B5116" s="351"/>
      <c r="C5116" s="351" t="s">
        <v>15298</v>
      </c>
      <c r="D5116" s="351" t="s">
        <v>15282</v>
      </c>
      <c r="E5116" s="351" t="s">
        <v>15299</v>
      </c>
      <c r="F5116" s="351" t="s">
        <v>12552</v>
      </c>
      <c r="G5116" s="351" t="s">
        <v>15300</v>
      </c>
      <c r="H5116" s="351" t="s">
        <v>15301</v>
      </c>
      <c r="I5116" s="370" t="s">
        <v>9</v>
      </c>
      <c r="J5116" s="290"/>
    </row>
    <row r="5117" spans="1:10" s="284" customFormat="1" ht="40.200000000000003" customHeight="1">
      <c r="A5117" s="351" t="s">
        <v>15279</v>
      </c>
      <c r="B5117" s="351"/>
      <c r="C5117" s="351" t="s">
        <v>15302</v>
      </c>
      <c r="D5117" s="351" t="s">
        <v>15282</v>
      </c>
      <c r="E5117" s="351" t="s">
        <v>15283</v>
      </c>
      <c r="F5117" s="351" t="s">
        <v>15303</v>
      </c>
      <c r="G5117" s="351" t="s">
        <v>15304</v>
      </c>
      <c r="H5117" s="351" t="s">
        <v>15305</v>
      </c>
      <c r="I5117" s="370" t="s">
        <v>9</v>
      </c>
      <c r="J5117" s="290"/>
    </row>
    <row r="5118" spans="1:10" s="284" customFormat="1" ht="40.200000000000003" customHeight="1">
      <c r="A5118" s="351" t="s">
        <v>15279</v>
      </c>
      <c r="B5118" s="351"/>
      <c r="C5118" s="351" t="s">
        <v>15306</v>
      </c>
      <c r="D5118" s="351" t="s">
        <v>15282</v>
      </c>
      <c r="E5118" s="351" t="s">
        <v>15283</v>
      </c>
      <c r="F5118" s="351" t="s">
        <v>12649</v>
      </c>
      <c r="G5118" s="351" t="s">
        <v>15307</v>
      </c>
      <c r="H5118" s="351" t="s">
        <v>15308</v>
      </c>
      <c r="I5118" s="370" t="s">
        <v>9</v>
      </c>
      <c r="J5118" s="290"/>
    </row>
    <row r="5119" spans="1:10" s="284" customFormat="1" ht="40.200000000000003" customHeight="1">
      <c r="A5119" s="351" t="s">
        <v>15279</v>
      </c>
      <c r="B5119" s="351"/>
      <c r="C5119" s="351" t="s">
        <v>15309</v>
      </c>
      <c r="D5119" s="351" t="s">
        <v>15282</v>
      </c>
      <c r="E5119" s="351" t="s">
        <v>15283</v>
      </c>
      <c r="F5119" s="351" t="s">
        <v>15310</v>
      </c>
      <c r="G5119" s="351" t="s">
        <v>15311</v>
      </c>
      <c r="H5119" s="351" t="s">
        <v>15312</v>
      </c>
      <c r="I5119" s="370" t="s">
        <v>9</v>
      </c>
      <c r="J5119" s="290"/>
    </row>
    <row r="5120" spans="1:10" s="284" customFormat="1" ht="40.200000000000003" customHeight="1">
      <c r="A5120" s="351" t="s">
        <v>15279</v>
      </c>
      <c r="B5120" s="351"/>
      <c r="C5120" s="351" t="s">
        <v>15313</v>
      </c>
      <c r="D5120" s="351" t="s">
        <v>15282</v>
      </c>
      <c r="E5120" s="351" t="s">
        <v>15314</v>
      </c>
      <c r="F5120" s="356" t="s">
        <v>15315</v>
      </c>
      <c r="G5120" s="351" t="s">
        <v>15316</v>
      </c>
      <c r="H5120" s="351" t="s">
        <v>12569</v>
      </c>
      <c r="I5120" s="370" t="s">
        <v>9</v>
      </c>
      <c r="J5120" s="290"/>
    </row>
    <row r="5121" spans="1:10" s="284" customFormat="1" ht="40.200000000000003" customHeight="1">
      <c r="A5121" s="351" t="s">
        <v>15279</v>
      </c>
      <c r="B5121" s="351"/>
      <c r="C5121" s="351" t="s">
        <v>15317</v>
      </c>
      <c r="D5121" s="351" t="s">
        <v>15282</v>
      </c>
      <c r="E5121" s="351" t="s">
        <v>15283</v>
      </c>
      <c r="F5121" s="351" t="s">
        <v>15318</v>
      </c>
      <c r="G5121" s="351" t="s">
        <v>15319</v>
      </c>
      <c r="H5121" s="351" t="s">
        <v>15320</v>
      </c>
      <c r="I5121" s="370" t="s">
        <v>9</v>
      </c>
      <c r="J5121" s="290"/>
    </row>
    <row r="5122" spans="1:10" s="284" customFormat="1" ht="40.200000000000003" customHeight="1">
      <c r="A5122" s="351" t="s">
        <v>15279</v>
      </c>
      <c r="B5122" s="351"/>
      <c r="C5122" s="351" t="s">
        <v>15321</v>
      </c>
      <c r="D5122" s="351" t="s">
        <v>15282</v>
      </c>
      <c r="E5122" s="351" t="s">
        <v>15283</v>
      </c>
      <c r="F5122" s="308" t="s">
        <v>15322</v>
      </c>
      <c r="G5122" s="351" t="s">
        <v>15319</v>
      </c>
      <c r="H5122" s="351" t="s">
        <v>15323</v>
      </c>
      <c r="I5122" s="370" t="s">
        <v>9</v>
      </c>
      <c r="J5122" s="290"/>
    </row>
    <row r="5123" spans="1:10" s="284" customFormat="1" ht="40.200000000000003" customHeight="1">
      <c r="A5123" s="351" t="s">
        <v>15279</v>
      </c>
      <c r="B5123" s="351"/>
      <c r="C5123" s="351" t="s">
        <v>15324</v>
      </c>
      <c r="D5123" s="351" t="s">
        <v>15282</v>
      </c>
      <c r="E5123" s="351" t="s">
        <v>15283</v>
      </c>
      <c r="F5123" s="308" t="s">
        <v>15325</v>
      </c>
      <c r="G5123" s="351" t="s">
        <v>15319</v>
      </c>
      <c r="H5123" s="351" t="s">
        <v>15326</v>
      </c>
      <c r="I5123" s="273" t="s">
        <v>9</v>
      </c>
      <c r="J5123" s="290"/>
    </row>
    <row r="5124" spans="1:10" s="284" customFormat="1" ht="40.200000000000003" customHeight="1">
      <c r="A5124" s="351" t="s">
        <v>15279</v>
      </c>
      <c r="B5124" s="351"/>
      <c r="C5124" s="351" t="s">
        <v>15327</v>
      </c>
      <c r="D5124" s="351" t="s">
        <v>15282</v>
      </c>
      <c r="E5124" s="351" t="s">
        <v>15283</v>
      </c>
      <c r="F5124" s="351" t="s">
        <v>15328</v>
      </c>
      <c r="G5124" s="351" t="s">
        <v>15319</v>
      </c>
      <c r="H5124" s="351" t="s">
        <v>15329</v>
      </c>
      <c r="I5124" s="370" t="s">
        <v>9</v>
      </c>
      <c r="J5124" s="290"/>
    </row>
    <row r="5125" spans="1:10" s="284" customFormat="1" ht="40.200000000000003" customHeight="1">
      <c r="A5125" s="351" t="s">
        <v>15279</v>
      </c>
      <c r="B5125" s="351"/>
      <c r="C5125" s="351" t="s">
        <v>15330</v>
      </c>
      <c r="D5125" s="351" t="s">
        <v>15282</v>
      </c>
      <c r="E5125" s="351" t="s">
        <v>15283</v>
      </c>
      <c r="F5125" s="351" t="s">
        <v>15331</v>
      </c>
      <c r="G5125" s="351" t="s">
        <v>15332</v>
      </c>
      <c r="H5125" s="351" t="s">
        <v>15333</v>
      </c>
      <c r="I5125" s="370" t="s">
        <v>9</v>
      </c>
      <c r="J5125" s="290"/>
    </row>
    <row r="5126" spans="1:10" s="284" customFormat="1" ht="40.200000000000003" customHeight="1">
      <c r="A5126" s="351" t="s">
        <v>15279</v>
      </c>
      <c r="B5126" s="351"/>
      <c r="C5126" s="351" t="s">
        <v>15334</v>
      </c>
      <c r="D5126" s="351" t="s">
        <v>15282</v>
      </c>
      <c r="E5126" s="351" t="s">
        <v>15283</v>
      </c>
      <c r="F5126" s="351" t="s">
        <v>15335</v>
      </c>
      <c r="G5126" s="351" t="s">
        <v>15336</v>
      </c>
      <c r="H5126" s="351" t="s">
        <v>15337</v>
      </c>
      <c r="I5126" s="370" t="s">
        <v>9</v>
      </c>
      <c r="J5126" s="290"/>
    </row>
    <row r="5127" spans="1:10" s="284" customFormat="1" ht="40.200000000000003" customHeight="1">
      <c r="A5127" s="267" t="s">
        <v>15279</v>
      </c>
      <c r="B5127" s="267"/>
      <c r="C5127" s="351" t="s">
        <v>15338</v>
      </c>
      <c r="D5127" s="267" t="s">
        <v>15282</v>
      </c>
      <c r="E5127" s="267" t="s">
        <v>15283</v>
      </c>
      <c r="F5127" s="267" t="s">
        <v>15339</v>
      </c>
      <c r="G5127" s="267" t="s">
        <v>15340</v>
      </c>
      <c r="H5127" s="267" t="s">
        <v>15341</v>
      </c>
      <c r="I5127" s="368" t="s">
        <v>9</v>
      </c>
      <c r="J5127" s="290"/>
    </row>
    <row r="5128" spans="1:10" s="284" customFormat="1" ht="40.200000000000003" customHeight="1">
      <c r="A5128" s="267" t="s">
        <v>15279</v>
      </c>
      <c r="B5128" s="267"/>
      <c r="C5128" s="351" t="s">
        <v>15342</v>
      </c>
      <c r="D5128" s="267" t="s">
        <v>15282</v>
      </c>
      <c r="E5128" s="267" t="s">
        <v>15283</v>
      </c>
      <c r="F5128" s="267" t="s">
        <v>15343</v>
      </c>
      <c r="G5128" s="267" t="s">
        <v>15344</v>
      </c>
      <c r="H5128" s="267" t="s">
        <v>15345</v>
      </c>
      <c r="I5128" s="368" t="s">
        <v>9</v>
      </c>
      <c r="J5128" s="290"/>
    </row>
    <row r="5129" spans="1:10" s="284" customFormat="1" ht="40.200000000000003" customHeight="1">
      <c r="A5129" s="267" t="s">
        <v>15279</v>
      </c>
      <c r="B5129" s="267"/>
      <c r="C5129" s="351" t="s">
        <v>15346</v>
      </c>
      <c r="D5129" s="267" t="s">
        <v>15282</v>
      </c>
      <c r="E5129" s="267" t="s">
        <v>15283</v>
      </c>
      <c r="F5129" s="267" t="s">
        <v>12683</v>
      </c>
      <c r="G5129" s="267" t="s">
        <v>15347</v>
      </c>
      <c r="H5129" s="267" t="s">
        <v>12685</v>
      </c>
      <c r="I5129" s="368" t="s">
        <v>9</v>
      </c>
      <c r="J5129" s="290"/>
    </row>
    <row r="5130" spans="1:10" s="284" customFormat="1" ht="40.200000000000003" customHeight="1">
      <c r="A5130" s="267" t="s">
        <v>15279</v>
      </c>
      <c r="B5130" s="267"/>
      <c r="C5130" s="351" t="s">
        <v>15348</v>
      </c>
      <c r="D5130" s="267" t="s">
        <v>15282</v>
      </c>
      <c r="E5130" s="267" t="s">
        <v>15283</v>
      </c>
      <c r="F5130" s="267" t="s">
        <v>12686</v>
      </c>
      <c r="G5130" s="267" t="s">
        <v>15349</v>
      </c>
      <c r="H5130" s="267" t="s">
        <v>15350</v>
      </c>
      <c r="I5130" s="368" t="s">
        <v>9</v>
      </c>
      <c r="J5130" s="290"/>
    </row>
    <row r="5131" spans="1:10" s="284" customFormat="1" ht="40.200000000000003" customHeight="1">
      <c r="A5131" s="267" t="s">
        <v>15279</v>
      </c>
      <c r="B5131" s="267"/>
      <c r="C5131" s="351" t="s">
        <v>15351</v>
      </c>
      <c r="D5131" s="267" t="s">
        <v>15282</v>
      </c>
      <c r="E5131" s="267" t="s">
        <v>15283</v>
      </c>
      <c r="F5131" s="263" t="s">
        <v>15352</v>
      </c>
      <c r="G5131" s="312" t="s">
        <v>15353</v>
      </c>
      <c r="H5131" s="371" t="s">
        <v>15354</v>
      </c>
      <c r="I5131" s="368" t="s">
        <v>9</v>
      </c>
      <c r="J5131" s="290"/>
    </row>
    <row r="5132" spans="1:10" s="284" customFormat="1" ht="40.200000000000003" customHeight="1">
      <c r="A5132" s="267" t="s">
        <v>15279</v>
      </c>
      <c r="B5132" s="267"/>
      <c r="C5132" s="351" t="s">
        <v>15355</v>
      </c>
      <c r="D5132" s="267" t="s">
        <v>15282</v>
      </c>
      <c r="E5132" s="267" t="s">
        <v>15283</v>
      </c>
      <c r="F5132" s="312" t="s">
        <v>15356</v>
      </c>
      <c r="G5132" s="312" t="s">
        <v>15357</v>
      </c>
      <c r="H5132" s="312" t="s">
        <v>15358</v>
      </c>
      <c r="I5132" s="368" t="s">
        <v>9</v>
      </c>
      <c r="J5132" s="290"/>
    </row>
    <row r="5133" spans="1:10" s="284" customFormat="1" ht="40.200000000000003" customHeight="1">
      <c r="A5133" s="267" t="s">
        <v>15279</v>
      </c>
      <c r="B5133" s="267"/>
      <c r="C5133" s="351" t="s">
        <v>15359</v>
      </c>
      <c r="D5133" s="267" t="s">
        <v>15282</v>
      </c>
      <c r="E5133" s="267" t="s">
        <v>15283</v>
      </c>
      <c r="F5133" s="312" t="s">
        <v>15360</v>
      </c>
      <c r="G5133" s="312" t="s">
        <v>15361</v>
      </c>
      <c r="H5133" s="312" t="s">
        <v>15362</v>
      </c>
      <c r="I5133" s="368" t="s">
        <v>9</v>
      </c>
      <c r="J5133" s="290"/>
    </row>
    <row r="5134" spans="1:10" s="284" customFormat="1" ht="40.200000000000003" customHeight="1">
      <c r="A5134" s="372" t="s">
        <v>15363</v>
      </c>
      <c r="B5134" s="373" t="s">
        <v>15364</v>
      </c>
      <c r="C5134" s="372" t="s">
        <v>15365</v>
      </c>
      <c r="D5134" s="373" t="s">
        <v>15366</v>
      </c>
      <c r="E5134" s="373" t="s">
        <v>15367</v>
      </c>
      <c r="F5134" s="373" t="s">
        <v>13075</v>
      </c>
      <c r="G5134" s="374" t="s">
        <v>15368</v>
      </c>
      <c r="H5134" s="373" t="s">
        <v>13077</v>
      </c>
      <c r="I5134" s="375" t="s">
        <v>9</v>
      </c>
      <c r="J5134" s="290"/>
    </row>
    <row r="5135" spans="1:10" s="284" customFormat="1" ht="40.200000000000003" customHeight="1">
      <c r="A5135" s="372" t="s">
        <v>15363</v>
      </c>
      <c r="B5135" s="373" t="s">
        <v>15364</v>
      </c>
      <c r="C5135" s="372" t="s">
        <v>15369</v>
      </c>
      <c r="D5135" s="373" t="s">
        <v>15366</v>
      </c>
      <c r="E5135" s="373" t="s">
        <v>15367</v>
      </c>
      <c r="F5135" s="373" t="s">
        <v>13079</v>
      </c>
      <c r="G5135" s="374" t="s">
        <v>15370</v>
      </c>
      <c r="H5135" s="373" t="s">
        <v>13080</v>
      </c>
      <c r="I5135" s="375" t="s">
        <v>9</v>
      </c>
      <c r="J5135" s="290"/>
    </row>
    <row r="5136" spans="1:10" s="284" customFormat="1" ht="40.200000000000003" customHeight="1">
      <c r="A5136" s="372" t="s">
        <v>15363</v>
      </c>
      <c r="B5136" s="373" t="s">
        <v>15364</v>
      </c>
      <c r="C5136" s="372" t="s">
        <v>15371</v>
      </c>
      <c r="D5136" s="373" t="s">
        <v>15366</v>
      </c>
      <c r="E5136" s="373" t="s">
        <v>15367</v>
      </c>
      <c r="F5136" s="373" t="s">
        <v>15372</v>
      </c>
      <c r="G5136" s="373" t="s">
        <v>13076</v>
      </c>
      <c r="H5136" s="373" t="s">
        <v>15373</v>
      </c>
      <c r="I5136" s="375" t="s">
        <v>9</v>
      </c>
      <c r="J5136" s="290"/>
    </row>
    <row r="5137" spans="1:10" s="284" customFormat="1" ht="40.200000000000003" customHeight="1">
      <c r="A5137" s="372" t="s">
        <v>15363</v>
      </c>
      <c r="B5137" s="373" t="s">
        <v>15364</v>
      </c>
      <c r="C5137" s="372" t="s">
        <v>15374</v>
      </c>
      <c r="D5137" s="373" t="s">
        <v>15366</v>
      </c>
      <c r="E5137" s="373" t="s">
        <v>15367</v>
      </c>
      <c r="F5137" s="373" t="s">
        <v>15375</v>
      </c>
      <c r="G5137" s="374" t="s">
        <v>15376</v>
      </c>
      <c r="H5137" s="373" t="s">
        <v>13086</v>
      </c>
      <c r="I5137" s="375" t="s">
        <v>9</v>
      </c>
      <c r="J5137" s="290"/>
    </row>
    <row r="5138" spans="1:10" s="284" customFormat="1" ht="40.200000000000003" customHeight="1">
      <c r="A5138" s="372" t="s">
        <v>15363</v>
      </c>
      <c r="B5138" s="373" t="s">
        <v>15364</v>
      </c>
      <c r="C5138" s="372" t="s">
        <v>15377</v>
      </c>
      <c r="D5138" s="373" t="s">
        <v>15366</v>
      </c>
      <c r="E5138" s="373" t="s">
        <v>15367</v>
      </c>
      <c r="F5138" s="373" t="s">
        <v>13098</v>
      </c>
      <c r="G5138" s="373" t="s">
        <v>13099</v>
      </c>
      <c r="H5138" s="373" t="s">
        <v>13100</v>
      </c>
      <c r="I5138" s="375" t="s">
        <v>9</v>
      </c>
      <c r="J5138" s="290"/>
    </row>
    <row r="5139" spans="1:10" s="284" customFormat="1" ht="40.200000000000003" customHeight="1">
      <c r="A5139" s="372" t="s">
        <v>15363</v>
      </c>
      <c r="B5139" s="373" t="s">
        <v>15364</v>
      </c>
      <c r="C5139" s="372" t="s">
        <v>15378</v>
      </c>
      <c r="D5139" s="373" t="s">
        <v>15366</v>
      </c>
      <c r="E5139" s="373" t="s">
        <v>15367</v>
      </c>
      <c r="F5139" s="373" t="s">
        <v>15379</v>
      </c>
      <c r="G5139" s="373" t="s">
        <v>13099</v>
      </c>
      <c r="H5139" s="373" t="s">
        <v>13103</v>
      </c>
      <c r="I5139" s="375" t="s">
        <v>9</v>
      </c>
      <c r="J5139" s="290"/>
    </row>
    <row r="5140" spans="1:10" s="284" customFormat="1" ht="40.200000000000003" customHeight="1">
      <c r="A5140" s="376" t="s">
        <v>15363</v>
      </c>
      <c r="B5140" s="374" t="s">
        <v>15364</v>
      </c>
      <c r="C5140" s="376" t="s">
        <v>15380</v>
      </c>
      <c r="D5140" s="374" t="s">
        <v>15366</v>
      </c>
      <c r="E5140" s="374" t="s">
        <v>15367</v>
      </c>
      <c r="F5140" s="374" t="s">
        <v>15381</v>
      </c>
      <c r="G5140" s="374" t="s">
        <v>13099</v>
      </c>
      <c r="H5140" s="374" t="s">
        <v>15382</v>
      </c>
      <c r="I5140" s="375" t="s">
        <v>9</v>
      </c>
      <c r="J5140" s="290"/>
    </row>
    <row r="5141" spans="1:10" s="284" customFormat="1" ht="40.200000000000003" customHeight="1">
      <c r="A5141" s="372" t="s">
        <v>15363</v>
      </c>
      <c r="B5141" s="373" t="s">
        <v>15364</v>
      </c>
      <c r="C5141" s="372" t="s">
        <v>15383</v>
      </c>
      <c r="D5141" s="373" t="s">
        <v>15366</v>
      </c>
      <c r="E5141" s="373" t="s">
        <v>15367</v>
      </c>
      <c r="F5141" s="373" t="s">
        <v>13112</v>
      </c>
      <c r="G5141" s="373" t="s">
        <v>13099</v>
      </c>
      <c r="H5141" s="373" t="s">
        <v>13113</v>
      </c>
      <c r="I5141" s="375" t="s">
        <v>9</v>
      </c>
      <c r="J5141" s="290"/>
    </row>
    <row r="5142" spans="1:10" s="284" customFormat="1" ht="40.200000000000003" customHeight="1">
      <c r="A5142" s="372" t="s">
        <v>15363</v>
      </c>
      <c r="B5142" s="373" t="s">
        <v>15364</v>
      </c>
      <c r="C5142" s="372" t="s">
        <v>15384</v>
      </c>
      <c r="D5142" s="373" t="s">
        <v>15366</v>
      </c>
      <c r="E5142" s="373" t="s">
        <v>15367</v>
      </c>
      <c r="F5142" s="373" t="s">
        <v>13115</v>
      </c>
      <c r="G5142" s="373" t="s">
        <v>13099</v>
      </c>
      <c r="H5142" s="373" t="s">
        <v>13116</v>
      </c>
      <c r="I5142" s="375" t="s">
        <v>9</v>
      </c>
      <c r="J5142" s="290"/>
    </row>
    <row r="5143" spans="1:10" s="284" customFormat="1" ht="40.200000000000003" customHeight="1">
      <c r="A5143" s="372" t="s">
        <v>15363</v>
      </c>
      <c r="B5143" s="373" t="s">
        <v>15364</v>
      </c>
      <c r="C5143" s="372" t="s">
        <v>15385</v>
      </c>
      <c r="D5143" s="373" t="s">
        <v>15366</v>
      </c>
      <c r="E5143" s="373" t="s">
        <v>15367</v>
      </c>
      <c r="F5143" s="373" t="s">
        <v>13118</v>
      </c>
      <c r="G5143" s="373" t="s">
        <v>13119</v>
      </c>
      <c r="H5143" s="373" t="s">
        <v>15386</v>
      </c>
      <c r="I5143" s="375" t="s">
        <v>9</v>
      </c>
      <c r="J5143" s="290"/>
    </row>
    <row r="5144" spans="1:10" s="284" customFormat="1" ht="40.200000000000003" customHeight="1">
      <c r="A5144" s="372" t="s">
        <v>15363</v>
      </c>
      <c r="B5144" s="373" t="s">
        <v>15364</v>
      </c>
      <c r="C5144" s="372" t="s">
        <v>15387</v>
      </c>
      <c r="D5144" s="373" t="s">
        <v>15366</v>
      </c>
      <c r="E5144" s="373" t="s">
        <v>15367</v>
      </c>
      <c r="F5144" s="373" t="s">
        <v>15388</v>
      </c>
      <c r="G5144" s="373" t="s">
        <v>13119</v>
      </c>
      <c r="H5144" s="373" t="s">
        <v>15389</v>
      </c>
      <c r="I5144" s="375" t="s">
        <v>9</v>
      </c>
      <c r="J5144" s="290"/>
    </row>
    <row r="5145" spans="1:10" s="284" customFormat="1" ht="40.200000000000003" customHeight="1">
      <c r="A5145" s="372" t="s">
        <v>15363</v>
      </c>
      <c r="B5145" s="373" t="s">
        <v>15364</v>
      </c>
      <c r="C5145" s="372" t="s">
        <v>15390</v>
      </c>
      <c r="D5145" s="373" t="s">
        <v>15366</v>
      </c>
      <c r="E5145" s="373" t="s">
        <v>15367</v>
      </c>
      <c r="F5145" s="373" t="s">
        <v>15391</v>
      </c>
      <c r="G5145" s="373" t="s">
        <v>13119</v>
      </c>
      <c r="H5145" s="373" t="s">
        <v>15392</v>
      </c>
      <c r="I5145" s="375" t="s">
        <v>9</v>
      </c>
      <c r="J5145" s="290"/>
    </row>
    <row r="5146" spans="1:10" s="284" customFormat="1" ht="40.200000000000003" customHeight="1">
      <c r="A5146" s="372" t="s">
        <v>15363</v>
      </c>
      <c r="B5146" s="373" t="s">
        <v>15364</v>
      </c>
      <c r="C5146" s="372" t="s">
        <v>15393</v>
      </c>
      <c r="D5146" s="373" t="s">
        <v>15366</v>
      </c>
      <c r="E5146" s="373" t="s">
        <v>15367</v>
      </c>
      <c r="F5146" s="373" t="s">
        <v>13128</v>
      </c>
      <c r="G5146" s="373" t="s">
        <v>13119</v>
      </c>
      <c r="H5146" s="373" t="s">
        <v>13129</v>
      </c>
      <c r="I5146" s="375" t="s">
        <v>9</v>
      </c>
      <c r="J5146" s="290"/>
    </row>
    <row r="5147" spans="1:10" s="284" customFormat="1" ht="40.200000000000003" customHeight="1">
      <c r="A5147" s="372" t="s">
        <v>15363</v>
      </c>
      <c r="B5147" s="373" t="s">
        <v>15364</v>
      </c>
      <c r="C5147" s="372" t="s">
        <v>15394</v>
      </c>
      <c r="D5147" s="373" t="s">
        <v>15366</v>
      </c>
      <c r="E5147" s="373" t="s">
        <v>15367</v>
      </c>
      <c r="F5147" s="373" t="s">
        <v>13654</v>
      </c>
      <c r="G5147" s="373" t="s">
        <v>13119</v>
      </c>
      <c r="H5147" s="373" t="s">
        <v>15395</v>
      </c>
      <c r="I5147" s="375" t="s">
        <v>9</v>
      </c>
      <c r="J5147" s="290"/>
    </row>
    <row r="5148" spans="1:10" s="284" customFormat="1" ht="40.200000000000003" customHeight="1">
      <c r="A5148" s="372" t="s">
        <v>15363</v>
      </c>
      <c r="B5148" s="373" t="s">
        <v>15364</v>
      </c>
      <c r="C5148" s="372" t="s">
        <v>15396</v>
      </c>
      <c r="D5148" s="373" t="s">
        <v>15366</v>
      </c>
      <c r="E5148" s="373" t="s">
        <v>15367</v>
      </c>
      <c r="F5148" s="373" t="s">
        <v>13136</v>
      </c>
      <c r="G5148" s="373" t="s">
        <v>13137</v>
      </c>
      <c r="H5148" s="373" t="s">
        <v>13138</v>
      </c>
      <c r="I5148" s="375" t="s">
        <v>9</v>
      </c>
      <c r="J5148" s="290"/>
    </row>
    <row r="5149" spans="1:10" s="284" customFormat="1" ht="40.200000000000003" customHeight="1">
      <c r="A5149" s="372" t="s">
        <v>15363</v>
      </c>
      <c r="B5149" s="373" t="s">
        <v>15364</v>
      </c>
      <c r="C5149" s="372" t="s">
        <v>15397</v>
      </c>
      <c r="D5149" s="373" t="s">
        <v>15366</v>
      </c>
      <c r="E5149" s="373" t="s">
        <v>15367</v>
      </c>
      <c r="F5149" s="373" t="s">
        <v>13140</v>
      </c>
      <c r="G5149" s="373" t="s">
        <v>13137</v>
      </c>
      <c r="H5149" s="373" t="s">
        <v>13659</v>
      </c>
      <c r="I5149" s="375" t="s">
        <v>9</v>
      </c>
      <c r="J5149" s="290"/>
    </row>
    <row r="5150" spans="1:10" s="284" customFormat="1" ht="40.200000000000003" customHeight="1">
      <c r="A5150" s="372" t="s">
        <v>15363</v>
      </c>
      <c r="B5150" s="373" t="s">
        <v>15364</v>
      </c>
      <c r="C5150" s="372" t="s">
        <v>15398</v>
      </c>
      <c r="D5150" s="373" t="s">
        <v>15366</v>
      </c>
      <c r="E5150" s="373" t="s">
        <v>15367</v>
      </c>
      <c r="F5150" s="373" t="s">
        <v>15399</v>
      </c>
      <c r="G5150" s="373" t="s">
        <v>13137</v>
      </c>
      <c r="H5150" s="373" t="s">
        <v>13144</v>
      </c>
      <c r="I5150" s="375" t="s">
        <v>9</v>
      </c>
      <c r="J5150" s="290"/>
    </row>
    <row r="5151" spans="1:10" s="284" customFormat="1" ht="40.200000000000003" customHeight="1">
      <c r="A5151" s="372" t="s">
        <v>15363</v>
      </c>
      <c r="B5151" s="373" t="s">
        <v>15364</v>
      </c>
      <c r="C5151" s="372" t="s">
        <v>15400</v>
      </c>
      <c r="D5151" s="373" t="s">
        <v>15366</v>
      </c>
      <c r="E5151" s="373" t="s">
        <v>15367</v>
      </c>
      <c r="F5151" s="373" t="s">
        <v>15401</v>
      </c>
      <c r="G5151" s="373" t="s">
        <v>13201</v>
      </c>
      <c r="H5151" s="373" t="s">
        <v>13202</v>
      </c>
      <c r="I5151" s="375" t="s">
        <v>9</v>
      </c>
      <c r="J5151" s="290"/>
    </row>
    <row r="5152" spans="1:10" s="284" customFormat="1" ht="40.200000000000003" customHeight="1">
      <c r="A5152" s="372" t="s">
        <v>15363</v>
      </c>
      <c r="B5152" s="373" t="s">
        <v>15364</v>
      </c>
      <c r="C5152" s="372" t="s">
        <v>15402</v>
      </c>
      <c r="D5152" s="373" t="s">
        <v>15366</v>
      </c>
      <c r="E5152" s="373" t="s">
        <v>15367</v>
      </c>
      <c r="F5152" s="373" t="s">
        <v>13204</v>
      </c>
      <c r="G5152" s="373" t="s">
        <v>13201</v>
      </c>
      <c r="H5152" s="373" t="s">
        <v>13205</v>
      </c>
      <c r="I5152" s="375" t="s">
        <v>9</v>
      </c>
      <c r="J5152" s="290"/>
    </row>
    <row r="5153" spans="1:10" s="284" customFormat="1" ht="40.200000000000003" customHeight="1">
      <c r="A5153" s="372" t="s">
        <v>15363</v>
      </c>
      <c r="B5153" s="373" t="s">
        <v>15364</v>
      </c>
      <c r="C5153" s="372" t="s">
        <v>15403</v>
      </c>
      <c r="D5153" s="373" t="s">
        <v>15366</v>
      </c>
      <c r="E5153" s="373" t="s">
        <v>15367</v>
      </c>
      <c r="F5153" s="373" t="s">
        <v>13146</v>
      </c>
      <c r="G5153" s="373" t="s">
        <v>13147</v>
      </c>
      <c r="H5153" s="373" t="s">
        <v>13148</v>
      </c>
      <c r="I5153" s="375" t="s">
        <v>9</v>
      </c>
      <c r="J5153" s="290"/>
    </row>
    <row r="5154" spans="1:10" s="284" customFormat="1" ht="40.200000000000003" customHeight="1">
      <c r="A5154" s="372" t="s">
        <v>15363</v>
      </c>
      <c r="B5154" s="373" t="s">
        <v>15364</v>
      </c>
      <c r="C5154" s="372" t="s">
        <v>15404</v>
      </c>
      <c r="D5154" s="373" t="s">
        <v>15366</v>
      </c>
      <c r="E5154" s="373" t="s">
        <v>15367</v>
      </c>
      <c r="F5154" s="373" t="s">
        <v>13150</v>
      </c>
      <c r="G5154" s="373" t="s">
        <v>13147</v>
      </c>
      <c r="H5154" s="373" t="s">
        <v>15405</v>
      </c>
      <c r="I5154" s="375" t="s">
        <v>9</v>
      </c>
      <c r="J5154" s="290"/>
    </row>
    <row r="5155" spans="1:10" s="284" customFormat="1" ht="40.200000000000003" customHeight="1">
      <c r="A5155" s="372" t="s">
        <v>15363</v>
      </c>
      <c r="B5155" s="373" t="s">
        <v>15364</v>
      </c>
      <c r="C5155" s="372" t="s">
        <v>15406</v>
      </c>
      <c r="D5155" s="373" t="s">
        <v>15366</v>
      </c>
      <c r="E5155" s="373" t="s">
        <v>15367</v>
      </c>
      <c r="F5155" s="373" t="s">
        <v>13666</v>
      </c>
      <c r="G5155" s="373" t="s">
        <v>13147</v>
      </c>
      <c r="H5155" s="373" t="s">
        <v>13667</v>
      </c>
      <c r="I5155" s="375" t="s">
        <v>9</v>
      </c>
      <c r="J5155" s="290"/>
    </row>
    <row r="5156" spans="1:10" s="284" customFormat="1" ht="40.200000000000003" customHeight="1">
      <c r="A5156" s="372" t="s">
        <v>15363</v>
      </c>
      <c r="B5156" s="373" t="s">
        <v>15364</v>
      </c>
      <c r="C5156" s="372" t="s">
        <v>15407</v>
      </c>
      <c r="D5156" s="373" t="s">
        <v>15366</v>
      </c>
      <c r="E5156" s="373" t="s">
        <v>15367</v>
      </c>
      <c r="F5156" s="373" t="s">
        <v>13153</v>
      </c>
      <c r="G5156" s="373" t="s">
        <v>13154</v>
      </c>
      <c r="H5156" s="373" t="s">
        <v>13155</v>
      </c>
      <c r="I5156" s="375" t="s">
        <v>9</v>
      </c>
      <c r="J5156" s="290"/>
    </row>
    <row r="5157" spans="1:10" s="284" customFormat="1" ht="40.200000000000003" customHeight="1">
      <c r="A5157" s="372" t="s">
        <v>15363</v>
      </c>
      <c r="B5157" s="373" t="s">
        <v>15364</v>
      </c>
      <c r="C5157" s="372" t="s">
        <v>15408</v>
      </c>
      <c r="D5157" s="373" t="s">
        <v>15366</v>
      </c>
      <c r="E5157" s="373" t="s">
        <v>15367</v>
      </c>
      <c r="F5157" s="373" t="s">
        <v>15409</v>
      </c>
      <c r="G5157" s="373" t="s">
        <v>13119</v>
      </c>
      <c r="H5157" s="373" t="s">
        <v>15410</v>
      </c>
      <c r="I5157" s="375" t="s">
        <v>9</v>
      </c>
      <c r="J5157" s="290"/>
    </row>
    <row r="5158" spans="1:10" s="284" customFormat="1" ht="40.200000000000003" customHeight="1">
      <c r="A5158" s="372" t="s">
        <v>15363</v>
      </c>
      <c r="B5158" s="373" t="s">
        <v>15364</v>
      </c>
      <c r="C5158" s="372" t="s">
        <v>15411</v>
      </c>
      <c r="D5158" s="373" t="s">
        <v>15366</v>
      </c>
      <c r="E5158" s="373" t="s">
        <v>15367</v>
      </c>
      <c r="F5158" s="373" t="s">
        <v>15412</v>
      </c>
      <c r="G5158" s="373" t="s">
        <v>13119</v>
      </c>
      <c r="H5158" s="373" t="s">
        <v>13674</v>
      </c>
      <c r="I5158" s="375" t="s">
        <v>9</v>
      </c>
      <c r="J5158" s="290"/>
    </row>
    <row r="5159" spans="1:10" s="284" customFormat="1" ht="40.200000000000003" customHeight="1">
      <c r="A5159" s="372" t="s">
        <v>15363</v>
      </c>
      <c r="B5159" s="373" t="s">
        <v>15364</v>
      </c>
      <c r="C5159" s="372" t="s">
        <v>15413</v>
      </c>
      <c r="D5159" s="373" t="s">
        <v>15366</v>
      </c>
      <c r="E5159" s="373" t="s">
        <v>15367</v>
      </c>
      <c r="F5159" s="373" t="s">
        <v>15414</v>
      </c>
      <c r="G5159" s="373" t="s">
        <v>13119</v>
      </c>
      <c r="H5159" s="373" t="s">
        <v>15415</v>
      </c>
      <c r="I5159" s="375" t="s">
        <v>9</v>
      </c>
      <c r="J5159" s="290"/>
    </row>
    <row r="5160" spans="1:10" s="284" customFormat="1" ht="40.200000000000003" customHeight="1">
      <c r="A5160" s="372" t="s">
        <v>15363</v>
      </c>
      <c r="B5160" s="373" t="s">
        <v>15364</v>
      </c>
      <c r="C5160" s="372" t="s">
        <v>15416</v>
      </c>
      <c r="D5160" s="373" t="s">
        <v>15366</v>
      </c>
      <c r="E5160" s="373" t="s">
        <v>15367</v>
      </c>
      <c r="F5160" s="373" t="s">
        <v>15417</v>
      </c>
      <c r="G5160" s="373" t="s">
        <v>13176</v>
      </c>
      <c r="H5160" s="373" t="s">
        <v>13177</v>
      </c>
      <c r="I5160" s="375" t="s">
        <v>9</v>
      </c>
      <c r="J5160" s="290"/>
    </row>
    <row r="5161" spans="1:10" s="284" customFormat="1" ht="40.200000000000003" customHeight="1">
      <c r="A5161" s="372" t="s">
        <v>15363</v>
      </c>
      <c r="B5161" s="373" t="s">
        <v>15364</v>
      </c>
      <c r="C5161" s="372" t="s">
        <v>15418</v>
      </c>
      <c r="D5161" s="373" t="s">
        <v>15366</v>
      </c>
      <c r="E5161" s="373" t="s">
        <v>15367</v>
      </c>
      <c r="F5161" s="373" t="s">
        <v>15419</v>
      </c>
      <c r="G5161" s="373" t="s">
        <v>13119</v>
      </c>
      <c r="H5161" s="373" t="s">
        <v>15420</v>
      </c>
      <c r="I5161" s="375" t="s">
        <v>9</v>
      </c>
      <c r="J5161" s="290"/>
    </row>
    <row r="5162" spans="1:10" s="284" customFormat="1" ht="40.200000000000003" customHeight="1">
      <c r="A5162" s="372" t="s">
        <v>15363</v>
      </c>
      <c r="B5162" s="373" t="s">
        <v>15364</v>
      </c>
      <c r="C5162" s="372" t="s">
        <v>15421</v>
      </c>
      <c r="D5162" s="373" t="s">
        <v>15366</v>
      </c>
      <c r="E5162" s="373" t="s">
        <v>15367</v>
      </c>
      <c r="F5162" s="373" t="s">
        <v>15422</v>
      </c>
      <c r="G5162" s="373" t="s">
        <v>13119</v>
      </c>
      <c r="H5162" s="373" t="s">
        <v>15423</v>
      </c>
      <c r="I5162" s="375" t="s">
        <v>9</v>
      </c>
      <c r="J5162" s="290"/>
    </row>
    <row r="5163" spans="1:10" s="284" customFormat="1" ht="40.200000000000003" customHeight="1">
      <c r="A5163" s="372" t="s">
        <v>15363</v>
      </c>
      <c r="B5163" s="373" t="s">
        <v>15364</v>
      </c>
      <c r="C5163" s="372" t="s">
        <v>15424</v>
      </c>
      <c r="D5163" s="373" t="s">
        <v>15366</v>
      </c>
      <c r="E5163" s="373" t="s">
        <v>15367</v>
      </c>
      <c r="F5163" s="373" t="s">
        <v>15425</v>
      </c>
      <c r="G5163" s="373" t="s">
        <v>13208</v>
      </c>
      <c r="H5163" s="373" t="s">
        <v>15426</v>
      </c>
      <c r="I5163" s="375" t="s">
        <v>9</v>
      </c>
      <c r="J5163" s="290"/>
    </row>
    <row r="5164" spans="1:10" s="284" customFormat="1" ht="40.200000000000003" customHeight="1">
      <c r="A5164" s="372" t="s">
        <v>15363</v>
      </c>
      <c r="B5164" s="373" t="s">
        <v>15364</v>
      </c>
      <c r="C5164" s="372" t="s">
        <v>15427</v>
      </c>
      <c r="D5164" s="373" t="s">
        <v>15366</v>
      </c>
      <c r="E5164" s="373" t="s">
        <v>15367</v>
      </c>
      <c r="F5164" s="373" t="s">
        <v>13211</v>
      </c>
      <c r="G5164" s="373" t="s">
        <v>13208</v>
      </c>
      <c r="H5164" s="373" t="s">
        <v>13212</v>
      </c>
      <c r="I5164" s="375" t="s">
        <v>9</v>
      </c>
      <c r="J5164" s="290"/>
    </row>
    <row r="5165" spans="1:10" s="284" customFormat="1" ht="40.200000000000003" customHeight="1">
      <c r="A5165" s="372" t="s">
        <v>15363</v>
      </c>
      <c r="B5165" s="373" t="s">
        <v>15364</v>
      </c>
      <c r="C5165" s="372" t="s">
        <v>15428</v>
      </c>
      <c r="D5165" s="373" t="s">
        <v>15366</v>
      </c>
      <c r="E5165" s="373" t="s">
        <v>15367</v>
      </c>
      <c r="F5165" s="373" t="s">
        <v>15429</v>
      </c>
      <c r="G5165" s="373" t="s">
        <v>13119</v>
      </c>
      <c r="H5165" s="373" t="s">
        <v>15430</v>
      </c>
      <c r="I5165" s="375" t="s">
        <v>9</v>
      </c>
      <c r="J5165" s="290"/>
    </row>
    <row r="5166" spans="1:10" s="284" customFormat="1" ht="40.200000000000003" customHeight="1">
      <c r="A5166" s="372" t="s">
        <v>15363</v>
      </c>
      <c r="B5166" s="373" t="s">
        <v>15364</v>
      </c>
      <c r="C5166" s="372" t="s">
        <v>15431</v>
      </c>
      <c r="D5166" s="373" t="s">
        <v>15366</v>
      </c>
      <c r="E5166" s="373" t="s">
        <v>15367</v>
      </c>
      <c r="F5166" s="373" t="s">
        <v>15432</v>
      </c>
      <c r="G5166" s="373" t="s">
        <v>13119</v>
      </c>
      <c r="H5166" s="373" t="s">
        <v>15433</v>
      </c>
      <c r="I5166" s="375" t="s">
        <v>9</v>
      </c>
      <c r="J5166" s="290"/>
    </row>
    <row r="5167" spans="1:10" s="284" customFormat="1" ht="40.200000000000003" customHeight="1">
      <c r="A5167" s="372" t="s">
        <v>15363</v>
      </c>
      <c r="B5167" s="373" t="s">
        <v>15364</v>
      </c>
      <c r="C5167" s="372" t="s">
        <v>15434</v>
      </c>
      <c r="D5167" s="373" t="s">
        <v>15366</v>
      </c>
      <c r="E5167" s="373" t="s">
        <v>15367</v>
      </c>
      <c r="F5167" s="373" t="s">
        <v>15435</v>
      </c>
      <c r="G5167" s="373" t="s">
        <v>15436</v>
      </c>
      <c r="H5167" s="373" t="s">
        <v>15437</v>
      </c>
      <c r="I5167" s="375" t="s">
        <v>9</v>
      </c>
      <c r="J5167" s="290"/>
    </row>
    <row r="5168" spans="1:10" s="284" customFormat="1" ht="40.200000000000003" customHeight="1">
      <c r="A5168" s="372" t="s">
        <v>15363</v>
      </c>
      <c r="B5168" s="373" t="s">
        <v>15364</v>
      </c>
      <c r="C5168" s="372" t="s">
        <v>15438</v>
      </c>
      <c r="D5168" s="373" t="s">
        <v>15366</v>
      </c>
      <c r="E5168" s="373" t="s">
        <v>15367</v>
      </c>
      <c r="F5168" s="373" t="s">
        <v>15439</v>
      </c>
      <c r="G5168" s="373" t="s">
        <v>13119</v>
      </c>
      <c r="H5168" s="373" t="s">
        <v>15440</v>
      </c>
      <c r="I5168" s="375" t="s">
        <v>9</v>
      </c>
      <c r="J5168" s="290"/>
    </row>
    <row r="5169" spans="1:10" s="284" customFormat="1" ht="40.200000000000003" customHeight="1">
      <c r="A5169" s="372" t="s">
        <v>15363</v>
      </c>
      <c r="B5169" s="373" t="s">
        <v>15364</v>
      </c>
      <c r="C5169" s="372" t="s">
        <v>15441</v>
      </c>
      <c r="D5169" s="373" t="s">
        <v>15366</v>
      </c>
      <c r="E5169" s="373" t="s">
        <v>15367</v>
      </c>
      <c r="F5169" s="373" t="s">
        <v>13214</v>
      </c>
      <c r="G5169" s="373" t="s">
        <v>13119</v>
      </c>
      <c r="H5169" s="373" t="s">
        <v>13215</v>
      </c>
      <c r="I5169" s="375" t="s">
        <v>9</v>
      </c>
      <c r="J5169" s="290"/>
    </row>
    <row r="5170" spans="1:10" s="284" customFormat="1" ht="40.200000000000003" customHeight="1">
      <c r="A5170" s="372" t="s">
        <v>15363</v>
      </c>
      <c r="B5170" s="373" t="s">
        <v>15364</v>
      </c>
      <c r="C5170" s="372" t="s">
        <v>15442</v>
      </c>
      <c r="D5170" s="373" t="s">
        <v>15366</v>
      </c>
      <c r="E5170" s="373" t="s">
        <v>15367</v>
      </c>
      <c r="F5170" s="373" t="s">
        <v>13217</v>
      </c>
      <c r="G5170" s="373" t="s">
        <v>13119</v>
      </c>
      <c r="H5170" s="373" t="s">
        <v>13218</v>
      </c>
      <c r="I5170" s="375" t="s">
        <v>9</v>
      </c>
      <c r="J5170" s="290"/>
    </row>
    <row r="5171" spans="1:10" s="284" customFormat="1" ht="40.200000000000003" customHeight="1">
      <c r="A5171" s="372" t="s">
        <v>15363</v>
      </c>
      <c r="B5171" s="373" t="s">
        <v>15364</v>
      </c>
      <c r="C5171" s="372" t="s">
        <v>15443</v>
      </c>
      <c r="D5171" s="373" t="s">
        <v>15366</v>
      </c>
      <c r="E5171" s="373" t="s">
        <v>15367</v>
      </c>
      <c r="F5171" s="373" t="s">
        <v>13717</v>
      </c>
      <c r="G5171" s="373" t="s">
        <v>13119</v>
      </c>
      <c r="H5171" s="373" t="s">
        <v>13630</v>
      </c>
      <c r="I5171" s="375" t="s">
        <v>9</v>
      </c>
      <c r="J5171" s="290"/>
    </row>
    <row r="5172" spans="1:10" s="284" customFormat="1" ht="40.200000000000003" customHeight="1">
      <c r="A5172" s="372" t="s">
        <v>15363</v>
      </c>
      <c r="B5172" s="373" t="s">
        <v>15364</v>
      </c>
      <c r="C5172" s="372" t="s">
        <v>15444</v>
      </c>
      <c r="D5172" s="373" t="s">
        <v>15366</v>
      </c>
      <c r="E5172" s="373" t="s">
        <v>15367</v>
      </c>
      <c r="F5172" s="373" t="s">
        <v>13232</v>
      </c>
      <c r="G5172" s="373" t="s">
        <v>13119</v>
      </c>
      <c r="H5172" s="373" t="s">
        <v>13233</v>
      </c>
      <c r="I5172" s="375" t="s">
        <v>9</v>
      </c>
      <c r="J5172" s="290"/>
    </row>
    <row r="5173" spans="1:10" s="284" customFormat="1" ht="40.200000000000003" customHeight="1">
      <c r="A5173" s="372" t="s">
        <v>15363</v>
      </c>
      <c r="B5173" s="373" t="s">
        <v>15364</v>
      </c>
      <c r="C5173" s="372" t="s">
        <v>15445</v>
      </c>
      <c r="D5173" s="373" t="s">
        <v>15366</v>
      </c>
      <c r="E5173" s="373" t="s">
        <v>15367</v>
      </c>
      <c r="F5173" s="373" t="s">
        <v>12606</v>
      </c>
      <c r="G5173" s="373" t="s">
        <v>13119</v>
      </c>
      <c r="H5173" s="373" t="s">
        <v>12607</v>
      </c>
      <c r="I5173" s="375" t="s">
        <v>9</v>
      </c>
      <c r="J5173" s="290"/>
    </row>
    <row r="5174" spans="1:10" s="284" customFormat="1" ht="40.200000000000003" customHeight="1">
      <c r="A5174" s="372" t="s">
        <v>15363</v>
      </c>
      <c r="B5174" s="373" t="s">
        <v>15364</v>
      </c>
      <c r="C5174" s="372" t="s">
        <v>15446</v>
      </c>
      <c r="D5174" s="373" t="s">
        <v>15366</v>
      </c>
      <c r="E5174" s="373" t="s">
        <v>15367</v>
      </c>
      <c r="F5174" s="373" t="s">
        <v>13241</v>
      </c>
      <c r="G5174" s="373" t="s">
        <v>13119</v>
      </c>
      <c r="H5174" s="373" t="s">
        <v>15447</v>
      </c>
      <c r="I5174" s="375" t="s">
        <v>9</v>
      </c>
      <c r="J5174" s="290"/>
    </row>
    <row r="5175" spans="1:10" s="284" customFormat="1" ht="40.200000000000003" customHeight="1">
      <c r="A5175" s="372" t="s">
        <v>15363</v>
      </c>
      <c r="B5175" s="373" t="s">
        <v>15364</v>
      </c>
      <c r="C5175" s="372" t="s">
        <v>15448</v>
      </c>
      <c r="D5175" s="373" t="s">
        <v>15366</v>
      </c>
      <c r="E5175" s="373" t="s">
        <v>15367</v>
      </c>
      <c r="F5175" s="369" t="s">
        <v>15449</v>
      </c>
      <c r="G5175" s="369" t="s">
        <v>13119</v>
      </c>
      <c r="H5175" s="369" t="s">
        <v>15450</v>
      </c>
      <c r="I5175" s="377" t="s">
        <v>9</v>
      </c>
      <c r="J5175" s="290"/>
    </row>
    <row r="5176" spans="1:10" s="284" customFormat="1" ht="40.200000000000003" customHeight="1">
      <c r="A5176" s="372" t="s">
        <v>15363</v>
      </c>
      <c r="B5176" s="373" t="s">
        <v>15364</v>
      </c>
      <c r="C5176" s="372" t="s">
        <v>15451</v>
      </c>
      <c r="D5176" s="373" t="s">
        <v>15366</v>
      </c>
      <c r="E5176" s="373" t="s">
        <v>15367</v>
      </c>
      <c r="F5176" s="369" t="s">
        <v>15452</v>
      </c>
      <c r="G5176" s="369" t="s">
        <v>15453</v>
      </c>
      <c r="H5176" s="369" t="s">
        <v>15454</v>
      </c>
      <c r="I5176" s="377" t="s">
        <v>9</v>
      </c>
      <c r="J5176" s="290"/>
    </row>
    <row r="5177" spans="1:10" s="284" customFormat="1" ht="40.200000000000003" customHeight="1">
      <c r="A5177" s="372" t="s">
        <v>15363</v>
      </c>
      <c r="B5177" s="373" t="s">
        <v>15364</v>
      </c>
      <c r="C5177" s="372" t="s">
        <v>15455</v>
      </c>
      <c r="D5177" s="373" t="s">
        <v>15366</v>
      </c>
      <c r="E5177" s="373" t="s">
        <v>15367</v>
      </c>
      <c r="F5177" s="369" t="s">
        <v>15456</v>
      </c>
      <c r="G5177" s="369" t="s">
        <v>15457</v>
      </c>
      <c r="H5177" s="369" t="s">
        <v>15458</v>
      </c>
      <c r="I5177" s="377" t="s">
        <v>9</v>
      </c>
      <c r="J5177" s="290"/>
    </row>
    <row r="5178" spans="1:10" s="284" customFormat="1" ht="40.200000000000003" customHeight="1">
      <c r="A5178" s="372" t="s">
        <v>15459</v>
      </c>
      <c r="B5178" s="373" t="s">
        <v>15460</v>
      </c>
      <c r="C5178" s="372" t="s">
        <v>15461</v>
      </c>
      <c r="D5178" s="373" t="s">
        <v>15462</v>
      </c>
      <c r="E5178" s="373" t="s">
        <v>15463</v>
      </c>
      <c r="F5178" s="374" t="s">
        <v>15464</v>
      </c>
      <c r="G5178" s="373" t="s">
        <v>15465</v>
      </c>
      <c r="H5178" s="373" t="s">
        <v>15466</v>
      </c>
      <c r="I5178" s="375" t="s">
        <v>9</v>
      </c>
      <c r="J5178" s="290"/>
    </row>
    <row r="5179" spans="1:10" s="284" customFormat="1" ht="40.200000000000003" customHeight="1">
      <c r="A5179" s="372" t="s">
        <v>15459</v>
      </c>
      <c r="B5179" s="373" t="s">
        <v>15460</v>
      </c>
      <c r="C5179" s="372" t="s">
        <v>15467</v>
      </c>
      <c r="D5179" s="373" t="s">
        <v>15462</v>
      </c>
      <c r="E5179" s="373" t="s">
        <v>15463</v>
      </c>
      <c r="F5179" s="373" t="s">
        <v>13743</v>
      </c>
      <c r="G5179" s="373" t="s">
        <v>15468</v>
      </c>
      <c r="H5179" s="373" t="s">
        <v>13744</v>
      </c>
      <c r="I5179" s="375" t="s">
        <v>9</v>
      </c>
      <c r="J5179" s="290"/>
    </row>
    <row r="5180" spans="1:10" s="284" customFormat="1" ht="40.200000000000003" customHeight="1">
      <c r="A5180" s="372" t="s">
        <v>15459</v>
      </c>
      <c r="B5180" s="373" t="s">
        <v>15460</v>
      </c>
      <c r="C5180" s="372" t="s">
        <v>15469</v>
      </c>
      <c r="D5180" s="373" t="s">
        <v>15462</v>
      </c>
      <c r="E5180" s="373" t="s">
        <v>15463</v>
      </c>
      <c r="F5180" s="373" t="s">
        <v>13294</v>
      </c>
      <c r="G5180" s="373" t="s">
        <v>15468</v>
      </c>
      <c r="H5180" s="373" t="s">
        <v>13113</v>
      </c>
      <c r="I5180" s="375" t="s">
        <v>9</v>
      </c>
      <c r="J5180" s="290"/>
    </row>
    <row r="5181" spans="1:10" s="284" customFormat="1" ht="40.200000000000003" customHeight="1">
      <c r="A5181" s="372" t="s">
        <v>15459</v>
      </c>
      <c r="B5181" s="373" t="s">
        <v>15460</v>
      </c>
      <c r="C5181" s="372" t="s">
        <v>15470</v>
      </c>
      <c r="D5181" s="373" t="s">
        <v>15462</v>
      </c>
      <c r="E5181" s="373" t="s">
        <v>15463</v>
      </c>
      <c r="F5181" s="373" t="s">
        <v>15471</v>
      </c>
      <c r="G5181" s="373" t="s">
        <v>15468</v>
      </c>
      <c r="H5181" s="373" t="s">
        <v>15472</v>
      </c>
      <c r="I5181" s="375" t="s">
        <v>9</v>
      </c>
      <c r="J5181" s="290"/>
    </row>
    <row r="5182" spans="1:10" s="284" customFormat="1" ht="40.200000000000003" customHeight="1">
      <c r="A5182" s="372" t="s">
        <v>15459</v>
      </c>
      <c r="B5182" s="373" t="s">
        <v>15460</v>
      </c>
      <c r="C5182" s="372" t="s">
        <v>15473</v>
      </c>
      <c r="D5182" s="373" t="s">
        <v>15462</v>
      </c>
      <c r="E5182" s="373" t="s">
        <v>15463</v>
      </c>
      <c r="F5182" s="373" t="s">
        <v>15474</v>
      </c>
      <c r="G5182" s="373" t="s">
        <v>15468</v>
      </c>
      <c r="H5182" s="373" t="s">
        <v>15475</v>
      </c>
      <c r="I5182" s="375" t="s">
        <v>9</v>
      </c>
      <c r="J5182" s="290"/>
    </row>
    <row r="5183" spans="1:10" s="284" customFormat="1" ht="40.200000000000003" customHeight="1">
      <c r="A5183" s="372" t="s">
        <v>15459</v>
      </c>
      <c r="B5183" s="373" t="s">
        <v>15460</v>
      </c>
      <c r="C5183" s="372" t="s">
        <v>15476</v>
      </c>
      <c r="D5183" s="373" t="s">
        <v>15462</v>
      </c>
      <c r="E5183" s="373" t="s">
        <v>15463</v>
      </c>
      <c r="F5183" s="373" t="s">
        <v>13300</v>
      </c>
      <c r="G5183" s="373" t="s">
        <v>15477</v>
      </c>
      <c r="H5183" s="373" t="s">
        <v>13748</v>
      </c>
      <c r="I5183" s="375" t="s">
        <v>9</v>
      </c>
      <c r="J5183" s="290"/>
    </row>
    <row r="5184" spans="1:10" s="284" customFormat="1" ht="40.200000000000003" customHeight="1">
      <c r="A5184" s="372" t="s">
        <v>15459</v>
      </c>
      <c r="B5184" s="373" t="s">
        <v>15460</v>
      </c>
      <c r="C5184" s="372" t="s">
        <v>15478</v>
      </c>
      <c r="D5184" s="373" t="s">
        <v>15462</v>
      </c>
      <c r="E5184" s="373" t="s">
        <v>15463</v>
      </c>
      <c r="F5184" s="373" t="s">
        <v>15479</v>
      </c>
      <c r="G5184" s="373" t="s">
        <v>15468</v>
      </c>
      <c r="H5184" s="373" t="s">
        <v>13304</v>
      </c>
      <c r="I5184" s="375" t="s">
        <v>9</v>
      </c>
      <c r="J5184" s="290"/>
    </row>
    <row r="5185" spans="1:10" s="284" customFormat="1" ht="40.200000000000003" customHeight="1">
      <c r="A5185" s="376" t="s">
        <v>15459</v>
      </c>
      <c r="B5185" s="374" t="s">
        <v>15460</v>
      </c>
      <c r="C5185" s="376" t="s">
        <v>15480</v>
      </c>
      <c r="D5185" s="374" t="s">
        <v>15462</v>
      </c>
      <c r="E5185" s="374" t="s">
        <v>15463</v>
      </c>
      <c r="F5185" s="374" t="s">
        <v>15481</v>
      </c>
      <c r="G5185" s="374" t="s">
        <v>15468</v>
      </c>
      <c r="H5185" s="374" t="s">
        <v>15482</v>
      </c>
      <c r="I5185" s="375" t="s">
        <v>9</v>
      </c>
      <c r="J5185" s="290"/>
    </row>
    <row r="5186" spans="1:10" s="284" customFormat="1" ht="40.200000000000003" customHeight="1">
      <c r="A5186" s="376" t="s">
        <v>15459</v>
      </c>
      <c r="B5186" s="374" t="s">
        <v>15460</v>
      </c>
      <c r="C5186" s="376" t="s">
        <v>15483</v>
      </c>
      <c r="D5186" s="374" t="s">
        <v>15462</v>
      </c>
      <c r="E5186" s="374" t="s">
        <v>15463</v>
      </c>
      <c r="F5186" s="374" t="s">
        <v>15484</v>
      </c>
      <c r="G5186" s="374" t="s">
        <v>15485</v>
      </c>
      <c r="H5186" s="374" t="s">
        <v>15486</v>
      </c>
      <c r="I5186" s="375" t="s">
        <v>9</v>
      </c>
      <c r="J5186" s="290"/>
    </row>
    <row r="5187" spans="1:10" s="284" customFormat="1" ht="40.200000000000003" customHeight="1">
      <c r="A5187" s="372" t="s">
        <v>15459</v>
      </c>
      <c r="B5187" s="373" t="s">
        <v>15460</v>
      </c>
      <c r="C5187" s="372" t="s">
        <v>15487</v>
      </c>
      <c r="D5187" s="373" t="s">
        <v>15462</v>
      </c>
      <c r="E5187" s="373" t="s">
        <v>15463</v>
      </c>
      <c r="F5187" s="373" t="s">
        <v>15488</v>
      </c>
      <c r="G5187" s="373" t="s">
        <v>15485</v>
      </c>
      <c r="H5187" s="373" t="s">
        <v>13759</v>
      </c>
      <c r="I5187" s="375" t="s">
        <v>9</v>
      </c>
      <c r="J5187" s="290"/>
    </row>
    <row r="5188" spans="1:10" s="284" customFormat="1" ht="40.200000000000003" customHeight="1">
      <c r="A5188" s="372" t="s">
        <v>15459</v>
      </c>
      <c r="B5188" s="373" t="s">
        <v>15460</v>
      </c>
      <c r="C5188" s="372" t="s">
        <v>15489</v>
      </c>
      <c r="D5188" s="373" t="s">
        <v>15462</v>
      </c>
      <c r="E5188" s="373" t="s">
        <v>15463</v>
      </c>
      <c r="F5188" s="373" t="s">
        <v>1702</v>
      </c>
      <c r="G5188" s="373" t="s">
        <v>15485</v>
      </c>
      <c r="H5188" s="373" t="s">
        <v>13761</v>
      </c>
      <c r="I5188" s="375" t="s">
        <v>9</v>
      </c>
      <c r="J5188" s="290"/>
    </row>
    <row r="5189" spans="1:10" s="284" customFormat="1" ht="40.200000000000003" customHeight="1">
      <c r="A5189" s="372" t="s">
        <v>15459</v>
      </c>
      <c r="B5189" s="373" t="s">
        <v>15460</v>
      </c>
      <c r="C5189" s="372" t="s">
        <v>15490</v>
      </c>
      <c r="D5189" s="373" t="s">
        <v>15462</v>
      </c>
      <c r="E5189" s="373" t="s">
        <v>15463</v>
      </c>
      <c r="F5189" s="373" t="s">
        <v>6604</v>
      </c>
      <c r="G5189" s="374" t="s">
        <v>15491</v>
      </c>
      <c r="H5189" s="373" t="s">
        <v>6605</v>
      </c>
      <c r="I5189" s="375" t="s">
        <v>9</v>
      </c>
      <c r="J5189" s="290"/>
    </row>
    <row r="5190" spans="1:10" s="284" customFormat="1" ht="40.200000000000003" customHeight="1">
      <c r="A5190" s="372" t="s">
        <v>15459</v>
      </c>
      <c r="B5190" s="373" t="s">
        <v>15460</v>
      </c>
      <c r="C5190" s="372" t="s">
        <v>15492</v>
      </c>
      <c r="D5190" s="373" t="s">
        <v>15462</v>
      </c>
      <c r="E5190" s="373" t="s">
        <v>15463</v>
      </c>
      <c r="F5190" s="373" t="s">
        <v>13764</v>
      </c>
      <c r="G5190" s="374" t="s">
        <v>15493</v>
      </c>
      <c r="H5190" s="373" t="s">
        <v>13765</v>
      </c>
      <c r="I5190" s="282" t="s">
        <v>10</v>
      </c>
      <c r="J5190" s="290" t="s">
        <v>17944</v>
      </c>
    </row>
    <row r="5191" spans="1:10" s="284" customFormat="1" ht="40.200000000000003" customHeight="1">
      <c r="A5191" s="372" t="s">
        <v>15459</v>
      </c>
      <c r="B5191" s="373" t="s">
        <v>15460</v>
      </c>
      <c r="C5191" s="372" t="s">
        <v>15494</v>
      </c>
      <c r="D5191" s="373" t="s">
        <v>15462</v>
      </c>
      <c r="E5191" s="373" t="s">
        <v>15463</v>
      </c>
      <c r="F5191" s="373" t="s">
        <v>13767</v>
      </c>
      <c r="G5191" s="374" t="s">
        <v>15495</v>
      </c>
      <c r="H5191" s="373" t="s">
        <v>13768</v>
      </c>
      <c r="I5191" s="375" t="s">
        <v>9</v>
      </c>
      <c r="J5191" s="290"/>
    </row>
    <row r="5192" spans="1:10" s="284" customFormat="1" ht="40.200000000000003" customHeight="1">
      <c r="A5192" s="372" t="s">
        <v>15459</v>
      </c>
      <c r="B5192" s="373" t="s">
        <v>15460</v>
      </c>
      <c r="C5192" s="372" t="s">
        <v>15496</v>
      </c>
      <c r="D5192" s="373" t="s">
        <v>15462</v>
      </c>
      <c r="E5192" s="373" t="s">
        <v>15463</v>
      </c>
      <c r="F5192" s="373" t="s">
        <v>13770</v>
      </c>
      <c r="G5192" s="374" t="s">
        <v>15497</v>
      </c>
      <c r="H5192" s="373" t="s">
        <v>13405</v>
      </c>
      <c r="I5192" s="375" t="s">
        <v>9</v>
      </c>
      <c r="J5192" s="290"/>
    </row>
    <row r="5193" spans="1:10" s="284" customFormat="1" ht="40.200000000000003" customHeight="1">
      <c r="A5193" s="372" t="s">
        <v>15459</v>
      </c>
      <c r="B5193" s="373" t="s">
        <v>15460</v>
      </c>
      <c r="C5193" s="372" t="s">
        <v>15498</v>
      </c>
      <c r="D5193" s="373" t="s">
        <v>15462</v>
      </c>
      <c r="E5193" s="373" t="s">
        <v>15463</v>
      </c>
      <c r="F5193" s="373" t="s">
        <v>13772</v>
      </c>
      <c r="G5193" s="374" t="s">
        <v>15499</v>
      </c>
      <c r="H5193" s="373" t="s">
        <v>13773</v>
      </c>
      <c r="I5193" s="375" t="s">
        <v>9</v>
      </c>
      <c r="J5193" s="290"/>
    </row>
    <row r="5194" spans="1:10" s="284" customFormat="1" ht="40.200000000000003" customHeight="1">
      <c r="A5194" s="372" t="s">
        <v>15459</v>
      </c>
      <c r="B5194" s="373" t="s">
        <v>15460</v>
      </c>
      <c r="C5194" s="372" t="s">
        <v>15500</v>
      </c>
      <c r="D5194" s="373" t="s">
        <v>15462</v>
      </c>
      <c r="E5194" s="373" t="s">
        <v>15463</v>
      </c>
      <c r="F5194" s="373" t="s">
        <v>13775</v>
      </c>
      <c r="G5194" s="374" t="s">
        <v>15501</v>
      </c>
      <c r="H5194" s="373" t="s">
        <v>13776</v>
      </c>
      <c r="I5194" s="375" t="s">
        <v>9</v>
      </c>
      <c r="J5194" s="290"/>
    </row>
    <row r="5195" spans="1:10" s="284" customFormat="1" ht="40.200000000000003" customHeight="1">
      <c r="A5195" s="372" t="s">
        <v>15459</v>
      </c>
      <c r="B5195" s="373" t="s">
        <v>15460</v>
      </c>
      <c r="C5195" s="372" t="s">
        <v>15502</v>
      </c>
      <c r="D5195" s="373" t="s">
        <v>15462</v>
      </c>
      <c r="E5195" s="373" t="s">
        <v>15463</v>
      </c>
      <c r="F5195" s="373" t="s">
        <v>13778</v>
      </c>
      <c r="G5195" s="373" t="s">
        <v>15485</v>
      </c>
      <c r="H5195" s="373" t="s">
        <v>13405</v>
      </c>
      <c r="I5195" s="375" t="s">
        <v>9</v>
      </c>
      <c r="J5195" s="290"/>
    </row>
    <row r="5196" spans="1:10" s="284" customFormat="1" ht="40.200000000000003" customHeight="1">
      <c r="A5196" s="372" t="s">
        <v>15459</v>
      </c>
      <c r="B5196" s="373" t="s">
        <v>15460</v>
      </c>
      <c r="C5196" s="372" t="s">
        <v>15503</v>
      </c>
      <c r="D5196" s="373" t="s">
        <v>15462</v>
      </c>
      <c r="E5196" s="373" t="s">
        <v>15463</v>
      </c>
      <c r="F5196" s="373" t="s">
        <v>13780</v>
      </c>
      <c r="G5196" s="374" t="s">
        <v>15499</v>
      </c>
      <c r="H5196" s="373" t="s">
        <v>13781</v>
      </c>
      <c r="I5196" s="375" t="s">
        <v>9</v>
      </c>
      <c r="J5196" s="290"/>
    </row>
    <row r="5197" spans="1:10" s="284" customFormat="1" ht="40.200000000000003" customHeight="1">
      <c r="A5197" s="372" t="s">
        <v>15459</v>
      </c>
      <c r="B5197" s="373" t="s">
        <v>15460</v>
      </c>
      <c r="C5197" s="372" t="s">
        <v>15504</v>
      </c>
      <c r="D5197" s="373" t="s">
        <v>15462</v>
      </c>
      <c r="E5197" s="373" t="s">
        <v>15463</v>
      </c>
      <c r="F5197" s="373" t="s">
        <v>6636</v>
      </c>
      <c r="G5197" s="373" t="s">
        <v>15485</v>
      </c>
      <c r="H5197" s="373" t="s">
        <v>13352</v>
      </c>
      <c r="I5197" s="375" t="s">
        <v>9</v>
      </c>
      <c r="J5197" s="290"/>
    </row>
    <row r="5198" spans="1:10" s="284" customFormat="1" ht="40.200000000000003" customHeight="1">
      <c r="A5198" s="372" t="s">
        <v>15459</v>
      </c>
      <c r="B5198" s="373" t="s">
        <v>15460</v>
      </c>
      <c r="C5198" s="372" t="s">
        <v>15505</v>
      </c>
      <c r="D5198" s="373" t="s">
        <v>15462</v>
      </c>
      <c r="E5198" s="373" t="s">
        <v>15463</v>
      </c>
      <c r="F5198" s="373" t="s">
        <v>15506</v>
      </c>
      <c r="G5198" s="373" t="s">
        <v>15485</v>
      </c>
      <c r="H5198" s="373" t="s">
        <v>13785</v>
      </c>
      <c r="I5198" s="375" t="s">
        <v>9</v>
      </c>
      <c r="J5198" s="290"/>
    </row>
    <row r="5199" spans="1:10" s="284" customFormat="1" ht="40.200000000000003" customHeight="1">
      <c r="A5199" s="372" t="s">
        <v>15459</v>
      </c>
      <c r="B5199" s="373" t="s">
        <v>15460</v>
      </c>
      <c r="C5199" s="372" t="s">
        <v>15507</v>
      </c>
      <c r="D5199" s="373" t="s">
        <v>15462</v>
      </c>
      <c r="E5199" s="373" t="s">
        <v>15463</v>
      </c>
      <c r="F5199" s="373" t="s">
        <v>1723</v>
      </c>
      <c r="G5199" s="373" t="s">
        <v>15508</v>
      </c>
      <c r="H5199" s="373" t="s">
        <v>1725</v>
      </c>
      <c r="I5199" s="375" t="s">
        <v>9</v>
      </c>
      <c r="J5199" s="290"/>
    </row>
    <row r="5200" spans="1:10" s="284" customFormat="1" ht="40.200000000000003" customHeight="1">
      <c r="A5200" s="372" t="s">
        <v>15459</v>
      </c>
      <c r="B5200" s="373" t="s">
        <v>15460</v>
      </c>
      <c r="C5200" s="372" t="s">
        <v>15509</v>
      </c>
      <c r="D5200" s="373" t="s">
        <v>15462</v>
      </c>
      <c r="E5200" s="373" t="s">
        <v>15463</v>
      </c>
      <c r="F5200" s="373" t="s">
        <v>1725</v>
      </c>
      <c r="G5200" s="373" t="s">
        <v>15499</v>
      </c>
      <c r="H5200" s="373" t="s">
        <v>1728</v>
      </c>
      <c r="I5200" s="375" t="s">
        <v>9</v>
      </c>
      <c r="J5200" s="290"/>
    </row>
    <row r="5201" spans="1:10" s="284" customFormat="1" ht="40.200000000000003" customHeight="1">
      <c r="A5201" s="372" t="s">
        <v>15459</v>
      </c>
      <c r="B5201" s="373" t="s">
        <v>15460</v>
      </c>
      <c r="C5201" s="372" t="s">
        <v>15510</v>
      </c>
      <c r="D5201" s="373" t="s">
        <v>15462</v>
      </c>
      <c r="E5201" s="373" t="s">
        <v>15463</v>
      </c>
      <c r="F5201" s="373" t="s">
        <v>15511</v>
      </c>
      <c r="G5201" s="373" t="s">
        <v>15485</v>
      </c>
      <c r="H5201" s="373" t="s">
        <v>15512</v>
      </c>
      <c r="I5201" s="375" t="s">
        <v>9</v>
      </c>
      <c r="J5201" s="290"/>
    </row>
    <row r="5202" spans="1:10" s="284" customFormat="1" ht="40.200000000000003" customHeight="1">
      <c r="A5202" s="372" t="s">
        <v>15459</v>
      </c>
      <c r="B5202" s="373" t="s">
        <v>15460</v>
      </c>
      <c r="C5202" s="372" t="s">
        <v>15513</v>
      </c>
      <c r="D5202" s="373" t="s">
        <v>15462</v>
      </c>
      <c r="E5202" s="373" t="s">
        <v>15463</v>
      </c>
      <c r="F5202" s="373" t="s">
        <v>13791</v>
      </c>
      <c r="G5202" s="373" t="s">
        <v>15468</v>
      </c>
      <c r="H5202" s="373" t="s">
        <v>13792</v>
      </c>
      <c r="I5202" s="375" t="s">
        <v>9</v>
      </c>
      <c r="J5202" s="290"/>
    </row>
    <row r="5203" spans="1:10" s="284" customFormat="1" ht="40.200000000000003" customHeight="1">
      <c r="A5203" s="372" t="s">
        <v>15459</v>
      </c>
      <c r="B5203" s="373" t="s">
        <v>15460</v>
      </c>
      <c r="C5203" s="372" t="s">
        <v>15514</v>
      </c>
      <c r="D5203" s="373" t="s">
        <v>15462</v>
      </c>
      <c r="E5203" s="373" t="s">
        <v>15463</v>
      </c>
      <c r="F5203" s="373" t="s">
        <v>13794</v>
      </c>
      <c r="G5203" s="373" t="s">
        <v>15468</v>
      </c>
      <c r="H5203" s="374" t="s">
        <v>15515</v>
      </c>
      <c r="I5203" s="375" t="s">
        <v>9</v>
      </c>
      <c r="J5203" s="290"/>
    </row>
    <row r="5204" spans="1:10" s="284" customFormat="1" ht="40.200000000000003" customHeight="1">
      <c r="A5204" s="372" t="s">
        <v>15459</v>
      </c>
      <c r="B5204" s="373" t="s">
        <v>15460</v>
      </c>
      <c r="C5204" s="372" t="s">
        <v>15516</v>
      </c>
      <c r="D5204" s="373" t="s">
        <v>15462</v>
      </c>
      <c r="E5204" s="373" t="s">
        <v>15463</v>
      </c>
      <c r="F5204" s="373" t="s">
        <v>13125</v>
      </c>
      <c r="G5204" s="373" t="s">
        <v>15468</v>
      </c>
      <c r="H5204" s="373" t="s">
        <v>15517</v>
      </c>
      <c r="I5204" s="375" t="s">
        <v>9</v>
      </c>
      <c r="J5204" s="290"/>
    </row>
    <row r="5205" spans="1:10" s="284" customFormat="1" ht="40.200000000000003" customHeight="1">
      <c r="A5205" s="372" t="s">
        <v>15459</v>
      </c>
      <c r="B5205" s="373" t="s">
        <v>15460</v>
      </c>
      <c r="C5205" s="372" t="s">
        <v>15518</v>
      </c>
      <c r="D5205" s="373" t="s">
        <v>15462</v>
      </c>
      <c r="E5205" s="373" t="s">
        <v>15463</v>
      </c>
      <c r="F5205" s="373" t="s">
        <v>13800</v>
      </c>
      <c r="G5205" s="373" t="s">
        <v>15468</v>
      </c>
      <c r="H5205" s="373" t="s">
        <v>15519</v>
      </c>
      <c r="I5205" s="375" t="s">
        <v>9</v>
      </c>
      <c r="J5205" s="290"/>
    </row>
    <row r="5206" spans="1:10" s="284" customFormat="1" ht="40.200000000000003" customHeight="1">
      <c r="A5206" s="372" t="s">
        <v>15459</v>
      </c>
      <c r="B5206" s="373" t="s">
        <v>15460</v>
      </c>
      <c r="C5206" s="372" t="s">
        <v>15520</v>
      </c>
      <c r="D5206" s="373" t="s">
        <v>15462</v>
      </c>
      <c r="E5206" s="373" t="s">
        <v>15463</v>
      </c>
      <c r="F5206" s="373" t="s">
        <v>15521</v>
      </c>
      <c r="G5206" s="374" t="s">
        <v>15522</v>
      </c>
      <c r="H5206" s="373" t="s">
        <v>15523</v>
      </c>
      <c r="I5206" s="375" t="s">
        <v>9</v>
      </c>
      <c r="J5206" s="290"/>
    </row>
    <row r="5207" spans="1:10" s="284" customFormat="1" ht="40.200000000000003" customHeight="1">
      <c r="A5207" s="372" t="s">
        <v>15459</v>
      </c>
      <c r="B5207" s="373" t="s">
        <v>15460</v>
      </c>
      <c r="C5207" s="372" t="s">
        <v>15524</v>
      </c>
      <c r="D5207" s="373" t="s">
        <v>15462</v>
      </c>
      <c r="E5207" s="373" t="s">
        <v>15463</v>
      </c>
      <c r="F5207" s="373" t="s">
        <v>13136</v>
      </c>
      <c r="G5207" s="373" t="s">
        <v>13137</v>
      </c>
      <c r="H5207" s="373" t="s">
        <v>15525</v>
      </c>
      <c r="I5207" s="375" t="s">
        <v>9</v>
      </c>
      <c r="J5207" s="290"/>
    </row>
    <row r="5208" spans="1:10" s="284" customFormat="1" ht="40.200000000000003" customHeight="1">
      <c r="A5208" s="372" t="s">
        <v>15459</v>
      </c>
      <c r="B5208" s="373" t="s">
        <v>15460</v>
      </c>
      <c r="C5208" s="372" t="s">
        <v>15526</v>
      </c>
      <c r="D5208" s="373" t="s">
        <v>15462</v>
      </c>
      <c r="E5208" s="373" t="s">
        <v>15463</v>
      </c>
      <c r="F5208" s="373" t="s">
        <v>13140</v>
      </c>
      <c r="G5208" s="373" t="s">
        <v>13137</v>
      </c>
      <c r="H5208" s="373" t="s">
        <v>13374</v>
      </c>
      <c r="I5208" s="375" t="s">
        <v>9</v>
      </c>
      <c r="J5208" s="290"/>
    </row>
    <row r="5209" spans="1:10" s="284" customFormat="1" ht="40.200000000000003" customHeight="1">
      <c r="A5209" s="372" t="s">
        <v>15459</v>
      </c>
      <c r="B5209" s="373" t="s">
        <v>15460</v>
      </c>
      <c r="C5209" s="372" t="s">
        <v>15527</v>
      </c>
      <c r="D5209" s="373" t="s">
        <v>15462</v>
      </c>
      <c r="E5209" s="373" t="s">
        <v>15463</v>
      </c>
      <c r="F5209" s="373" t="s">
        <v>15528</v>
      </c>
      <c r="G5209" s="373" t="s">
        <v>13137</v>
      </c>
      <c r="H5209" s="373" t="s">
        <v>15529</v>
      </c>
      <c r="I5209" s="375" t="s">
        <v>9</v>
      </c>
      <c r="J5209" s="290"/>
    </row>
    <row r="5210" spans="1:10" s="284" customFormat="1" ht="40.200000000000003" customHeight="1">
      <c r="A5210" s="372" t="s">
        <v>15459</v>
      </c>
      <c r="B5210" s="373" t="s">
        <v>15460</v>
      </c>
      <c r="C5210" s="372" t="s">
        <v>15530</v>
      </c>
      <c r="D5210" s="373" t="s">
        <v>15462</v>
      </c>
      <c r="E5210" s="373" t="s">
        <v>15463</v>
      </c>
      <c r="F5210" s="373" t="s">
        <v>15531</v>
      </c>
      <c r="G5210" s="373" t="s">
        <v>15532</v>
      </c>
      <c r="H5210" s="373" t="s">
        <v>13808</v>
      </c>
      <c r="I5210" s="375" t="s">
        <v>9</v>
      </c>
      <c r="J5210" s="290"/>
    </row>
    <row r="5211" spans="1:10" s="284" customFormat="1" ht="40.200000000000003" customHeight="1">
      <c r="A5211" s="372" t="s">
        <v>15459</v>
      </c>
      <c r="B5211" s="373" t="s">
        <v>15460</v>
      </c>
      <c r="C5211" s="372" t="s">
        <v>15533</v>
      </c>
      <c r="D5211" s="373" t="s">
        <v>15462</v>
      </c>
      <c r="E5211" s="373" t="s">
        <v>15463</v>
      </c>
      <c r="F5211" s="373" t="s">
        <v>13385</v>
      </c>
      <c r="G5211" s="374" t="s">
        <v>15534</v>
      </c>
      <c r="H5211" s="373" t="s">
        <v>13386</v>
      </c>
      <c r="I5211" s="375" t="s">
        <v>9</v>
      </c>
      <c r="J5211" s="290"/>
    </row>
    <row r="5212" spans="1:10" s="284" customFormat="1" ht="40.200000000000003" customHeight="1">
      <c r="A5212" s="372" t="s">
        <v>15459</v>
      </c>
      <c r="B5212" s="373" t="s">
        <v>15460</v>
      </c>
      <c r="C5212" s="372" t="s">
        <v>15535</v>
      </c>
      <c r="D5212" s="373" t="s">
        <v>15462</v>
      </c>
      <c r="E5212" s="373" t="s">
        <v>15463</v>
      </c>
      <c r="F5212" s="373" t="s">
        <v>15536</v>
      </c>
      <c r="G5212" s="374" t="s">
        <v>15537</v>
      </c>
      <c r="H5212" s="373" t="s">
        <v>15538</v>
      </c>
      <c r="I5212" s="375" t="s">
        <v>9</v>
      </c>
      <c r="J5212" s="290"/>
    </row>
    <row r="5213" spans="1:10" s="284" customFormat="1" ht="40.200000000000003" customHeight="1">
      <c r="A5213" s="372" t="s">
        <v>15459</v>
      </c>
      <c r="B5213" s="373" t="s">
        <v>15460</v>
      </c>
      <c r="C5213" s="372" t="s">
        <v>15539</v>
      </c>
      <c r="D5213" s="373" t="s">
        <v>15462</v>
      </c>
      <c r="E5213" s="373" t="s">
        <v>15463</v>
      </c>
      <c r="F5213" s="373" t="s">
        <v>15540</v>
      </c>
      <c r="G5213" s="373" t="s">
        <v>15468</v>
      </c>
      <c r="H5213" s="373" t="s">
        <v>15541</v>
      </c>
      <c r="I5213" s="375" t="s">
        <v>9</v>
      </c>
      <c r="J5213" s="290"/>
    </row>
    <row r="5214" spans="1:10" s="284" customFormat="1" ht="40.200000000000003" customHeight="1">
      <c r="A5214" s="372" t="s">
        <v>15459</v>
      </c>
      <c r="B5214" s="373" t="s">
        <v>15460</v>
      </c>
      <c r="C5214" s="372" t="s">
        <v>15542</v>
      </c>
      <c r="D5214" s="373" t="s">
        <v>15462</v>
      </c>
      <c r="E5214" s="373" t="s">
        <v>15463</v>
      </c>
      <c r="F5214" s="373" t="s">
        <v>15543</v>
      </c>
      <c r="G5214" s="373" t="s">
        <v>15468</v>
      </c>
      <c r="H5214" s="373" t="s">
        <v>15544</v>
      </c>
      <c r="I5214" s="375" t="s">
        <v>9</v>
      </c>
      <c r="J5214" s="290"/>
    </row>
    <row r="5215" spans="1:10" s="284" customFormat="1" ht="40.200000000000003" customHeight="1">
      <c r="A5215" s="372" t="s">
        <v>15459</v>
      </c>
      <c r="B5215" s="373" t="s">
        <v>15460</v>
      </c>
      <c r="C5215" s="372" t="s">
        <v>15545</v>
      </c>
      <c r="D5215" s="373" t="s">
        <v>15462</v>
      </c>
      <c r="E5215" s="373" t="s">
        <v>15463</v>
      </c>
      <c r="F5215" s="373" t="s">
        <v>15546</v>
      </c>
      <c r="G5215" s="373" t="s">
        <v>15547</v>
      </c>
      <c r="H5215" s="373" t="s">
        <v>15548</v>
      </c>
      <c r="I5215" s="375" t="s">
        <v>9</v>
      </c>
      <c r="J5215" s="290"/>
    </row>
    <row r="5216" spans="1:10" s="284" customFormat="1" ht="40.200000000000003" customHeight="1">
      <c r="A5216" s="372" t="s">
        <v>15459</v>
      </c>
      <c r="B5216" s="373" t="s">
        <v>15460</v>
      </c>
      <c r="C5216" s="372" t="s">
        <v>15549</v>
      </c>
      <c r="D5216" s="373" t="s">
        <v>15462</v>
      </c>
      <c r="E5216" s="373" t="s">
        <v>15463</v>
      </c>
      <c r="F5216" s="373" t="s">
        <v>15550</v>
      </c>
      <c r="G5216" s="374" t="s">
        <v>15551</v>
      </c>
      <c r="H5216" s="373" t="s">
        <v>15552</v>
      </c>
      <c r="I5216" s="375" t="s">
        <v>9</v>
      </c>
      <c r="J5216" s="290"/>
    </row>
    <row r="5217" spans="1:10" s="284" customFormat="1" ht="40.200000000000003" customHeight="1">
      <c r="A5217" s="372" t="s">
        <v>15459</v>
      </c>
      <c r="B5217" s="373" t="s">
        <v>15460</v>
      </c>
      <c r="C5217" s="372" t="s">
        <v>15553</v>
      </c>
      <c r="D5217" s="373" t="s">
        <v>15462</v>
      </c>
      <c r="E5217" s="373" t="s">
        <v>15463</v>
      </c>
      <c r="F5217" s="373" t="s">
        <v>15554</v>
      </c>
      <c r="G5217" s="374" t="s">
        <v>15547</v>
      </c>
      <c r="H5217" s="373" t="s">
        <v>15555</v>
      </c>
      <c r="I5217" s="375" t="s">
        <v>9</v>
      </c>
      <c r="J5217" s="290"/>
    </row>
    <row r="5218" spans="1:10" s="284" customFormat="1" ht="40.200000000000003" customHeight="1">
      <c r="A5218" s="372" t="s">
        <v>15459</v>
      </c>
      <c r="B5218" s="373" t="s">
        <v>15460</v>
      </c>
      <c r="C5218" s="372" t="s">
        <v>15556</v>
      </c>
      <c r="D5218" s="373" t="s">
        <v>15462</v>
      </c>
      <c r="E5218" s="373" t="s">
        <v>15463</v>
      </c>
      <c r="F5218" s="373" t="s">
        <v>15557</v>
      </c>
      <c r="G5218" s="373" t="s">
        <v>15558</v>
      </c>
      <c r="H5218" s="373" t="s">
        <v>15559</v>
      </c>
      <c r="I5218" s="375" t="s">
        <v>9</v>
      </c>
      <c r="J5218" s="290"/>
    </row>
    <row r="5219" spans="1:10" s="284" customFormat="1" ht="40.200000000000003" customHeight="1">
      <c r="A5219" s="372" t="s">
        <v>15459</v>
      </c>
      <c r="B5219" s="373" t="s">
        <v>15460</v>
      </c>
      <c r="C5219" s="372" t="s">
        <v>15560</v>
      </c>
      <c r="D5219" s="373" t="s">
        <v>15462</v>
      </c>
      <c r="E5219" s="373" t="s">
        <v>15463</v>
      </c>
      <c r="F5219" s="373" t="s">
        <v>13670</v>
      </c>
      <c r="G5219" s="374" t="s">
        <v>15468</v>
      </c>
      <c r="H5219" s="373" t="s">
        <v>13671</v>
      </c>
      <c r="I5219" s="375" t="s">
        <v>9</v>
      </c>
      <c r="J5219" s="290"/>
    </row>
    <row r="5220" spans="1:10" s="284" customFormat="1" ht="40.200000000000003" customHeight="1">
      <c r="A5220" s="372" t="s">
        <v>15459</v>
      </c>
      <c r="B5220" s="373" t="s">
        <v>15460</v>
      </c>
      <c r="C5220" s="372" t="s">
        <v>15561</v>
      </c>
      <c r="D5220" s="373" t="s">
        <v>15462</v>
      </c>
      <c r="E5220" s="373" t="s">
        <v>15463</v>
      </c>
      <c r="F5220" s="373" t="s">
        <v>13673</v>
      </c>
      <c r="G5220" s="374" t="s">
        <v>15468</v>
      </c>
      <c r="H5220" s="373" t="s">
        <v>13674</v>
      </c>
      <c r="I5220" s="375" t="s">
        <v>9</v>
      </c>
      <c r="J5220" s="290"/>
    </row>
    <row r="5221" spans="1:10" s="284" customFormat="1" ht="40.200000000000003" customHeight="1">
      <c r="A5221" s="372" t="s">
        <v>15459</v>
      </c>
      <c r="B5221" s="373" t="s">
        <v>15460</v>
      </c>
      <c r="C5221" s="372" t="s">
        <v>15562</v>
      </c>
      <c r="D5221" s="373" t="s">
        <v>15462</v>
      </c>
      <c r="E5221" s="373" t="s">
        <v>15463</v>
      </c>
      <c r="F5221" s="373" t="s">
        <v>13676</v>
      </c>
      <c r="G5221" s="373" t="s">
        <v>15468</v>
      </c>
      <c r="H5221" s="373" t="s">
        <v>13677</v>
      </c>
      <c r="I5221" s="375" t="s">
        <v>9</v>
      </c>
      <c r="J5221" s="290"/>
    </row>
    <row r="5222" spans="1:10" s="284" customFormat="1" ht="40.200000000000003" customHeight="1">
      <c r="A5222" s="372" t="s">
        <v>15459</v>
      </c>
      <c r="B5222" s="373" t="s">
        <v>15460</v>
      </c>
      <c r="C5222" s="372" t="s">
        <v>15563</v>
      </c>
      <c r="D5222" s="373" t="s">
        <v>15462</v>
      </c>
      <c r="E5222" s="373" t="s">
        <v>15463</v>
      </c>
      <c r="F5222" s="373" t="s">
        <v>15564</v>
      </c>
      <c r="G5222" s="374" t="s">
        <v>15468</v>
      </c>
      <c r="H5222" s="373" t="s">
        <v>13170</v>
      </c>
      <c r="I5222" s="375" t="s">
        <v>9</v>
      </c>
      <c r="J5222" s="290"/>
    </row>
    <row r="5223" spans="1:10" s="284" customFormat="1" ht="40.200000000000003" customHeight="1">
      <c r="A5223" s="372" t="s">
        <v>15459</v>
      </c>
      <c r="B5223" s="373" t="s">
        <v>15460</v>
      </c>
      <c r="C5223" s="372" t="s">
        <v>15565</v>
      </c>
      <c r="D5223" s="373" t="s">
        <v>15462</v>
      </c>
      <c r="E5223" s="373" t="s">
        <v>15463</v>
      </c>
      <c r="F5223" s="373" t="s">
        <v>15417</v>
      </c>
      <c r="G5223" s="373" t="s">
        <v>15468</v>
      </c>
      <c r="H5223" s="373" t="s">
        <v>13177</v>
      </c>
      <c r="I5223" s="375" t="s">
        <v>9</v>
      </c>
      <c r="J5223" s="290"/>
    </row>
    <row r="5224" spans="1:10" s="284" customFormat="1" ht="40.200000000000003" customHeight="1">
      <c r="A5224" s="372" t="s">
        <v>15459</v>
      </c>
      <c r="B5224" s="373" t="s">
        <v>15460</v>
      </c>
      <c r="C5224" s="372" t="s">
        <v>15566</v>
      </c>
      <c r="D5224" s="373" t="s">
        <v>15462</v>
      </c>
      <c r="E5224" s="373" t="s">
        <v>15463</v>
      </c>
      <c r="F5224" s="373" t="s">
        <v>15567</v>
      </c>
      <c r="G5224" s="373" t="s">
        <v>15468</v>
      </c>
      <c r="H5224" s="373" t="s">
        <v>15568</v>
      </c>
      <c r="I5224" s="375" t="s">
        <v>9</v>
      </c>
      <c r="J5224" s="290"/>
    </row>
    <row r="5225" spans="1:10" s="284" customFormat="1" ht="40.200000000000003" customHeight="1">
      <c r="A5225" s="372" t="s">
        <v>15459</v>
      </c>
      <c r="B5225" s="373" t="s">
        <v>15460</v>
      </c>
      <c r="C5225" s="372" t="s">
        <v>15569</v>
      </c>
      <c r="D5225" s="373" t="s">
        <v>15462</v>
      </c>
      <c r="E5225" s="373" t="s">
        <v>15463</v>
      </c>
      <c r="F5225" s="373" t="s">
        <v>13685</v>
      </c>
      <c r="G5225" s="373" t="s">
        <v>15468</v>
      </c>
      <c r="H5225" s="373" t="s">
        <v>13686</v>
      </c>
      <c r="I5225" s="375" t="s">
        <v>9</v>
      </c>
      <c r="J5225" s="290"/>
    </row>
    <row r="5226" spans="1:10" s="284" customFormat="1" ht="40.200000000000003" customHeight="1">
      <c r="A5226" s="372" t="s">
        <v>15459</v>
      </c>
      <c r="B5226" s="373" t="s">
        <v>15460</v>
      </c>
      <c r="C5226" s="372" t="s">
        <v>15570</v>
      </c>
      <c r="D5226" s="373" t="s">
        <v>15462</v>
      </c>
      <c r="E5226" s="373" t="s">
        <v>15463</v>
      </c>
      <c r="F5226" s="373" t="s">
        <v>13717</v>
      </c>
      <c r="G5226" s="373" t="s">
        <v>15468</v>
      </c>
      <c r="H5226" s="373" t="s">
        <v>13630</v>
      </c>
      <c r="I5226" s="375" t="s">
        <v>9</v>
      </c>
      <c r="J5226" s="290"/>
    </row>
    <row r="5227" spans="1:10" s="284" customFormat="1" ht="40.200000000000003" customHeight="1">
      <c r="A5227" s="372" t="s">
        <v>15459</v>
      </c>
      <c r="B5227" s="373" t="s">
        <v>15460</v>
      </c>
      <c r="C5227" s="372" t="s">
        <v>15571</v>
      </c>
      <c r="D5227" s="373" t="s">
        <v>15462</v>
      </c>
      <c r="E5227" s="373" t="s">
        <v>15463</v>
      </c>
      <c r="F5227" s="373" t="s">
        <v>13232</v>
      </c>
      <c r="G5227" s="373" t="s">
        <v>15468</v>
      </c>
      <c r="H5227" s="373" t="s">
        <v>13233</v>
      </c>
      <c r="I5227" s="375" t="s">
        <v>9</v>
      </c>
      <c r="J5227" s="290"/>
    </row>
    <row r="5228" spans="1:10" s="284" customFormat="1" ht="40.200000000000003" customHeight="1">
      <c r="A5228" s="372" t="s">
        <v>15459</v>
      </c>
      <c r="B5228" s="373" t="s">
        <v>15460</v>
      </c>
      <c r="C5228" s="372" t="s">
        <v>15572</v>
      </c>
      <c r="D5228" s="373" t="s">
        <v>15462</v>
      </c>
      <c r="E5228" s="373" t="s">
        <v>15463</v>
      </c>
      <c r="F5228" s="373" t="s">
        <v>12606</v>
      </c>
      <c r="G5228" s="373" t="s">
        <v>15468</v>
      </c>
      <c r="H5228" s="373" t="s">
        <v>12607</v>
      </c>
      <c r="I5228" s="375" t="s">
        <v>9</v>
      </c>
      <c r="J5228" s="290"/>
    </row>
    <row r="5229" spans="1:10" s="284" customFormat="1" ht="40.200000000000003" customHeight="1">
      <c r="A5229" s="372" t="s">
        <v>15459</v>
      </c>
      <c r="B5229" s="373" t="s">
        <v>15460</v>
      </c>
      <c r="C5229" s="372" t="s">
        <v>15573</v>
      </c>
      <c r="D5229" s="373" t="s">
        <v>15462</v>
      </c>
      <c r="E5229" s="373" t="s">
        <v>15463</v>
      </c>
      <c r="F5229" s="374" t="s">
        <v>15574</v>
      </c>
      <c r="G5229" s="373" t="s">
        <v>15468</v>
      </c>
      <c r="H5229" s="373" t="s">
        <v>15447</v>
      </c>
      <c r="I5229" s="375" t="s">
        <v>9</v>
      </c>
      <c r="J5229" s="290"/>
    </row>
    <row r="5230" spans="1:10" s="284" customFormat="1" ht="40.200000000000003" customHeight="1">
      <c r="A5230" s="372" t="s">
        <v>15459</v>
      </c>
      <c r="B5230" s="373" t="s">
        <v>15460</v>
      </c>
      <c r="C5230" s="372" t="s">
        <v>15575</v>
      </c>
      <c r="D5230" s="373" t="s">
        <v>15462</v>
      </c>
      <c r="E5230" s="373" t="s">
        <v>15463</v>
      </c>
      <c r="F5230" s="373" t="s">
        <v>13214</v>
      </c>
      <c r="G5230" s="374" t="s">
        <v>15468</v>
      </c>
      <c r="H5230" s="373" t="s">
        <v>13215</v>
      </c>
      <c r="I5230" s="375" t="s">
        <v>9</v>
      </c>
      <c r="J5230" s="290"/>
    </row>
    <row r="5231" spans="1:10" s="284" customFormat="1" ht="40.200000000000003" customHeight="1">
      <c r="A5231" s="372" t="s">
        <v>15459</v>
      </c>
      <c r="B5231" s="373" t="s">
        <v>15460</v>
      </c>
      <c r="C5231" s="372" t="s">
        <v>15576</v>
      </c>
      <c r="D5231" s="373" t="s">
        <v>15462</v>
      </c>
      <c r="E5231" s="373" t="s">
        <v>15463</v>
      </c>
      <c r="F5231" s="373" t="s">
        <v>13217</v>
      </c>
      <c r="G5231" s="373" t="s">
        <v>15468</v>
      </c>
      <c r="H5231" s="373" t="s">
        <v>13218</v>
      </c>
      <c r="I5231" s="375" t="s">
        <v>9</v>
      </c>
      <c r="J5231" s="290"/>
    </row>
    <row r="5232" spans="1:10" s="284" customFormat="1" ht="40.200000000000003" customHeight="1">
      <c r="A5232" s="378" t="s">
        <v>15459</v>
      </c>
      <c r="B5232" s="373" t="s">
        <v>15460</v>
      </c>
      <c r="C5232" s="372" t="s">
        <v>15577</v>
      </c>
      <c r="D5232" s="373" t="s">
        <v>15462</v>
      </c>
      <c r="E5232" s="373" t="s">
        <v>15463</v>
      </c>
      <c r="F5232" s="280" t="s">
        <v>15578</v>
      </c>
      <c r="G5232" s="280" t="s">
        <v>15579</v>
      </c>
      <c r="H5232" s="369" t="s">
        <v>15580</v>
      </c>
      <c r="I5232" s="377" t="s">
        <v>9</v>
      </c>
      <c r="J5232" s="290"/>
    </row>
    <row r="5233" spans="1:10" s="284" customFormat="1" ht="40.200000000000003" customHeight="1">
      <c r="A5233" s="378" t="s">
        <v>15459</v>
      </c>
      <c r="B5233" s="373" t="s">
        <v>15460</v>
      </c>
      <c r="C5233" s="372" t="s">
        <v>15581</v>
      </c>
      <c r="D5233" s="373" t="s">
        <v>15462</v>
      </c>
      <c r="E5233" s="373" t="s">
        <v>15463</v>
      </c>
      <c r="F5233" s="280" t="s">
        <v>15582</v>
      </c>
      <c r="G5233" s="280" t="s">
        <v>15583</v>
      </c>
      <c r="H5233" s="280" t="s">
        <v>15584</v>
      </c>
      <c r="I5233" s="377" t="s">
        <v>9</v>
      </c>
      <c r="J5233" s="290"/>
    </row>
    <row r="5234" spans="1:10" s="284" customFormat="1" ht="40.200000000000003" customHeight="1">
      <c r="A5234" s="378" t="s">
        <v>15459</v>
      </c>
      <c r="B5234" s="373" t="s">
        <v>15460</v>
      </c>
      <c r="C5234" s="372" t="s">
        <v>15585</v>
      </c>
      <c r="D5234" s="373" t="s">
        <v>15462</v>
      </c>
      <c r="E5234" s="373" t="s">
        <v>15463</v>
      </c>
      <c r="F5234" s="280" t="s">
        <v>15586</v>
      </c>
      <c r="G5234" s="280" t="s">
        <v>15485</v>
      </c>
      <c r="H5234" s="280" t="s">
        <v>15587</v>
      </c>
      <c r="I5234" s="377" t="s">
        <v>9</v>
      </c>
      <c r="J5234" s="290"/>
    </row>
    <row r="5235" spans="1:10" s="284" customFormat="1" ht="40.200000000000003" customHeight="1">
      <c r="A5235" s="378" t="s">
        <v>15459</v>
      </c>
      <c r="B5235" s="373" t="s">
        <v>15460</v>
      </c>
      <c r="C5235" s="372" t="s">
        <v>15588</v>
      </c>
      <c r="D5235" s="373" t="s">
        <v>15462</v>
      </c>
      <c r="E5235" s="373" t="s">
        <v>15463</v>
      </c>
      <c r="F5235" s="280" t="s">
        <v>15589</v>
      </c>
      <c r="G5235" s="369" t="s">
        <v>15485</v>
      </c>
      <c r="H5235" s="280" t="s">
        <v>15590</v>
      </c>
      <c r="I5235" s="377" t="s">
        <v>9</v>
      </c>
      <c r="J5235" s="290"/>
    </row>
    <row r="5236" spans="1:10" s="284" customFormat="1" ht="40.200000000000003" customHeight="1">
      <c r="A5236" s="378" t="s">
        <v>15459</v>
      </c>
      <c r="B5236" s="373" t="s">
        <v>15460</v>
      </c>
      <c r="C5236" s="372" t="s">
        <v>15591</v>
      </c>
      <c r="D5236" s="373" t="s">
        <v>15462</v>
      </c>
      <c r="E5236" s="373" t="s">
        <v>15463</v>
      </c>
      <c r="F5236" s="280" t="s">
        <v>15592</v>
      </c>
      <c r="G5236" s="280" t="s">
        <v>15593</v>
      </c>
      <c r="H5236" s="280" t="s">
        <v>15594</v>
      </c>
      <c r="I5236" s="377" t="s">
        <v>9</v>
      </c>
      <c r="J5236" s="290"/>
    </row>
    <row r="5237" spans="1:10" s="284" customFormat="1" ht="40.200000000000003" customHeight="1">
      <c r="A5237" s="378" t="s">
        <v>15459</v>
      </c>
      <c r="B5237" s="373" t="s">
        <v>15460</v>
      </c>
      <c r="C5237" s="372" t="s">
        <v>15595</v>
      </c>
      <c r="D5237" s="373" t="s">
        <v>15462</v>
      </c>
      <c r="E5237" s="373" t="s">
        <v>15463</v>
      </c>
      <c r="F5237" s="280" t="s">
        <v>15596</v>
      </c>
      <c r="G5237" s="280" t="s">
        <v>15597</v>
      </c>
      <c r="H5237" s="280" t="s">
        <v>15598</v>
      </c>
      <c r="I5237" s="377" t="s">
        <v>9</v>
      </c>
      <c r="J5237" s="290"/>
    </row>
    <row r="5238" spans="1:10" s="284" customFormat="1" ht="40.200000000000003" customHeight="1">
      <c r="A5238" s="378" t="s">
        <v>15459</v>
      </c>
      <c r="B5238" s="373" t="s">
        <v>15460</v>
      </c>
      <c r="C5238" s="372" t="s">
        <v>15599</v>
      </c>
      <c r="D5238" s="373" t="s">
        <v>15462</v>
      </c>
      <c r="E5238" s="373" t="s">
        <v>15463</v>
      </c>
      <c r="F5238" s="280" t="s">
        <v>15452</v>
      </c>
      <c r="G5238" s="280" t="s">
        <v>15453</v>
      </c>
      <c r="H5238" s="280" t="s">
        <v>15454</v>
      </c>
      <c r="I5238" s="377" t="s">
        <v>9</v>
      </c>
      <c r="J5238" s="290"/>
    </row>
    <row r="5239" spans="1:10" s="284" customFormat="1" ht="40.200000000000003" customHeight="1">
      <c r="A5239" s="378" t="s">
        <v>15459</v>
      </c>
      <c r="B5239" s="373" t="s">
        <v>15460</v>
      </c>
      <c r="C5239" s="372" t="s">
        <v>15600</v>
      </c>
      <c r="D5239" s="373" t="s">
        <v>15462</v>
      </c>
      <c r="E5239" s="373" t="s">
        <v>15463</v>
      </c>
      <c r="F5239" s="280" t="s">
        <v>15456</v>
      </c>
      <c r="G5239" s="280" t="s">
        <v>15457</v>
      </c>
      <c r="H5239" s="280" t="s">
        <v>15458</v>
      </c>
      <c r="I5239" s="377" t="s">
        <v>9</v>
      </c>
      <c r="J5239" s="290"/>
    </row>
    <row r="5240" spans="1:10" s="284" customFormat="1" ht="40.200000000000003" customHeight="1">
      <c r="A5240" s="379" t="s">
        <v>15601</v>
      </c>
      <c r="B5240" s="351" t="s">
        <v>15602</v>
      </c>
      <c r="C5240" s="379" t="s">
        <v>15603</v>
      </c>
      <c r="D5240" s="351" t="s">
        <v>15604</v>
      </c>
      <c r="E5240" s="351" t="s">
        <v>15605</v>
      </c>
      <c r="F5240" s="351" t="s">
        <v>15606</v>
      </c>
      <c r="G5240" s="351" t="s">
        <v>15607</v>
      </c>
      <c r="H5240" s="351" t="s">
        <v>15608</v>
      </c>
      <c r="I5240" s="375" t="s">
        <v>9</v>
      </c>
      <c r="J5240" s="290"/>
    </row>
    <row r="5241" spans="1:10" s="284" customFormat="1" ht="40.200000000000003" customHeight="1">
      <c r="A5241" s="379" t="s">
        <v>15601</v>
      </c>
      <c r="B5241" s="351" t="s">
        <v>15602</v>
      </c>
      <c r="C5241" s="379" t="s">
        <v>15609</v>
      </c>
      <c r="D5241" s="351" t="s">
        <v>15604</v>
      </c>
      <c r="E5241" s="351" t="s">
        <v>15605</v>
      </c>
      <c r="F5241" s="356" t="s">
        <v>15610</v>
      </c>
      <c r="G5241" s="351" t="s">
        <v>15607</v>
      </c>
      <c r="H5241" s="351" t="s">
        <v>15611</v>
      </c>
      <c r="I5241" s="375" t="s">
        <v>9</v>
      </c>
      <c r="J5241" s="290"/>
    </row>
    <row r="5242" spans="1:10" s="284" customFormat="1" ht="40.200000000000003" customHeight="1">
      <c r="A5242" s="379" t="s">
        <v>15601</v>
      </c>
      <c r="B5242" s="351" t="s">
        <v>15602</v>
      </c>
      <c r="C5242" s="379" t="s">
        <v>15612</v>
      </c>
      <c r="D5242" s="351" t="s">
        <v>15604</v>
      </c>
      <c r="E5242" s="351" t="s">
        <v>15605</v>
      </c>
      <c r="F5242" s="351" t="s">
        <v>15613</v>
      </c>
      <c r="G5242" s="351" t="s">
        <v>15607</v>
      </c>
      <c r="H5242" s="351" t="s">
        <v>15614</v>
      </c>
      <c r="I5242" s="375" t="s">
        <v>9</v>
      </c>
      <c r="J5242" s="290"/>
    </row>
    <row r="5243" spans="1:10" s="284" customFormat="1" ht="40.200000000000003" customHeight="1">
      <c r="A5243" s="379" t="s">
        <v>15601</v>
      </c>
      <c r="B5243" s="351" t="s">
        <v>15602</v>
      </c>
      <c r="C5243" s="379" t="s">
        <v>15615</v>
      </c>
      <c r="D5243" s="351" t="s">
        <v>15604</v>
      </c>
      <c r="E5243" s="351" t="s">
        <v>15605</v>
      </c>
      <c r="F5243" s="351" t="s">
        <v>15616</v>
      </c>
      <c r="G5243" s="351" t="s">
        <v>15617</v>
      </c>
      <c r="H5243" s="357" t="s">
        <v>15618</v>
      </c>
      <c r="I5243" s="273" t="s">
        <v>9</v>
      </c>
      <c r="J5243" s="290"/>
    </row>
    <row r="5244" spans="1:10" s="284" customFormat="1" ht="40.200000000000003" customHeight="1">
      <c r="A5244" s="379" t="s">
        <v>15601</v>
      </c>
      <c r="B5244" s="351" t="s">
        <v>15602</v>
      </c>
      <c r="C5244" s="379" t="s">
        <v>15619</v>
      </c>
      <c r="D5244" s="351" t="s">
        <v>15604</v>
      </c>
      <c r="E5244" s="351" t="s">
        <v>15605</v>
      </c>
      <c r="F5244" s="351" t="s">
        <v>15620</v>
      </c>
      <c r="G5244" s="351" t="s">
        <v>15607</v>
      </c>
      <c r="H5244" s="351" t="s">
        <v>15621</v>
      </c>
      <c r="I5244" s="375" t="s">
        <v>9</v>
      </c>
      <c r="J5244" s="290"/>
    </row>
    <row r="5245" spans="1:10" s="284" customFormat="1" ht="40.200000000000003" customHeight="1">
      <c r="A5245" s="379" t="s">
        <v>15601</v>
      </c>
      <c r="B5245" s="351" t="s">
        <v>15602</v>
      </c>
      <c r="C5245" s="379" t="s">
        <v>15622</v>
      </c>
      <c r="D5245" s="351" t="s">
        <v>15604</v>
      </c>
      <c r="E5245" s="351" t="s">
        <v>15605</v>
      </c>
      <c r="F5245" s="351" t="s">
        <v>15623</v>
      </c>
      <c r="G5245" s="351" t="s">
        <v>15624</v>
      </c>
      <c r="H5245" s="380" t="s">
        <v>15625</v>
      </c>
      <c r="I5245" s="375" t="s">
        <v>9</v>
      </c>
      <c r="J5245" s="290"/>
    </row>
    <row r="5246" spans="1:10" s="284" customFormat="1" ht="40.200000000000003" customHeight="1">
      <c r="A5246" s="379" t="s">
        <v>15601</v>
      </c>
      <c r="B5246" s="351" t="s">
        <v>15602</v>
      </c>
      <c r="C5246" s="379" t="s">
        <v>15626</v>
      </c>
      <c r="D5246" s="351" t="s">
        <v>15604</v>
      </c>
      <c r="E5246" s="351" t="s">
        <v>15605</v>
      </c>
      <c r="F5246" s="351" t="s">
        <v>15627</v>
      </c>
      <c r="G5246" s="351" t="s">
        <v>15628</v>
      </c>
      <c r="H5246" s="357" t="s">
        <v>15629</v>
      </c>
      <c r="I5246" s="375" t="s">
        <v>9</v>
      </c>
      <c r="J5246" s="290"/>
    </row>
    <row r="5247" spans="1:10" s="284" customFormat="1" ht="40.200000000000003" customHeight="1">
      <c r="A5247" s="379" t="s">
        <v>15601</v>
      </c>
      <c r="B5247" s="351" t="s">
        <v>15602</v>
      </c>
      <c r="C5247" s="379" t="s">
        <v>15630</v>
      </c>
      <c r="D5247" s="351" t="s">
        <v>15604</v>
      </c>
      <c r="E5247" s="351" t="s">
        <v>15605</v>
      </c>
      <c r="F5247" s="351" t="s">
        <v>15631</v>
      </c>
      <c r="G5247" s="351" t="s">
        <v>15607</v>
      </c>
      <c r="H5247" s="351" t="s">
        <v>15632</v>
      </c>
      <c r="I5247" s="375" t="s">
        <v>9</v>
      </c>
      <c r="J5247" s="290"/>
    </row>
    <row r="5248" spans="1:10" s="284" customFormat="1" ht="40.200000000000003" customHeight="1">
      <c r="A5248" s="379" t="s">
        <v>15601</v>
      </c>
      <c r="B5248" s="351" t="s">
        <v>15602</v>
      </c>
      <c r="C5248" s="379" t="s">
        <v>15633</v>
      </c>
      <c r="D5248" s="351" t="s">
        <v>15604</v>
      </c>
      <c r="E5248" s="351" t="s">
        <v>15605</v>
      </c>
      <c r="F5248" s="351" t="s">
        <v>15634</v>
      </c>
      <c r="G5248" s="351" t="s">
        <v>15607</v>
      </c>
      <c r="H5248" s="351" t="s">
        <v>15635</v>
      </c>
      <c r="I5248" s="375" t="s">
        <v>9</v>
      </c>
      <c r="J5248" s="290"/>
    </row>
    <row r="5249" spans="1:10" s="284" customFormat="1" ht="40.200000000000003" customHeight="1">
      <c r="A5249" s="379" t="s">
        <v>15601</v>
      </c>
      <c r="B5249" s="351" t="s">
        <v>15602</v>
      </c>
      <c r="C5249" s="379" t="s">
        <v>15636</v>
      </c>
      <c r="D5249" s="351" t="s">
        <v>15604</v>
      </c>
      <c r="E5249" s="351" t="s">
        <v>15605</v>
      </c>
      <c r="F5249" s="351" t="s">
        <v>15637</v>
      </c>
      <c r="G5249" s="351" t="s">
        <v>15638</v>
      </c>
      <c r="H5249" s="351" t="s">
        <v>15639</v>
      </c>
      <c r="I5249" s="375" t="s">
        <v>9</v>
      </c>
      <c r="J5249" s="290"/>
    </row>
    <row r="5250" spans="1:10" s="284" customFormat="1" ht="40.200000000000003" customHeight="1">
      <c r="A5250" s="381" t="s">
        <v>15601</v>
      </c>
      <c r="B5250" s="357" t="s">
        <v>15602</v>
      </c>
      <c r="C5250" s="379" t="s">
        <v>15640</v>
      </c>
      <c r="D5250" s="357" t="s">
        <v>15604</v>
      </c>
      <c r="E5250" s="357" t="s">
        <v>15605</v>
      </c>
      <c r="F5250" s="357" t="s">
        <v>15641</v>
      </c>
      <c r="G5250" s="357" t="s">
        <v>15642</v>
      </c>
      <c r="H5250" s="357" t="s">
        <v>15643</v>
      </c>
      <c r="I5250" s="375" t="s">
        <v>9</v>
      </c>
      <c r="J5250" s="290"/>
    </row>
    <row r="5251" spans="1:10" s="284" customFormat="1" ht="40.200000000000003" customHeight="1">
      <c r="A5251" s="379" t="s">
        <v>15601</v>
      </c>
      <c r="B5251" s="351" t="s">
        <v>15602</v>
      </c>
      <c r="C5251" s="379" t="s">
        <v>15644</v>
      </c>
      <c r="D5251" s="351" t="s">
        <v>15604</v>
      </c>
      <c r="E5251" s="351" t="s">
        <v>15605</v>
      </c>
      <c r="F5251" s="351" t="s">
        <v>15645</v>
      </c>
      <c r="G5251" s="351" t="s">
        <v>15646</v>
      </c>
      <c r="H5251" s="351" t="s">
        <v>15647</v>
      </c>
      <c r="I5251" s="375" t="s">
        <v>9</v>
      </c>
      <c r="J5251" s="290"/>
    </row>
    <row r="5252" spans="1:10" s="284" customFormat="1" ht="40.200000000000003" customHeight="1">
      <c r="A5252" s="379" t="s">
        <v>15601</v>
      </c>
      <c r="B5252" s="351" t="s">
        <v>15602</v>
      </c>
      <c r="C5252" s="379" t="s">
        <v>15648</v>
      </c>
      <c r="D5252" s="351" t="s">
        <v>15604</v>
      </c>
      <c r="E5252" s="351" t="s">
        <v>15605</v>
      </c>
      <c r="F5252" s="351" t="s">
        <v>15649</v>
      </c>
      <c r="G5252" s="351" t="s">
        <v>15650</v>
      </c>
      <c r="H5252" s="351" t="s">
        <v>15651</v>
      </c>
      <c r="I5252" s="375" t="s">
        <v>9</v>
      </c>
      <c r="J5252" s="290"/>
    </row>
    <row r="5253" spans="1:10" s="284" customFormat="1" ht="40.200000000000003" customHeight="1">
      <c r="A5253" s="379" t="s">
        <v>15601</v>
      </c>
      <c r="B5253" s="351" t="s">
        <v>15602</v>
      </c>
      <c r="C5253" s="379" t="s">
        <v>15652</v>
      </c>
      <c r="D5253" s="351" t="s">
        <v>15604</v>
      </c>
      <c r="E5253" s="351" t="s">
        <v>15605</v>
      </c>
      <c r="F5253" s="351" t="s">
        <v>15653</v>
      </c>
      <c r="G5253" s="351" t="s">
        <v>15607</v>
      </c>
      <c r="H5253" s="351" t="s">
        <v>15654</v>
      </c>
      <c r="I5253" s="375" t="s">
        <v>9</v>
      </c>
      <c r="J5253" s="290"/>
    </row>
    <row r="5254" spans="1:10" s="284" customFormat="1" ht="40.200000000000003" customHeight="1">
      <c r="A5254" s="379" t="s">
        <v>15601</v>
      </c>
      <c r="B5254" s="351" t="s">
        <v>15602</v>
      </c>
      <c r="C5254" s="379" t="s">
        <v>15655</v>
      </c>
      <c r="D5254" s="351" t="s">
        <v>15604</v>
      </c>
      <c r="E5254" s="351" t="s">
        <v>15605</v>
      </c>
      <c r="F5254" s="351" t="s">
        <v>15656</v>
      </c>
      <c r="G5254" s="351" t="s">
        <v>15607</v>
      </c>
      <c r="H5254" s="351" t="s">
        <v>15657</v>
      </c>
      <c r="I5254" s="375" t="s">
        <v>9</v>
      </c>
      <c r="J5254" s="290"/>
    </row>
    <row r="5255" spans="1:10" s="284" customFormat="1" ht="40.200000000000003" customHeight="1">
      <c r="A5255" s="379" t="s">
        <v>15601</v>
      </c>
      <c r="B5255" s="351" t="s">
        <v>15602</v>
      </c>
      <c r="C5255" s="379" t="s">
        <v>15658</v>
      </c>
      <c r="D5255" s="351" t="s">
        <v>15604</v>
      </c>
      <c r="E5255" s="351" t="s">
        <v>15605</v>
      </c>
      <c r="F5255" s="351" t="s">
        <v>15659</v>
      </c>
      <c r="G5255" s="351" t="s">
        <v>15646</v>
      </c>
      <c r="H5255" s="351" t="s">
        <v>15660</v>
      </c>
      <c r="I5255" s="375" t="s">
        <v>9</v>
      </c>
      <c r="J5255" s="290"/>
    </row>
    <row r="5256" spans="1:10" s="284" customFormat="1" ht="40.200000000000003" customHeight="1">
      <c r="A5256" s="379" t="s">
        <v>15601</v>
      </c>
      <c r="B5256" s="351" t="s">
        <v>15602</v>
      </c>
      <c r="C5256" s="379" t="s">
        <v>15661</v>
      </c>
      <c r="D5256" s="351" t="s">
        <v>15604</v>
      </c>
      <c r="E5256" s="351" t="s">
        <v>15605</v>
      </c>
      <c r="F5256" s="351" t="s">
        <v>15662</v>
      </c>
      <c r="G5256" s="351" t="s">
        <v>15646</v>
      </c>
      <c r="H5256" s="351" t="s">
        <v>15663</v>
      </c>
      <c r="I5256" s="375" t="s">
        <v>9</v>
      </c>
      <c r="J5256" s="290"/>
    </row>
    <row r="5257" spans="1:10" s="284" customFormat="1" ht="40.200000000000003" customHeight="1">
      <c r="A5257" s="379" t="s">
        <v>15601</v>
      </c>
      <c r="B5257" s="351" t="s">
        <v>15602</v>
      </c>
      <c r="C5257" s="379" t="s">
        <v>15664</v>
      </c>
      <c r="D5257" s="351" t="s">
        <v>15604</v>
      </c>
      <c r="E5257" s="351" t="s">
        <v>15605</v>
      </c>
      <c r="F5257" s="351" t="s">
        <v>15665</v>
      </c>
      <c r="G5257" s="351" t="s">
        <v>15646</v>
      </c>
      <c r="H5257" s="351" t="s">
        <v>15666</v>
      </c>
      <c r="I5257" s="375" t="s">
        <v>9</v>
      </c>
      <c r="J5257" s="290"/>
    </row>
    <row r="5258" spans="1:10" s="284" customFormat="1" ht="40.200000000000003" customHeight="1">
      <c r="A5258" s="379" t="s">
        <v>15601</v>
      </c>
      <c r="B5258" s="351" t="s">
        <v>15602</v>
      </c>
      <c r="C5258" s="379" t="s">
        <v>15667</v>
      </c>
      <c r="D5258" s="351" t="s">
        <v>15604</v>
      </c>
      <c r="E5258" s="351" t="s">
        <v>15605</v>
      </c>
      <c r="F5258" s="351" t="s">
        <v>15668</v>
      </c>
      <c r="G5258" s="351" t="s">
        <v>15646</v>
      </c>
      <c r="H5258" s="351" t="s">
        <v>15669</v>
      </c>
      <c r="I5258" s="375" t="s">
        <v>9</v>
      </c>
      <c r="J5258" s="290"/>
    </row>
    <row r="5259" spans="1:10" s="284" customFormat="1" ht="40.200000000000003" customHeight="1">
      <c r="A5259" s="379" t="s">
        <v>15601</v>
      </c>
      <c r="B5259" s="351" t="s">
        <v>15602</v>
      </c>
      <c r="C5259" s="379" t="s">
        <v>15670</v>
      </c>
      <c r="D5259" s="351" t="s">
        <v>15604</v>
      </c>
      <c r="E5259" s="351" t="s">
        <v>15605</v>
      </c>
      <c r="F5259" s="351" t="s">
        <v>15671</v>
      </c>
      <c r="G5259" s="351" t="s">
        <v>15646</v>
      </c>
      <c r="H5259" s="351" t="s">
        <v>15672</v>
      </c>
      <c r="I5259" s="375" t="s">
        <v>9</v>
      </c>
      <c r="J5259" s="290"/>
    </row>
    <row r="5260" spans="1:10" s="284" customFormat="1" ht="40.200000000000003" customHeight="1">
      <c r="A5260" s="382" t="s">
        <v>15601</v>
      </c>
      <c r="B5260" s="267" t="s">
        <v>15602</v>
      </c>
      <c r="C5260" s="379" t="s">
        <v>15673</v>
      </c>
      <c r="D5260" s="267" t="s">
        <v>15604</v>
      </c>
      <c r="E5260" s="267" t="s">
        <v>15605</v>
      </c>
      <c r="F5260" s="312" t="s">
        <v>15674</v>
      </c>
      <c r="G5260" s="267" t="s">
        <v>15646</v>
      </c>
      <c r="H5260" s="312" t="s">
        <v>15675</v>
      </c>
      <c r="I5260" s="377" t="s">
        <v>9</v>
      </c>
      <c r="J5260" s="290"/>
    </row>
    <row r="5261" spans="1:10" s="284" customFormat="1" ht="40.200000000000003" customHeight="1">
      <c r="A5261" s="382" t="s">
        <v>15601</v>
      </c>
      <c r="B5261" s="267" t="s">
        <v>15602</v>
      </c>
      <c r="C5261" s="379" t="s">
        <v>15676</v>
      </c>
      <c r="D5261" s="267" t="s">
        <v>15604</v>
      </c>
      <c r="E5261" s="267" t="s">
        <v>15605</v>
      </c>
      <c r="F5261" s="312" t="s">
        <v>15677</v>
      </c>
      <c r="G5261" s="267" t="s">
        <v>15607</v>
      </c>
      <c r="H5261" s="312" t="s">
        <v>15678</v>
      </c>
      <c r="I5261" s="273" t="s">
        <v>9</v>
      </c>
      <c r="J5261" s="290"/>
    </row>
    <row r="5262" spans="1:10" s="284" customFormat="1" ht="40.200000000000003" customHeight="1">
      <c r="A5262" s="382" t="s">
        <v>15601</v>
      </c>
      <c r="B5262" s="267" t="s">
        <v>15602</v>
      </c>
      <c r="C5262" s="379" t="s">
        <v>15679</v>
      </c>
      <c r="D5262" s="267" t="s">
        <v>15604</v>
      </c>
      <c r="E5262" s="267" t="s">
        <v>15605</v>
      </c>
      <c r="F5262" s="312" t="s">
        <v>15680</v>
      </c>
      <c r="G5262" s="267" t="s">
        <v>15646</v>
      </c>
      <c r="H5262" s="312" t="s">
        <v>15681</v>
      </c>
      <c r="I5262" s="273" t="s">
        <v>9</v>
      </c>
      <c r="J5262" s="290"/>
    </row>
    <row r="5263" spans="1:10" s="284" customFormat="1" ht="40.200000000000003" customHeight="1">
      <c r="A5263" s="382" t="s">
        <v>15601</v>
      </c>
      <c r="B5263" s="267" t="s">
        <v>15602</v>
      </c>
      <c r="C5263" s="379" t="s">
        <v>15682</v>
      </c>
      <c r="D5263" s="267" t="s">
        <v>15604</v>
      </c>
      <c r="E5263" s="267" t="s">
        <v>15605</v>
      </c>
      <c r="F5263" s="312" t="s">
        <v>15683</v>
      </c>
      <c r="G5263" s="267" t="s">
        <v>15684</v>
      </c>
      <c r="H5263" s="312" t="s">
        <v>15685</v>
      </c>
      <c r="I5263" s="377" t="s">
        <v>9</v>
      </c>
      <c r="J5263" s="290"/>
    </row>
    <row r="5264" spans="1:10" s="284" customFormat="1" ht="40.200000000000003" customHeight="1">
      <c r="A5264" s="382" t="s">
        <v>15601</v>
      </c>
      <c r="B5264" s="267" t="s">
        <v>15602</v>
      </c>
      <c r="C5264" s="379" t="s">
        <v>15686</v>
      </c>
      <c r="D5264" s="267" t="s">
        <v>15604</v>
      </c>
      <c r="E5264" s="267" t="s">
        <v>15605</v>
      </c>
      <c r="F5264" s="267" t="s">
        <v>15687</v>
      </c>
      <c r="G5264" s="267" t="s">
        <v>15688</v>
      </c>
      <c r="H5264" s="267" t="s">
        <v>15689</v>
      </c>
      <c r="I5264" s="377" t="s">
        <v>9</v>
      </c>
      <c r="J5264" s="290"/>
    </row>
    <row r="5265" spans="1:10" s="284" customFormat="1" ht="40.200000000000003" customHeight="1">
      <c r="A5265" s="382" t="s">
        <v>15601</v>
      </c>
      <c r="B5265" s="267" t="s">
        <v>15602</v>
      </c>
      <c r="C5265" s="379" t="s">
        <v>15690</v>
      </c>
      <c r="D5265" s="267" t="s">
        <v>15604</v>
      </c>
      <c r="E5265" s="267" t="s">
        <v>15605</v>
      </c>
      <c r="F5265" s="267" t="s">
        <v>15691</v>
      </c>
      <c r="G5265" s="267" t="s">
        <v>15692</v>
      </c>
      <c r="H5265" s="267" t="s">
        <v>15693</v>
      </c>
      <c r="I5265" s="377" t="s">
        <v>9</v>
      </c>
      <c r="J5265" s="290"/>
    </row>
    <row r="5266" spans="1:10" s="284" customFormat="1" ht="40.200000000000003" customHeight="1">
      <c r="A5266" s="382" t="s">
        <v>15601</v>
      </c>
      <c r="B5266" s="267" t="s">
        <v>15602</v>
      </c>
      <c r="C5266" s="379" t="s">
        <v>15694</v>
      </c>
      <c r="D5266" s="267" t="s">
        <v>15604</v>
      </c>
      <c r="E5266" s="267" t="s">
        <v>15605</v>
      </c>
      <c r="F5266" s="267" t="s">
        <v>15695</v>
      </c>
      <c r="G5266" s="267" t="s">
        <v>15696</v>
      </c>
      <c r="H5266" s="267" t="s">
        <v>15697</v>
      </c>
      <c r="I5266" s="273" t="s">
        <v>9</v>
      </c>
      <c r="J5266" s="290"/>
    </row>
    <row r="5267" spans="1:10" s="284" customFormat="1" ht="40.200000000000003" customHeight="1">
      <c r="A5267" s="323" t="s">
        <v>15698</v>
      </c>
      <c r="B5267" s="536" t="s">
        <v>15699</v>
      </c>
      <c r="C5267" s="325" t="s">
        <v>15700</v>
      </c>
      <c r="D5267" s="325" t="s">
        <v>15701</v>
      </c>
      <c r="E5267" s="536" t="s">
        <v>15702</v>
      </c>
      <c r="F5267" s="383" t="s">
        <v>15703</v>
      </c>
      <c r="G5267" s="383" t="s">
        <v>15704</v>
      </c>
      <c r="H5267" s="383" t="s">
        <v>15705</v>
      </c>
      <c r="I5267" s="384" t="s">
        <v>9</v>
      </c>
      <c r="J5267" s="290" t="s">
        <v>645</v>
      </c>
    </row>
    <row r="5268" spans="1:10" s="284" customFormat="1" ht="40.200000000000003" customHeight="1">
      <c r="A5268" s="323" t="s">
        <v>15698</v>
      </c>
      <c r="B5268" s="536"/>
      <c r="C5268" s="325" t="s">
        <v>15706</v>
      </c>
      <c r="D5268" s="325" t="s">
        <v>15701</v>
      </c>
      <c r="E5268" s="536"/>
      <c r="F5268" s="383" t="s">
        <v>15707</v>
      </c>
      <c r="G5268" s="383" t="s">
        <v>15704</v>
      </c>
      <c r="H5268" s="383" t="s">
        <v>15708</v>
      </c>
      <c r="I5268" s="384" t="s">
        <v>9</v>
      </c>
      <c r="J5268" s="290" t="s">
        <v>645</v>
      </c>
    </row>
    <row r="5269" spans="1:10" s="284" customFormat="1" ht="40.200000000000003" customHeight="1">
      <c r="A5269" s="323" t="s">
        <v>15698</v>
      </c>
      <c r="B5269" s="536"/>
      <c r="C5269" s="325" t="s">
        <v>15709</v>
      </c>
      <c r="D5269" s="325" t="s">
        <v>15701</v>
      </c>
      <c r="E5269" s="536"/>
      <c r="F5269" s="383" t="s">
        <v>15710</v>
      </c>
      <c r="G5269" s="383" t="s">
        <v>15704</v>
      </c>
      <c r="H5269" s="383" t="s">
        <v>15711</v>
      </c>
      <c r="I5269" s="384" t="s">
        <v>9</v>
      </c>
      <c r="J5269" s="290" t="s">
        <v>645</v>
      </c>
    </row>
    <row r="5270" spans="1:10" s="284" customFormat="1" ht="40.200000000000003" customHeight="1">
      <c r="A5270" s="323" t="s">
        <v>15698</v>
      </c>
      <c r="B5270" s="536"/>
      <c r="C5270" s="325" t="s">
        <v>15712</v>
      </c>
      <c r="D5270" s="325" t="s">
        <v>15701</v>
      </c>
      <c r="E5270" s="536"/>
      <c r="F5270" s="383" t="s">
        <v>15713</v>
      </c>
      <c r="G5270" s="383" t="s">
        <v>15704</v>
      </c>
      <c r="H5270" s="383" t="s">
        <v>15714</v>
      </c>
      <c r="I5270" s="384" t="s">
        <v>9</v>
      </c>
      <c r="J5270" s="290" t="s">
        <v>645</v>
      </c>
    </row>
    <row r="5271" spans="1:10" s="284" customFormat="1" ht="40.200000000000003" customHeight="1">
      <c r="A5271" s="323" t="s">
        <v>15698</v>
      </c>
      <c r="B5271" s="536"/>
      <c r="C5271" s="325" t="s">
        <v>15715</v>
      </c>
      <c r="D5271" s="325" t="s">
        <v>15701</v>
      </c>
      <c r="E5271" s="536"/>
      <c r="F5271" s="383" t="s">
        <v>15716</v>
      </c>
      <c r="G5271" s="383" t="s">
        <v>15704</v>
      </c>
      <c r="H5271" s="383" t="s">
        <v>15717</v>
      </c>
      <c r="I5271" s="384" t="s">
        <v>9</v>
      </c>
      <c r="J5271" s="290" t="s">
        <v>645</v>
      </c>
    </row>
    <row r="5272" spans="1:10" s="284" customFormat="1" ht="40.200000000000003" customHeight="1">
      <c r="A5272" s="323" t="s">
        <v>15698</v>
      </c>
      <c r="B5272" s="536"/>
      <c r="C5272" s="325" t="s">
        <v>15718</v>
      </c>
      <c r="D5272" s="325" t="s">
        <v>15701</v>
      </c>
      <c r="E5272" s="536"/>
      <c r="F5272" s="383" t="s">
        <v>15719</v>
      </c>
      <c r="G5272" s="383" t="s">
        <v>15704</v>
      </c>
      <c r="H5272" s="383" t="s">
        <v>15720</v>
      </c>
      <c r="I5272" s="384" t="s">
        <v>9</v>
      </c>
      <c r="J5272" s="290" t="s">
        <v>645</v>
      </c>
    </row>
    <row r="5273" spans="1:10" s="284" customFormat="1" ht="40.200000000000003" customHeight="1">
      <c r="A5273" s="323" t="s">
        <v>15698</v>
      </c>
      <c r="B5273" s="536"/>
      <c r="C5273" s="325" t="s">
        <v>15721</v>
      </c>
      <c r="D5273" s="325" t="s">
        <v>15701</v>
      </c>
      <c r="E5273" s="536"/>
      <c r="F5273" s="383" t="s">
        <v>15722</v>
      </c>
      <c r="G5273" s="383" t="s">
        <v>15704</v>
      </c>
      <c r="H5273" s="383" t="s">
        <v>15723</v>
      </c>
      <c r="I5273" s="384" t="s">
        <v>9</v>
      </c>
      <c r="J5273" s="290" t="s">
        <v>645</v>
      </c>
    </row>
    <row r="5274" spans="1:10" s="284" customFormat="1" ht="40.200000000000003" customHeight="1">
      <c r="A5274" s="323" t="s">
        <v>15698</v>
      </c>
      <c r="B5274" s="536"/>
      <c r="C5274" s="325" t="s">
        <v>15724</v>
      </c>
      <c r="D5274" s="325" t="s">
        <v>15701</v>
      </c>
      <c r="E5274" s="536"/>
      <c r="F5274" s="383" t="s">
        <v>15725</v>
      </c>
      <c r="G5274" s="383" t="s">
        <v>15704</v>
      </c>
      <c r="H5274" s="383" t="s">
        <v>15726</v>
      </c>
      <c r="I5274" s="384" t="s">
        <v>9</v>
      </c>
      <c r="J5274" s="290" t="s">
        <v>645</v>
      </c>
    </row>
    <row r="5275" spans="1:10" s="284" customFormat="1" ht="40.200000000000003" customHeight="1">
      <c r="A5275" s="323" t="s">
        <v>15698</v>
      </c>
      <c r="B5275" s="536"/>
      <c r="C5275" s="325" t="s">
        <v>15727</v>
      </c>
      <c r="D5275" s="325" t="s">
        <v>15701</v>
      </c>
      <c r="E5275" s="536"/>
      <c r="F5275" s="383" t="s">
        <v>15728</v>
      </c>
      <c r="G5275" s="383" t="s">
        <v>15704</v>
      </c>
      <c r="H5275" s="383" t="s">
        <v>15729</v>
      </c>
      <c r="I5275" s="384" t="s">
        <v>9</v>
      </c>
      <c r="J5275" s="290" t="s">
        <v>645</v>
      </c>
    </row>
    <row r="5276" spans="1:10" s="284" customFormat="1" ht="40.200000000000003" customHeight="1">
      <c r="A5276" s="323" t="s">
        <v>15698</v>
      </c>
      <c r="B5276" s="536"/>
      <c r="C5276" s="325" t="s">
        <v>15730</v>
      </c>
      <c r="D5276" s="325" t="s">
        <v>15701</v>
      </c>
      <c r="E5276" s="536"/>
      <c r="F5276" s="383" t="s">
        <v>15731</v>
      </c>
      <c r="G5276" s="383" t="s">
        <v>15704</v>
      </c>
      <c r="H5276" s="383" t="s">
        <v>15732</v>
      </c>
      <c r="I5276" s="384" t="s">
        <v>9</v>
      </c>
      <c r="J5276" s="290" t="s">
        <v>645</v>
      </c>
    </row>
    <row r="5277" spans="1:10" s="284" customFormat="1" ht="40.200000000000003" customHeight="1">
      <c r="A5277" s="323" t="s">
        <v>15698</v>
      </c>
      <c r="B5277" s="536"/>
      <c r="C5277" s="325" t="s">
        <v>15733</v>
      </c>
      <c r="D5277" s="325" t="s">
        <v>15701</v>
      </c>
      <c r="E5277" s="536"/>
      <c r="F5277" s="383" t="s">
        <v>15734</v>
      </c>
      <c r="G5277" s="383" t="s">
        <v>15704</v>
      </c>
      <c r="H5277" s="383" t="s">
        <v>15735</v>
      </c>
      <c r="I5277" s="384" t="s">
        <v>9</v>
      </c>
      <c r="J5277" s="290" t="s">
        <v>645</v>
      </c>
    </row>
    <row r="5278" spans="1:10" s="284" customFormat="1" ht="40.200000000000003" customHeight="1">
      <c r="A5278" s="323" t="s">
        <v>15698</v>
      </c>
      <c r="B5278" s="536"/>
      <c r="C5278" s="325" t="s">
        <v>15736</v>
      </c>
      <c r="D5278" s="325" t="s">
        <v>15701</v>
      </c>
      <c r="E5278" s="536"/>
      <c r="F5278" s="383" t="s">
        <v>15737</v>
      </c>
      <c r="G5278" s="383" t="s">
        <v>15704</v>
      </c>
      <c r="H5278" s="383" t="s">
        <v>15738</v>
      </c>
      <c r="I5278" s="384" t="s">
        <v>9</v>
      </c>
      <c r="J5278" s="290" t="s">
        <v>645</v>
      </c>
    </row>
    <row r="5279" spans="1:10" s="284" customFormat="1" ht="40.200000000000003" customHeight="1">
      <c r="A5279" s="323" t="s">
        <v>15698</v>
      </c>
      <c r="B5279" s="536"/>
      <c r="C5279" s="325" t="s">
        <v>17843</v>
      </c>
      <c r="D5279" s="325" t="s">
        <v>15701</v>
      </c>
      <c r="E5279" s="536"/>
      <c r="F5279" s="383" t="s">
        <v>15740</v>
      </c>
      <c r="G5279" s="383" t="s">
        <v>15704</v>
      </c>
      <c r="H5279" s="383" t="s">
        <v>15741</v>
      </c>
      <c r="I5279" s="384" t="s">
        <v>9</v>
      </c>
      <c r="J5279" s="290" t="s">
        <v>645</v>
      </c>
    </row>
    <row r="5280" spans="1:10" s="284" customFormat="1" ht="40.200000000000003" customHeight="1">
      <c r="A5280" s="323" t="s">
        <v>15698</v>
      </c>
      <c r="B5280" s="536"/>
      <c r="C5280" s="325" t="s">
        <v>15739</v>
      </c>
      <c r="D5280" s="325" t="s">
        <v>15701</v>
      </c>
      <c r="E5280" s="536"/>
      <c r="F5280" s="325" t="s">
        <v>15743</v>
      </c>
      <c r="G5280" s="383" t="s">
        <v>15704</v>
      </c>
      <c r="H5280" s="325" t="s">
        <v>15744</v>
      </c>
      <c r="I5280" s="384" t="s">
        <v>9</v>
      </c>
      <c r="J5280" s="290" t="s">
        <v>645</v>
      </c>
    </row>
    <row r="5281" spans="1:10" s="284" customFormat="1" ht="40.200000000000003" customHeight="1">
      <c r="A5281" s="323" t="s">
        <v>15698</v>
      </c>
      <c r="B5281" s="536"/>
      <c r="C5281" s="325" t="s">
        <v>15742</v>
      </c>
      <c r="D5281" s="325" t="s">
        <v>15701</v>
      </c>
      <c r="E5281" s="536"/>
      <c r="F5281" s="325" t="s">
        <v>15746</v>
      </c>
      <c r="G5281" s="383" t="s">
        <v>15704</v>
      </c>
      <c r="H5281" s="325" t="s">
        <v>15747</v>
      </c>
      <c r="I5281" s="384" t="s">
        <v>9</v>
      </c>
      <c r="J5281" s="290" t="s">
        <v>645</v>
      </c>
    </row>
    <row r="5282" spans="1:10" s="284" customFormat="1" ht="40.200000000000003" customHeight="1">
      <c r="A5282" s="323" t="s">
        <v>15698</v>
      </c>
      <c r="B5282" s="536"/>
      <c r="C5282" s="325" t="s">
        <v>15745</v>
      </c>
      <c r="D5282" s="325" t="s">
        <v>15701</v>
      </c>
      <c r="E5282" s="536"/>
      <c r="F5282" s="325" t="s">
        <v>12683</v>
      </c>
      <c r="G5282" s="383" t="s">
        <v>15704</v>
      </c>
      <c r="H5282" s="325" t="s">
        <v>15749</v>
      </c>
      <c r="I5282" s="384" t="s">
        <v>9</v>
      </c>
      <c r="J5282" s="290" t="s">
        <v>645</v>
      </c>
    </row>
    <row r="5283" spans="1:10" s="284" customFormat="1" ht="40.200000000000003" customHeight="1">
      <c r="A5283" s="323" t="s">
        <v>15698</v>
      </c>
      <c r="B5283" s="536"/>
      <c r="C5283" s="325" t="s">
        <v>15748</v>
      </c>
      <c r="D5283" s="325" t="s">
        <v>15701</v>
      </c>
      <c r="E5283" s="536"/>
      <c r="F5283" s="325" t="s">
        <v>15751</v>
      </c>
      <c r="G5283" s="383" t="s">
        <v>15704</v>
      </c>
      <c r="H5283" s="325" t="s">
        <v>15752</v>
      </c>
      <c r="I5283" s="384" t="s">
        <v>9</v>
      </c>
      <c r="J5283" s="290" t="s">
        <v>645</v>
      </c>
    </row>
    <row r="5284" spans="1:10" s="284" customFormat="1" ht="40.200000000000003" customHeight="1">
      <c r="A5284" s="323" t="s">
        <v>15698</v>
      </c>
      <c r="B5284" s="536"/>
      <c r="C5284" s="325" t="s">
        <v>15750</v>
      </c>
      <c r="D5284" s="325" t="s">
        <v>15701</v>
      </c>
      <c r="E5284" s="536"/>
      <c r="F5284" s="325" t="s">
        <v>15754</v>
      </c>
      <c r="G5284" s="383" t="s">
        <v>15704</v>
      </c>
      <c r="H5284" s="325" t="s">
        <v>15755</v>
      </c>
      <c r="I5284" s="384" t="s">
        <v>9</v>
      </c>
      <c r="J5284" s="290" t="s">
        <v>645</v>
      </c>
    </row>
    <row r="5285" spans="1:10" s="284" customFormat="1" ht="40.200000000000003" customHeight="1">
      <c r="A5285" s="323" t="s">
        <v>15698</v>
      </c>
      <c r="B5285" s="537"/>
      <c r="C5285" s="325" t="s">
        <v>15753</v>
      </c>
      <c r="D5285" s="325" t="s">
        <v>15701</v>
      </c>
      <c r="E5285" s="537"/>
      <c r="F5285" s="325" t="s">
        <v>15756</v>
      </c>
      <c r="G5285" s="383" t="s">
        <v>15704</v>
      </c>
      <c r="H5285" s="325" t="s">
        <v>15757</v>
      </c>
      <c r="I5285" s="384" t="s">
        <v>9</v>
      </c>
      <c r="J5285" s="290" t="s">
        <v>645</v>
      </c>
    </row>
    <row r="5286" spans="1:10" s="284" customFormat="1" ht="40.200000000000003" customHeight="1">
      <c r="A5286" s="385" t="s">
        <v>15758</v>
      </c>
      <c r="B5286" s="539" t="s">
        <v>15759</v>
      </c>
      <c r="C5286" s="386" t="s">
        <v>15760</v>
      </c>
      <c r="D5286" s="386" t="s">
        <v>15761</v>
      </c>
      <c r="E5286" s="539" t="s">
        <v>15762</v>
      </c>
      <c r="F5286" s="386" t="s">
        <v>15763</v>
      </c>
      <c r="G5286" s="386" t="s">
        <v>15764</v>
      </c>
      <c r="H5286" s="386" t="s">
        <v>15765</v>
      </c>
      <c r="I5286" s="384" t="s">
        <v>9</v>
      </c>
      <c r="J5286" s="290" t="s">
        <v>645</v>
      </c>
    </row>
    <row r="5287" spans="1:10" s="284" customFormat="1" ht="40.200000000000003" customHeight="1">
      <c r="A5287" s="385" t="s">
        <v>15758</v>
      </c>
      <c r="B5287" s="539"/>
      <c r="C5287" s="386" t="s">
        <v>15766</v>
      </c>
      <c r="D5287" s="386" t="s">
        <v>15761</v>
      </c>
      <c r="E5287" s="539"/>
      <c r="F5287" s="386" t="s">
        <v>15767</v>
      </c>
      <c r="G5287" s="386" t="s">
        <v>15764</v>
      </c>
      <c r="H5287" s="386" t="s">
        <v>15768</v>
      </c>
      <c r="I5287" s="384" t="s">
        <v>9</v>
      </c>
      <c r="J5287" s="290" t="s">
        <v>645</v>
      </c>
    </row>
    <row r="5288" spans="1:10" s="284" customFormat="1" ht="40.200000000000003" customHeight="1">
      <c r="A5288" s="385" t="s">
        <v>15758</v>
      </c>
      <c r="B5288" s="539"/>
      <c r="C5288" s="386" t="s">
        <v>15769</v>
      </c>
      <c r="D5288" s="386" t="s">
        <v>15761</v>
      </c>
      <c r="E5288" s="539"/>
      <c r="F5288" s="386" t="s">
        <v>13082</v>
      </c>
      <c r="G5288" s="386" t="s">
        <v>15764</v>
      </c>
      <c r="H5288" s="386" t="s">
        <v>15770</v>
      </c>
      <c r="I5288" s="384" t="s">
        <v>9</v>
      </c>
      <c r="J5288" s="290" t="s">
        <v>645</v>
      </c>
    </row>
    <row r="5289" spans="1:10" s="284" customFormat="1" ht="40.200000000000003" customHeight="1">
      <c r="A5289" s="385" t="s">
        <v>15758</v>
      </c>
      <c r="B5289" s="539"/>
      <c r="C5289" s="386" t="s">
        <v>15771</v>
      </c>
      <c r="D5289" s="386" t="s">
        <v>15761</v>
      </c>
      <c r="E5289" s="539"/>
      <c r="F5289" s="386" t="s">
        <v>13085</v>
      </c>
      <c r="G5289" s="386" t="s">
        <v>15764</v>
      </c>
      <c r="H5289" s="386" t="s">
        <v>13086</v>
      </c>
      <c r="I5289" s="384" t="s">
        <v>9</v>
      </c>
      <c r="J5289" s="290" t="s">
        <v>645</v>
      </c>
    </row>
    <row r="5290" spans="1:10" s="284" customFormat="1" ht="40.200000000000003" customHeight="1">
      <c r="A5290" s="385" t="s">
        <v>15758</v>
      </c>
      <c r="B5290" s="539"/>
      <c r="C5290" s="386" t="s">
        <v>15772</v>
      </c>
      <c r="D5290" s="386" t="s">
        <v>15761</v>
      </c>
      <c r="E5290" s="539"/>
      <c r="F5290" s="387" t="s">
        <v>13088</v>
      </c>
      <c r="G5290" s="387" t="s">
        <v>15764</v>
      </c>
      <c r="H5290" s="387" t="s">
        <v>13089</v>
      </c>
      <c r="I5290" s="384" t="s">
        <v>9</v>
      </c>
      <c r="J5290" s="290" t="s">
        <v>645</v>
      </c>
    </row>
    <row r="5291" spans="1:10" s="284" customFormat="1" ht="40.200000000000003" customHeight="1">
      <c r="A5291" s="385" t="s">
        <v>15758</v>
      </c>
      <c r="B5291" s="539"/>
      <c r="C5291" s="386" t="s">
        <v>15773</v>
      </c>
      <c r="D5291" s="386" t="s">
        <v>15761</v>
      </c>
      <c r="E5291" s="539"/>
      <c r="F5291" s="386" t="s">
        <v>13091</v>
      </c>
      <c r="G5291" s="386" t="s">
        <v>15764</v>
      </c>
      <c r="H5291" s="386" t="s">
        <v>13092</v>
      </c>
      <c r="I5291" s="384" t="s">
        <v>9</v>
      </c>
      <c r="J5291" s="290" t="s">
        <v>645</v>
      </c>
    </row>
    <row r="5292" spans="1:10" s="284" customFormat="1" ht="40.200000000000003" customHeight="1">
      <c r="A5292" s="385" t="s">
        <v>15758</v>
      </c>
      <c r="B5292" s="539"/>
      <c r="C5292" s="386" t="s">
        <v>15774</v>
      </c>
      <c r="D5292" s="386" t="s">
        <v>15761</v>
      </c>
      <c r="E5292" s="539"/>
      <c r="F5292" s="386" t="s">
        <v>13098</v>
      </c>
      <c r="G5292" s="386" t="s">
        <v>15775</v>
      </c>
      <c r="H5292" s="386" t="s">
        <v>13100</v>
      </c>
      <c r="I5292" s="384" t="s">
        <v>9</v>
      </c>
      <c r="J5292" s="290" t="s">
        <v>645</v>
      </c>
    </row>
    <row r="5293" spans="1:10" s="284" customFormat="1" ht="40.200000000000003" customHeight="1">
      <c r="A5293" s="385" t="s">
        <v>15758</v>
      </c>
      <c r="B5293" s="539"/>
      <c r="C5293" s="386" t="s">
        <v>15776</v>
      </c>
      <c r="D5293" s="386" t="s">
        <v>15761</v>
      </c>
      <c r="E5293" s="539"/>
      <c r="F5293" s="386" t="s">
        <v>13102</v>
      </c>
      <c r="G5293" s="386" t="s">
        <v>15777</v>
      </c>
      <c r="H5293" s="387" t="s">
        <v>15778</v>
      </c>
      <c r="I5293" s="388" t="s">
        <v>9</v>
      </c>
      <c r="J5293" s="290" t="s">
        <v>645</v>
      </c>
    </row>
    <row r="5294" spans="1:10" s="284" customFormat="1" ht="40.200000000000003" customHeight="1">
      <c r="A5294" s="385" t="s">
        <v>15758</v>
      </c>
      <c r="B5294" s="539"/>
      <c r="C5294" s="386" t="s">
        <v>15779</v>
      </c>
      <c r="D5294" s="386" t="s">
        <v>15761</v>
      </c>
      <c r="E5294" s="539"/>
      <c r="F5294" s="386" t="s">
        <v>13105</v>
      </c>
      <c r="G5294" s="386" t="s">
        <v>15777</v>
      </c>
      <c r="H5294" s="387" t="s">
        <v>13107</v>
      </c>
      <c r="I5294" s="384" t="s">
        <v>9</v>
      </c>
      <c r="J5294" s="290" t="s">
        <v>645</v>
      </c>
    </row>
    <row r="5295" spans="1:10" s="284" customFormat="1" ht="40.200000000000003" customHeight="1">
      <c r="A5295" s="385" t="s">
        <v>15758</v>
      </c>
      <c r="B5295" s="539"/>
      <c r="C5295" s="386" t="s">
        <v>15780</v>
      </c>
      <c r="D5295" s="386" t="s">
        <v>15761</v>
      </c>
      <c r="E5295" s="539"/>
      <c r="F5295" s="386" t="s">
        <v>13109</v>
      </c>
      <c r="G5295" s="386" t="s">
        <v>15777</v>
      </c>
      <c r="H5295" s="387" t="s">
        <v>13110</v>
      </c>
      <c r="I5295" s="384" t="s">
        <v>9</v>
      </c>
      <c r="J5295" s="290" t="s">
        <v>645</v>
      </c>
    </row>
    <row r="5296" spans="1:10" s="284" customFormat="1" ht="40.200000000000003" customHeight="1">
      <c r="A5296" s="385" t="s">
        <v>15758</v>
      </c>
      <c r="B5296" s="539"/>
      <c r="C5296" s="386" t="s">
        <v>15781</v>
      </c>
      <c r="D5296" s="386" t="s">
        <v>15761</v>
      </c>
      <c r="E5296" s="539"/>
      <c r="F5296" s="386" t="s">
        <v>13112</v>
      </c>
      <c r="G5296" s="386" t="s">
        <v>15777</v>
      </c>
      <c r="H5296" s="386" t="s">
        <v>13113</v>
      </c>
      <c r="I5296" s="384" t="s">
        <v>9</v>
      </c>
      <c r="J5296" s="290" t="s">
        <v>645</v>
      </c>
    </row>
    <row r="5297" spans="1:10" s="284" customFormat="1" ht="40.200000000000003" customHeight="1">
      <c r="A5297" s="385" t="s">
        <v>15758</v>
      </c>
      <c r="B5297" s="539"/>
      <c r="C5297" s="386" t="s">
        <v>15782</v>
      </c>
      <c r="D5297" s="386" t="s">
        <v>15761</v>
      </c>
      <c r="E5297" s="539"/>
      <c r="F5297" s="386" t="s">
        <v>13115</v>
      </c>
      <c r="G5297" s="386" t="s">
        <v>15777</v>
      </c>
      <c r="H5297" s="386" t="s">
        <v>13116</v>
      </c>
      <c r="I5297" s="384" t="s">
        <v>9</v>
      </c>
      <c r="J5297" s="290" t="s">
        <v>645</v>
      </c>
    </row>
    <row r="5298" spans="1:10" s="284" customFormat="1" ht="40.200000000000003" customHeight="1">
      <c r="A5298" s="385" t="s">
        <v>15758</v>
      </c>
      <c r="B5298" s="539"/>
      <c r="C5298" s="386" t="s">
        <v>15783</v>
      </c>
      <c r="D5298" s="386" t="s">
        <v>15761</v>
      </c>
      <c r="E5298" s="539"/>
      <c r="F5298" s="386" t="s">
        <v>13118</v>
      </c>
      <c r="G5298" s="386" t="s">
        <v>15784</v>
      </c>
      <c r="H5298" s="386" t="s">
        <v>13120</v>
      </c>
      <c r="I5298" s="384" t="s">
        <v>9</v>
      </c>
      <c r="J5298" s="290" t="s">
        <v>645</v>
      </c>
    </row>
    <row r="5299" spans="1:10" s="284" customFormat="1" ht="40.200000000000003" customHeight="1">
      <c r="A5299" s="385" t="s">
        <v>15758</v>
      </c>
      <c r="B5299" s="539"/>
      <c r="C5299" s="386" t="s">
        <v>15785</v>
      </c>
      <c r="D5299" s="386" t="s">
        <v>15761</v>
      </c>
      <c r="E5299" s="539"/>
      <c r="F5299" s="386" t="s">
        <v>15786</v>
      </c>
      <c r="G5299" s="386" t="s">
        <v>15784</v>
      </c>
      <c r="H5299" s="386" t="s">
        <v>15787</v>
      </c>
      <c r="I5299" s="384" t="s">
        <v>9</v>
      </c>
      <c r="J5299" s="290" t="s">
        <v>645</v>
      </c>
    </row>
    <row r="5300" spans="1:10" s="284" customFormat="1" ht="40.200000000000003" customHeight="1">
      <c r="A5300" s="385" t="s">
        <v>15758</v>
      </c>
      <c r="B5300" s="539"/>
      <c r="C5300" s="386" t="s">
        <v>15788</v>
      </c>
      <c r="D5300" s="386" t="s">
        <v>15761</v>
      </c>
      <c r="E5300" s="539"/>
      <c r="F5300" s="386" t="s">
        <v>13125</v>
      </c>
      <c r="G5300" s="386" t="s">
        <v>15784</v>
      </c>
      <c r="H5300" s="386" t="s">
        <v>13126</v>
      </c>
      <c r="I5300" s="388" t="s">
        <v>9</v>
      </c>
      <c r="J5300" s="290" t="s">
        <v>645</v>
      </c>
    </row>
    <row r="5301" spans="1:10" s="284" customFormat="1" ht="40.200000000000003" customHeight="1">
      <c r="A5301" s="385" t="s">
        <v>15758</v>
      </c>
      <c r="B5301" s="539"/>
      <c r="C5301" s="386" t="s">
        <v>15789</v>
      </c>
      <c r="D5301" s="386" t="s">
        <v>15761</v>
      </c>
      <c r="E5301" s="539"/>
      <c r="F5301" s="386" t="s">
        <v>13128</v>
      </c>
      <c r="G5301" s="386" t="s">
        <v>15784</v>
      </c>
      <c r="H5301" s="386" t="s">
        <v>13129</v>
      </c>
      <c r="I5301" s="384" t="s">
        <v>9</v>
      </c>
      <c r="J5301" s="290" t="s">
        <v>645</v>
      </c>
    </row>
    <row r="5302" spans="1:10" s="284" customFormat="1" ht="40.200000000000003" customHeight="1">
      <c r="A5302" s="385" t="s">
        <v>15758</v>
      </c>
      <c r="B5302" s="539"/>
      <c r="C5302" s="386" t="s">
        <v>15790</v>
      </c>
      <c r="D5302" s="386" t="s">
        <v>15761</v>
      </c>
      <c r="E5302" s="539"/>
      <c r="F5302" s="386" t="s">
        <v>15791</v>
      </c>
      <c r="G5302" s="386" t="s">
        <v>15784</v>
      </c>
      <c r="H5302" s="386" t="s">
        <v>15792</v>
      </c>
      <c r="I5302" s="273" t="s">
        <v>9</v>
      </c>
      <c r="J5302" s="290"/>
    </row>
    <row r="5303" spans="1:10" s="284" customFormat="1" ht="40.200000000000003" customHeight="1">
      <c r="A5303" s="385" t="s">
        <v>15758</v>
      </c>
      <c r="B5303" s="539"/>
      <c r="C5303" s="386" t="s">
        <v>15793</v>
      </c>
      <c r="D5303" s="386" t="s">
        <v>15761</v>
      </c>
      <c r="E5303" s="539"/>
      <c r="F5303" s="386" t="s">
        <v>15794</v>
      </c>
      <c r="G5303" s="386" t="s">
        <v>15784</v>
      </c>
      <c r="H5303" s="386" t="s">
        <v>15795</v>
      </c>
      <c r="I5303" s="384" t="s">
        <v>9</v>
      </c>
      <c r="J5303" s="290" t="s">
        <v>645</v>
      </c>
    </row>
    <row r="5304" spans="1:10" s="284" customFormat="1" ht="40.200000000000003" customHeight="1">
      <c r="A5304" s="385" t="s">
        <v>15758</v>
      </c>
      <c r="B5304" s="539"/>
      <c r="C5304" s="386" t="s">
        <v>15796</v>
      </c>
      <c r="D5304" s="386" t="s">
        <v>15761</v>
      </c>
      <c r="E5304" s="539"/>
      <c r="F5304" s="386" t="s">
        <v>13136</v>
      </c>
      <c r="G5304" s="386" t="s">
        <v>15784</v>
      </c>
      <c r="H5304" s="386" t="s">
        <v>13138</v>
      </c>
      <c r="I5304" s="384" t="s">
        <v>9</v>
      </c>
      <c r="J5304" s="290" t="s">
        <v>645</v>
      </c>
    </row>
    <row r="5305" spans="1:10" s="284" customFormat="1" ht="40.200000000000003" customHeight="1">
      <c r="A5305" s="385" t="s">
        <v>15758</v>
      </c>
      <c r="B5305" s="539"/>
      <c r="C5305" s="386" t="s">
        <v>15797</v>
      </c>
      <c r="D5305" s="386" t="s">
        <v>15761</v>
      </c>
      <c r="E5305" s="539"/>
      <c r="F5305" s="386" t="s">
        <v>13140</v>
      </c>
      <c r="G5305" s="386" t="s">
        <v>15798</v>
      </c>
      <c r="H5305" s="386" t="s">
        <v>13141</v>
      </c>
      <c r="I5305" s="384" t="s">
        <v>9</v>
      </c>
      <c r="J5305" s="290" t="s">
        <v>645</v>
      </c>
    </row>
    <row r="5306" spans="1:10" s="284" customFormat="1" ht="40.200000000000003" customHeight="1">
      <c r="A5306" s="385" t="s">
        <v>15758</v>
      </c>
      <c r="B5306" s="539"/>
      <c r="C5306" s="386" t="s">
        <v>15799</v>
      </c>
      <c r="D5306" s="386" t="s">
        <v>15761</v>
      </c>
      <c r="E5306" s="539"/>
      <c r="F5306" s="386" t="s">
        <v>15800</v>
      </c>
      <c r="G5306" s="386" t="s">
        <v>15798</v>
      </c>
      <c r="H5306" s="386" t="s">
        <v>13144</v>
      </c>
      <c r="I5306" s="384" t="s">
        <v>9</v>
      </c>
      <c r="J5306" s="290" t="s">
        <v>645</v>
      </c>
    </row>
    <row r="5307" spans="1:10" s="284" customFormat="1" ht="40.200000000000003" customHeight="1">
      <c r="A5307" s="385" t="s">
        <v>15758</v>
      </c>
      <c r="B5307" s="539"/>
      <c r="C5307" s="386" t="s">
        <v>15801</v>
      </c>
      <c r="D5307" s="386" t="s">
        <v>15761</v>
      </c>
      <c r="E5307" s="539"/>
      <c r="F5307" s="386" t="s">
        <v>13146</v>
      </c>
      <c r="G5307" s="386" t="s">
        <v>15802</v>
      </c>
      <c r="H5307" s="386" t="s">
        <v>13148</v>
      </c>
      <c r="I5307" s="384" t="s">
        <v>9</v>
      </c>
      <c r="J5307" s="290" t="s">
        <v>645</v>
      </c>
    </row>
    <row r="5308" spans="1:10" s="284" customFormat="1" ht="40.200000000000003" customHeight="1">
      <c r="A5308" s="385" t="s">
        <v>15758</v>
      </c>
      <c r="B5308" s="539"/>
      <c r="C5308" s="386" t="s">
        <v>15803</v>
      </c>
      <c r="D5308" s="386" t="s">
        <v>15761</v>
      </c>
      <c r="E5308" s="539"/>
      <c r="F5308" s="386" t="s">
        <v>13150</v>
      </c>
      <c r="G5308" s="386" t="s">
        <v>15802</v>
      </c>
      <c r="H5308" s="386" t="s">
        <v>15804</v>
      </c>
      <c r="I5308" s="350" t="s">
        <v>9</v>
      </c>
      <c r="J5308" s="290" t="s">
        <v>645</v>
      </c>
    </row>
    <row r="5309" spans="1:10" s="284" customFormat="1" ht="40.200000000000003" customHeight="1">
      <c r="A5309" s="385" t="s">
        <v>15758</v>
      </c>
      <c r="B5309" s="539"/>
      <c r="C5309" s="386" t="s">
        <v>15805</v>
      </c>
      <c r="D5309" s="386" t="s">
        <v>15761</v>
      </c>
      <c r="E5309" s="539"/>
      <c r="F5309" s="386" t="s">
        <v>13153</v>
      </c>
      <c r="G5309" s="386" t="s">
        <v>15806</v>
      </c>
      <c r="H5309" s="386" t="s">
        <v>13155</v>
      </c>
      <c r="I5309" s="384" t="s">
        <v>9</v>
      </c>
      <c r="J5309" s="290" t="s">
        <v>645</v>
      </c>
    </row>
    <row r="5310" spans="1:10" s="284" customFormat="1" ht="40.200000000000003" customHeight="1">
      <c r="A5310" s="385" t="s">
        <v>15758</v>
      </c>
      <c r="B5310" s="539"/>
      <c r="C5310" s="386" t="s">
        <v>15807</v>
      </c>
      <c r="D5310" s="386" t="s">
        <v>15761</v>
      </c>
      <c r="E5310" s="539"/>
      <c r="F5310" s="386" t="s">
        <v>15808</v>
      </c>
      <c r="G5310" s="386" t="s">
        <v>15784</v>
      </c>
      <c r="H5310" s="386" t="s">
        <v>15809</v>
      </c>
      <c r="I5310" s="384" t="s">
        <v>9</v>
      </c>
      <c r="J5310" s="290" t="s">
        <v>645</v>
      </c>
    </row>
    <row r="5311" spans="1:10" s="284" customFormat="1" ht="40.200000000000003" customHeight="1">
      <c r="A5311" s="385" t="s">
        <v>15758</v>
      </c>
      <c r="B5311" s="539"/>
      <c r="C5311" s="386" t="s">
        <v>15810</v>
      </c>
      <c r="D5311" s="386" t="s">
        <v>15761</v>
      </c>
      <c r="E5311" s="539"/>
      <c r="F5311" s="386" t="s">
        <v>15811</v>
      </c>
      <c r="G5311" s="386" t="s">
        <v>15784</v>
      </c>
      <c r="H5311" s="386" t="s">
        <v>15812</v>
      </c>
      <c r="I5311" s="384" t="s">
        <v>9</v>
      </c>
      <c r="J5311" s="290" t="s">
        <v>645</v>
      </c>
    </row>
    <row r="5312" spans="1:10" s="284" customFormat="1" ht="40.200000000000003" customHeight="1">
      <c r="A5312" s="385" t="s">
        <v>15758</v>
      </c>
      <c r="B5312" s="539"/>
      <c r="C5312" s="386" t="s">
        <v>15813</v>
      </c>
      <c r="D5312" s="386" t="s">
        <v>15761</v>
      </c>
      <c r="E5312" s="539"/>
      <c r="F5312" s="386" t="s">
        <v>15814</v>
      </c>
      <c r="G5312" s="386" t="s">
        <v>15784</v>
      </c>
      <c r="H5312" s="386" t="s">
        <v>15815</v>
      </c>
      <c r="I5312" s="384" t="s">
        <v>9</v>
      </c>
      <c r="J5312" s="290" t="s">
        <v>645</v>
      </c>
    </row>
    <row r="5313" spans="1:10" s="284" customFormat="1" ht="40.200000000000003" customHeight="1">
      <c r="A5313" s="385" t="s">
        <v>15758</v>
      </c>
      <c r="B5313" s="539"/>
      <c r="C5313" s="386" t="s">
        <v>15816</v>
      </c>
      <c r="D5313" s="386" t="s">
        <v>15761</v>
      </c>
      <c r="E5313" s="539"/>
      <c r="F5313" s="386" t="s">
        <v>15817</v>
      </c>
      <c r="G5313" s="386" t="s">
        <v>15784</v>
      </c>
      <c r="H5313" s="386" t="s">
        <v>15818</v>
      </c>
      <c r="I5313" s="384" t="s">
        <v>9</v>
      </c>
      <c r="J5313" s="290" t="s">
        <v>645</v>
      </c>
    </row>
    <row r="5314" spans="1:10" s="284" customFormat="1" ht="40.200000000000003" customHeight="1">
      <c r="A5314" s="385" t="s">
        <v>15758</v>
      </c>
      <c r="B5314" s="539"/>
      <c r="C5314" s="386" t="s">
        <v>15819</v>
      </c>
      <c r="D5314" s="386" t="s">
        <v>15761</v>
      </c>
      <c r="E5314" s="539"/>
      <c r="F5314" s="386" t="s">
        <v>15820</v>
      </c>
      <c r="G5314" s="386" t="s">
        <v>15784</v>
      </c>
      <c r="H5314" s="386" t="s">
        <v>15821</v>
      </c>
      <c r="I5314" s="384" t="s">
        <v>9</v>
      </c>
      <c r="J5314" s="290" t="s">
        <v>645</v>
      </c>
    </row>
    <row r="5315" spans="1:10" s="284" customFormat="1" ht="40.200000000000003" customHeight="1">
      <c r="A5315" s="385" t="s">
        <v>15758</v>
      </c>
      <c r="B5315" s="539"/>
      <c r="C5315" s="386" t="s">
        <v>15822</v>
      </c>
      <c r="D5315" s="386" t="s">
        <v>15761</v>
      </c>
      <c r="E5315" s="539"/>
      <c r="F5315" s="386" t="s">
        <v>13169</v>
      </c>
      <c r="G5315" s="386" t="s">
        <v>15784</v>
      </c>
      <c r="H5315" s="386" t="s">
        <v>13170</v>
      </c>
      <c r="I5315" s="384" t="s">
        <v>9</v>
      </c>
      <c r="J5315" s="290" t="s">
        <v>645</v>
      </c>
    </row>
    <row r="5316" spans="1:10" s="284" customFormat="1" ht="40.200000000000003" customHeight="1">
      <c r="A5316" s="385" t="s">
        <v>15758</v>
      </c>
      <c r="B5316" s="539"/>
      <c r="C5316" s="386" t="s">
        <v>15823</v>
      </c>
      <c r="D5316" s="386" t="s">
        <v>15761</v>
      </c>
      <c r="E5316" s="539"/>
      <c r="F5316" s="386" t="s">
        <v>15824</v>
      </c>
      <c r="G5316" s="386" t="s">
        <v>15784</v>
      </c>
      <c r="H5316" s="386" t="s">
        <v>15825</v>
      </c>
      <c r="I5316" s="384" t="s">
        <v>9</v>
      </c>
      <c r="J5316" s="290" t="s">
        <v>645</v>
      </c>
    </row>
    <row r="5317" spans="1:10" s="284" customFormat="1" ht="40.200000000000003" customHeight="1">
      <c r="A5317" s="385" t="s">
        <v>15758</v>
      </c>
      <c r="B5317" s="539"/>
      <c r="C5317" s="386" t="s">
        <v>15826</v>
      </c>
      <c r="D5317" s="386" t="s">
        <v>15761</v>
      </c>
      <c r="E5317" s="539"/>
      <c r="F5317" s="386" t="s">
        <v>15827</v>
      </c>
      <c r="G5317" s="386" t="s">
        <v>15828</v>
      </c>
      <c r="H5317" s="386" t="s">
        <v>15829</v>
      </c>
      <c r="I5317" s="384" t="s">
        <v>9</v>
      </c>
      <c r="J5317" s="290" t="s">
        <v>645</v>
      </c>
    </row>
    <row r="5318" spans="1:10" s="284" customFormat="1" ht="40.200000000000003" customHeight="1">
      <c r="A5318" s="385" t="s">
        <v>15758</v>
      </c>
      <c r="B5318" s="539"/>
      <c r="C5318" s="386" t="s">
        <v>15830</v>
      </c>
      <c r="D5318" s="386" t="s">
        <v>15761</v>
      </c>
      <c r="E5318" s="539"/>
      <c r="F5318" s="386" t="s">
        <v>15831</v>
      </c>
      <c r="G5318" s="386" t="s">
        <v>15784</v>
      </c>
      <c r="H5318" s="386" t="s">
        <v>13187</v>
      </c>
      <c r="I5318" s="384" t="s">
        <v>9</v>
      </c>
      <c r="J5318" s="290" t="s">
        <v>645</v>
      </c>
    </row>
    <row r="5319" spans="1:10" s="284" customFormat="1" ht="40.200000000000003" customHeight="1">
      <c r="A5319" s="385" t="s">
        <v>15758</v>
      </c>
      <c r="B5319" s="539"/>
      <c r="C5319" s="386" t="s">
        <v>15832</v>
      </c>
      <c r="D5319" s="386" t="s">
        <v>15761</v>
      </c>
      <c r="E5319" s="539"/>
      <c r="F5319" s="386" t="s">
        <v>15833</v>
      </c>
      <c r="G5319" s="386" t="s">
        <v>15784</v>
      </c>
      <c r="H5319" s="386" t="s">
        <v>15834</v>
      </c>
      <c r="I5319" s="384" t="s">
        <v>9</v>
      </c>
      <c r="J5319" s="290" t="s">
        <v>645</v>
      </c>
    </row>
    <row r="5320" spans="1:10" s="284" customFormat="1" ht="40.200000000000003" customHeight="1">
      <c r="A5320" s="385" t="s">
        <v>15758</v>
      </c>
      <c r="B5320" s="539"/>
      <c r="C5320" s="386" t="s">
        <v>15835</v>
      </c>
      <c r="D5320" s="386" t="s">
        <v>15761</v>
      </c>
      <c r="E5320" s="539"/>
      <c r="F5320" s="386" t="s">
        <v>13192</v>
      </c>
      <c r="G5320" s="386" t="s">
        <v>15836</v>
      </c>
      <c r="H5320" s="386" t="s">
        <v>13194</v>
      </c>
      <c r="I5320" s="384" t="s">
        <v>9</v>
      </c>
      <c r="J5320" s="290" t="s">
        <v>645</v>
      </c>
    </row>
    <row r="5321" spans="1:10" s="284" customFormat="1" ht="40.200000000000003" customHeight="1">
      <c r="A5321" s="385" t="s">
        <v>15758</v>
      </c>
      <c r="B5321" s="539"/>
      <c r="C5321" s="386" t="s">
        <v>15837</v>
      </c>
      <c r="D5321" s="386" t="s">
        <v>15761</v>
      </c>
      <c r="E5321" s="539"/>
      <c r="F5321" s="386" t="s">
        <v>13196</v>
      </c>
      <c r="G5321" s="386" t="s">
        <v>15838</v>
      </c>
      <c r="H5321" s="386" t="s">
        <v>13198</v>
      </c>
      <c r="I5321" s="384" t="s">
        <v>9</v>
      </c>
      <c r="J5321" s="290" t="s">
        <v>645</v>
      </c>
    </row>
    <row r="5322" spans="1:10" s="284" customFormat="1" ht="40.200000000000003" customHeight="1">
      <c r="A5322" s="385" t="s">
        <v>15758</v>
      </c>
      <c r="B5322" s="539"/>
      <c r="C5322" s="386" t="s">
        <v>15839</v>
      </c>
      <c r="D5322" s="386" t="s">
        <v>15761</v>
      </c>
      <c r="E5322" s="539"/>
      <c r="F5322" s="386" t="s">
        <v>13200</v>
      </c>
      <c r="G5322" s="386" t="s">
        <v>15840</v>
      </c>
      <c r="H5322" s="386" t="s">
        <v>13202</v>
      </c>
      <c r="I5322" s="384" t="s">
        <v>9</v>
      </c>
      <c r="J5322" s="290" t="s">
        <v>645</v>
      </c>
    </row>
    <row r="5323" spans="1:10" s="284" customFormat="1" ht="40.200000000000003" customHeight="1">
      <c r="A5323" s="385" t="s">
        <v>15758</v>
      </c>
      <c r="B5323" s="539"/>
      <c r="C5323" s="386" t="s">
        <v>15841</v>
      </c>
      <c r="D5323" s="386" t="s">
        <v>15761</v>
      </c>
      <c r="E5323" s="539"/>
      <c r="F5323" s="386" t="s">
        <v>13204</v>
      </c>
      <c r="G5323" s="386" t="s">
        <v>15840</v>
      </c>
      <c r="H5323" s="386" t="s">
        <v>13205</v>
      </c>
      <c r="I5323" s="384" t="s">
        <v>9</v>
      </c>
      <c r="J5323" s="290" t="s">
        <v>645</v>
      </c>
    </row>
    <row r="5324" spans="1:10" s="284" customFormat="1" ht="40.200000000000003" customHeight="1">
      <c r="A5324" s="385" t="s">
        <v>15758</v>
      </c>
      <c r="B5324" s="539"/>
      <c r="C5324" s="386" t="s">
        <v>15842</v>
      </c>
      <c r="D5324" s="386" t="s">
        <v>15761</v>
      </c>
      <c r="E5324" s="539"/>
      <c r="F5324" s="386" t="s">
        <v>13207</v>
      </c>
      <c r="G5324" s="386" t="s">
        <v>15843</v>
      </c>
      <c r="H5324" s="386" t="s">
        <v>13209</v>
      </c>
      <c r="I5324" s="384" t="s">
        <v>9</v>
      </c>
      <c r="J5324" s="290" t="s">
        <v>645</v>
      </c>
    </row>
    <row r="5325" spans="1:10" s="284" customFormat="1" ht="40.200000000000003" customHeight="1">
      <c r="A5325" s="385" t="s">
        <v>15758</v>
      </c>
      <c r="B5325" s="539"/>
      <c r="C5325" s="386" t="s">
        <v>15844</v>
      </c>
      <c r="D5325" s="386" t="s">
        <v>15761</v>
      </c>
      <c r="E5325" s="539"/>
      <c r="F5325" s="386" t="s">
        <v>13211</v>
      </c>
      <c r="G5325" s="386" t="s">
        <v>15843</v>
      </c>
      <c r="H5325" s="386" t="s">
        <v>13212</v>
      </c>
      <c r="I5325" s="384" t="s">
        <v>9</v>
      </c>
      <c r="J5325" s="290" t="s">
        <v>645</v>
      </c>
    </row>
    <row r="5326" spans="1:10" s="284" customFormat="1" ht="40.200000000000003" customHeight="1">
      <c r="A5326" s="385" t="s">
        <v>15758</v>
      </c>
      <c r="B5326" s="539"/>
      <c r="C5326" s="386" t="s">
        <v>15845</v>
      </c>
      <c r="D5326" s="386" t="s">
        <v>15761</v>
      </c>
      <c r="E5326" s="539"/>
      <c r="F5326" s="386" t="s">
        <v>13214</v>
      </c>
      <c r="G5326" s="386" t="s">
        <v>15784</v>
      </c>
      <c r="H5326" s="386" t="s">
        <v>13215</v>
      </c>
      <c r="I5326" s="384" t="s">
        <v>9</v>
      </c>
      <c r="J5326" s="290" t="s">
        <v>645</v>
      </c>
    </row>
    <row r="5327" spans="1:10" s="284" customFormat="1" ht="40.200000000000003" customHeight="1">
      <c r="A5327" s="385" t="s">
        <v>15758</v>
      </c>
      <c r="B5327" s="539"/>
      <c r="C5327" s="386" t="s">
        <v>15846</v>
      </c>
      <c r="D5327" s="386" t="s">
        <v>15761</v>
      </c>
      <c r="E5327" s="539"/>
      <c r="F5327" s="386" t="s">
        <v>13217</v>
      </c>
      <c r="G5327" s="386" t="s">
        <v>15784</v>
      </c>
      <c r="H5327" s="386" t="s">
        <v>13218</v>
      </c>
      <c r="I5327" s="384" t="s">
        <v>9</v>
      </c>
      <c r="J5327" s="290" t="s">
        <v>645</v>
      </c>
    </row>
    <row r="5328" spans="1:10" s="284" customFormat="1" ht="40.200000000000003" customHeight="1">
      <c r="A5328" s="385" t="s">
        <v>15758</v>
      </c>
      <c r="B5328" s="539"/>
      <c r="C5328" s="386" t="s">
        <v>15847</v>
      </c>
      <c r="D5328" s="386" t="s">
        <v>15761</v>
      </c>
      <c r="E5328" s="539"/>
      <c r="F5328" s="386" t="s">
        <v>13220</v>
      </c>
      <c r="G5328" s="386" t="s">
        <v>15784</v>
      </c>
      <c r="H5328" s="387" t="s">
        <v>13221</v>
      </c>
      <c r="I5328" s="384" t="s">
        <v>9</v>
      </c>
      <c r="J5328" s="290" t="s">
        <v>645</v>
      </c>
    </row>
    <row r="5329" spans="1:10" s="284" customFormat="1" ht="40.200000000000003" customHeight="1">
      <c r="A5329" s="385" t="s">
        <v>15758</v>
      </c>
      <c r="B5329" s="539"/>
      <c r="C5329" s="386" t="s">
        <v>15848</v>
      </c>
      <c r="D5329" s="386" t="s">
        <v>15761</v>
      </c>
      <c r="E5329" s="539"/>
      <c r="F5329" s="386" t="s">
        <v>13223</v>
      </c>
      <c r="G5329" s="386" t="s">
        <v>15784</v>
      </c>
      <c r="H5329" s="386" t="s">
        <v>13224</v>
      </c>
      <c r="I5329" s="384" t="s">
        <v>9</v>
      </c>
      <c r="J5329" s="290" t="s">
        <v>645</v>
      </c>
    </row>
    <row r="5330" spans="1:10" s="284" customFormat="1" ht="40.200000000000003" customHeight="1">
      <c r="A5330" s="385" t="s">
        <v>15758</v>
      </c>
      <c r="B5330" s="539"/>
      <c r="C5330" s="386" t="s">
        <v>15849</v>
      </c>
      <c r="D5330" s="386" t="s">
        <v>15761</v>
      </c>
      <c r="E5330" s="539"/>
      <c r="F5330" s="386" t="s">
        <v>15850</v>
      </c>
      <c r="G5330" s="386" t="s">
        <v>15784</v>
      </c>
      <c r="H5330" s="386" t="s">
        <v>15851</v>
      </c>
      <c r="I5330" s="384" t="s">
        <v>9</v>
      </c>
      <c r="J5330" s="290" t="s">
        <v>645</v>
      </c>
    </row>
    <row r="5331" spans="1:10" s="284" customFormat="1" ht="40.200000000000003" customHeight="1">
      <c r="A5331" s="385" t="s">
        <v>15758</v>
      </c>
      <c r="B5331" s="539"/>
      <c r="C5331" s="386" t="s">
        <v>15852</v>
      </c>
      <c r="D5331" s="386" t="s">
        <v>15761</v>
      </c>
      <c r="E5331" s="539"/>
      <c r="F5331" s="386" t="s">
        <v>15853</v>
      </c>
      <c r="G5331" s="386" t="s">
        <v>15784</v>
      </c>
      <c r="H5331" s="386" t="s">
        <v>15854</v>
      </c>
      <c r="I5331" s="384" t="s">
        <v>9</v>
      </c>
      <c r="J5331" s="290" t="s">
        <v>645</v>
      </c>
    </row>
    <row r="5332" spans="1:10" s="284" customFormat="1" ht="40.200000000000003" customHeight="1">
      <c r="A5332" s="385" t="s">
        <v>15758</v>
      </c>
      <c r="B5332" s="539"/>
      <c r="C5332" s="386" t="s">
        <v>15855</v>
      </c>
      <c r="D5332" s="386" t="s">
        <v>15761</v>
      </c>
      <c r="E5332" s="539"/>
      <c r="F5332" s="386" t="s">
        <v>15856</v>
      </c>
      <c r="G5332" s="386" t="s">
        <v>15784</v>
      </c>
      <c r="H5332" s="386" t="s">
        <v>15857</v>
      </c>
      <c r="I5332" s="384" t="s">
        <v>9</v>
      </c>
      <c r="J5332" s="290" t="s">
        <v>645</v>
      </c>
    </row>
    <row r="5333" spans="1:10" s="284" customFormat="1" ht="40.200000000000003" customHeight="1">
      <c r="A5333" s="385" t="s">
        <v>15758</v>
      </c>
      <c r="B5333" s="539"/>
      <c r="C5333" s="386" t="s">
        <v>15858</v>
      </c>
      <c r="D5333" s="386" t="s">
        <v>15761</v>
      </c>
      <c r="E5333" s="539"/>
      <c r="F5333" s="386" t="s">
        <v>15859</v>
      </c>
      <c r="G5333" s="386" t="s">
        <v>15784</v>
      </c>
      <c r="H5333" s="386" t="s">
        <v>15860</v>
      </c>
      <c r="I5333" s="384" t="s">
        <v>9</v>
      </c>
      <c r="J5333" s="290" t="s">
        <v>645</v>
      </c>
    </row>
    <row r="5334" spans="1:10" s="284" customFormat="1" ht="40.200000000000003" customHeight="1">
      <c r="A5334" s="385" t="s">
        <v>15758</v>
      </c>
      <c r="B5334" s="539"/>
      <c r="C5334" s="386" t="s">
        <v>15861</v>
      </c>
      <c r="D5334" s="386" t="s">
        <v>15761</v>
      </c>
      <c r="E5334" s="539"/>
      <c r="F5334" s="386" t="s">
        <v>15862</v>
      </c>
      <c r="G5334" s="386" t="s">
        <v>15784</v>
      </c>
      <c r="H5334" s="386" t="s">
        <v>15863</v>
      </c>
      <c r="I5334" s="384" t="s">
        <v>9</v>
      </c>
      <c r="J5334" s="290" t="s">
        <v>645</v>
      </c>
    </row>
    <row r="5335" spans="1:10" s="284" customFormat="1" ht="40.200000000000003" customHeight="1">
      <c r="A5335" s="385" t="s">
        <v>15758</v>
      </c>
      <c r="B5335" s="539"/>
      <c r="C5335" s="386" t="s">
        <v>15864</v>
      </c>
      <c r="D5335" s="386" t="s">
        <v>15761</v>
      </c>
      <c r="E5335" s="539"/>
      <c r="F5335" s="386" t="s">
        <v>15865</v>
      </c>
      <c r="G5335" s="386" t="s">
        <v>15784</v>
      </c>
      <c r="H5335" s="386" t="s">
        <v>13227</v>
      </c>
      <c r="I5335" s="384" t="s">
        <v>9</v>
      </c>
      <c r="J5335" s="290" t="s">
        <v>645</v>
      </c>
    </row>
    <row r="5336" spans="1:10" s="284" customFormat="1" ht="40.200000000000003" customHeight="1">
      <c r="A5336" s="385" t="s">
        <v>15758</v>
      </c>
      <c r="B5336" s="539"/>
      <c r="C5336" s="386" t="s">
        <v>15866</v>
      </c>
      <c r="D5336" s="386" t="s">
        <v>15761</v>
      </c>
      <c r="E5336" s="539"/>
      <c r="F5336" s="386" t="s">
        <v>15867</v>
      </c>
      <c r="G5336" s="386" t="s">
        <v>15784</v>
      </c>
      <c r="H5336" s="386" t="s">
        <v>13230</v>
      </c>
      <c r="I5336" s="384" t="s">
        <v>9</v>
      </c>
      <c r="J5336" s="290" t="s">
        <v>645</v>
      </c>
    </row>
    <row r="5337" spans="1:10" s="284" customFormat="1" ht="40.200000000000003" customHeight="1">
      <c r="A5337" s="385" t="s">
        <v>15758</v>
      </c>
      <c r="B5337" s="539"/>
      <c r="C5337" s="386" t="s">
        <v>15868</v>
      </c>
      <c r="D5337" s="386" t="s">
        <v>15761</v>
      </c>
      <c r="E5337" s="539"/>
      <c r="F5337" s="386" t="s">
        <v>13232</v>
      </c>
      <c r="G5337" s="386" t="s">
        <v>15784</v>
      </c>
      <c r="H5337" s="386" t="s">
        <v>13233</v>
      </c>
      <c r="I5337" s="384" t="s">
        <v>9</v>
      </c>
      <c r="J5337" s="290" t="s">
        <v>645</v>
      </c>
    </row>
    <row r="5338" spans="1:10" s="284" customFormat="1" ht="40.200000000000003" customHeight="1">
      <c r="A5338" s="385" t="s">
        <v>15758</v>
      </c>
      <c r="B5338" s="539"/>
      <c r="C5338" s="386" t="s">
        <v>15869</v>
      </c>
      <c r="D5338" s="386" t="s">
        <v>15761</v>
      </c>
      <c r="E5338" s="539"/>
      <c r="F5338" s="386" t="s">
        <v>13235</v>
      </c>
      <c r="G5338" s="386" t="s">
        <v>15784</v>
      </c>
      <c r="H5338" s="386" t="s">
        <v>13236</v>
      </c>
      <c r="I5338" s="384" t="s">
        <v>9</v>
      </c>
      <c r="J5338" s="290" t="s">
        <v>645</v>
      </c>
    </row>
    <row r="5339" spans="1:10" s="284" customFormat="1" ht="40.200000000000003" customHeight="1">
      <c r="A5339" s="385" t="s">
        <v>15758</v>
      </c>
      <c r="B5339" s="539"/>
      <c r="C5339" s="386" t="s">
        <v>15870</v>
      </c>
      <c r="D5339" s="386" t="s">
        <v>15761</v>
      </c>
      <c r="E5339" s="539"/>
      <c r="F5339" s="386" t="s">
        <v>13238</v>
      </c>
      <c r="G5339" s="386" t="s">
        <v>15784</v>
      </c>
      <c r="H5339" s="386" t="s">
        <v>13239</v>
      </c>
      <c r="I5339" s="384" t="s">
        <v>9</v>
      </c>
      <c r="J5339" s="290" t="s">
        <v>645</v>
      </c>
    </row>
    <row r="5340" spans="1:10" s="284" customFormat="1" ht="40.200000000000003" customHeight="1">
      <c r="A5340" s="385" t="s">
        <v>15758</v>
      </c>
      <c r="B5340" s="539"/>
      <c r="C5340" s="386" t="s">
        <v>15871</v>
      </c>
      <c r="D5340" s="386" t="s">
        <v>15761</v>
      </c>
      <c r="E5340" s="539"/>
      <c r="F5340" s="386" t="s">
        <v>13241</v>
      </c>
      <c r="G5340" s="386" t="s">
        <v>15784</v>
      </c>
      <c r="H5340" s="386" t="s">
        <v>13242</v>
      </c>
      <c r="I5340" s="384" t="s">
        <v>9</v>
      </c>
      <c r="J5340" s="290" t="s">
        <v>645</v>
      </c>
    </row>
    <row r="5341" spans="1:10" s="284" customFormat="1" ht="40.200000000000003" customHeight="1">
      <c r="A5341" s="385" t="s">
        <v>15758</v>
      </c>
      <c r="B5341" s="539"/>
      <c r="C5341" s="386" t="s">
        <v>15872</v>
      </c>
      <c r="D5341" s="386" t="s">
        <v>15761</v>
      </c>
      <c r="E5341" s="539"/>
      <c r="F5341" s="386" t="s">
        <v>13244</v>
      </c>
      <c r="G5341" s="386" t="s">
        <v>15784</v>
      </c>
      <c r="H5341" s="386" t="s">
        <v>13245</v>
      </c>
      <c r="I5341" s="384" t="s">
        <v>9</v>
      </c>
      <c r="J5341" s="290" t="s">
        <v>645</v>
      </c>
    </row>
    <row r="5342" spans="1:10" s="284" customFormat="1" ht="40.200000000000003" customHeight="1">
      <c r="A5342" s="385" t="s">
        <v>15758</v>
      </c>
      <c r="B5342" s="539"/>
      <c r="C5342" s="386" t="s">
        <v>15873</v>
      </c>
      <c r="D5342" s="386" t="s">
        <v>15761</v>
      </c>
      <c r="E5342" s="539"/>
      <c r="F5342" s="386" t="s">
        <v>15874</v>
      </c>
      <c r="G5342" s="386" t="s">
        <v>15784</v>
      </c>
      <c r="H5342" s="386" t="s">
        <v>13249</v>
      </c>
      <c r="I5342" s="384" t="s">
        <v>9</v>
      </c>
      <c r="J5342" s="290" t="s">
        <v>645</v>
      </c>
    </row>
    <row r="5343" spans="1:10" s="284" customFormat="1" ht="40.200000000000003" customHeight="1">
      <c r="A5343" s="385" t="s">
        <v>15758</v>
      </c>
      <c r="B5343" s="539"/>
      <c r="C5343" s="386" t="s">
        <v>15875</v>
      </c>
      <c r="D5343" s="386" t="s">
        <v>15761</v>
      </c>
      <c r="E5343" s="539"/>
      <c r="F5343" s="386" t="s">
        <v>13251</v>
      </c>
      <c r="G5343" s="386" t="s">
        <v>15784</v>
      </c>
      <c r="H5343" s="386" t="s">
        <v>15876</v>
      </c>
      <c r="I5343" s="384" t="s">
        <v>9</v>
      </c>
      <c r="J5343" s="290" t="s">
        <v>645</v>
      </c>
    </row>
    <row r="5344" spans="1:10" s="284" customFormat="1" ht="40.200000000000003" customHeight="1">
      <c r="A5344" s="385" t="s">
        <v>15758</v>
      </c>
      <c r="B5344" s="539"/>
      <c r="C5344" s="386" t="s">
        <v>15877</v>
      </c>
      <c r="D5344" s="386" t="s">
        <v>15761</v>
      </c>
      <c r="E5344" s="539"/>
      <c r="F5344" s="386" t="s">
        <v>12606</v>
      </c>
      <c r="G5344" s="386" t="s">
        <v>15784</v>
      </c>
      <c r="H5344" s="386" t="s">
        <v>12607</v>
      </c>
      <c r="I5344" s="384" t="s">
        <v>9</v>
      </c>
      <c r="J5344" s="290" t="s">
        <v>645</v>
      </c>
    </row>
    <row r="5345" spans="1:10" s="284" customFormat="1" ht="40.200000000000003" customHeight="1">
      <c r="A5345" s="385" t="s">
        <v>15758</v>
      </c>
      <c r="B5345" s="539"/>
      <c r="C5345" s="386" t="s">
        <v>15878</v>
      </c>
      <c r="D5345" s="386" t="s">
        <v>15761</v>
      </c>
      <c r="E5345" s="539"/>
      <c r="F5345" s="386" t="s">
        <v>13255</v>
      </c>
      <c r="G5345" s="386" t="s">
        <v>15784</v>
      </c>
      <c r="H5345" s="386" t="s">
        <v>15879</v>
      </c>
      <c r="I5345" s="384" t="s">
        <v>9</v>
      </c>
      <c r="J5345" s="290" t="s">
        <v>645</v>
      </c>
    </row>
    <row r="5346" spans="1:10" s="284" customFormat="1" ht="40.200000000000003" customHeight="1">
      <c r="A5346" s="385" t="s">
        <v>15758</v>
      </c>
      <c r="B5346" s="539"/>
      <c r="C5346" s="386" t="s">
        <v>15880</v>
      </c>
      <c r="D5346" s="386" t="s">
        <v>15761</v>
      </c>
      <c r="E5346" s="539"/>
      <c r="F5346" s="386" t="s">
        <v>13258</v>
      </c>
      <c r="G5346" s="386" t="s">
        <v>15784</v>
      </c>
      <c r="H5346" s="386" t="s">
        <v>15881</v>
      </c>
      <c r="I5346" s="384" t="s">
        <v>9</v>
      </c>
      <c r="J5346" s="290" t="s">
        <v>645</v>
      </c>
    </row>
    <row r="5347" spans="1:10" s="284" customFormat="1" ht="40.200000000000003" customHeight="1">
      <c r="A5347" s="385" t="s">
        <v>15758</v>
      </c>
      <c r="B5347" s="539"/>
      <c r="C5347" s="386" t="s">
        <v>15882</v>
      </c>
      <c r="D5347" s="386" t="s">
        <v>15761</v>
      </c>
      <c r="E5347" s="539"/>
      <c r="F5347" s="386" t="s">
        <v>3031</v>
      </c>
      <c r="G5347" s="386" t="s">
        <v>15883</v>
      </c>
      <c r="H5347" s="386" t="s">
        <v>6538</v>
      </c>
      <c r="I5347" s="384" t="s">
        <v>9</v>
      </c>
      <c r="J5347" s="290" t="s">
        <v>645</v>
      </c>
    </row>
    <row r="5348" spans="1:10" s="284" customFormat="1" ht="40.200000000000003" customHeight="1">
      <c r="A5348" s="385" t="s">
        <v>15758</v>
      </c>
      <c r="B5348" s="539"/>
      <c r="C5348" s="386" t="s">
        <v>15884</v>
      </c>
      <c r="D5348" s="386" t="s">
        <v>15761</v>
      </c>
      <c r="E5348" s="539"/>
      <c r="F5348" s="386" t="s">
        <v>5025</v>
      </c>
      <c r="G5348" s="386" t="s">
        <v>6540</v>
      </c>
      <c r="H5348" s="386" t="s">
        <v>3365</v>
      </c>
      <c r="I5348" s="384" t="s">
        <v>9</v>
      </c>
      <c r="J5348" s="290" t="s">
        <v>645</v>
      </c>
    </row>
    <row r="5349" spans="1:10" s="284" customFormat="1" ht="40.200000000000003" customHeight="1">
      <c r="A5349" s="385" t="s">
        <v>15758</v>
      </c>
      <c r="B5349" s="539"/>
      <c r="C5349" s="386" t="s">
        <v>15885</v>
      </c>
      <c r="D5349" s="386" t="s">
        <v>15761</v>
      </c>
      <c r="E5349" s="539"/>
      <c r="F5349" s="386" t="s">
        <v>3036</v>
      </c>
      <c r="G5349" s="386" t="s">
        <v>6542</v>
      </c>
      <c r="H5349" s="386" t="s">
        <v>6543</v>
      </c>
      <c r="I5349" s="384" t="s">
        <v>9</v>
      </c>
      <c r="J5349" s="290" t="s">
        <v>645</v>
      </c>
    </row>
    <row r="5350" spans="1:10" s="284" customFormat="1" ht="40.200000000000003" customHeight="1">
      <c r="A5350" s="385" t="s">
        <v>15758</v>
      </c>
      <c r="B5350" s="539"/>
      <c r="C5350" s="386" t="s">
        <v>15886</v>
      </c>
      <c r="D5350" s="386" t="s">
        <v>15761</v>
      </c>
      <c r="E5350" s="539"/>
      <c r="F5350" s="386" t="s">
        <v>13267</v>
      </c>
      <c r="G5350" s="386" t="s">
        <v>15784</v>
      </c>
      <c r="H5350" s="386" t="s">
        <v>13268</v>
      </c>
      <c r="I5350" s="384" t="s">
        <v>9</v>
      </c>
      <c r="J5350" s="290" t="s">
        <v>645</v>
      </c>
    </row>
    <row r="5351" spans="1:10" s="284" customFormat="1" ht="40.200000000000003" customHeight="1">
      <c r="A5351" s="385" t="s">
        <v>15758</v>
      </c>
      <c r="B5351" s="539"/>
      <c r="C5351" s="386" t="s">
        <v>15887</v>
      </c>
      <c r="D5351" s="386" t="s">
        <v>15761</v>
      </c>
      <c r="E5351" s="539"/>
      <c r="F5351" s="386" t="s">
        <v>15888</v>
      </c>
      <c r="G5351" s="386" t="s">
        <v>15784</v>
      </c>
      <c r="H5351" s="386" t="s">
        <v>13271</v>
      </c>
      <c r="I5351" s="384" t="s">
        <v>9</v>
      </c>
      <c r="J5351" s="290" t="s">
        <v>645</v>
      </c>
    </row>
    <row r="5352" spans="1:10" s="284" customFormat="1" ht="40.200000000000003" customHeight="1">
      <c r="A5352" s="385" t="s">
        <v>15758</v>
      </c>
      <c r="B5352" s="539"/>
      <c r="C5352" s="386" t="s">
        <v>15889</v>
      </c>
      <c r="D5352" s="386" t="s">
        <v>15761</v>
      </c>
      <c r="E5352" s="539"/>
      <c r="F5352" s="386" t="s">
        <v>15890</v>
      </c>
      <c r="G5352" s="386" t="s">
        <v>15784</v>
      </c>
      <c r="H5352" s="386" t="s">
        <v>15891</v>
      </c>
      <c r="I5352" s="384" t="s">
        <v>9</v>
      </c>
      <c r="J5352" s="290" t="s">
        <v>645</v>
      </c>
    </row>
    <row r="5353" spans="1:10" s="284" customFormat="1" ht="40.200000000000003" customHeight="1">
      <c r="A5353" s="385" t="s">
        <v>15758</v>
      </c>
      <c r="B5353" s="540"/>
      <c r="C5353" s="386" t="s">
        <v>15892</v>
      </c>
      <c r="D5353" s="386" t="s">
        <v>15761</v>
      </c>
      <c r="E5353" s="540"/>
      <c r="F5353" s="386" t="s">
        <v>15893</v>
      </c>
      <c r="G5353" s="386" t="s">
        <v>15784</v>
      </c>
      <c r="H5353" s="386" t="s">
        <v>15894</v>
      </c>
      <c r="I5353" s="384" t="s">
        <v>9</v>
      </c>
      <c r="J5353" s="290" t="s">
        <v>645</v>
      </c>
    </row>
    <row r="5354" spans="1:10" s="284" customFormat="1" ht="40.200000000000003" customHeight="1">
      <c r="A5354" s="263" t="s">
        <v>15895</v>
      </c>
      <c r="B5354" s="263" t="s">
        <v>15896</v>
      </c>
      <c r="C5354" s="263" t="s">
        <v>15897</v>
      </c>
      <c r="D5354" s="263" t="s">
        <v>15898</v>
      </c>
      <c r="E5354" s="263" t="s">
        <v>15899</v>
      </c>
      <c r="F5354" s="263" t="s">
        <v>15900</v>
      </c>
      <c r="G5354" s="263" t="s">
        <v>15901</v>
      </c>
      <c r="H5354" s="263" t="s">
        <v>15902</v>
      </c>
      <c r="I5354" s="273" t="s">
        <v>9</v>
      </c>
      <c r="J5354" s="290"/>
    </row>
    <row r="5355" spans="1:10" s="284" customFormat="1" ht="40.200000000000003" customHeight="1">
      <c r="A5355" s="263" t="s">
        <v>15895</v>
      </c>
      <c r="B5355" s="263" t="s">
        <v>15896</v>
      </c>
      <c r="C5355" s="263" t="s">
        <v>15903</v>
      </c>
      <c r="D5355" s="263" t="s">
        <v>15898</v>
      </c>
      <c r="E5355" s="263" t="s">
        <v>15899</v>
      </c>
      <c r="F5355" s="263" t="s">
        <v>15904</v>
      </c>
      <c r="G5355" s="263" t="s">
        <v>15901</v>
      </c>
      <c r="H5355" s="263" t="s">
        <v>15905</v>
      </c>
      <c r="I5355" s="273" t="s">
        <v>9</v>
      </c>
      <c r="J5355" s="290"/>
    </row>
    <row r="5356" spans="1:10" s="284" customFormat="1" ht="40.200000000000003" customHeight="1">
      <c r="A5356" s="264" t="s">
        <v>15895</v>
      </c>
      <c r="B5356" s="264" t="s">
        <v>15896</v>
      </c>
      <c r="C5356" s="263" t="s">
        <v>15906</v>
      </c>
      <c r="D5356" s="264" t="s">
        <v>15898</v>
      </c>
      <c r="E5356" s="264" t="s">
        <v>15899</v>
      </c>
      <c r="F5356" s="264" t="s">
        <v>15907</v>
      </c>
      <c r="G5356" s="264" t="s">
        <v>15908</v>
      </c>
      <c r="H5356" s="264" t="s">
        <v>15909</v>
      </c>
      <c r="I5356" s="273" t="s">
        <v>9</v>
      </c>
      <c r="J5356" s="290"/>
    </row>
    <row r="5357" spans="1:10" s="284" customFormat="1" ht="40.200000000000003" customHeight="1">
      <c r="A5357" s="263" t="s">
        <v>15895</v>
      </c>
      <c r="B5357" s="263" t="s">
        <v>15896</v>
      </c>
      <c r="C5357" s="263" t="s">
        <v>15910</v>
      </c>
      <c r="D5357" s="263" t="s">
        <v>15898</v>
      </c>
      <c r="E5357" s="263" t="s">
        <v>15899</v>
      </c>
      <c r="F5357" s="263" t="s">
        <v>15911</v>
      </c>
      <c r="G5357" s="263" t="s">
        <v>15912</v>
      </c>
      <c r="H5357" s="263" t="s">
        <v>15913</v>
      </c>
      <c r="I5357" s="273" t="s">
        <v>9</v>
      </c>
      <c r="J5357" s="290"/>
    </row>
    <row r="5358" spans="1:10" s="284" customFormat="1" ht="40.200000000000003" customHeight="1">
      <c r="A5358" s="263" t="s">
        <v>15895</v>
      </c>
      <c r="B5358" s="263" t="s">
        <v>15896</v>
      </c>
      <c r="C5358" s="263" t="s">
        <v>15914</v>
      </c>
      <c r="D5358" s="263" t="s">
        <v>15898</v>
      </c>
      <c r="E5358" s="263" t="s">
        <v>15899</v>
      </c>
      <c r="F5358" s="263" t="s">
        <v>15915</v>
      </c>
      <c r="G5358" s="263" t="s">
        <v>15916</v>
      </c>
      <c r="H5358" s="263" t="s">
        <v>15917</v>
      </c>
      <c r="I5358" s="273" t="s">
        <v>9</v>
      </c>
      <c r="J5358" s="290"/>
    </row>
    <row r="5359" spans="1:10" s="284" customFormat="1" ht="40.200000000000003" customHeight="1">
      <c r="A5359" s="263" t="s">
        <v>15895</v>
      </c>
      <c r="B5359" s="263" t="s">
        <v>15896</v>
      </c>
      <c r="C5359" s="263" t="s">
        <v>15918</v>
      </c>
      <c r="D5359" s="263" t="s">
        <v>15898</v>
      </c>
      <c r="E5359" s="263" t="s">
        <v>15899</v>
      </c>
      <c r="F5359" s="263" t="s">
        <v>15919</v>
      </c>
      <c r="G5359" s="263" t="s">
        <v>15920</v>
      </c>
      <c r="H5359" s="263" t="s">
        <v>15921</v>
      </c>
      <c r="I5359" s="273" t="s">
        <v>9</v>
      </c>
      <c r="J5359" s="290"/>
    </row>
    <row r="5360" spans="1:10" s="284" customFormat="1" ht="40.200000000000003" customHeight="1">
      <c r="A5360" s="263" t="s">
        <v>15895</v>
      </c>
      <c r="B5360" s="263" t="s">
        <v>15896</v>
      </c>
      <c r="C5360" s="263" t="s">
        <v>15922</v>
      </c>
      <c r="D5360" s="263" t="s">
        <v>15898</v>
      </c>
      <c r="E5360" s="263" t="s">
        <v>15899</v>
      </c>
      <c r="F5360" s="263" t="s">
        <v>15923</v>
      </c>
      <c r="G5360" s="263" t="s">
        <v>15924</v>
      </c>
      <c r="H5360" s="263" t="s">
        <v>15925</v>
      </c>
      <c r="I5360" s="273" t="s">
        <v>9</v>
      </c>
      <c r="J5360" s="290"/>
    </row>
    <row r="5361" spans="1:10" s="284" customFormat="1" ht="40.200000000000003" customHeight="1">
      <c r="A5361" s="263" t="s">
        <v>15895</v>
      </c>
      <c r="B5361" s="263" t="s">
        <v>15896</v>
      </c>
      <c r="C5361" s="263" t="s">
        <v>15926</v>
      </c>
      <c r="D5361" s="263" t="s">
        <v>15898</v>
      </c>
      <c r="E5361" s="263" t="s">
        <v>15899</v>
      </c>
      <c r="F5361" s="263" t="s">
        <v>15927</v>
      </c>
      <c r="G5361" s="263" t="s">
        <v>15928</v>
      </c>
      <c r="H5361" s="263" t="s">
        <v>15929</v>
      </c>
      <c r="I5361" s="273" t="s">
        <v>9</v>
      </c>
      <c r="J5361" s="290"/>
    </row>
    <row r="5362" spans="1:10" s="284" customFormat="1" ht="40.200000000000003" customHeight="1">
      <c r="A5362" s="263" t="s">
        <v>15895</v>
      </c>
      <c r="B5362" s="263" t="s">
        <v>15896</v>
      </c>
      <c r="C5362" s="263" t="s">
        <v>15930</v>
      </c>
      <c r="D5362" s="263" t="s">
        <v>15898</v>
      </c>
      <c r="E5362" s="263" t="s">
        <v>15899</v>
      </c>
      <c r="F5362" s="263" t="s">
        <v>15931</v>
      </c>
      <c r="G5362" s="263" t="s">
        <v>15932</v>
      </c>
      <c r="H5362" s="263" t="s">
        <v>15933</v>
      </c>
      <c r="I5362" s="273" t="s">
        <v>9</v>
      </c>
      <c r="J5362" s="290"/>
    </row>
    <row r="5363" spans="1:10" s="284" customFormat="1" ht="40.200000000000003" customHeight="1">
      <c r="A5363" s="263" t="s">
        <v>15895</v>
      </c>
      <c r="B5363" s="263" t="s">
        <v>15896</v>
      </c>
      <c r="C5363" s="263" t="s">
        <v>15934</v>
      </c>
      <c r="D5363" s="263" t="s">
        <v>15898</v>
      </c>
      <c r="E5363" s="263" t="s">
        <v>15899</v>
      </c>
      <c r="F5363" s="263" t="s">
        <v>15935</v>
      </c>
      <c r="G5363" s="263" t="s">
        <v>15936</v>
      </c>
      <c r="H5363" s="263" t="s">
        <v>15937</v>
      </c>
      <c r="I5363" s="273" t="s">
        <v>9</v>
      </c>
      <c r="J5363" s="290"/>
    </row>
    <row r="5364" spans="1:10" s="284" customFormat="1" ht="40.200000000000003" customHeight="1">
      <c r="A5364" s="263" t="s">
        <v>15895</v>
      </c>
      <c r="B5364" s="263" t="s">
        <v>15896</v>
      </c>
      <c r="C5364" s="263" t="s">
        <v>15938</v>
      </c>
      <c r="D5364" s="263" t="s">
        <v>15898</v>
      </c>
      <c r="E5364" s="263" t="s">
        <v>15899</v>
      </c>
      <c r="F5364" s="263" t="s">
        <v>15939</v>
      </c>
      <c r="G5364" s="263" t="s">
        <v>15940</v>
      </c>
      <c r="H5364" s="263" t="s">
        <v>15941</v>
      </c>
      <c r="I5364" s="273" t="s">
        <v>9</v>
      </c>
      <c r="J5364" s="290"/>
    </row>
    <row r="5365" spans="1:10" s="284" customFormat="1" ht="40.200000000000003" customHeight="1">
      <c r="A5365" s="263" t="s">
        <v>15895</v>
      </c>
      <c r="B5365" s="263" t="s">
        <v>15896</v>
      </c>
      <c r="C5365" s="263" t="s">
        <v>15942</v>
      </c>
      <c r="D5365" s="263" t="s">
        <v>15898</v>
      </c>
      <c r="E5365" s="263" t="s">
        <v>15899</v>
      </c>
      <c r="F5365" s="263" t="s">
        <v>15943</v>
      </c>
      <c r="G5365" s="263" t="s">
        <v>15944</v>
      </c>
      <c r="H5365" s="263" t="s">
        <v>15945</v>
      </c>
      <c r="I5365" s="273" t="s">
        <v>9</v>
      </c>
      <c r="J5365" s="290"/>
    </row>
    <row r="5366" spans="1:10" s="284" customFormat="1" ht="40.200000000000003" customHeight="1">
      <c r="A5366" s="263" t="s">
        <v>15895</v>
      </c>
      <c r="B5366" s="263" t="s">
        <v>15896</v>
      </c>
      <c r="C5366" s="263" t="s">
        <v>15946</v>
      </c>
      <c r="D5366" s="263" t="s">
        <v>15898</v>
      </c>
      <c r="E5366" s="263" t="s">
        <v>15899</v>
      </c>
      <c r="F5366" s="263" t="s">
        <v>15947</v>
      </c>
      <c r="G5366" s="263" t="s">
        <v>15948</v>
      </c>
      <c r="H5366" s="263" t="s">
        <v>15949</v>
      </c>
      <c r="I5366" s="273" t="s">
        <v>9</v>
      </c>
      <c r="J5366" s="290"/>
    </row>
    <row r="5367" spans="1:10" s="284" customFormat="1" ht="40.200000000000003" customHeight="1">
      <c r="A5367" s="263" t="s">
        <v>15895</v>
      </c>
      <c r="B5367" s="263" t="s">
        <v>15896</v>
      </c>
      <c r="C5367" s="263" t="s">
        <v>15950</v>
      </c>
      <c r="D5367" s="263" t="s">
        <v>15898</v>
      </c>
      <c r="E5367" s="263" t="s">
        <v>15899</v>
      </c>
      <c r="F5367" s="263" t="s">
        <v>15951</v>
      </c>
      <c r="G5367" s="263" t="s">
        <v>15952</v>
      </c>
      <c r="H5367" s="263" t="s">
        <v>15953</v>
      </c>
      <c r="I5367" s="273" t="s">
        <v>9</v>
      </c>
      <c r="J5367" s="290"/>
    </row>
    <row r="5368" spans="1:10" s="284" customFormat="1" ht="40.200000000000003" customHeight="1">
      <c r="A5368" s="263" t="s">
        <v>15895</v>
      </c>
      <c r="B5368" s="263" t="s">
        <v>15896</v>
      </c>
      <c r="C5368" s="263" t="s">
        <v>15954</v>
      </c>
      <c r="D5368" s="263" t="s">
        <v>15898</v>
      </c>
      <c r="E5368" s="263" t="s">
        <v>15899</v>
      </c>
      <c r="F5368" s="263" t="s">
        <v>15955</v>
      </c>
      <c r="G5368" s="263" t="s">
        <v>15956</v>
      </c>
      <c r="H5368" s="263" t="s">
        <v>15957</v>
      </c>
      <c r="I5368" s="273" t="s">
        <v>9</v>
      </c>
      <c r="J5368" s="290"/>
    </row>
    <row r="5369" spans="1:10" s="284" customFormat="1" ht="40.200000000000003" customHeight="1">
      <c r="A5369" s="264" t="s">
        <v>15895</v>
      </c>
      <c r="B5369" s="264" t="s">
        <v>15896</v>
      </c>
      <c r="C5369" s="263" t="s">
        <v>15958</v>
      </c>
      <c r="D5369" s="264" t="s">
        <v>15898</v>
      </c>
      <c r="E5369" s="264" t="s">
        <v>15899</v>
      </c>
      <c r="F5369" s="264" t="s">
        <v>15959</v>
      </c>
      <c r="G5369" s="264" t="s">
        <v>15960</v>
      </c>
      <c r="H5369" s="264" t="s">
        <v>15961</v>
      </c>
      <c r="I5369" s="273" t="s">
        <v>9</v>
      </c>
      <c r="J5369" s="290"/>
    </row>
    <row r="5370" spans="1:10" s="284" customFormat="1" ht="40.200000000000003" customHeight="1">
      <c r="A5370" s="263" t="s">
        <v>15895</v>
      </c>
      <c r="B5370" s="263" t="s">
        <v>15896</v>
      </c>
      <c r="C5370" s="263" t="s">
        <v>15962</v>
      </c>
      <c r="D5370" s="263" t="s">
        <v>15898</v>
      </c>
      <c r="E5370" s="263" t="s">
        <v>15899</v>
      </c>
      <c r="F5370" s="263" t="s">
        <v>15963</v>
      </c>
      <c r="G5370" s="263" t="s">
        <v>15964</v>
      </c>
      <c r="H5370" s="263" t="s">
        <v>15965</v>
      </c>
      <c r="I5370" s="273" t="s">
        <v>9</v>
      </c>
      <c r="J5370" s="290"/>
    </row>
    <row r="5371" spans="1:10" s="284" customFormat="1" ht="40.200000000000003" customHeight="1">
      <c r="A5371" s="263" t="s">
        <v>15895</v>
      </c>
      <c r="B5371" s="263" t="s">
        <v>15896</v>
      </c>
      <c r="C5371" s="263" t="s">
        <v>15966</v>
      </c>
      <c r="D5371" s="263" t="s">
        <v>15898</v>
      </c>
      <c r="E5371" s="263" t="s">
        <v>15899</v>
      </c>
      <c r="F5371" s="263" t="s">
        <v>15967</v>
      </c>
      <c r="G5371" s="263" t="s">
        <v>15968</v>
      </c>
      <c r="H5371" s="263" t="s">
        <v>15969</v>
      </c>
      <c r="I5371" s="273" t="s">
        <v>9</v>
      </c>
      <c r="J5371" s="290"/>
    </row>
    <row r="5372" spans="1:10" s="284" customFormat="1" ht="40.200000000000003" customHeight="1">
      <c r="A5372" s="263" t="s">
        <v>15895</v>
      </c>
      <c r="B5372" s="263" t="s">
        <v>15896</v>
      </c>
      <c r="C5372" s="263" t="s">
        <v>15970</v>
      </c>
      <c r="D5372" s="263" t="s">
        <v>15898</v>
      </c>
      <c r="E5372" s="263" t="s">
        <v>15899</v>
      </c>
      <c r="F5372" s="263" t="s">
        <v>15971</v>
      </c>
      <c r="G5372" s="263" t="s">
        <v>15972</v>
      </c>
      <c r="H5372" s="263" t="s">
        <v>15973</v>
      </c>
      <c r="I5372" s="273" t="s">
        <v>9</v>
      </c>
      <c r="J5372" s="290"/>
    </row>
    <row r="5373" spans="1:10" s="284" customFormat="1" ht="40.200000000000003" customHeight="1">
      <c r="A5373" s="263" t="s">
        <v>15895</v>
      </c>
      <c r="B5373" s="263" t="s">
        <v>15896</v>
      </c>
      <c r="C5373" s="263" t="s">
        <v>15974</v>
      </c>
      <c r="D5373" s="263" t="s">
        <v>15898</v>
      </c>
      <c r="E5373" s="263" t="s">
        <v>15899</v>
      </c>
      <c r="F5373" s="263" t="s">
        <v>15975</v>
      </c>
      <c r="G5373" s="263" t="s">
        <v>15976</v>
      </c>
      <c r="H5373" s="263" t="s">
        <v>15977</v>
      </c>
      <c r="I5373" s="273" t="s">
        <v>9</v>
      </c>
      <c r="J5373" s="290"/>
    </row>
    <row r="5374" spans="1:10" s="284" customFormat="1" ht="40.200000000000003" customHeight="1">
      <c r="A5374" s="263" t="s">
        <v>15895</v>
      </c>
      <c r="B5374" s="263" t="s">
        <v>15896</v>
      </c>
      <c r="C5374" s="263" t="s">
        <v>15978</v>
      </c>
      <c r="D5374" s="263" t="s">
        <v>15898</v>
      </c>
      <c r="E5374" s="263" t="s">
        <v>15899</v>
      </c>
      <c r="F5374" s="263" t="s">
        <v>15979</v>
      </c>
      <c r="G5374" s="263" t="s">
        <v>15980</v>
      </c>
      <c r="H5374" s="263" t="s">
        <v>15981</v>
      </c>
      <c r="I5374" s="273" t="s">
        <v>9</v>
      </c>
      <c r="J5374" s="290"/>
    </row>
    <row r="5375" spans="1:10" s="284" customFormat="1" ht="40.200000000000003" customHeight="1">
      <c r="A5375" s="263" t="s">
        <v>15895</v>
      </c>
      <c r="B5375" s="263" t="s">
        <v>15896</v>
      </c>
      <c r="C5375" s="263" t="s">
        <v>15982</v>
      </c>
      <c r="D5375" s="263" t="s">
        <v>15898</v>
      </c>
      <c r="E5375" s="263" t="s">
        <v>15899</v>
      </c>
      <c r="F5375" s="263" t="s">
        <v>15983</v>
      </c>
      <c r="G5375" s="263" t="s">
        <v>15984</v>
      </c>
      <c r="H5375" s="263" t="s">
        <v>15985</v>
      </c>
      <c r="I5375" s="273" t="s">
        <v>9</v>
      </c>
      <c r="J5375" s="290"/>
    </row>
    <row r="5376" spans="1:10" s="284" customFormat="1" ht="40.200000000000003" customHeight="1">
      <c r="A5376" s="263" t="s">
        <v>15895</v>
      </c>
      <c r="B5376" s="263" t="s">
        <v>15896</v>
      </c>
      <c r="C5376" s="263" t="s">
        <v>15986</v>
      </c>
      <c r="D5376" s="263" t="s">
        <v>15898</v>
      </c>
      <c r="E5376" s="263" t="s">
        <v>15899</v>
      </c>
      <c r="F5376" s="263" t="s">
        <v>15987</v>
      </c>
      <c r="G5376" s="263" t="s">
        <v>15988</v>
      </c>
      <c r="H5376" s="263" t="s">
        <v>15989</v>
      </c>
      <c r="I5376" s="273" t="s">
        <v>9</v>
      </c>
      <c r="J5376" s="290"/>
    </row>
    <row r="5377" spans="1:10" s="284" customFormat="1" ht="40.200000000000003" customHeight="1">
      <c r="A5377" s="263" t="s">
        <v>15895</v>
      </c>
      <c r="B5377" s="263" t="s">
        <v>15896</v>
      </c>
      <c r="C5377" s="263" t="s">
        <v>15990</v>
      </c>
      <c r="D5377" s="263" t="s">
        <v>15898</v>
      </c>
      <c r="E5377" s="263" t="s">
        <v>15899</v>
      </c>
      <c r="F5377" s="263" t="s">
        <v>15991</v>
      </c>
      <c r="G5377" s="263" t="s">
        <v>15992</v>
      </c>
      <c r="H5377" s="263" t="s">
        <v>15993</v>
      </c>
      <c r="I5377" s="273" t="s">
        <v>9</v>
      </c>
      <c r="J5377" s="290"/>
    </row>
    <row r="5378" spans="1:10" s="284" customFormat="1" ht="40.200000000000003" customHeight="1">
      <c r="A5378" s="263" t="s">
        <v>15895</v>
      </c>
      <c r="B5378" s="263" t="s">
        <v>15896</v>
      </c>
      <c r="C5378" s="263" t="s">
        <v>15994</v>
      </c>
      <c r="D5378" s="263" t="s">
        <v>15898</v>
      </c>
      <c r="E5378" s="263" t="s">
        <v>15899</v>
      </c>
      <c r="F5378" s="263" t="s">
        <v>15995</v>
      </c>
      <c r="G5378" s="263" t="s">
        <v>15996</v>
      </c>
      <c r="H5378" s="263" t="s">
        <v>15997</v>
      </c>
      <c r="I5378" s="273" t="s">
        <v>9</v>
      </c>
      <c r="J5378" s="290"/>
    </row>
    <row r="5379" spans="1:10" s="284" customFormat="1" ht="40.200000000000003" customHeight="1">
      <c r="A5379" s="263" t="s">
        <v>15895</v>
      </c>
      <c r="B5379" s="263" t="s">
        <v>15896</v>
      </c>
      <c r="C5379" s="263" t="s">
        <v>15998</v>
      </c>
      <c r="D5379" s="263" t="s">
        <v>15898</v>
      </c>
      <c r="E5379" s="263" t="s">
        <v>15899</v>
      </c>
      <c r="F5379" s="263" t="s">
        <v>15999</v>
      </c>
      <c r="G5379" s="263" t="s">
        <v>15996</v>
      </c>
      <c r="H5379" s="263" t="s">
        <v>16000</v>
      </c>
      <c r="I5379" s="273" t="s">
        <v>9</v>
      </c>
      <c r="J5379" s="290"/>
    </row>
    <row r="5380" spans="1:10" s="284" customFormat="1" ht="40.200000000000003" customHeight="1">
      <c r="A5380" s="329" t="s">
        <v>16001</v>
      </c>
      <c r="B5380" s="535" t="s">
        <v>16002</v>
      </c>
      <c r="C5380" s="263" t="s">
        <v>16003</v>
      </c>
      <c r="D5380" s="535" t="s">
        <v>16004</v>
      </c>
      <c r="E5380" s="535" t="s">
        <v>16005</v>
      </c>
      <c r="F5380" s="325" t="s">
        <v>16006</v>
      </c>
      <c r="G5380" s="325" t="s">
        <v>16007</v>
      </c>
      <c r="H5380" s="325" t="s">
        <v>16008</v>
      </c>
      <c r="I5380" s="388" t="s">
        <v>9</v>
      </c>
      <c r="J5380" s="290" t="s">
        <v>645</v>
      </c>
    </row>
    <row r="5381" spans="1:10" s="284" customFormat="1" ht="40.200000000000003" customHeight="1">
      <c r="A5381" s="329" t="s">
        <v>16001</v>
      </c>
      <c r="B5381" s="535"/>
      <c r="C5381" s="263" t="s">
        <v>16009</v>
      </c>
      <c r="D5381" s="535"/>
      <c r="E5381" s="535"/>
      <c r="F5381" s="325" t="s">
        <v>16010</v>
      </c>
      <c r="G5381" s="325" t="s">
        <v>16011</v>
      </c>
      <c r="H5381" s="325" t="s">
        <v>13982</v>
      </c>
      <c r="I5381" s="388" t="s">
        <v>9</v>
      </c>
      <c r="J5381" s="290" t="s">
        <v>645</v>
      </c>
    </row>
    <row r="5382" spans="1:10" s="284" customFormat="1" ht="40.200000000000003" customHeight="1">
      <c r="A5382" s="329" t="s">
        <v>16001</v>
      </c>
      <c r="B5382" s="535"/>
      <c r="C5382" s="263" t="s">
        <v>16012</v>
      </c>
      <c r="D5382" s="535"/>
      <c r="E5382" s="535"/>
      <c r="F5382" s="325" t="s">
        <v>9006</v>
      </c>
      <c r="G5382" s="325" t="s">
        <v>16011</v>
      </c>
      <c r="H5382" s="325" t="s">
        <v>16013</v>
      </c>
      <c r="I5382" s="388" t="s">
        <v>9</v>
      </c>
      <c r="J5382" s="290" t="s">
        <v>645</v>
      </c>
    </row>
    <row r="5383" spans="1:10" s="284" customFormat="1" ht="40.200000000000003" customHeight="1">
      <c r="A5383" s="329" t="s">
        <v>16001</v>
      </c>
      <c r="B5383" s="535"/>
      <c r="C5383" s="263" t="s">
        <v>16014</v>
      </c>
      <c r="D5383" s="535"/>
      <c r="E5383" s="535"/>
      <c r="F5383" s="325" t="s">
        <v>13294</v>
      </c>
      <c r="G5383" s="325" t="s">
        <v>16011</v>
      </c>
      <c r="H5383" s="325" t="s">
        <v>13295</v>
      </c>
      <c r="I5383" s="388" t="s">
        <v>9</v>
      </c>
      <c r="J5383" s="290" t="s">
        <v>645</v>
      </c>
    </row>
    <row r="5384" spans="1:10" s="284" customFormat="1" ht="40.200000000000003" customHeight="1">
      <c r="A5384" s="329" t="s">
        <v>16001</v>
      </c>
      <c r="B5384" s="535"/>
      <c r="C5384" s="263" t="s">
        <v>16015</v>
      </c>
      <c r="D5384" s="535"/>
      <c r="E5384" s="535"/>
      <c r="F5384" s="325" t="s">
        <v>13297</v>
      </c>
      <c r="G5384" s="325" t="s">
        <v>16011</v>
      </c>
      <c r="H5384" s="325" t="s">
        <v>13298</v>
      </c>
      <c r="I5384" s="388" t="s">
        <v>9</v>
      </c>
      <c r="J5384" s="290" t="s">
        <v>645</v>
      </c>
    </row>
    <row r="5385" spans="1:10" s="284" customFormat="1" ht="40.200000000000003" customHeight="1">
      <c r="A5385" s="329" t="s">
        <v>16001</v>
      </c>
      <c r="B5385" s="535"/>
      <c r="C5385" s="263" t="s">
        <v>16016</v>
      </c>
      <c r="D5385" s="535"/>
      <c r="E5385" s="535"/>
      <c r="F5385" s="325" t="s">
        <v>13300</v>
      </c>
      <c r="G5385" s="325" t="s">
        <v>16011</v>
      </c>
      <c r="H5385" s="325" t="s">
        <v>16017</v>
      </c>
      <c r="I5385" s="388" t="s">
        <v>9</v>
      </c>
      <c r="J5385" s="290" t="s">
        <v>645</v>
      </c>
    </row>
    <row r="5386" spans="1:10" s="284" customFormat="1" ht="40.200000000000003" customHeight="1">
      <c r="A5386" s="329" t="s">
        <v>16001</v>
      </c>
      <c r="B5386" s="535"/>
      <c r="C5386" s="263" t="s">
        <v>16018</v>
      </c>
      <c r="D5386" s="535"/>
      <c r="E5386" s="535"/>
      <c r="F5386" s="325" t="s">
        <v>16019</v>
      </c>
      <c r="G5386" s="325" t="s">
        <v>16011</v>
      </c>
      <c r="H5386" s="325" t="s">
        <v>16020</v>
      </c>
      <c r="I5386" s="388" t="s">
        <v>9</v>
      </c>
      <c r="J5386" s="290" t="s">
        <v>645</v>
      </c>
    </row>
    <row r="5387" spans="1:10" s="284" customFormat="1" ht="40.200000000000003" customHeight="1">
      <c r="A5387" s="329" t="s">
        <v>16001</v>
      </c>
      <c r="B5387" s="535"/>
      <c r="C5387" s="263" t="s">
        <v>16021</v>
      </c>
      <c r="D5387" s="535"/>
      <c r="E5387" s="535"/>
      <c r="F5387" s="325" t="s">
        <v>16022</v>
      </c>
      <c r="G5387" s="325" t="s">
        <v>16011</v>
      </c>
      <c r="H5387" s="325" t="s">
        <v>16023</v>
      </c>
      <c r="I5387" s="388" t="s">
        <v>9</v>
      </c>
      <c r="J5387" s="290" t="s">
        <v>645</v>
      </c>
    </row>
    <row r="5388" spans="1:10" s="284" customFormat="1" ht="40.200000000000003" customHeight="1">
      <c r="A5388" s="329" t="s">
        <v>16001</v>
      </c>
      <c r="B5388" s="535"/>
      <c r="C5388" s="263" t="s">
        <v>16024</v>
      </c>
      <c r="D5388" s="535"/>
      <c r="E5388" s="535"/>
      <c r="F5388" s="325" t="s">
        <v>16025</v>
      </c>
      <c r="G5388" s="325" t="s">
        <v>16011</v>
      </c>
      <c r="H5388" s="325" t="s">
        <v>13304</v>
      </c>
      <c r="I5388" s="388" t="s">
        <v>9</v>
      </c>
      <c r="J5388" s="290" t="s">
        <v>645</v>
      </c>
    </row>
    <row r="5389" spans="1:10" s="284" customFormat="1" ht="40.200000000000003" customHeight="1">
      <c r="A5389" s="329" t="s">
        <v>16001</v>
      </c>
      <c r="B5389" s="535"/>
      <c r="C5389" s="263" t="s">
        <v>16026</v>
      </c>
      <c r="D5389" s="535"/>
      <c r="E5389" s="535"/>
      <c r="F5389" s="325" t="s">
        <v>13306</v>
      </c>
      <c r="G5389" s="325" t="s">
        <v>16011</v>
      </c>
      <c r="H5389" s="325" t="s">
        <v>16027</v>
      </c>
      <c r="I5389" s="388" t="s">
        <v>9</v>
      </c>
      <c r="J5389" s="290" t="s">
        <v>645</v>
      </c>
    </row>
    <row r="5390" spans="1:10" s="284" customFormat="1" ht="40.200000000000003" customHeight="1">
      <c r="A5390" s="329" t="s">
        <v>16001</v>
      </c>
      <c r="B5390" s="535"/>
      <c r="C5390" s="263" t="s">
        <v>16028</v>
      </c>
      <c r="D5390" s="535"/>
      <c r="E5390" s="535"/>
      <c r="F5390" s="325" t="s">
        <v>16029</v>
      </c>
      <c r="G5390" s="325" t="s">
        <v>16030</v>
      </c>
      <c r="H5390" s="325" t="s">
        <v>16031</v>
      </c>
      <c r="I5390" s="388" t="s">
        <v>9</v>
      </c>
      <c r="J5390" s="290" t="s">
        <v>645</v>
      </c>
    </row>
    <row r="5391" spans="1:10" s="284" customFormat="1" ht="40.200000000000003" customHeight="1">
      <c r="A5391" s="329" t="s">
        <v>16001</v>
      </c>
      <c r="B5391" s="535"/>
      <c r="C5391" s="263" t="s">
        <v>16032</v>
      </c>
      <c r="D5391" s="535"/>
      <c r="E5391" s="535"/>
      <c r="F5391" s="325" t="s">
        <v>16033</v>
      </c>
      <c r="G5391" s="325" t="s">
        <v>16030</v>
      </c>
      <c r="H5391" s="325" t="s">
        <v>16034</v>
      </c>
      <c r="I5391" s="388" t="s">
        <v>9</v>
      </c>
      <c r="J5391" s="290" t="s">
        <v>645</v>
      </c>
    </row>
    <row r="5392" spans="1:10" s="284" customFormat="1" ht="40.200000000000003" customHeight="1">
      <c r="A5392" s="329" t="s">
        <v>16001</v>
      </c>
      <c r="B5392" s="535"/>
      <c r="C5392" s="263" t="s">
        <v>16035</v>
      </c>
      <c r="D5392" s="535"/>
      <c r="E5392" s="535"/>
      <c r="F5392" s="325" t="s">
        <v>1702</v>
      </c>
      <c r="G5392" s="325" t="s">
        <v>16030</v>
      </c>
      <c r="H5392" s="325" t="s">
        <v>16036</v>
      </c>
      <c r="I5392" s="388" t="s">
        <v>9</v>
      </c>
      <c r="J5392" s="290" t="s">
        <v>645</v>
      </c>
    </row>
    <row r="5393" spans="1:10" s="284" customFormat="1" ht="40.200000000000003" customHeight="1">
      <c r="A5393" s="329" t="s">
        <v>16001</v>
      </c>
      <c r="B5393" s="535"/>
      <c r="C5393" s="263" t="s">
        <v>16037</v>
      </c>
      <c r="D5393" s="535"/>
      <c r="E5393" s="535"/>
      <c r="F5393" s="325" t="s">
        <v>16038</v>
      </c>
      <c r="G5393" s="325" t="s">
        <v>16030</v>
      </c>
      <c r="H5393" s="325" t="s">
        <v>16039</v>
      </c>
      <c r="I5393" s="388" t="s">
        <v>9</v>
      </c>
      <c r="J5393" s="290" t="s">
        <v>645</v>
      </c>
    </row>
    <row r="5394" spans="1:10" s="284" customFormat="1" ht="40.200000000000003" customHeight="1">
      <c r="A5394" s="329" t="s">
        <v>16001</v>
      </c>
      <c r="B5394" s="535"/>
      <c r="C5394" s="263" t="s">
        <v>16040</v>
      </c>
      <c r="D5394" s="535"/>
      <c r="E5394" s="535"/>
      <c r="F5394" s="325" t="s">
        <v>6604</v>
      </c>
      <c r="G5394" s="325" t="s">
        <v>16030</v>
      </c>
      <c r="H5394" s="325" t="s">
        <v>6605</v>
      </c>
      <c r="I5394" s="388" t="s">
        <v>9</v>
      </c>
      <c r="J5394" s="290" t="s">
        <v>645</v>
      </c>
    </row>
    <row r="5395" spans="1:10" s="284" customFormat="1" ht="40.200000000000003" customHeight="1">
      <c r="A5395" s="329" t="s">
        <v>16001</v>
      </c>
      <c r="B5395" s="535"/>
      <c r="C5395" s="263" t="s">
        <v>16041</v>
      </c>
      <c r="D5395" s="535"/>
      <c r="E5395" s="535"/>
      <c r="F5395" s="325" t="s">
        <v>6607</v>
      </c>
      <c r="G5395" s="325" t="s">
        <v>16042</v>
      </c>
      <c r="H5395" s="325" t="s">
        <v>6609</v>
      </c>
      <c r="I5395" s="388" t="s">
        <v>9</v>
      </c>
      <c r="J5395" s="290" t="s">
        <v>645</v>
      </c>
    </row>
    <row r="5396" spans="1:10" s="284" customFormat="1" ht="40.200000000000003" customHeight="1">
      <c r="A5396" s="329" t="s">
        <v>16001</v>
      </c>
      <c r="B5396" s="535"/>
      <c r="C5396" s="263" t="s">
        <v>16043</v>
      </c>
      <c r="D5396" s="535"/>
      <c r="E5396" s="535"/>
      <c r="F5396" s="325" t="s">
        <v>6611</v>
      </c>
      <c r="G5396" s="325" t="s">
        <v>16042</v>
      </c>
      <c r="H5396" s="325" t="s">
        <v>6612</v>
      </c>
      <c r="I5396" s="388" t="s">
        <v>9</v>
      </c>
      <c r="J5396" s="290" t="s">
        <v>645</v>
      </c>
    </row>
    <row r="5397" spans="1:10" s="284" customFormat="1" ht="40.200000000000003" customHeight="1">
      <c r="A5397" s="329" t="s">
        <v>16001</v>
      </c>
      <c r="B5397" s="535"/>
      <c r="C5397" s="263" t="s">
        <v>16044</v>
      </c>
      <c r="D5397" s="535"/>
      <c r="E5397" s="535"/>
      <c r="F5397" s="325" t="s">
        <v>6614</v>
      </c>
      <c r="G5397" s="325" t="s">
        <v>16042</v>
      </c>
      <c r="H5397" s="325" t="s">
        <v>6615</v>
      </c>
      <c r="I5397" s="388" t="s">
        <v>9</v>
      </c>
      <c r="J5397" s="290" t="s">
        <v>645</v>
      </c>
    </row>
    <row r="5398" spans="1:10" s="284" customFormat="1" ht="40.200000000000003" customHeight="1">
      <c r="A5398" s="329" t="s">
        <v>16001</v>
      </c>
      <c r="B5398" s="535"/>
      <c r="C5398" s="263" t="s">
        <v>16045</v>
      </c>
      <c r="D5398" s="535"/>
      <c r="E5398" s="535"/>
      <c r="F5398" s="325" t="s">
        <v>6617</v>
      </c>
      <c r="G5398" s="325" t="s">
        <v>16046</v>
      </c>
      <c r="H5398" s="325" t="s">
        <v>6619</v>
      </c>
      <c r="I5398" s="388" t="s">
        <v>9</v>
      </c>
      <c r="J5398" s="290" t="s">
        <v>645</v>
      </c>
    </row>
    <row r="5399" spans="1:10" s="284" customFormat="1" ht="40.200000000000003" customHeight="1">
      <c r="A5399" s="329" t="s">
        <v>16001</v>
      </c>
      <c r="B5399" s="535"/>
      <c r="C5399" s="263" t="s">
        <v>16047</v>
      </c>
      <c r="D5399" s="535"/>
      <c r="E5399" s="535"/>
      <c r="F5399" s="325" t="s">
        <v>6621</v>
      </c>
      <c r="G5399" s="325" t="s">
        <v>16046</v>
      </c>
      <c r="H5399" s="325" t="s">
        <v>16048</v>
      </c>
      <c r="I5399" s="388" t="s">
        <v>9</v>
      </c>
      <c r="J5399" s="290" t="s">
        <v>645</v>
      </c>
    </row>
    <row r="5400" spans="1:10" s="284" customFormat="1" ht="40.200000000000003" customHeight="1">
      <c r="A5400" s="329" t="s">
        <v>16001</v>
      </c>
      <c r="B5400" s="535"/>
      <c r="C5400" s="263" t="s">
        <v>16049</v>
      </c>
      <c r="D5400" s="535"/>
      <c r="E5400" s="535"/>
      <c r="F5400" s="325" t="s">
        <v>16050</v>
      </c>
      <c r="G5400" s="325" t="s">
        <v>16046</v>
      </c>
      <c r="H5400" s="325" t="s">
        <v>16051</v>
      </c>
      <c r="I5400" s="388" t="s">
        <v>9</v>
      </c>
      <c r="J5400" s="290" t="s">
        <v>645</v>
      </c>
    </row>
    <row r="5401" spans="1:10" s="284" customFormat="1" ht="40.200000000000003" customHeight="1">
      <c r="A5401" s="329" t="s">
        <v>16001</v>
      </c>
      <c r="B5401" s="535"/>
      <c r="C5401" s="263" t="s">
        <v>16052</v>
      </c>
      <c r="D5401" s="535"/>
      <c r="E5401" s="535"/>
      <c r="F5401" s="325" t="s">
        <v>16053</v>
      </c>
      <c r="G5401" s="325" t="s">
        <v>16046</v>
      </c>
      <c r="H5401" s="325" t="s">
        <v>16054</v>
      </c>
      <c r="I5401" s="388" t="s">
        <v>9</v>
      </c>
      <c r="J5401" s="290" t="s">
        <v>645</v>
      </c>
    </row>
    <row r="5402" spans="1:10" s="284" customFormat="1" ht="40.200000000000003" customHeight="1">
      <c r="A5402" s="329" t="s">
        <v>16001</v>
      </c>
      <c r="B5402" s="535"/>
      <c r="C5402" s="263" t="s">
        <v>16055</v>
      </c>
      <c r="D5402" s="535"/>
      <c r="E5402" s="535"/>
      <c r="F5402" s="325" t="s">
        <v>13332</v>
      </c>
      <c r="G5402" s="325" t="s">
        <v>16046</v>
      </c>
      <c r="H5402" s="325" t="s">
        <v>13333</v>
      </c>
      <c r="I5402" s="388" t="s">
        <v>9</v>
      </c>
      <c r="J5402" s="290" t="s">
        <v>645</v>
      </c>
    </row>
    <row r="5403" spans="1:10" s="284" customFormat="1" ht="40.200000000000003" customHeight="1">
      <c r="A5403" s="329" t="s">
        <v>16001</v>
      </c>
      <c r="B5403" s="535"/>
      <c r="C5403" s="263" t="s">
        <v>16056</v>
      </c>
      <c r="D5403" s="535"/>
      <c r="E5403" s="535"/>
      <c r="F5403" s="325" t="s">
        <v>13335</v>
      </c>
      <c r="G5403" s="325" t="s">
        <v>16046</v>
      </c>
      <c r="H5403" s="325" t="s">
        <v>13336</v>
      </c>
      <c r="I5403" s="273" t="s">
        <v>9</v>
      </c>
      <c r="J5403" s="290"/>
    </row>
    <row r="5404" spans="1:10" s="284" customFormat="1" ht="40.200000000000003" customHeight="1">
      <c r="A5404" s="329" t="s">
        <v>16001</v>
      </c>
      <c r="B5404" s="535"/>
      <c r="C5404" s="263" t="s">
        <v>16057</v>
      </c>
      <c r="D5404" s="535"/>
      <c r="E5404" s="535"/>
      <c r="F5404" s="325" t="s">
        <v>13347</v>
      </c>
      <c r="G5404" s="325" t="s">
        <v>16058</v>
      </c>
      <c r="H5404" s="325" t="s">
        <v>4173</v>
      </c>
      <c r="I5404" s="388" t="s">
        <v>9</v>
      </c>
      <c r="J5404" s="290" t="s">
        <v>645</v>
      </c>
    </row>
    <row r="5405" spans="1:10" s="284" customFormat="1" ht="40.200000000000003" customHeight="1">
      <c r="A5405" s="329" t="s">
        <v>16001</v>
      </c>
      <c r="B5405" s="535"/>
      <c r="C5405" s="263" t="s">
        <v>16059</v>
      </c>
      <c r="D5405" s="535"/>
      <c r="E5405" s="535"/>
      <c r="F5405" s="325" t="s">
        <v>6629</v>
      </c>
      <c r="G5405" s="325" t="s">
        <v>16058</v>
      </c>
      <c r="H5405" s="325" t="s">
        <v>6631</v>
      </c>
      <c r="I5405" s="388" t="s">
        <v>9</v>
      </c>
      <c r="J5405" s="290" t="s">
        <v>645</v>
      </c>
    </row>
    <row r="5406" spans="1:10" s="284" customFormat="1" ht="40.200000000000003" customHeight="1">
      <c r="A5406" s="329" t="s">
        <v>16001</v>
      </c>
      <c r="B5406" s="535"/>
      <c r="C5406" s="263" t="s">
        <v>16060</v>
      </c>
      <c r="D5406" s="535"/>
      <c r="E5406" s="535"/>
      <c r="F5406" s="325" t="s">
        <v>6633</v>
      </c>
      <c r="G5406" s="325" t="s">
        <v>16058</v>
      </c>
      <c r="H5406" s="325" t="s">
        <v>6634</v>
      </c>
      <c r="I5406" s="388" t="s">
        <v>9</v>
      </c>
      <c r="J5406" s="290" t="s">
        <v>645</v>
      </c>
    </row>
    <row r="5407" spans="1:10" s="284" customFormat="1" ht="40.200000000000003" customHeight="1">
      <c r="A5407" s="329" t="s">
        <v>16001</v>
      </c>
      <c r="B5407" s="535"/>
      <c r="C5407" s="263" t="s">
        <v>16061</v>
      </c>
      <c r="D5407" s="535"/>
      <c r="E5407" s="535"/>
      <c r="F5407" s="325" t="s">
        <v>6636</v>
      </c>
      <c r="G5407" s="325" t="s">
        <v>16058</v>
      </c>
      <c r="H5407" s="325" t="s">
        <v>13352</v>
      </c>
      <c r="I5407" s="388" t="s">
        <v>9</v>
      </c>
      <c r="J5407" s="290" t="s">
        <v>645</v>
      </c>
    </row>
    <row r="5408" spans="1:10" s="284" customFormat="1" ht="40.200000000000003" customHeight="1">
      <c r="A5408" s="329" t="s">
        <v>16001</v>
      </c>
      <c r="B5408" s="535"/>
      <c r="C5408" s="263" t="s">
        <v>16062</v>
      </c>
      <c r="D5408" s="535"/>
      <c r="E5408" s="535"/>
      <c r="F5408" s="325" t="s">
        <v>6297</v>
      </c>
      <c r="G5408" s="325" t="s">
        <v>16058</v>
      </c>
      <c r="H5408" s="325" t="s">
        <v>13354</v>
      </c>
      <c r="I5408" s="388" t="s">
        <v>9</v>
      </c>
      <c r="J5408" s="290" t="s">
        <v>645</v>
      </c>
    </row>
    <row r="5409" spans="1:10" s="284" customFormat="1" ht="40.200000000000003" customHeight="1">
      <c r="A5409" s="329" t="s">
        <v>16001</v>
      </c>
      <c r="B5409" s="535"/>
      <c r="C5409" s="263" t="s">
        <v>16063</v>
      </c>
      <c r="D5409" s="535"/>
      <c r="E5409" s="535"/>
      <c r="F5409" s="325" t="s">
        <v>1723</v>
      </c>
      <c r="G5409" s="325" t="s">
        <v>16058</v>
      </c>
      <c r="H5409" s="325" t="s">
        <v>1725</v>
      </c>
      <c r="I5409" s="388" t="s">
        <v>9</v>
      </c>
      <c r="J5409" s="290" t="s">
        <v>645</v>
      </c>
    </row>
    <row r="5410" spans="1:10" s="284" customFormat="1" ht="40.200000000000003" customHeight="1">
      <c r="A5410" s="329" t="s">
        <v>16001</v>
      </c>
      <c r="B5410" s="535"/>
      <c r="C5410" s="263" t="s">
        <v>16064</v>
      </c>
      <c r="D5410" s="535"/>
      <c r="E5410" s="535"/>
      <c r="F5410" s="325" t="s">
        <v>1726</v>
      </c>
      <c r="G5410" s="325" t="s">
        <v>16058</v>
      </c>
      <c r="H5410" s="325" t="s">
        <v>1728</v>
      </c>
      <c r="I5410" s="388" t="s">
        <v>9</v>
      </c>
      <c r="J5410" s="290" t="s">
        <v>645</v>
      </c>
    </row>
    <row r="5411" spans="1:10" s="284" customFormat="1" ht="40.200000000000003" customHeight="1">
      <c r="A5411" s="329" t="s">
        <v>16001</v>
      </c>
      <c r="B5411" s="535"/>
      <c r="C5411" s="263" t="s">
        <v>16065</v>
      </c>
      <c r="D5411" s="535"/>
      <c r="E5411" s="535"/>
      <c r="F5411" s="389" t="s">
        <v>1729</v>
      </c>
      <c r="G5411" s="389" t="s">
        <v>16058</v>
      </c>
      <c r="H5411" s="389" t="s">
        <v>16066</v>
      </c>
      <c r="I5411" s="390" t="s">
        <v>9</v>
      </c>
      <c r="J5411" s="290" t="s">
        <v>645</v>
      </c>
    </row>
    <row r="5412" spans="1:10" s="284" customFormat="1" ht="40.200000000000003" customHeight="1">
      <c r="A5412" s="329" t="s">
        <v>16001</v>
      </c>
      <c r="B5412" s="535"/>
      <c r="C5412" s="263" t="s">
        <v>16067</v>
      </c>
      <c r="D5412" s="535"/>
      <c r="E5412" s="535"/>
      <c r="F5412" s="325" t="s">
        <v>6640</v>
      </c>
      <c r="G5412" s="325" t="s">
        <v>16058</v>
      </c>
      <c r="H5412" s="325" t="s">
        <v>6642</v>
      </c>
      <c r="I5412" s="388" t="s">
        <v>9</v>
      </c>
      <c r="J5412" s="290" t="s">
        <v>645</v>
      </c>
    </row>
    <row r="5413" spans="1:10" s="284" customFormat="1" ht="40.200000000000003" customHeight="1">
      <c r="A5413" s="329" t="s">
        <v>16001</v>
      </c>
      <c r="B5413" s="535"/>
      <c r="C5413" s="263" t="s">
        <v>16068</v>
      </c>
      <c r="D5413" s="535"/>
      <c r="E5413" s="535"/>
      <c r="F5413" s="325" t="s">
        <v>13361</v>
      </c>
      <c r="G5413" s="325" t="s">
        <v>16011</v>
      </c>
      <c r="H5413" s="325" t="s">
        <v>16069</v>
      </c>
      <c r="I5413" s="388" t="s">
        <v>9</v>
      </c>
      <c r="J5413" s="290" t="s">
        <v>645</v>
      </c>
    </row>
    <row r="5414" spans="1:10" s="284" customFormat="1" ht="40.200000000000003" customHeight="1">
      <c r="A5414" s="329" t="s">
        <v>16001</v>
      </c>
      <c r="B5414" s="535"/>
      <c r="C5414" s="263" t="s">
        <v>16070</v>
      </c>
      <c r="D5414" s="535"/>
      <c r="E5414" s="535"/>
      <c r="F5414" s="325" t="s">
        <v>13125</v>
      </c>
      <c r="G5414" s="325" t="s">
        <v>16011</v>
      </c>
      <c r="H5414" s="325" t="s">
        <v>13364</v>
      </c>
      <c r="I5414" s="388" t="s">
        <v>9</v>
      </c>
      <c r="J5414" s="290" t="s">
        <v>645</v>
      </c>
    </row>
    <row r="5415" spans="1:10" s="284" customFormat="1" ht="40.200000000000003" customHeight="1">
      <c r="A5415" s="329" t="s">
        <v>16001</v>
      </c>
      <c r="B5415" s="535"/>
      <c r="C5415" s="263" t="s">
        <v>16071</v>
      </c>
      <c r="D5415" s="535"/>
      <c r="E5415" s="535"/>
      <c r="F5415" s="325" t="s">
        <v>13128</v>
      </c>
      <c r="G5415" s="325" t="s">
        <v>16011</v>
      </c>
      <c r="H5415" s="325" t="s">
        <v>13129</v>
      </c>
      <c r="I5415" s="388" t="s">
        <v>9</v>
      </c>
      <c r="J5415" s="290" t="s">
        <v>645</v>
      </c>
    </row>
    <row r="5416" spans="1:10" s="284" customFormat="1" ht="40.200000000000003" customHeight="1">
      <c r="A5416" s="329" t="s">
        <v>16001</v>
      </c>
      <c r="B5416" s="535"/>
      <c r="C5416" s="263" t="s">
        <v>16072</v>
      </c>
      <c r="D5416" s="535"/>
      <c r="E5416" s="535"/>
      <c r="F5416" s="325" t="s">
        <v>16073</v>
      </c>
      <c r="G5416" s="325" t="s">
        <v>16011</v>
      </c>
      <c r="H5416" s="325" t="s">
        <v>16074</v>
      </c>
      <c r="I5416" s="273" t="s">
        <v>9</v>
      </c>
      <c r="J5416" s="290"/>
    </row>
    <row r="5417" spans="1:10" s="284" customFormat="1" ht="40.200000000000003" customHeight="1">
      <c r="A5417" s="329" t="s">
        <v>16001</v>
      </c>
      <c r="B5417" s="535"/>
      <c r="C5417" s="263" t="s">
        <v>16075</v>
      </c>
      <c r="D5417" s="535"/>
      <c r="E5417" s="535"/>
      <c r="F5417" s="325" t="s">
        <v>16076</v>
      </c>
      <c r="G5417" s="325" t="s">
        <v>16011</v>
      </c>
      <c r="H5417" s="325" t="s">
        <v>16077</v>
      </c>
      <c r="I5417" s="388" t="s">
        <v>9</v>
      </c>
      <c r="J5417" s="290" t="s">
        <v>645</v>
      </c>
    </row>
    <row r="5418" spans="1:10" s="284" customFormat="1" ht="40.200000000000003" customHeight="1">
      <c r="A5418" s="329" t="s">
        <v>16001</v>
      </c>
      <c r="B5418" s="535"/>
      <c r="C5418" s="263" t="s">
        <v>16078</v>
      </c>
      <c r="D5418" s="535"/>
      <c r="E5418" s="535"/>
      <c r="F5418" s="325" t="s">
        <v>13136</v>
      </c>
      <c r="G5418" s="325" t="s">
        <v>16011</v>
      </c>
      <c r="H5418" s="325" t="s">
        <v>13138</v>
      </c>
      <c r="I5418" s="388" t="s">
        <v>9</v>
      </c>
      <c r="J5418" s="290" t="s">
        <v>645</v>
      </c>
    </row>
    <row r="5419" spans="1:10" s="284" customFormat="1" ht="40.200000000000003" customHeight="1">
      <c r="A5419" s="329" t="s">
        <v>16001</v>
      </c>
      <c r="B5419" s="535"/>
      <c r="C5419" s="263" t="s">
        <v>16079</v>
      </c>
      <c r="D5419" s="535"/>
      <c r="E5419" s="535"/>
      <c r="F5419" s="325" t="s">
        <v>13140</v>
      </c>
      <c r="G5419" s="325" t="s">
        <v>16080</v>
      </c>
      <c r="H5419" s="325" t="s">
        <v>13374</v>
      </c>
      <c r="I5419" s="388" t="s">
        <v>9</v>
      </c>
      <c r="J5419" s="290" t="s">
        <v>645</v>
      </c>
    </row>
    <row r="5420" spans="1:10" s="284" customFormat="1" ht="40.200000000000003" customHeight="1">
      <c r="A5420" s="329" t="s">
        <v>16001</v>
      </c>
      <c r="B5420" s="535"/>
      <c r="C5420" s="263" t="s">
        <v>16081</v>
      </c>
      <c r="D5420" s="535"/>
      <c r="E5420" s="535"/>
      <c r="F5420" s="325" t="s">
        <v>16082</v>
      </c>
      <c r="G5420" s="325" t="s">
        <v>16080</v>
      </c>
      <c r="H5420" s="325" t="s">
        <v>13377</v>
      </c>
      <c r="I5420" s="388" t="s">
        <v>9</v>
      </c>
      <c r="J5420" s="290" t="s">
        <v>645</v>
      </c>
    </row>
    <row r="5421" spans="1:10" s="284" customFormat="1" ht="40.200000000000003" customHeight="1">
      <c r="A5421" s="329" t="s">
        <v>16001</v>
      </c>
      <c r="B5421" s="535"/>
      <c r="C5421" s="263" t="s">
        <v>16083</v>
      </c>
      <c r="D5421" s="535"/>
      <c r="E5421" s="535"/>
      <c r="F5421" s="325" t="s">
        <v>13379</v>
      </c>
      <c r="G5421" s="325" t="s">
        <v>16011</v>
      </c>
      <c r="H5421" s="325" t="s">
        <v>13380</v>
      </c>
      <c r="I5421" s="388" t="s">
        <v>9</v>
      </c>
      <c r="J5421" s="290" t="s">
        <v>645</v>
      </c>
    </row>
    <row r="5422" spans="1:10" s="284" customFormat="1" ht="40.200000000000003" customHeight="1">
      <c r="A5422" s="329" t="s">
        <v>16001</v>
      </c>
      <c r="B5422" s="535"/>
      <c r="C5422" s="263" t="s">
        <v>16084</v>
      </c>
      <c r="D5422" s="535"/>
      <c r="E5422" s="535"/>
      <c r="F5422" s="325" t="s">
        <v>13382</v>
      </c>
      <c r="G5422" s="325" t="s">
        <v>16011</v>
      </c>
      <c r="H5422" s="325" t="s">
        <v>13383</v>
      </c>
      <c r="I5422" s="388" t="s">
        <v>9</v>
      </c>
      <c r="J5422" s="290" t="s">
        <v>645</v>
      </c>
    </row>
    <row r="5423" spans="1:10" s="284" customFormat="1" ht="40.200000000000003" customHeight="1">
      <c r="A5423" s="329" t="s">
        <v>16001</v>
      </c>
      <c r="B5423" s="535"/>
      <c r="C5423" s="263" t="s">
        <v>16085</v>
      </c>
      <c r="D5423" s="535"/>
      <c r="E5423" s="535"/>
      <c r="F5423" s="325" t="s">
        <v>13385</v>
      </c>
      <c r="G5423" s="325" t="s">
        <v>16011</v>
      </c>
      <c r="H5423" s="325" t="s">
        <v>13386</v>
      </c>
      <c r="I5423" s="388" t="s">
        <v>9</v>
      </c>
      <c r="J5423" s="290" t="s">
        <v>645</v>
      </c>
    </row>
    <row r="5424" spans="1:10" s="284" customFormat="1" ht="40.200000000000003" customHeight="1">
      <c r="A5424" s="329" t="s">
        <v>16001</v>
      </c>
      <c r="B5424" s="535"/>
      <c r="C5424" s="263" t="s">
        <v>16086</v>
      </c>
      <c r="D5424" s="535"/>
      <c r="E5424" s="535"/>
      <c r="F5424" s="325" t="s">
        <v>16087</v>
      </c>
      <c r="G5424" s="325" t="s">
        <v>16011</v>
      </c>
      <c r="H5424" s="325" t="s">
        <v>16088</v>
      </c>
      <c r="I5424" s="388" t="s">
        <v>9</v>
      </c>
      <c r="J5424" s="290" t="s">
        <v>645</v>
      </c>
    </row>
    <row r="5425" spans="1:10" s="284" customFormat="1" ht="40.200000000000003" customHeight="1">
      <c r="A5425" s="329" t="s">
        <v>16001</v>
      </c>
      <c r="B5425" s="535"/>
      <c r="C5425" s="263" t="s">
        <v>16089</v>
      </c>
      <c r="D5425" s="535"/>
      <c r="E5425" s="535"/>
      <c r="F5425" s="325" t="s">
        <v>16090</v>
      </c>
      <c r="G5425" s="325" t="s">
        <v>16011</v>
      </c>
      <c r="H5425" s="325" t="s">
        <v>16091</v>
      </c>
      <c r="I5425" s="388" t="s">
        <v>9</v>
      </c>
      <c r="J5425" s="290" t="s">
        <v>645</v>
      </c>
    </row>
    <row r="5426" spans="1:10" s="284" customFormat="1" ht="40.200000000000003" customHeight="1">
      <c r="A5426" s="329" t="s">
        <v>16001</v>
      </c>
      <c r="B5426" s="535"/>
      <c r="C5426" s="263" t="s">
        <v>16092</v>
      </c>
      <c r="D5426" s="535"/>
      <c r="E5426" s="535"/>
      <c r="F5426" s="325" t="s">
        <v>16093</v>
      </c>
      <c r="G5426" s="325" t="s">
        <v>16011</v>
      </c>
      <c r="H5426" s="325" t="s">
        <v>16094</v>
      </c>
      <c r="I5426" s="388" t="s">
        <v>9</v>
      </c>
      <c r="J5426" s="290" t="s">
        <v>645</v>
      </c>
    </row>
    <row r="5427" spans="1:10" s="284" customFormat="1" ht="40.200000000000003" customHeight="1">
      <c r="A5427" s="329" t="s">
        <v>16001</v>
      </c>
      <c r="B5427" s="535"/>
      <c r="C5427" s="263" t="s">
        <v>16095</v>
      </c>
      <c r="D5427" s="535"/>
      <c r="E5427" s="535"/>
      <c r="F5427" s="325" t="s">
        <v>16096</v>
      </c>
      <c r="G5427" s="325" t="s">
        <v>16011</v>
      </c>
      <c r="H5427" s="325" t="s">
        <v>13170</v>
      </c>
      <c r="I5427" s="388" t="s">
        <v>9</v>
      </c>
      <c r="J5427" s="290" t="s">
        <v>645</v>
      </c>
    </row>
    <row r="5428" spans="1:10" s="284" customFormat="1" ht="40.200000000000003" customHeight="1">
      <c r="A5428" s="329" t="s">
        <v>16001</v>
      </c>
      <c r="B5428" s="535"/>
      <c r="C5428" s="263" t="s">
        <v>16097</v>
      </c>
      <c r="D5428" s="535"/>
      <c r="E5428" s="535"/>
      <c r="F5428" s="325" t="s">
        <v>13172</v>
      </c>
      <c r="G5428" s="325" t="s">
        <v>16011</v>
      </c>
      <c r="H5428" s="325" t="s">
        <v>13173</v>
      </c>
      <c r="I5428" s="388" t="s">
        <v>9</v>
      </c>
      <c r="J5428" s="290" t="s">
        <v>645</v>
      </c>
    </row>
    <row r="5429" spans="1:10" s="284" customFormat="1" ht="40.200000000000003" customHeight="1">
      <c r="A5429" s="329" t="s">
        <v>16001</v>
      </c>
      <c r="B5429" s="535"/>
      <c r="C5429" s="263" t="s">
        <v>16098</v>
      </c>
      <c r="D5429" s="535"/>
      <c r="E5429" s="535"/>
      <c r="F5429" s="325" t="s">
        <v>16099</v>
      </c>
      <c r="G5429" s="325" t="s">
        <v>16011</v>
      </c>
      <c r="H5429" s="325" t="s">
        <v>15829</v>
      </c>
      <c r="I5429" s="388" t="s">
        <v>9</v>
      </c>
      <c r="J5429" s="290" t="s">
        <v>645</v>
      </c>
    </row>
    <row r="5430" spans="1:10" s="284" customFormat="1" ht="40.200000000000003" customHeight="1">
      <c r="A5430" s="329" t="s">
        <v>16001</v>
      </c>
      <c r="B5430" s="535"/>
      <c r="C5430" s="263" t="s">
        <v>16100</v>
      </c>
      <c r="D5430" s="535"/>
      <c r="E5430" s="535"/>
      <c r="F5430" s="325" t="s">
        <v>16101</v>
      </c>
      <c r="G5430" s="325" t="s">
        <v>16102</v>
      </c>
      <c r="H5430" s="325" t="s">
        <v>16103</v>
      </c>
      <c r="I5430" s="388" t="s">
        <v>9</v>
      </c>
      <c r="J5430" s="290" t="s">
        <v>645</v>
      </c>
    </row>
    <row r="5431" spans="1:10" s="284" customFormat="1" ht="40.200000000000003" customHeight="1">
      <c r="A5431" s="329" t="s">
        <v>16001</v>
      </c>
      <c r="B5431" s="535"/>
      <c r="C5431" s="263" t="s">
        <v>16104</v>
      </c>
      <c r="D5431" s="535"/>
      <c r="E5431" s="535"/>
      <c r="F5431" s="325" t="s">
        <v>16105</v>
      </c>
      <c r="G5431" s="325" t="s">
        <v>16106</v>
      </c>
      <c r="H5431" s="325" t="s">
        <v>13198</v>
      </c>
      <c r="I5431" s="388" t="s">
        <v>9</v>
      </c>
      <c r="J5431" s="290" t="s">
        <v>645</v>
      </c>
    </row>
    <row r="5432" spans="1:10" s="284" customFormat="1" ht="40.200000000000003" customHeight="1">
      <c r="A5432" s="329" t="s">
        <v>16001</v>
      </c>
      <c r="B5432" s="535"/>
      <c r="C5432" s="263" t="s">
        <v>16107</v>
      </c>
      <c r="D5432" s="535"/>
      <c r="E5432" s="535"/>
      <c r="F5432" s="325" t="s">
        <v>16108</v>
      </c>
      <c r="G5432" s="325" t="s">
        <v>16106</v>
      </c>
      <c r="H5432" s="325" t="s">
        <v>16109</v>
      </c>
      <c r="I5432" s="388" t="s">
        <v>9</v>
      </c>
      <c r="J5432" s="290" t="s">
        <v>645</v>
      </c>
    </row>
    <row r="5433" spans="1:10" s="284" customFormat="1" ht="40.200000000000003" customHeight="1">
      <c r="A5433" s="329" t="s">
        <v>16001</v>
      </c>
      <c r="B5433" s="535"/>
      <c r="C5433" s="263" t="s">
        <v>16110</v>
      </c>
      <c r="D5433" s="535"/>
      <c r="E5433" s="535"/>
      <c r="F5433" s="325" t="s">
        <v>13204</v>
      </c>
      <c r="G5433" s="325" t="s">
        <v>16106</v>
      </c>
      <c r="H5433" s="325" t="s">
        <v>13205</v>
      </c>
      <c r="I5433" s="388" t="s">
        <v>9</v>
      </c>
      <c r="J5433" s="290" t="s">
        <v>645</v>
      </c>
    </row>
    <row r="5434" spans="1:10" s="284" customFormat="1" ht="40.200000000000003" customHeight="1">
      <c r="A5434" s="329" t="s">
        <v>16001</v>
      </c>
      <c r="B5434" s="535"/>
      <c r="C5434" s="263" t="s">
        <v>16111</v>
      </c>
      <c r="D5434" s="535"/>
      <c r="E5434" s="535"/>
      <c r="F5434" s="325" t="s">
        <v>13404</v>
      </c>
      <c r="G5434" s="325" t="s">
        <v>16106</v>
      </c>
      <c r="H5434" s="325" t="s">
        <v>13405</v>
      </c>
      <c r="I5434" s="388" t="s">
        <v>9</v>
      </c>
      <c r="J5434" s="290" t="s">
        <v>645</v>
      </c>
    </row>
    <row r="5435" spans="1:10" s="284" customFormat="1" ht="40.200000000000003" customHeight="1">
      <c r="A5435" s="329" t="s">
        <v>16001</v>
      </c>
      <c r="B5435" s="535"/>
      <c r="C5435" s="263" t="s">
        <v>16112</v>
      </c>
      <c r="D5435" s="535"/>
      <c r="E5435" s="535"/>
      <c r="F5435" s="325" t="s">
        <v>13214</v>
      </c>
      <c r="G5435" s="325" t="s">
        <v>16011</v>
      </c>
      <c r="H5435" s="325" t="s">
        <v>13407</v>
      </c>
      <c r="I5435" s="388" t="s">
        <v>9</v>
      </c>
      <c r="J5435" s="290" t="s">
        <v>645</v>
      </c>
    </row>
    <row r="5436" spans="1:10" s="284" customFormat="1" ht="40.200000000000003" customHeight="1">
      <c r="A5436" s="329" t="s">
        <v>16001</v>
      </c>
      <c r="B5436" s="535"/>
      <c r="C5436" s="263" t="s">
        <v>16113</v>
      </c>
      <c r="D5436" s="535"/>
      <c r="E5436" s="535"/>
      <c r="F5436" s="325" t="s">
        <v>13217</v>
      </c>
      <c r="G5436" s="325" t="s">
        <v>16011</v>
      </c>
      <c r="H5436" s="325" t="s">
        <v>13409</v>
      </c>
      <c r="I5436" s="388" t="s">
        <v>9</v>
      </c>
      <c r="J5436" s="290" t="s">
        <v>645</v>
      </c>
    </row>
    <row r="5437" spans="1:10" s="284" customFormat="1" ht="40.200000000000003" customHeight="1">
      <c r="A5437" s="329" t="s">
        <v>16001</v>
      </c>
      <c r="B5437" s="535"/>
      <c r="C5437" s="263" t="s">
        <v>16114</v>
      </c>
      <c r="D5437" s="535"/>
      <c r="E5437" s="535"/>
      <c r="F5437" s="325" t="s">
        <v>13220</v>
      </c>
      <c r="G5437" s="325" t="s">
        <v>16011</v>
      </c>
      <c r="H5437" s="325" t="s">
        <v>13221</v>
      </c>
      <c r="I5437" s="388" t="s">
        <v>9</v>
      </c>
      <c r="J5437" s="290" t="s">
        <v>645</v>
      </c>
    </row>
    <row r="5438" spans="1:10" s="284" customFormat="1" ht="40.200000000000003" customHeight="1">
      <c r="A5438" s="329" t="s">
        <v>16001</v>
      </c>
      <c r="B5438" s="535"/>
      <c r="C5438" s="263" t="s">
        <v>16115</v>
      </c>
      <c r="D5438" s="535"/>
      <c r="E5438" s="535"/>
      <c r="F5438" s="325" t="s">
        <v>16116</v>
      </c>
      <c r="G5438" s="325" t="s">
        <v>16011</v>
      </c>
      <c r="H5438" s="325" t="s">
        <v>16117</v>
      </c>
      <c r="I5438" s="388" t="s">
        <v>9</v>
      </c>
      <c r="J5438" s="290" t="s">
        <v>645</v>
      </c>
    </row>
    <row r="5439" spans="1:10" s="284" customFormat="1" ht="40.200000000000003" customHeight="1">
      <c r="A5439" s="329" t="s">
        <v>16001</v>
      </c>
      <c r="B5439" s="535"/>
      <c r="C5439" s="263" t="s">
        <v>16118</v>
      </c>
      <c r="D5439" s="535"/>
      <c r="E5439" s="535"/>
      <c r="F5439" s="325" t="s">
        <v>16119</v>
      </c>
      <c r="G5439" s="325" t="s">
        <v>16011</v>
      </c>
      <c r="H5439" s="325" t="s">
        <v>13227</v>
      </c>
      <c r="I5439" s="388" t="s">
        <v>9</v>
      </c>
      <c r="J5439" s="290" t="s">
        <v>645</v>
      </c>
    </row>
    <row r="5440" spans="1:10" s="284" customFormat="1" ht="40.200000000000003" customHeight="1">
      <c r="A5440" s="329" t="s">
        <v>16001</v>
      </c>
      <c r="B5440" s="535"/>
      <c r="C5440" s="263" t="s">
        <v>16120</v>
      </c>
      <c r="D5440" s="535"/>
      <c r="E5440" s="535"/>
      <c r="F5440" s="325" t="s">
        <v>16121</v>
      </c>
      <c r="G5440" s="325" t="s">
        <v>16011</v>
      </c>
      <c r="H5440" s="325" t="s">
        <v>13230</v>
      </c>
      <c r="I5440" s="388" t="s">
        <v>9</v>
      </c>
      <c r="J5440" s="290" t="s">
        <v>645</v>
      </c>
    </row>
    <row r="5441" spans="1:10" s="284" customFormat="1" ht="40.200000000000003" customHeight="1">
      <c r="A5441" s="329" t="s">
        <v>16001</v>
      </c>
      <c r="B5441" s="535"/>
      <c r="C5441" s="263" t="s">
        <v>16122</v>
      </c>
      <c r="D5441" s="535"/>
      <c r="E5441" s="535"/>
      <c r="F5441" s="325" t="s">
        <v>16123</v>
      </c>
      <c r="G5441" s="325" t="s">
        <v>16011</v>
      </c>
      <c r="H5441" s="325" t="s">
        <v>16124</v>
      </c>
      <c r="I5441" s="388" t="s">
        <v>9</v>
      </c>
      <c r="J5441" s="290" t="s">
        <v>645</v>
      </c>
    </row>
    <row r="5442" spans="1:10" s="284" customFormat="1" ht="40.200000000000003" customHeight="1">
      <c r="A5442" s="329" t="s">
        <v>16001</v>
      </c>
      <c r="B5442" s="535"/>
      <c r="C5442" s="263" t="s">
        <v>16125</v>
      </c>
      <c r="D5442" s="535"/>
      <c r="E5442" s="535"/>
      <c r="F5442" s="325" t="s">
        <v>15850</v>
      </c>
      <c r="G5442" s="325" t="s">
        <v>16011</v>
      </c>
      <c r="H5442" s="325" t="s">
        <v>15851</v>
      </c>
      <c r="I5442" s="388" t="s">
        <v>9</v>
      </c>
      <c r="J5442" s="290" t="s">
        <v>645</v>
      </c>
    </row>
    <row r="5443" spans="1:10" s="284" customFormat="1" ht="40.200000000000003" customHeight="1">
      <c r="A5443" s="329" t="s">
        <v>16001</v>
      </c>
      <c r="B5443" s="535"/>
      <c r="C5443" s="263" t="s">
        <v>16126</v>
      </c>
      <c r="D5443" s="535"/>
      <c r="E5443" s="535"/>
      <c r="F5443" s="325" t="s">
        <v>15853</v>
      </c>
      <c r="G5443" s="325" t="s">
        <v>16011</v>
      </c>
      <c r="H5443" s="325" t="s">
        <v>15854</v>
      </c>
      <c r="I5443" s="388" t="s">
        <v>9</v>
      </c>
      <c r="J5443" s="290" t="s">
        <v>645</v>
      </c>
    </row>
    <row r="5444" spans="1:10" s="284" customFormat="1" ht="40.200000000000003" customHeight="1">
      <c r="A5444" s="329" t="s">
        <v>16001</v>
      </c>
      <c r="B5444" s="535"/>
      <c r="C5444" s="263" t="s">
        <v>16127</v>
      </c>
      <c r="D5444" s="535"/>
      <c r="E5444" s="535"/>
      <c r="F5444" s="325" t="s">
        <v>15856</v>
      </c>
      <c r="G5444" s="325" t="s">
        <v>16011</v>
      </c>
      <c r="H5444" s="325" t="s">
        <v>15857</v>
      </c>
      <c r="I5444" s="388" t="s">
        <v>9</v>
      </c>
      <c r="J5444" s="290" t="s">
        <v>645</v>
      </c>
    </row>
    <row r="5445" spans="1:10" s="284" customFormat="1" ht="40.200000000000003" customHeight="1">
      <c r="A5445" s="329" t="s">
        <v>16001</v>
      </c>
      <c r="B5445" s="535"/>
      <c r="C5445" s="263" t="s">
        <v>16128</v>
      </c>
      <c r="D5445" s="535"/>
      <c r="E5445" s="535"/>
      <c r="F5445" s="325" t="s">
        <v>15859</v>
      </c>
      <c r="G5445" s="325" t="s">
        <v>16011</v>
      </c>
      <c r="H5445" s="325" t="s">
        <v>15860</v>
      </c>
      <c r="I5445" s="388" t="s">
        <v>9</v>
      </c>
      <c r="J5445" s="290" t="s">
        <v>645</v>
      </c>
    </row>
    <row r="5446" spans="1:10" s="284" customFormat="1" ht="40.200000000000003" customHeight="1">
      <c r="A5446" s="329" t="s">
        <v>16001</v>
      </c>
      <c r="B5446" s="535"/>
      <c r="C5446" s="263" t="s">
        <v>16129</v>
      </c>
      <c r="D5446" s="535"/>
      <c r="E5446" s="535"/>
      <c r="F5446" s="325" t="s">
        <v>13238</v>
      </c>
      <c r="G5446" s="325" t="s">
        <v>16011</v>
      </c>
      <c r="H5446" s="325" t="s">
        <v>13239</v>
      </c>
      <c r="I5446" s="388" t="s">
        <v>9</v>
      </c>
      <c r="J5446" s="290" t="s">
        <v>645</v>
      </c>
    </row>
    <row r="5447" spans="1:10" s="284" customFormat="1" ht="40.200000000000003" customHeight="1">
      <c r="A5447" s="329" t="s">
        <v>16001</v>
      </c>
      <c r="B5447" s="535"/>
      <c r="C5447" s="263" t="s">
        <v>16130</v>
      </c>
      <c r="D5447" s="535"/>
      <c r="E5447" s="535"/>
      <c r="F5447" s="325" t="s">
        <v>13241</v>
      </c>
      <c r="G5447" s="325" t="s">
        <v>16011</v>
      </c>
      <c r="H5447" s="325" t="s">
        <v>13612</v>
      </c>
      <c r="I5447" s="388" t="s">
        <v>9</v>
      </c>
      <c r="J5447" s="290" t="s">
        <v>645</v>
      </c>
    </row>
    <row r="5448" spans="1:10" s="284" customFormat="1" ht="40.200000000000003" customHeight="1">
      <c r="A5448" s="329" t="s">
        <v>16001</v>
      </c>
      <c r="B5448" s="535"/>
      <c r="C5448" s="263" t="s">
        <v>16131</v>
      </c>
      <c r="D5448" s="535"/>
      <c r="E5448" s="535"/>
      <c r="F5448" s="325" t="s">
        <v>16132</v>
      </c>
      <c r="G5448" s="325" t="s">
        <v>16011</v>
      </c>
      <c r="H5448" s="325" t="s">
        <v>13245</v>
      </c>
      <c r="I5448" s="388" t="s">
        <v>9</v>
      </c>
      <c r="J5448" s="290" t="s">
        <v>645</v>
      </c>
    </row>
    <row r="5449" spans="1:10" s="284" customFormat="1" ht="40.200000000000003" customHeight="1">
      <c r="A5449" s="329" t="s">
        <v>16001</v>
      </c>
      <c r="B5449" s="535"/>
      <c r="C5449" s="263" t="s">
        <v>16133</v>
      </c>
      <c r="D5449" s="535"/>
      <c r="E5449" s="535"/>
      <c r="F5449" s="325" t="s">
        <v>16134</v>
      </c>
      <c r="G5449" s="325" t="s">
        <v>16011</v>
      </c>
      <c r="H5449" s="325" t="s">
        <v>13249</v>
      </c>
      <c r="I5449" s="388" t="s">
        <v>9</v>
      </c>
      <c r="J5449" s="290" t="s">
        <v>645</v>
      </c>
    </row>
    <row r="5450" spans="1:10" s="284" customFormat="1" ht="40.200000000000003" customHeight="1">
      <c r="A5450" s="329" t="s">
        <v>16001</v>
      </c>
      <c r="B5450" s="535"/>
      <c r="C5450" s="263" t="s">
        <v>16135</v>
      </c>
      <c r="D5450" s="535"/>
      <c r="E5450" s="535"/>
      <c r="F5450" s="325" t="s">
        <v>12606</v>
      </c>
      <c r="G5450" s="325" t="s">
        <v>16011</v>
      </c>
      <c r="H5450" s="325" t="s">
        <v>12607</v>
      </c>
      <c r="I5450" s="388" t="s">
        <v>9</v>
      </c>
      <c r="J5450" s="290" t="s">
        <v>645</v>
      </c>
    </row>
    <row r="5451" spans="1:10" s="284" customFormat="1" ht="40.200000000000003" customHeight="1">
      <c r="A5451" s="329" t="s">
        <v>16001</v>
      </c>
      <c r="B5451" s="535"/>
      <c r="C5451" s="263" t="s">
        <v>16136</v>
      </c>
      <c r="D5451" s="535"/>
      <c r="E5451" s="535"/>
      <c r="F5451" s="325" t="s">
        <v>12609</v>
      </c>
      <c r="G5451" s="325" t="s">
        <v>16011</v>
      </c>
      <c r="H5451" s="325" t="s">
        <v>16137</v>
      </c>
      <c r="I5451" s="388" t="s">
        <v>9</v>
      </c>
      <c r="J5451" s="290" t="s">
        <v>645</v>
      </c>
    </row>
    <row r="5452" spans="1:10" s="284" customFormat="1" ht="40.200000000000003" customHeight="1">
      <c r="A5452" s="329" t="s">
        <v>16001</v>
      </c>
      <c r="B5452" s="535"/>
      <c r="C5452" s="263" t="s">
        <v>16138</v>
      </c>
      <c r="D5452" s="535"/>
      <c r="E5452" s="535"/>
      <c r="F5452" s="325" t="s">
        <v>12613</v>
      </c>
      <c r="G5452" s="325" t="s">
        <v>16011</v>
      </c>
      <c r="H5452" s="325" t="s">
        <v>16139</v>
      </c>
      <c r="I5452" s="388" t="s">
        <v>9</v>
      </c>
      <c r="J5452" s="290" t="s">
        <v>645</v>
      </c>
    </row>
    <row r="5453" spans="1:10" s="284" customFormat="1" ht="40.200000000000003" customHeight="1">
      <c r="A5453" s="329" t="s">
        <v>16001</v>
      </c>
      <c r="B5453" s="535"/>
      <c r="C5453" s="263" t="s">
        <v>16140</v>
      </c>
      <c r="D5453" s="535"/>
      <c r="E5453" s="535"/>
      <c r="F5453" s="325" t="s">
        <v>3031</v>
      </c>
      <c r="G5453" s="325" t="s">
        <v>5408</v>
      </c>
      <c r="H5453" s="325" t="s">
        <v>6538</v>
      </c>
      <c r="I5453" s="388" t="s">
        <v>9</v>
      </c>
      <c r="J5453" s="290" t="s">
        <v>645</v>
      </c>
    </row>
    <row r="5454" spans="1:10" s="284" customFormat="1" ht="40.200000000000003" customHeight="1">
      <c r="A5454" s="329" t="s">
        <v>16001</v>
      </c>
      <c r="B5454" s="535"/>
      <c r="C5454" s="263" t="s">
        <v>16141</v>
      </c>
      <c r="D5454" s="535"/>
      <c r="E5454" s="535"/>
      <c r="F5454" s="325" t="s">
        <v>5025</v>
      </c>
      <c r="G5454" s="325" t="s">
        <v>6540</v>
      </c>
      <c r="H5454" s="325" t="s">
        <v>3365</v>
      </c>
      <c r="I5454" s="388" t="s">
        <v>9</v>
      </c>
      <c r="J5454" s="290" t="s">
        <v>645</v>
      </c>
    </row>
    <row r="5455" spans="1:10" s="284" customFormat="1" ht="40.200000000000003" customHeight="1">
      <c r="A5455" s="329" t="s">
        <v>16001</v>
      </c>
      <c r="B5455" s="535"/>
      <c r="C5455" s="263" t="s">
        <v>16142</v>
      </c>
      <c r="D5455" s="535"/>
      <c r="E5455" s="535"/>
      <c r="F5455" s="325" t="s">
        <v>3036</v>
      </c>
      <c r="G5455" s="325" t="s">
        <v>6542</v>
      </c>
      <c r="H5455" s="325" t="s">
        <v>6543</v>
      </c>
      <c r="I5455" s="388" t="s">
        <v>9</v>
      </c>
      <c r="J5455" s="290" t="s">
        <v>645</v>
      </c>
    </row>
    <row r="5456" spans="1:10" s="284" customFormat="1" ht="40.200000000000003" customHeight="1">
      <c r="A5456" s="329" t="s">
        <v>16001</v>
      </c>
      <c r="B5456" s="535"/>
      <c r="C5456" s="263" t="s">
        <v>16143</v>
      </c>
      <c r="D5456" s="535"/>
      <c r="E5456" s="535"/>
      <c r="F5456" s="325" t="s">
        <v>13267</v>
      </c>
      <c r="G5456" s="325" t="s">
        <v>16144</v>
      </c>
      <c r="H5456" s="325" t="s">
        <v>13268</v>
      </c>
      <c r="I5456" s="388" t="s">
        <v>9</v>
      </c>
      <c r="J5456" s="290" t="s">
        <v>645</v>
      </c>
    </row>
    <row r="5457" spans="1:10" s="284" customFormat="1" ht="40.200000000000003" customHeight="1">
      <c r="A5457" s="329" t="s">
        <v>16001</v>
      </c>
      <c r="B5457" s="535"/>
      <c r="C5457" s="263" t="s">
        <v>16145</v>
      </c>
      <c r="D5457" s="535"/>
      <c r="E5457" s="535"/>
      <c r="F5457" s="325" t="s">
        <v>16146</v>
      </c>
      <c r="G5457" s="325" t="s">
        <v>16144</v>
      </c>
      <c r="H5457" s="325" t="s">
        <v>13271</v>
      </c>
      <c r="I5457" s="388" t="s">
        <v>9</v>
      </c>
      <c r="J5457" s="290" t="s">
        <v>645</v>
      </c>
    </row>
    <row r="5458" spans="1:10" s="284" customFormat="1" ht="40.200000000000003" customHeight="1">
      <c r="A5458" s="329" t="s">
        <v>16001</v>
      </c>
      <c r="B5458" s="535"/>
      <c r="C5458" s="263" t="s">
        <v>16147</v>
      </c>
      <c r="D5458" s="535"/>
      <c r="E5458" s="535"/>
      <c r="F5458" s="325" t="s">
        <v>13629</v>
      </c>
      <c r="G5458" s="325" t="s">
        <v>16144</v>
      </c>
      <c r="H5458" s="325" t="s">
        <v>13630</v>
      </c>
      <c r="I5458" s="388" t="s">
        <v>9</v>
      </c>
      <c r="J5458" s="290" t="s">
        <v>645</v>
      </c>
    </row>
    <row r="5459" spans="1:10" s="284" customFormat="1" ht="40.200000000000003" customHeight="1">
      <c r="A5459" s="391" t="s">
        <v>16148</v>
      </c>
      <c r="B5459" s="308" t="s">
        <v>16149</v>
      </c>
      <c r="C5459" s="391" t="s">
        <v>16150</v>
      </c>
      <c r="D5459" s="308" t="s">
        <v>16151</v>
      </c>
      <c r="E5459" s="308" t="s">
        <v>16152</v>
      </c>
      <c r="F5459" s="303" t="s">
        <v>16153</v>
      </c>
      <c r="G5459" s="308" t="s">
        <v>16154</v>
      </c>
      <c r="H5459" s="308" t="s">
        <v>16155</v>
      </c>
      <c r="I5459" s="392" t="s">
        <v>9</v>
      </c>
      <c r="J5459" s="290"/>
    </row>
    <row r="5460" spans="1:10" s="284" customFormat="1" ht="40.200000000000003" customHeight="1">
      <c r="A5460" s="391" t="s">
        <v>16148</v>
      </c>
      <c r="B5460" s="308" t="s">
        <v>16149</v>
      </c>
      <c r="C5460" s="391" t="s">
        <v>16156</v>
      </c>
      <c r="D5460" s="308" t="s">
        <v>16151</v>
      </c>
      <c r="E5460" s="308" t="s">
        <v>16152</v>
      </c>
      <c r="F5460" s="308" t="s">
        <v>16157</v>
      </c>
      <c r="G5460" s="308" t="s">
        <v>16158</v>
      </c>
      <c r="H5460" s="308" t="s">
        <v>16159</v>
      </c>
      <c r="I5460" s="392" t="s">
        <v>9</v>
      </c>
      <c r="J5460" s="290"/>
    </row>
    <row r="5461" spans="1:10" s="284" customFormat="1" ht="40.200000000000003" customHeight="1">
      <c r="A5461" s="391" t="s">
        <v>16148</v>
      </c>
      <c r="B5461" s="308" t="s">
        <v>16149</v>
      </c>
      <c r="C5461" s="391" t="s">
        <v>16160</v>
      </c>
      <c r="D5461" s="308" t="s">
        <v>16151</v>
      </c>
      <c r="E5461" s="308" t="s">
        <v>16152</v>
      </c>
      <c r="F5461" s="308" t="s">
        <v>16161</v>
      </c>
      <c r="G5461" s="308" t="s">
        <v>16158</v>
      </c>
      <c r="H5461" s="393" t="s">
        <v>16162</v>
      </c>
      <c r="I5461" s="392" t="s">
        <v>9</v>
      </c>
      <c r="J5461" s="290"/>
    </row>
    <row r="5462" spans="1:10" s="284" customFormat="1" ht="40.200000000000003" customHeight="1">
      <c r="A5462" s="391" t="s">
        <v>16148</v>
      </c>
      <c r="B5462" s="308" t="s">
        <v>16149</v>
      </c>
      <c r="C5462" s="391" t="s">
        <v>16163</v>
      </c>
      <c r="D5462" s="308" t="s">
        <v>16151</v>
      </c>
      <c r="E5462" s="308" t="s">
        <v>16152</v>
      </c>
      <c r="F5462" s="393" t="s">
        <v>16164</v>
      </c>
      <c r="G5462" s="308" t="s">
        <v>16158</v>
      </c>
      <c r="H5462" s="393" t="s">
        <v>16164</v>
      </c>
      <c r="I5462" s="392" t="s">
        <v>9</v>
      </c>
      <c r="J5462" s="290"/>
    </row>
    <row r="5463" spans="1:10" s="284" customFormat="1" ht="40.200000000000003" customHeight="1">
      <c r="A5463" s="391" t="s">
        <v>16148</v>
      </c>
      <c r="B5463" s="308" t="s">
        <v>16149</v>
      </c>
      <c r="C5463" s="391" t="s">
        <v>16165</v>
      </c>
      <c r="D5463" s="308" t="s">
        <v>16151</v>
      </c>
      <c r="E5463" s="308" t="s">
        <v>16152</v>
      </c>
      <c r="F5463" s="308" t="s">
        <v>12552</v>
      </c>
      <c r="G5463" s="308" t="s">
        <v>16166</v>
      </c>
      <c r="H5463" s="308" t="s">
        <v>16167</v>
      </c>
      <c r="I5463" s="392" t="s">
        <v>9</v>
      </c>
      <c r="J5463" s="290"/>
    </row>
    <row r="5464" spans="1:10" s="284" customFormat="1" ht="40.200000000000003" customHeight="1">
      <c r="A5464" s="391" t="s">
        <v>16148</v>
      </c>
      <c r="B5464" s="308" t="s">
        <v>16149</v>
      </c>
      <c r="C5464" s="391" t="s">
        <v>16168</v>
      </c>
      <c r="D5464" s="308" t="s">
        <v>16151</v>
      </c>
      <c r="E5464" s="308" t="s">
        <v>16152</v>
      </c>
      <c r="F5464" s="308" t="s">
        <v>16169</v>
      </c>
      <c r="G5464" s="308" t="s">
        <v>16170</v>
      </c>
      <c r="H5464" s="308" t="s">
        <v>16171</v>
      </c>
      <c r="I5464" s="392" t="s">
        <v>9</v>
      </c>
      <c r="J5464" s="290"/>
    </row>
    <row r="5465" spans="1:10" s="284" customFormat="1" ht="40.200000000000003" customHeight="1">
      <c r="A5465" s="391" t="s">
        <v>16148</v>
      </c>
      <c r="B5465" s="308" t="s">
        <v>16149</v>
      </c>
      <c r="C5465" s="391" t="s">
        <v>16172</v>
      </c>
      <c r="D5465" s="308" t="s">
        <v>16151</v>
      </c>
      <c r="E5465" s="308" t="s">
        <v>16152</v>
      </c>
      <c r="F5465" s="308" t="s">
        <v>12649</v>
      </c>
      <c r="G5465" s="308" t="s">
        <v>16173</v>
      </c>
      <c r="H5465" s="308" t="s">
        <v>15308</v>
      </c>
      <c r="I5465" s="392" t="s">
        <v>9</v>
      </c>
      <c r="J5465" s="290"/>
    </row>
    <row r="5466" spans="1:10" s="284" customFormat="1" ht="40.200000000000003" customHeight="1">
      <c r="A5466" s="391" t="s">
        <v>16148</v>
      </c>
      <c r="B5466" s="308" t="s">
        <v>16149</v>
      </c>
      <c r="C5466" s="391" t="s">
        <v>16174</v>
      </c>
      <c r="D5466" s="308" t="s">
        <v>16151</v>
      </c>
      <c r="E5466" s="308" t="s">
        <v>16152</v>
      </c>
      <c r="F5466" s="308" t="s">
        <v>16175</v>
      </c>
      <c r="G5466" s="308" t="s">
        <v>16176</v>
      </c>
      <c r="H5466" s="308" t="s">
        <v>16177</v>
      </c>
      <c r="I5466" s="392" t="s">
        <v>9</v>
      </c>
      <c r="J5466" s="290"/>
    </row>
    <row r="5467" spans="1:10" s="284" customFormat="1" ht="40.200000000000003" customHeight="1">
      <c r="A5467" s="394" t="s">
        <v>16148</v>
      </c>
      <c r="B5467" s="395" t="s">
        <v>16149</v>
      </c>
      <c r="C5467" s="394" t="s">
        <v>16178</v>
      </c>
      <c r="D5467" s="395" t="s">
        <v>16151</v>
      </c>
      <c r="E5467" s="395" t="s">
        <v>16152</v>
      </c>
      <c r="F5467" s="396" t="s">
        <v>16179</v>
      </c>
      <c r="G5467" s="395" t="s">
        <v>16180</v>
      </c>
      <c r="H5467" s="395" t="s">
        <v>12569</v>
      </c>
      <c r="I5467" s="392" t="s">
        <v>9</v>
      </c>
      <c r="J5467" s="290"/>
    </row>
    <row r="5468" spans="1:10" s="284" customFormat="1" ht="40.200000000000003" customHeight="1">
      <c r="A5468" s="391" t="s">
        <v>16148</v>
      </c>
      <c r="B5468" s="308" t="s">
        <v>16149</v>
      </c>
      <c r="C5468" s="391" t="s">
        <v>16181</v>
      </c>
      <c r="D5468" s="308" t="s">
        <v>16151</v>
      </c>
      <c r="E5468" s="308" t="s">
        <v>16152</v>
      </c>
      <c r="F5468" s="308" t="s">
        <v>16182</v>
      </c>
      <c r="G5468" s="308" t="s">
        <v>16183</v>
      </c>
      <c r="H5468" s="308" t="s">
        <v>16184</v>
      </c>
      <c r="I5468" s="392" t="s">
        <v>9</v>
      </c>
      <c r="J5468" s="290"/>
    </row>
    <row r="5469" spans="1:10" s="284" customFormat="1" ht="40.200000000000003" customHeight="1">
      <c r="A5469" s="391" t="s">
        <v>16148</v>
      </c>
      <c r="B5469" s="308" t="s">
        <v>16149</v>
      </c>
      <c r="C5469" s="391" t="s">
        <v>16185</v>
      </c>
      <c r="D5469" s="308" t="s">
        <v>16151</v>
      </c>
      <c r="E5469" s="308" t="s">
        <v>16152</v>
      </c>
      <c r="F5469" s="308" t="s">
        <v>16186</v>
      </c>
      <c r="G5469" s="308" t="s">
        <v>16187</v>
      </c>
      <c r="H5469" s="308" t="s">
        <v>16188</v>
      </c>
      <c r="I5469" s="392" t="s">
        <v>9</v>
      </c>
      <c r="J5469" s="290"/>
    </row>
    <row r="5470" spans="1:10" s="284" customFormat="1" ht="40.200000000000003" customHeight="1">
      <c r="A5470" s="391" t="s">
        <v>16148</v>
      </c>
      <c r="B5470" s="308" t="s">
        <v>16149</v>
      </c>
      <c r="C5470" s="391" t="s">
        <v>16189</v>
      </c>
      <c r="D5470" s="308" t="s">
        <v>16151</v>
      </c>
      <c r="E5470" s="308" t="s">
        <v>16152</v>
      </c>
      <c r="F5470" s="393" t="s">
        <v>16190</v>
      </c>
      <c r="G5470" s="308" t="s">
        <v>16183</v>
      </c>
      <c r="H5470" s="393" t="s">
        <v>16191</v>
      </c>
      <c r="I5470" s="392" t="s">
        <v>9</v>
      </c>
      <c r="J5470" s="290"/>
    </row>
    <row r="5471" spans="1:10" s="284" customFormat="1" ht="40.200000000000003" customHeight="1">
      <c r="A5471" s="391" t="s">
        <v>16148</v>
      </c>
      <c r="B5471" s="308" t="s">
        <v>16149</v>
      </c>
      <c r="C5471" s="391" t="s">
        <v>16192</v>
      </c>
      <c r="D5471" s="308" t="s">
        <v>16151</v>
      </c>
      <c r="E5471" s="308" t="s">
        <v>16152</v>
      </c>
      <c r="F5471" s="308" t="s">
        <v>16193</v>
      </c>
      <c r="G5471" s="308" t="s">
        <v>16194</v>
      </c>
      <c r="H5471" s="308" t="s">
        <v>16195</v>
      </c>
      <c r="I5471" s="392" t="s">
        <v>9</v>
      </c>
      <c r="J5471" s="290"/>
    </row>
    <row r="5472" spans="1:10" s="284" customFormat="1" ht="40.200000000000003" customHeight="1">
      <c r="A5472" s="391" t="s">
        <v>16148</v>
      </c>
      <c r="B5472" s="308" t="s">
        <v>16149</v>
      </c>
      <c r="C5472" s="391" t="s">
        <v>16196</v>
      </c>
      <c r="D5472" s="308" t="s">
        <v>16151</v>
      </c>
      <c r="E5472" s="308" t="s">
        <v>16152</v>
      </c>
      <c r="F5472" s="308" t="s">
        <v>16197</v>
      </c>
      <c r="G5472" s="308" t="s">
        <v>16198</v>
      </c>
      <c r="H5472" s="308" t="s">
        <v>16199</v>
      </c>
      <c r="I5472" s="392" t="s">
        <v>9</v>
      </c>
      <c r="J5472" s="290"/>
    </row>
    <row r="5473" spans="1:10" s="284" customFormat="1" ht="40.200000000000003" customHeight="1">
      <c r="A5473" s="391" t="s">
        <v>16148</v>
      </c>
      <c r="B5473" s="308" t="s">
        <v>16149</v>
      </c>
      <c r="C5473" s="391" t="s">
        <v>16200</v>
      </c>
      <c r="D5473" s="308" t="s">
        <v>16151</v>
      </c>
      <c r="E5473" s="308" t="s">
        <v>16152</v>
      </c>
      <c r="F5473" s="308" t="s">
        <v>16201</v>
      </c>
      <c r="G5473" s="308" t="s">
        <v>16202</v>
      </c>
      <c r="H5473" s="308" t="s">
        <v>16203</v>
      </c>
      <c r="I5473" s="392" t="s">
        <v>9</v>
      </c>
      <c r="J5473" s="290"/>
    </row>
    <row r="5474" spans="1:10" s="284" customFormat="1" ht="40.200000000000003" customHeight="1">
      <c r="A5474" s="391" t="s">
        <v>16148</v>
      </c>
      <c r="B5474" s="308" t="s">
        <v>16149</v>
      </c>
      <c r="C5474" s="391" t="s">
        <v>16204</v>
      </c>
      <c r="D5474" s="308" t="s">
        <v>16151</v>
      </c>
      <c r="E5474" s="308" t="s">
        <v>16152</v>
      </c>
      <c r="F5474" s="308" t="s">
        <v>16205</v>
      </c>
      <c r="G5474" s="308" t="s">
        <v>16206</v>
      </c>
      <c r="H5474" s="308" t="s">
        <v>16207</v>
      </c>
      <c r="I5474" s="392" t="s">
        <v>9</v>
      </c>
      <c r="J5474" s="290"/>
    </row>
    <row r="5475" spans="1:10" s="284" customFormat="1" ht="40.200000000000003" customHeight="1">
      <c r="A5475" s="391" t="s">
        <v>16148</v>
      </c>
      <c r="B5475" s="308" t="s">
        <v>16149</v>
      </c>
      <c r="C5475" s="391" t="s">
        <v>16208</v>
      </c>
      <c r="D5475" s="308" t="s">
        <v>16151</v>
      </c>
      <c r="E5475" s="308" t="s">
        <v>16152</v>
      </c>
      <c r="F5475" s="308" t="s">
        <v>16209</v>
      </c>
      <c r="G5475" s="308" t="s">
        <v>16210</v>
      </c>
      <c r="H5475" s="308" t="s">
        <v>16211</v>
      </c>
      <c r="I5475" s="392" t="s">
        <v>9</v>
      </c>
      <c r="J5475" s="290"/>
    </row>
    <row r="5476" spans="1:10" s="284" customFormat="1" ht="40.200000000000003" customHeight="1">
      <c r="A5476" s="391" t="s">
        <v>16148</v>
      </c>
      <c r="B5476" s="308" t="s">
        <v>16149</v>
      </c>
      <c r="C5476" s="391" t="s">
        <v>16212</v>
      </c>
      <c r="D5476" s="308" t="s">
        <v>16151</v>
      </c>
      <c r="E5476" s="308" t="s">
        <v>16152</v>
      </c>
      <c r="F5476" s="308" t="s">
        <v>16213</v>
      </c>
      <c r="G5476" s="308" t="s">
        <v>16214</v>
      </c>
      <c r="H5476" s="308" t="s">
        <v>15362</v>
      </c>
      <c r="I5476" s="392" t="s">
        <v>9</v>
      </c>
      <c r="J5476" s="290"/>
    </row>
    <row r="5477" spans="1:10" s="284" customFormat="1" ht="40.200000000000003" customHeight="1">
      <c r="A5477" s="397" t="s">
        <v>16148</v>
      </c>
      <c r="B5477" s="308" t="s">
        <v>16149</v>
      </c>
      <c r="C5477" s="391" t="s">
        <v>16215</v>
      </c>
      <c r="D5477" s="308" t="s">
        <v>16151</v>
      </c>
      <c r="E5477" s="308" t="s">
        <v>16152</v>
      </c>
      <c r="F5477" s="336" t="s">
        <v>16216</v>
      </c>
      <c r="G5477" s="266" t="s">
        <v>16217</v>
      </c>
      <c r="H5477" s="266" t="s">
        <v>16218</v>
      </c>
      <c r="I5477" s="265" t="s">
        <v>9</v>
      </c>
      <c r="J5477" s="290"/>
    </row>
    <row r="5478" spans="1:10" s="284" customFormat="1" ht="40.200000000000003" customHeight="1">
      <c r="A5478" s="391" t="s">
        <v>16219</v>
      </c>
      <c r="B5478" s="308" t="s">
        <v>16220</v>
      </c>
      <c r="C5478" s="391" t="s">
        <v>16221</v>
      </c>
      <c r="D5478" s="308" t="s">
        <v>16222</v>
      </c>
      <c r="E5478" s="308" t="s">
        <v>16223</v>
      </c>
      <c r="F5478" s="308" t="s">
        <v>14879</v>
      </c>
      <c r="G5478" s="308" t="s">
        <v>16224</v>
      </c>
      <c r="H5478" s="308" t="s">
        <v>13852</v>
      </c>
      <c r="I5478" s="392" t="s">
        <v>9</v>
      </c>
      <c r="J5478" s="290"/>
    </row>
    <row r="5479" spans="1:10" s="284" customFormat="1" ht="40.200000000000003" customHeight="1">
      <c r="A5479" s="391" t="s">
        <v>16219</v>
      </c>
      <c r="B5479" s="308" t="s">
        <v>16220</v>
      </c>
      <c r="C5479" s="391" t="s">
        <v>16225</v>
      </c>
      <c r="D5479" s="308" t="s">
        <v>16222</v>
      </c>
      <c r="E5479" s="308" t="s">
        <v>16223</v>
      </c>
      <c r="F5479" s="308" t="s">
        <v>14882</v>
      </c>
      <c r="G5479" s="308" t="s">
        <v>16224</v>
      </c>
      <c r="H5479" s="308" t="s">
        <v>13855</v>
      </c>
      <c r="I5479" s="392" t="s">
        <v>9</v>
      </c>
      <c r="J5479" s="290"/>
    </row>
    <row r="5480" spans="1:10" s="284" customFormat="1" ht="40.200000000000003" customHeight="1">
      <c r="A5480" s="391" t="s">
        <v>16219</v>
      </c>
      <c r="B5480" s="308" t="s">
        <v>16220</v>
      </c>
      <c r="C5480" s="391" t="s">
        <v>16226</v>
      </c>
      <c r="D5480" s="308" t="s">
        <v>16222</v>
      </c>
      <c r="E5480" s="308" t="s">
        <v>16223</v>
      </c>
      <c r="F5480" s="308" t="s">
        <v>14885</v>
      </c>
      <c r="G5480" s="308" t="s">
        <v>16224</v>
      </c>
      <c r="H5480" s="308" t="s">
        <v>14886</v>
      </c>
      <c r="I5480" s="392" t="s">
        <v>9</v>
      </c>
      <c r="J5480" s="290"/>
    </row>
    <row r="5481" spans="1:10" s="284" customFormat="1" ht="40.200000000000003" customHeight="1">
      <c r="A5481" s="391" t="s">
        <v>16219</v>
      </c>
      <c r="B5481" s="308" t="s">
        <v>16220</v>
      </c>
      <c r="C5481" s="391" t="s">
        <v>16227</v>
      </c>
      <c r="D5481" s="308" t="s">
        <v>16222</v>
      </c>
      <c r="E5481" s="308" t="s">
        <v>16223</v>
      </c>
      <c r="F5481" s="308" t="s">
        <v>16228</v>
      </c>
      <c r="G5481" s="308" t="s">
        <v>16224</v>
      </c>
      <c r="H5481" s="308" t="s">
        <v>14889</v>
      </c>
      <c r="I5481" s="392" t="s">
        <v>9</v>
      </c>
      <c r="J5481" s="290"/>
    </row>
    <row r="5482" spans="1:10" s="284" customFormat="1" ht="40.200000000000003" customHeight="1">
      <c r="A5482" s="391" t="s">
        <v>16219</v>
      </c>
      <c r="B5482" s="308" t="s">
        <v>16220</v>
      </c>
      <c r="C5482" s="391" t="s">
        <v>16229</v>
      </c>
      <c r="D5482" s="308" t="s">
        <v>16222</v>
      </c>
      <c r="E5482" s="308" t="s">
        <v>16223</v>
      </c>
      <c r="F5482" s="308" t="s">
        <v>14891</v>
      </c>
      <c r="G5482" s="308" t="s">
        <v>16230</v>
      </c>
      <c r="H5482" s="308" t="s">
        <v>14892</v>
      </c>
      <c r="I5482" s="392" t="s">
        <v>9</v>
      </c>
      <c r="J5482" s="290"/>
    </row>
    <row r="5483" spans="1:10" s="284" customFormat="1" ht="40.200000000000003" customHeight="1">
      <c r="A5483" s="391" t="s">
        <v>16219</v>
      </c>
      <c r="B5483" s="308" t="s">
        <v>16220</v>
      </c>
      <c r="C5483" s="391" t="s">
        <v>16231</v>
      </c>
      <c r="D5483" s="308" t="s">
        <v>16222</v>
      </c>
      <c r="E5483" s="308" t="s">
        <v>16223</v>
      </c>
      <c r="F5483" s="308" t="s">
        <v>16232</v>
      </c>
      <c r="G5483" s="308" t="s">
        <v>16230</v>
      </c>
      <c r="H5483" s="308" t="s">
        <v>14895</v>
      </c>
      <c r="I5483" s="392" t="s">
        <v>9</v>
      </c>
      <c r="J5483" s="290"/>
    </row>
    <row r="5484" spans="1:10" s="284" customFormat="1" ht="40.200000000000003" customHeight="1">
      <c r="A5484" s="391" t="s">
        <v>16219</v>
      </c>
      <c r="B5484" s="308" t="s">
        <v>16220</v>
      </c>
      <c r="C5484" s="391" t="s">
        <v>16233</v>
      </c>
      <c r="D5484" s="308" t="s">
        <v>16222</v>
      </c>
      <c r="E5484" s="308" t="s">
        <v>16223</v>
      </c>
      <c r="F5484" s="308" t="s">
        <v>14897</v>
      </c>
      <c r="G5484" s="308" t="s">
        <v>16230</v>
      </c>
      <c r="H5484" s="308" t="s">
        <v>14898</v>
      </c>
      <c r="I5484" s="392" t="s">
        <v>9</v>
      </c>
      <c r="J5484" s="290"/>
    </row>
    <row r="5485" spans="1:10" s="284" customFormat="1" ht="40.200000000000003" customHeight="1">
      <c r="A5485" s="391" t="s">
        <v>16219</v>
      </c>
      <c r="B5485" s="308" t="s">
        <v>16220</v>
      </c>
      <c r="C5485" s="391" t="s">
        <v>16234</v>
      </c>
      <c r="D5485" s="308" t="s">
        <v>16222</v>
      </c>
      <c r="E5485" s="308" t="s">
        <v>16223</v>
      </c>
      <c r="F5485" s="308" t="s">
        <v>13098</v>
      </c>
      <c r="G5485" s="308" t="s">
        <v>16235</v>
      </c>
      <c r="H5485" s="308" t="s">
        <v>13100</v>
      </c>
      <c r="I5485" s="392" t="s">
        <v>9</v>
      </c>
      <c r="J5485" s="290"/>
    </row>
    <row r="5486" spans="1:10" s="284" customFormat="1" ht="40.200000000000003" customHeight="1">
      <c r="A5486" s="391" t="s">
        <v>16219</v>
      </c>
      <c r="B5486" s="308" t="s">
        <v>16220</v>
      </c>
      <c r="C5486" s="391" t="s">
        <v>16236</v>
      </c>
      <c r="D5486" s="308" t="s">
        <v>16222</v>
      </c>
      <c r="E5486" s="308" t="s">
        <v>16223</v>
      </c>
      <c r="F5486" s="308" t="s">
        <v>14902</v>
      </c>
      <c r="G5486" s="308" t="s">
        <v>16235</v>
      </c>
      <c r="H5486" s="308" t="s">
        <v>16237</v>
      </c>
      <c r="I5486" s="392" t="s">
        <v>9</v>
      </c>
      <c r="J5486" s="290"/>
    </row>
    <row r="5487" spans="1:10" s="284" customFormat="1" ht="40.200000000000003" customHeight="1">
      <c r="A5487" s="391" t="s">
        <v>16219</v>
      </c>
      <c r="B5487" s="308" t="s">
        <v>16220</v>
      </c>
      <c r="C5487" s="391" t="s">
        <v>16238</v>
      </c>
      <c r="D5487" s="308" t="s">
        <v>16222</v>
      </c>
      <c r="E5487" s="308" t="s">
        <v>16223</v>
      </c>
      <c r="F5487" s="308" t="s">
        <v>13105</v>
      </c>
      <c r="G5487" s="308" t="s">
        <v>16235</v>
      </c>
      <c r="H5487" s="308" t="s">
        <v>16239</v>
      </c>
      <c r="I5487" s="392" t="s">
        <v>9</v>
      </c>
      <c r="J5487" s="290"/>
    </row>
    <row r="5488" spans="1:10" s="284" customFormat="1" ht="40.200000000000003" customHeight="1">
      <c r="A5488" s="391" t="s">
        <v>16219</v>
      </c>
      <c r="B5488" s="308" t="s">
        <v>16220</v>
      </c>
      <c r="C5488" s="391" t="s">
        <v>16240</v>
      </c>
      <c r="D5488" s="308" t="s">
        <v>16222</v>
      </c>
      <c r="E5488" s="308" t="s">
        <v>16223</v>
      </c>
      <c r="F5488" s="308" t="s">
        <v>14907</v>
      </c>
      <c r="G5488" s="308" t="s">
        <v>16235</v>
      </c>
      <c r="H5488" s="308" t="s">
        <v>16241</v>
      </c>
      <c r="I5488" s="392" t="s">
        <v>9</v>
      </c>
      <c r="J5488" s="290"/>
    </row>
    <row r="5489" spans="1:10" s="284" customFormat="1" ht="40.200000000000003" customHeight="1">
      <c r="A5489" s="391" t="s">
        <v>16219</v>
      </c>
      <c r="B5489" s="308" t="s">
        <v>16220</v>
      </c>
      <c r="C5489" s="391" t="s">
        <v>16242</v>
      </c>
      <c r="D5489" s="308" t="s">
        <v>16222</v>
      </c>
      <c r="E5489" s="308" t="s">
        <v>16223</v>
      </c>
      <c r="F5489" s="308" t="s">
        <v>13112</v>
      </c>
      <c r="G5489" s="308" t="s">
        <v>16235</v>
      </c>
      <c r="H5489" s="308" t="s">
        <v>14910</v>
      </c>
      <c r="I5489" s="392" t="s">
        <v>9</v>
      </c>
      <c r="J5489" s="290"/>
    </row>
    <row r="5490" spans="1:10" s="284" customFormat="1" ht="40.200000000000003" customHeight="1">
      <c r="A5490" s="391" t="s">
        <v>16219</v>
      </c>
      <c r="B5490" s="308" t="s">
        <v>16220</v>
      </c>
      <c r="C5490" s="391" t="s">
        <v>16243</v>
      </c>
      <c r="D5490" s="308" t="s">
        <v>16222</v>
      </c>
      <c r="E5490" s="308" t="s">
        <v>16223</v>
      </c>
      <c r="F5490" s="308" t="s">
        <v>13115</v>
      </c>
      <c r="G5490" s="308" t="s">
        <v>16235</v>
      </c>
      <c r="H5490" s="308" t="s">
        <v>14912</v>
      </c>
      <c r="I5490" s="392" t="s">
        <v>9</v>
      </c>
      <c r="J5490" s="290"/>
    </row>
    <row r="5491" spans="1:10" s="284" customFormat="1" ht="40.200000000000003" customHeight="1">
      <c r="A5491" s="391" t="s">
        <v>16219</v>
      </c>
      <c r="B5491" s="308" t="s">
        <v>16220</v>
      </c>
      <c r="C5491" s="391" t="s">
        <v>16244</v>
      </c>
      <c r="D5491" s="308" t="s">
        <v>16222</v>
      </c>
      <c r="E5491" s="308" t="s">
        <v>16223</v>
      </c>
      <c r="F5491" s="308" t="s">
        <v>14914</v>
      </c>
      <c r="G5491" s="308" t="s">
        <v>16235</v>
      </c>
      <c r="H5491" s="308" t="s">
        <v>14915</v>
      </c>
      <c r="I5491" s="392" t="s">
        <v>9</v>
      </c>
      <c r="J5491" s="290"/>
    </row>
    <row r="5492" spans="1:10" s="284" customFormat="1" ht="40.200000000000003" customHeight="1">
      <c r="A5492" s="391" t="s">
        <v>16219</v>
      </c>
      <c r="B5492" s="308" t="s">
        <v>16220</v>
      </c>
      <c r="C5492" s="391" t="s">
        <v>16245</v>
      </c>
      <c r="D5492" s="308" t="s">
        <v>16222</v>
      </c>
      <c r="E5492" s="308" t="s">
        <v>16223</v>
      </c>
      <c r="F5492" s="308" t="s">
        <v>16246</v>
      </c>
      <c r="G5492" s="308" t="s">
        <v>16235</v>
      </c>
      <c r="H5492" s="308" t="s">
        <v>16247</v>
      </c>
      <c r="I5492" s="392" t="s">
        <v>9</v>
      </c>
      <c r="J5492" s="290"/>
    </row>
    <row r="5493" spans="1:10" s="284" customFormat="1" ht="40.200000000000003" customHeight="1">
      <c r="A5493" s="391" t="s">
        <v>16219</v>
      </c>
      <c r="B5493" s="308" t="s">
        <v>16220</v>
      </c>
      <c r="C5493" s="391" t="s">
        <v>16248</v>
      </c>
      <c r="D5493" s="308" t="s">
        <v>16222</v>
      </c>
      <c r="E5493" s="308" t="s">
        <v>16223</v>
      </c>
      <c r="F5493" s="308" t="s">
        <v>13125</v>
      </c>
      <c r="G5493" s="308" t="s">
        <v>16235</v>
      </c>
      <c r="H5493" s="308" t="s">
        <v>14920</v>
      </c>
      <c r="I5493" s="392" t="s">
        <v>9</v>
      </c>
      <c r="J5493" s="290"/>
    </row>
    <row r="5494" spans="1:10" s="284" customFormat="1" ht="40.200000000000003" customHeight="1">
      <c r="A5494" s="391" t="s">
        <v>16219</v>
      </c>
      <c r="B5494" s="308" t="s">
        <v>16220</v>
      </c>
      <c r="C5494" s="391" t="s">
        <v>16249</v>
      </c>
      <c r="D5494" s="308" t="s">
        <v>16222</v>
      </c>
      <c r="E5494" s="308" t="s">
        <v>16223</v>
      </c>
      <c r="F5494" s="308" t="s">
        <v>16250</v>
      </c>
      <c r="G5494" s="308" t="s">
        <v>16235</v>
      </c>
      <c r="H5494" s="308" t="s">
        <v>16251</v>
      </c>
      <c r="I5494" s="392" t="s">
        <v>9</v>
      </c>
      <c r="J5494" s="290"/>
    </row>
    <row r="5495" spans="1:10" s="284" customFormat="1" ht="40.200000000000003" customHeight="1">
      <c r="A5495" s="391" t="s">
        <v>16219</v>
      </c>
      <c r="B5495" s="308" t="s">
        <v>16220</v>
      </c>
      <c r="C5495" s="391" t="s">
        <v>16252</v>
      </c>
      <c r="D5495" s="308" t="s">
        <v>16222</v>
      </c>
      <c r="E5495" s="308" t="s">
        <v>16223</v>
      </c>
      <c r="F5495" s="308" t="s">
        <v>13136</v>
      </c>
      <c r="G5495" s="308" t="s">
        <v>16253</v>
      </c>
      <c r="H5495" s="308" t="s">
        <v>13138</v>
      </c>
      <c r="I5495" s="392" t="s">
        <v>9</v>
      </c>
      <c r="J5495" s="290"/>
    </row>
    <row r="5496" spans="1:10" s="284" customFormat="1" ht="40.200000000000003" customHeight="1">
      <c r="A5496" s="391" t="s">
        <v>16219</v>
      </c>
      <c r="B5496" s="308" t="s">
        <v>16220</v>
      </c>
      <c r="C5496" s="391" t="s">
        <v>16254</v>
      </c>
      <c r="D5496" s="308" t="s">
        <v>16222</v>
      </c>
      <c r="E5496" s="308" t="s">
        <v>16223</v>
      </c>
      <c r="F5496" s="308" t="s">
        <v>14927</v>
      </c>
      <c r="G5496" s="308" t="s">
        <v>16253</v>
      </c>
      <c r="H5496" s="308" t="s">
        <v>14928</v>
      </c>
      <c r="I5496" s="392" t="s">
        <v>9</v>
      </c>
      <c r="J5496" s="290"/>
    </row>
    <row r="5497" spans="1:10" s="284" customFormat="1" ht="40.200000000000003" customHeight="1">
      <c r="A5497" s="391" t="s">
        <v>16219</v>
      </c>
      <c r="B5497" s="308" t="s">
        <v>16220</v>
      </c>
      <c r="C5497" s="391" t="s">
        <v>16255</v>
      </c>
      <c r="D5497" s="308" t="s">
        <v>16222</v>
      </c>
      <c r="E5497" s="308" t="s">
        <v>16223</v>
      </c>
      <c r="F5497" s="308" t="s">
        <v>13146</v>
      </c>
      <c r="G5497" s="308" t="s">
        <v>16256</v>
      </c>
      <c r="H5497" s="308" t="s">
        <v>13148</v>
      </c>
      <c r="I5497" s="392" t="s">
        <v>9</v>
      </c>
      <c r="J5497" s="290"/>
    </row>
    <row r="5498" spans="1:10" s="284" customFormat="1" ht="40.200000000000003" customHeight="1">
      <c r="A5498" s="391" t="s">
        <v>16219</v>
      </c>
      <c r="B5498" s="308" t="s">
        <v>16220</v>
      </c>
      <c r="C5498" s="391" t="s">
        <v>16257</v>
      </c>
      <c r="D5498" s="308" t="s">
        <v>16222</v>
      </c>
      <c r="E5498" s="308" t="s">
        <v>16223</v>
      </c>
      <c r="F5498" s="308" t="s">
        <v>16258</v>
      </c>
      <c r="G5498" s="308" t="s">
        <v>16256</v>
      </c>
      <c r="H5498" s="308" t="s">
        <v>16259</v>
      </c>
      <c r="I5498" s="392" t="s">
        <v>9</v>
      </c>
      <c r="J5498" s="290"/>
    </row>
    <row r="5499" spans="1:10" s="284" customFormat="1" ht="40.200000000000003" customHeight="1">
      <c r="A5499" s="391" t="s">
        <v>16219</v>
      </c>
      <c r="B5499" s="308" t="s">
        <v>16220</v>
      </c>
      <c r="C5499" s="391" t="s">
        <v>16260</v>
      </c>
      <c r="D5499" s="308" t="s">
        <v>16222</v>
      </c>
      <c r="E5499" s="308" t="s">
        <v>16223</v>
      </c>
      <c r="F5499" s="308" t="s">
        <v>13892</v>
      </c>
      <c r="G5499" s="308" t="s">
        <v>16256</v>
      </c>
      <c r="H5499" s="308" t="s">
        <v>16261</v>
      </c>
      <c r="I5499" s="392" t="s">
        <v>9</v>
      </c>
      <c r="J5499" s="290"/>
    </row>
    <row r="5500" spans="1:10" s="284" customFormat="1" ht="40.200000000000003" customHeight="1">
      <c r="A5500" s="391" t="s">
        <v>16219</v>
      </c>
      <c r="B5500" s="308" t="s">
        <v>16220</v>
      </c>
      <c r="C5500" s="391" t="s">
        <v>16262</v>
      </c>
      <c r="D5500" s="308" t="s">
        <v>16222</v>
      </c>
      <c r="E5500" s="308" t="s">
        <v>16223</v>
      </c>
      <c r="F5500" s="308" t="s">
        <v>16263</v>
      </c>
      <c r="G5500" s="308" t="s">
        <v>16235</v>
      </c>
      <c r="H5500" s="308" t="s">
        <v>16264</v>
      </c>
      <c r="I5500" s="392" t="s">
        <v>9</v>
      </c>
      <c r="J5500" s="290"/>
    </row>
    <row r="5501" spans="1:10" s="284" customFormat="1" ht="40.200000000000003" customHeight="1">
      <c r="A5501" s="391" t="s">
        <v>16219</v>
      </c>
      <c r="B5501" s="308" t="s">
        <v>16220</v>
      </c>
      <c r="C5501" s="391" t="s">
        <v>16265</v>
      </c>
      <c r="D5501" s="308" t="s">
        <v>16222</v>
      </c>
      <c r="E5501" s="308" t="s">
        <v>16223</v>
      </c>
      <c r="F5501" s="308" t="s">
        <v>16266</v>
      </c>
      <c r="G5501" s="308" t="s">
        <v>16235</v>
      </c>
      <c r="H5501" s="308" t="s">
        <v>16267</v>
      </c>
      <c r="I5501" s="392" t="s">
        <v>9</v>
      </c>
      <c r="J5501" s="290"/>
    </row>
    <row r="5502" spans="1:10" s="284" customFormat="1" ht="40.200000000000003" customHeight="1">
      <c r="A5502" s="391" t="s">
        <v>16219</v>
      </c>
      <c r="B5502" s="308" t="s">
        <v>16220</v>
      </c>
      <c r="C5502" s="391" t="s">
        <v>16268</v>
      </c>
      <c r="D5502" s="308" t="s">
        <v>16222</v>
      </c>
      <c r="E5502" s="308" t="s">
        <v>16223</v>
      </c>
      <c r="F5502" s="308" t="s">
        <v>16269</v>
      </c>
      <c r="G5502" s="308" t="s">
        <v>16235</v>
      </c>
      <c r="H5502" s="393" t="s">
        <v>16270</v>
      </c>
      <c r="I5502" s="392" t="s">
        <v>9</v>
      </c>
      <c r="J5502" s="290"/>
    </row>
    <row r="5503" spans="1:10" s="284" customFormat="1" ht="40.200000000000003" customHeight="1">
      <c r="A5503" s="391" t="s">
        <v>16219</v>
      </c>
      <c r="B5503" s="308" t="s">
        <v>16220</v>
      </c>
      <c r="C5503" s="391" t="s">
        <v>16271</v>
      </c>
      <c r="D5503" s="308" t="s">
        <v>16222</v>
      </c>
      <c r="E5503" s="308" t="s">
        <v>16223</v>
      </c>
      <c r="F5503" s="308" t="s">
        <v>16272</v>
      </c>
      <c r="G5503" s="308" t="s">
        <v>16235</v>
      </c>
      <c r="H5503" s="308" t="s">
        <v>16273</v>
      </c>
      <c r="I5503" s="392" t="s">
        <v>9</v>
      </c>
      <c r="J5503" s="290"/>
    </row>
    <row r="5504" spans="1:10" s="284" customFormat="1" ht="40.200000000000003" customHeight="1">
      <c r="A5504" s="391" t="s">
        <v>16219</v>
      </c>
      <c r="B5504" s="308" t="s">
        <v>16220</v>
      </c>
      <c r="C5504" s="391" t="s">
        <v>16274</v>
      </c>
      <c r="D5504" s="308" t="s">
        <v>16222</v>
      </c>
      <c r="E5504" s="308" t="s">
        <v>16223</v>
      </c>
      <c r="F5504" s="308" t="s">
        <v>13153</v>
      </c>
      <c r="G5504" s="308" t="s">
        <v>16275</v>
      </c>
      <c r="H5504" s="308" t="s">
        <v>13155</v>
      </c>
      <c r="I5504" s="392" t="s">
        <v>9</v>
      </c>
      <c r="J5504" s="290"/>
    </row>
    <row r="5505" spans="1:10" s="284" customFormat="1" ht="40.200000000000003" customHeight="1">
      <c r="A5505" s="391" t="s">
        <v>16219</v>
      </c>
      <c r="B5505" s="308" t="s">
        <v>16220</v>
      </c>
      <c r="C5505" s="391" t="s">
        <v>16276</v>
      </c>
      <c r="D5505" s="308" t="s">
        <v>16222</v>
      </c>
      <c r="E5505" s="308" t="s">
        <v>16223</v>
      </c>
      <c r="F5505" s="308" t="s">
        <v>16277</v>
      </c>
      <c r="G5505" s="308" t="s">
        <v>16235</v>
      </c>
      <c r="H5505" s="308" t="s">
        <v>16278</v>
      </c>
      <c r="I5505" s="392" t="s">
        <v>9</v>
      </c>
      <c r="J5505" s="290"/>
    </row>
    <row r="5506" spans="1:10" s="284" customFormat="1" ht="40.200000000000003" customHeight="1">
      <c r="A5506" s="391" t="s">
        <v>16219</v>
      </c>
      <c r="B5506" s="308" t="s">
        <v>16220</v>
      </c>
      <c r="C5506" s="391" t="s">
        <v>16279</v>
      </c>
      <c r="D5506" s="308" t="s">
        <v>16222</v>
      </c>
      <c r="E5506" s="308" t="s">
        <v>16223</v>
      </c>
      <c r="F5506" s="308" t="s">
        <v>13918</v>
      </c>
      <c r="G5506" s="308" t="s">
        <v>16280</v>
      </c>
      <c r="H5506" s="308" t="s">
        <v>13919</v>
      </c>
      <c r="I5506" s="392" t="s">
        <v>9</v>
      </c>
      <c r="J5506" s="290"/>
    </row>
    <row r="5507" spans="1:10" s="284" customFormat="1" ht="40.200000000000003" customHeight="1">
      <c r="A5507" s="391" t="s">
        <v>16219</v>
      </c>
      <c r="B5507" s="308" t="s">
        <v>16220</v>
      </c>
      <c r="C5507" s="391" t="s">
        <v>16281</v>
      </c>
      <c r="D5507" s="308" t="s">
        <v>16222</v>
      </c>
      <c r="E5507" s="308" t="s">
        <v>16223</v>
      </c>
      <c r="F5507" s="308" t="s">
        <v>13192</v>
      </c>
      <c r="G5507" s="308" t="s">
        <v>16282</v>
      </c>
      <c r="H5507" s="308" t="s">
        <v>13194</v>
      </c>
      <c r="I5507" s="392" t="s">
        <v>9</v>
      </c>
      <c r="J5507" s="290"/>
    </row>
    <row r="5508" spans="1:10" s="284" customFormat="1" ht="40.200000000000003" customHeight="1">
      <c r="A5508" s="391" t="s">
        <v>16219</v>
      </c>
      <c r="B5508" s="308" t="s">
        <v>16220</v>
      </c>
      <c r="C5508" s="391" t="s">
        <v>16283</v>
      </c>
      <c r="D5508" s="308" t="s">
        <v>16222</v>
      </c>
      <c r="E5508" s="308" t="s">
        <v>16223</v>
      </c>
      <c r="F5508" s="308" t="s">
        <v>13196</v>
      </c>
      <c r="G5508" s="308" t="s">
        <v>16284</v>
      </c>
      <c r="H5508" s="308" t="s">
        <v>13198</v>
      </c>
      <c r="I5508" s="392" t="s">
        <v>9</v>
      </c>
      <c r="J5508" s="290"/>
    </row>
    <row r="5509" spans="1:10" s="284" customFormat="1" ht="40.200000000000003" customHeight="1">
      <c r="A5509" s="391" t="s">
        <v>16219</v>
      </c>
      <c r="B5509" s="308" t="s">
        <v>16220</v>
      </c>
      <c r="C5509" s="391" t="s">
        <v>16285</v>
      </c>
      <c r="D5509" s="308" t="s">
        <v>16222</v>
      </c>
      <c r="E5509" s="308" t="s">
        <v>16223</v>
      </c>
      <c r="F5509" s="393" t="s">
        <v>16286</v>
      </c>
      <c r="G5509" s="308" t="s">
        <v>16287</v>
      </c>
      <c r="H5509" s="393" t="s">
        <v>16288</v>
      </c>
      <c r="I5509" s="392" t="s">
        <v>9</v>
      </c>
      <c r="J5509" s="290"/>
    </row>
    <row r="5510" spans="1:10" s="284" customFormat="1" ht="40.200000000000003" customHeight="1">
      <c r="A5510" s="391" t="s">
        <v>16219</v>
      </c>
      <c r="B5510" s="308" t="s">
        <v>16220</v>
      </c>
      <c r="C5510" s="391" t="s">
        <v>16289</v>
      </c>
      <c r="D5510" s="308" t="s">
        <v>16222</v>
      </c>
      <c r="E5510" s="308" t="s">
        <v>16223</v>
      </c>
      <c r="F5510" s="308" t="s">
        <v>13207</v>
      </c>
      <c r="G5510" s="308" t="s">
        <v>16290</v>
      </c>
      <c r="H5510" s="308" t="s">
        <v>14969</v>
      </c>
      <c r="I5510" s="392" t="s">
        <v>9</v>
      </c>
      <c r="J5510" s="290"/>
    </row>
    <row r="5511" spans="1:10" s="284" customFormat="1" ht="40.200000000000003" customHeight="1">
      <c r="A5511" s="391" t="s">
        <v>16219</v>
      </c>
      <c r="B5511" s="308" t="s">
        <v>16220</v>
      </c>
      <c r="C5511" s="391" t="s">
        <v>16291</v>
      </c>
      <c r="D5511" s="308" t="s">
        <v>16222</v>
      </c>
      <c r="E5511" s="308" t="s">
        <v>16223</v>
      </c>
      <c r="F5511" s="308" t="s">
        <v>13211</v>
      </c>
      <c r="G5511" s="308" t="s">
        <v>16282</v>
      </c>
      <c r="H5511" s="308" t="s">
        <v>13212</v>
      </c>
      <c r="I5511" s="392" t="s">
        <v>9</v>
      </c>
      <c r="J5511" s="290"/>
    </row>
    <row r="5512" spans="1:10" s="284" customFormat="1" ht="40.200000000000003" customHeight="1">
      <c r="A5512" s="391" t="s">
        <v>16219</v>
      </c>
      <c r="B5512" s="308" t="s">
        <v>16220</v>
      </c>
      <c r="C5512" s="391" t="s">
        <v>16292</v>
      </c>
      <c r="D5512" s="308" t="s">
        <v>16222</v>
      </c>
      <c r="E5512" s="308" t="s">
        <v>16223</v>
      </c>
      <c r="F5512" s="308" t="s">
        <v>16293</v>
      </c>
      <c r="G5512" s="308" t="s">
        <v>16290</v>
      </c>
      <c r="H5512" s="308" t="s">
        <v>16294</v>
      </c>
      <c r="I5512" s="392" t="s">
        <v>9</v>
      </c>
      <c r="J5512" s="290"/>
    </row>
    <row r="5513" spans="1:10" s="284" customFormat="1" ht="40.200000000000003" customHeight="1">
      <c r="A5513" s="391" t="s">
        <v>16219</v>
      </c>
      <c r="B5513" s="308" t="s">
        <v>16220</v>
      </c>
      <c r="C5513" s="391" t="s">
        <v>16295</v>
      </c>
      <c r="D5513" s="308" t="s">
        <v>16222</v>
      </c>
      <c r="E5513" s="308" t="s">
        <v>16223</v>
      </c>
      <c r="F5513" s="393" t="s">
        <v>16296</v>
      </c>
      <c r="G5513" s="308" t="s">
        <v>16235</v>
      </c>
      <c r="H5513" s="393" t="s">
        <v>16297</v>
      </c>
      <c r="I5513" s="392" t="s">
        <v>9</v>
      </c>
      <c r="J5513" s="290"/>
    </row>
    <row r="5514" spans="1:10" s="284" customFormat="1" ht="40.200000000000003" customHeight="1">
      <c r="A5514" s="391" t="s">
        <v>16219</v>
      </c>
      <c r="B5514" s="308" t="s">
        <v>16220</v>
      </c>
      <c r="C5514" s="391" t="s">
        <v>16298</v>
      </c>
      <c r="D5514" s="308" t="s">
        <v>16222</v>
      </c>
      <c r="E5514" s="308" t="s">
        <v>16223</v>
      </c>
      <c r="F5514" s="308" t="s">
        <v>13214</v>
      </c>
      <c r="G5514" s="308" t="s">
        <v>16299</v>
      </c>
      <c r="H5514" s="308" t="s">
        <v>13215</v>
      </c>
      <c r="I5514" s="392" t="s">
        <v>9</v>
      </c>
      <c r="J5514" s="290"/>
    </row>
    <row r="5515" spans="1:10" s="284" customFormat="1" ht="40.200000000000003" customHeight="1">
      <c r="A5515" s="391" t="s">
        <v>16219</v>
      </c>
      <c r="B5515" s="308" t="s">
        <v>16220</v>
      </c>
      <c r="C5515" s="391" t="s">
        <v>16300</v>
      </c>
      <c r="D5515" s="308" t="s">
        <v>16222</v>
      </c>
      <c r="E5515" s="308" t="s">
        <v>16223</v>
      </c>
      <c r="F5515" s="308" t="s">
        <v>13217</v>
      </c>
      <c r="G5515" s="308" t="s">
        <v>16299</v>
      </c>
      <c r="H5515" s="308" t="s">
        <v>13218</v>
      </c>
      <c r="I5515" s="392" t="s">
        <v>9</v>
      </c>
      <c r="J5515" s="290"/>
    </row>
    <row r="5516" spans="1:10" s="284" customFormat="1" ht="40.200000000000003" customHeight="1">
      <c r="A5516" s="391" t="s">
        <v>16219</v>
      </c>
      <c r="B5516" s="308" t="s">
        <v>16220</v>
      </c>
      <c r="C5516" s="391" t="s">
        <v>16301</v>
      </c>
      <c r="D5516" s="308" t="s">
        <v>16222</v>
      </c>
      <c r="E5516" s="308" t="s">
        <v>16223</v>
      </c>
      <c r="F5516" s="308" t="s">
        <v>13232</v>
      </c>
      <c r="G5516" s="308" t="s">
        <v>16299</v>
      </c>
      <c r="H5516" s="308" t="s">
        <v>13233</v>
      </c>
      <c r="I5516" s="392" t="s">
        <v>9</v>
      </c>
      <c r="J5516" s="290"/>
    </row>
    <row r="5517" spans="1:10" s="284" customFormat="1" ht="40.200000000000003" customHeight="1">
      <c r="A5517" s="391" t="s">
        <v>16219</v>
      </c>
      <c r="B5517" s="308" t="s">
        <v>16220</v>
      </c>
      <c r="C5517" s="391" t="s">
        <v>16302</v>
      </c>
      <c r="D5517" s="308" t="s">
        <v>16222</v>
      </c>
      <c r="E5517" s="308" t="s">
        <v>16223</v>
      </c>
      <c r="F5517" s="393" t="s">
        <v>16303</v>
      </c>
      <c r="G5517" s="308" t="s">
        <v>16299</v>
      </c>
      <c r="H5517" s="393" t="s">
        <v>16304</v>
      </c>
      <c r="I5517" s="392" t="s">
        <v>9</v>
      </c>
      <c r="J5517" s="290"/>
    </row>
    <row r="5518" spans="1:10" s="284" customFormat="1" ht="40.200000000000003" customHeight="1">
      <c r="A5518" s="391" t="s">
        <v>16219</v>
      </c>
      <c r="B5518" s="308" t="s">
        <v>16220</v>
      </c>
      <c r="C5518" s="391" t="s">
        <v>16305</v>
      </c>
      <c r="D5518" s="308" t="s">
        <v>16222</v>
      </c>
      <c r="E5518" s="308" t="s">
        <v>16223</v>
      </c>
      <c r="F5518" s="308" t="s">
        <v>16306</v>
      </c>
      <c r="G5518" s="308" t="s">
        <v>16299</v>
      </c>
      <c r="H5518" s="308" t="s">
        <v>16307</v>
      </c>
      <c r="I5518" s="392" t="s">
        <v>9</v>
      </c>
      <c r="J5518" s="290"/>
    </row>
    <row r="5519" spans="1:10" s="284" customFormat="1" ht="40.200000000000003" customHeight="1">
      <c r="A5519" s="391" t="s">
        <v>16219</v>
      </c>
      <c r="B5519" s="308" t="s">
        <v>16220</v>
      </c>
      <c r="C5519" s="391" t="s">
        <v>16308</v>
      </c>
      <c r="D5519" s="308" t="s">
        <v>16222</v>
      </c>
      <c r="E5519" s="308" t="s">
        <v>16223</v>
      </c>
      <c r="F5519" s="308" t="s">
        <v>14983</v>
      </c>
      <c r="G5519" s="308" t="s">
        <v>16299</v>
      </c>
      <c r="H5519" s="308" t="s">
        <v>14984</v>
      </c>
      <c r="I5519" s="392" t="s">
        <v>9</v>
      </c>
      <c r="J5519" s="290"/>
    </row>
    <row r="5520" spans="1:10" s="284" customFormat="1" ht="40.200000000000003" customHeight="1">
      <c r="A5520" s="391" t="s">
        <v>16219</v>
      </c>
      <c r="B5520" s="308" t="s">
        <v>16220</v>
      </c>
      <c r="C5520" s="391" t="s">
        <v>16309</v>
      </c>
      <c r="D5520" s="308" t="s">
        <v>16222</v>
      </c>
      <c r="E5520" s="308" t="s">
        <v>16223</v>
      </c>
      <c r="F5520" s="308" t="s">
        <v>16310</v>
      </c>
      <c r="G5520" s="308" t="s">
        <v>16299</v>
      </c>
      <c r="H5520" s="308" t="s">
        <v>16311</v>
      </c>
      <c r="I5520" s="392" t="s">
        <v>9</v>
      </c>
      <c r="J5520" s="290"/>
    </row>
    <row r="5521" spans="1:10" s="284" customFormat="1" ht="40.200000000000003" customHeight="1">
      <c r="A5521" s="391" t="s">
        <v>16219</v>
      </c>
      <c r="B5521" s="308" t="s">
        <v>16220</v>
      </c>
      <c r="C5521" s="391" t="s">
        <v>16312</v>
      </c>
      <c r="D5521" s="308" t="s">
        <v>16222</v>
      </c>
      <c r="E5521" s="308" t="s">
        <v>16223</v>
      </c>
      <c r="F5521" s="393" t="s">
        <v>16313</v>
      </c>
      <c r="G5521" s="308" t="s">
        <v>16314</v>
      </c>
      <c r="H5521" s="393" t="s">
        <v>16315</v>
      </c>
      <c r="I5521" s="392" t="s">
        <v>9</v>
      </c>
      <c r="J5521" s="290"/>
    </row>
    <row r="5522" spans="1:10" s="284" customFormat="1" ht="40.200000000000003" customHeight="1">
      <c r="A5522" s="391" t="s">
        <v>16219</v>
      </c>
      <c r="B5522" s="308" t="s">
        <v>16220</v>
      </c>
      <c r="C5522" s="391" t="s">
        <v>16316</v>
      </c>
      <c r="D5522" s="308" t="s">
        <v>16222</v>
      </c>
      <c r="E5522" s="308" t="s">
        <v>16223</v>
      </c>
      <c r="F5522" s="308" t="s">
        <v>16317</v>
      </c>
      <c r="G5522" s="308" t="s">
        <v>16318</v>
      </c>
      <c r="H5522" s="308" t="s">
        <v>16319</v>
      </c>
      <c r="I5522" s="392" t="s">
        <v>9</v>
      </c>
      <c r="J5522" s="290"/>
    </row>
    <row r="5523" spans="1:10" s="284" customFormat="1" ht="40.200000000000003" customHeight="1">
      <c r="A5523" s="391" t="s">
        <v>16219</v>
      </c>
      <c r="B5523" s="308" t="s">
        <v>16220</v>
      </c>
      <c r="C5523" s="391" t="s">
        <v>16320</v>
      </c>
      <c r="D5523" s="308" t="s">
        <v>16222</v>
      </c>
      <c r="E5523" s="308" t="s">
        <v>16223</v>
      </c>
      <c r="F5523" s="308" t="s">
        <v>16321</v>
      </c>
      <c r="G5523" s="308" t="s">
        <v>16299</v>
      </c>
      <c r="H5523" s="308" t="s">
        <v>16322</v>
      </c>
      <c r="I5523" s="392" t="s">
        <v>9</v>
      </c>
      <c r="J5523" s="290"/>
    </row>
    <row r="5524" spans="1:10" s="284" customFormat="1" ht="40.200000000000003" customHeight="1">
      <c r="A5524" s="391" t="s">
        <v>16219</v>
      </c>
      <c r="B5524" s="308" t="s">
        <v>16220</v>
      </c>
      <c r="C5524" s="391" t="s">
        <v>16323</v>
      </c>
      <c r="D5524" s="308" t="s">
        <v>16222</v>
      </c>
      <c r="E5524" s="308" t="s">
        <v>16223</v>
      </c>
      <c r="F5524" s="308" t="s">
        <v>16324</v>
      </c>
      <c r="G5524" s="308" t="s">
        <v>16325</v>
      </c>
      <c r="H5524" s="308" t="s">
        <v>16326</v>
      </c>
      <c r="I5524" s="392" t="s">
        <v>9</v>
      </c>
      <c r="J5524" s="290"/>
    </row>
    <row r="5525" spans="1:10" s="284" customFormat="1" ht="40.200000000000003" customHeight="1">
      <c r="A5525" s="391" t="s">
        <v>16219</v>
      </c>
      <c r="B5525" s="308" t="s">
        <v>16220</v>
      </c>
      <c r="C5525" s="391" t="s">
        <v>16327</v>
      </c>
      <c r="D5525" s="308" t="s">
        <v>16222</v>
      </c>
      <c r="E5525" s="308" t="s">
        <v>16223</v>
      </c>
      <c r="F5525" s="308" t="s">
        <v>12606</v>
      </c>
      <c r="G5525" s="308" t="s">
        <v>16299</v>
      </c>
      <c r="H5525" s="308" t="s">
        <v>12607</v>
      </c>
      <c r="I5525" s="392" t="s">
        <v>9</v>
      </c>
      <c r="J5525" s="290"/>
    </row>
    <row r="5526" spans="1:10" s="284" customFormat="1" ht="40.200000000000003" customHeight="1">
      <c r="A5526" s="391" t="s">
        <v>16219</v>
      </c>
      <c r="B5526" s="308" t="s">
        <v>16220</v>
      </c>
      <c r="C5526" s="391" t="s">
        <v>16328</v>
      </c>
      <c r="D5526" s="308" t="s">
        <v>16222</v>
      </c>
      <c r="E5526" s="308" t="s">
        <v>16223</v>
      </c>
      <c r="F5526" s="308" t="s">
        <v>16329</v>
      </c>
      <c r="G5526" s="308" t="s">
        <v>16299</v>
      </c>
      <c r="H5526" s="308" t="s">
        <v>16330</v>
      </c>
      <c r="I5526" s="392" t="s">
        <v>9</v>
      </c>
      <c r="J5526" s="290"/>
    </row>
    <row r="5527" spans="1:10" s="284" customFormat="1" ht="40.200000000000003" customHeight="1">
      <c r="A5527" s="391" t="s">
        <v>16219</v>
      </c>
      <c r="B5527" s="308" t="s">
        <v>16220</v>
      </c>
      <c r="C5527" s="391" t="s">
        <v>16331</v>
      </c>
      <c r="D5527" s="308" t="s">
        <v>16222</v>
      </c>
      <c r="E5527" s="308" t="s">
        <v>16223</v>
      </c>
      <c r="F5527" s="308" t="s">
        <v>16332</v>
      </c>
      <c r="G5527" s="308" t="s">
        <v>16299</v>
      </c>
      <c r="H5527" s="308" t="s">
        <v>13227</v>
      </c>
      <c r="I5527" s="392" t="s">
        <v>9</v>
      </c>
      <c r="J5527" s="290"/>
    </row>
    <row r="5528" spans="1:10" s="284" customFormat="1" ht="40.200000000000003" customHeight="1">
      <c r="A5528" s="391" t="s">
        <v>16219</v>
      </c>
      <c r="B5528" s="308" t="s">
        <v>16220</v>
      </c>
      <c r="C5528" s="391" t="s">
        <v>16333</v>
      </c>
      <c r="D5528" s="308" t="s">
        <v>16222</v>
      </c>
      <c r="E5528" s="308" t="s">
        <v>16223</v>
      </c>
      <c r="F5528" s="308" t="s">
        <v>16334</v>
      </c>
      <c r="G5528" s="308" t="s">
        <v>16299</v>
      </c>
      <c r="H5528" s="308" t="s">
        <v>13230</v>
      </c>
      <c r="I5528" s="392" t="s">
        <v>9</v>
      </c>
      <c r="J5528" s="290"/>
    </row>
    <row r="5529" spans="1:10" s="284" customFormat="1" ht="40.200000000000003" customHeight="1">
      <c r="A5529" s="391" t="s">
        <v>16219</v>
      </c>
      <c r="B5529" s="308" t="s">
        <v>16220</v>
      </c>
      <c r="C5529" s="391" t="s">
        <v>16335</v>
      </c>
      <c r="D5529" s="308" t="s">
        <v>16222</v>
      </c>
      <c r="E5529" s="308" t="s">
        <v>16223</v>
      </c>
      <c r="F5529" s="308" t="s">
        <v>16336</v>
      </c>
      <c r="G5529" s="308" t="s">
        <v>16299</v>
      </c>
      <c r="H5529" s="308" t="s">
        <v>16337</v>
      </c>
      <c r="I5529" s="392" t="s">
        <v>9</v>
      </c>
      <c r="J5529" s="290"/>
    </row>
    <row r="5530" spans="1:10" s="284" customFormat="1" ht="40.200000000000003" customHeight="1">
      <c r="A5530" s="391" t="s">
        <v>16219</v>
      </c>
      <c r="B5530" s="308" t="s">
        <v>16220</v>
      </c>
      <c r="C5530" s="391" t="s">
        <v>16338</v>
      </c>
      <c r="D5530" s="308" t="s">
        <v>16222</v>
      </c>
      <c r="E5530" s="308" t="s">
        <v>16223</v>
      </c>
      <c r="F5530" s="308" t="s">
        <v>16339</v>
      </c>
      <c r="G5530" s="308" t="s">
        <v>16299</v>
      </c>
      <c r="H5530" s="393" t="s">
        <v>16340</v>
      </c>
      <c r="I5530" s="392" t="s">
        <v>9</v>
      </c>
      <c r="J5530" s="290"/>
    </row>
    <row r="5531" spans="1:10" s="284" customFormat="1" ht="40.200000000000003" customHeight="1">
      <c r="A5531" s="382" t="s">
        <v>16219</v>
      </c>
      <c r="B5531" s="308" t="s">
        <v>16220</v>
      </c>
      <c r="C5531" s="391" t="s">
        <v>16341</v>
      </c>
      <c r="D5531" s="308" t="s">
        <v>16222</v>
      </c>
      <c r="E5531" s="308" t="s">
        <v>16223</v>
      </c>
      <c r="F5531" s="312" t="s">
        <v>16216</v>
      </c>
      <c r="G5531" s="312" t="s">
        <v>16217</v>
      </c>
      <c r="H5531" s="312" t="s">
        <v>16218</v>
      </c>
      <c r="I5531" s="377" t="s">
        <v>9</v>
      </c>
      <c r="J5531" s="290"/>
    </row>
    <row r="5532" spans="1:10" s="284" customFormat="1" ht="40.200000000000003" customHeight="1">
      <c r="A5532" s="263" t="s">
        <v>16342</v>
      </c>
      <c r="B5532" s="263" t="s">
        <v>16343</v>
      </c>
      <c r="C5532" s="263" t="s">
        <v>16344</v>
      </c>
      <c r="D5532" s="263" t="s">
        <v>16345</v>
      </c>
      <c r="E5532" s="263" t="s">
        <v>16346</v>
      </c>
      <c r="F5532" s="263" t="s">
        <v>16347</v>
      </c>
      <c r="G5532" s="263" t="s">
        <v>16348</v>
      </c>
      <c r="H5532" s="263" t="s">
        <v>16349</v>
      </c>
      <c r="I5532" s="273" t="s">
        <v>9</v>
      </c>
      <c r="J5532" s="290"/>
    </row>
    <row r="5533" spans="1:10" s="284" customFormat="1" ht="40.200000000000003" customHeight="1">
      <c r="A5533" s="263" t="s">
        <v>16342</v>
      </c>
      <c r="B5533" s="263" t="s">
        <v>16343</v>
      </c>
      <c r="C5533" s="263" t="s">
        <v>16350</v>
      </c>
      <c r="D5533" s="263" t="s">
        <v>16345</v>
      </c>
      <c r="E5533" s="263" t="s">
        <v>16346</v>
      </c>
      <c r="F5533" s="263" t="s">
        <v>16351</v>
      </c>
      <c r="G5533" s="263" t="s">
        <v>16348</v>
      </c>
      <c r="H5533" s="263" t="s">
        <v>16352</v>
      </c>
      <c r="I5533" s="273" t="s">
        <v>9</v>
      </c>
      <c r="J5533" s="290"/>
    </row>
    <row r="5534" spans="1:10" s="284" customFormat="1" ht="40.200000000000003" customHeight="1">
      <c r="A5534" s="263" t="s">
        <v>16342</v>
      </c>
      <c r="B5534" s="263" t="s">
        <v>16343</v>
      </c>
      <c r="C5534" s="263" t="s">
        <v>16353</v>
      </c>
      <c r="D5534" s="263" t="s">
        <v>16345</v>
      </c>
      <c r="E5534" s="263" t="s">
        <v>16346</v>
      </c>
      <c r="F5534" s="263" t="s">
        <v>16354</v>
      </c>
      <c r="G5534" s="263" t="s">
        <v>16348</v>
      </c>
      <c r="H5534" s="263" t="s">
        <v>16355</v>
      </c>
      <c r="I5534" s="273" t="s">
        <v>9</v>
      </c>
      <c r="J5534" s="290"/>
    </row>
    <row r="5535" spans="1:10" s="284" customFormat="1" ht="40.200000000000003" customHeight="1">
      <c r="A5535" s="263" t="s">
        <v>16342</v>
      </c>
      <c r="B5535" s="263" t="s">
        <v>16343</v>
      </c>
      <c r="C5535" s="263" t="s">
        <v>16356</v>
      </c>
      <c r="D5535" s="263" t="s">
        <v>16345</v>
      </c>
      <c r="E5535" s="263" t="s">
        <v>16346</v>
      </c>
      <c r="F5535" s="263" t="s">
        <v>16357</v>
      </c>
      <c r="G5535" s="263" t="s">
        <v>16348</v>
      </c>
      <c r="H5535" s="263" t="s">
        <v>16358</v>
      </c>
      <c r="I5535" s="273" t="s">
        <v>9</v>
      </c>
      <c r="J5535" s="290"/>
    </row>
    <row r="5536" spans="1:10" s="284" customFormat="1" ht="40.200000000000003" customHeight="1">
      <c r="A5536" s="263" t="s">
        <v>16342</v>
      </c>
      <c r="B5536" s="263" t="s">
        <v>16343</v>
      </c>
      <c r="C5536" s="263" t="s">
        <v>16359</v>
      </c>
      <c r="D5536" s="263" t="s">
        <v>16345</v>
      </c>
      <c r="E5536" s="263" t="s">
        <v>16346</v>
      </c>
      <c r="F5536" s="263" t="s">
        <v>16360</v>
      </c>
      <c r="G5536" s="263" t="s">
        <v>16348</v>
      </c>
      <c r="H5536" s="263" t="s">
        <v>15909</v>
      </c>
      <c r="I5536" s="273" t="s">
        <v>9</v>
      </c>
      <c r="J5536" s="290"/>
    </row>
    <row r="5537" spans="1:10" s="284" customFormat="1" ht="40.200000000000003" customHeight="1">
      <c r="A5537" s="263" t="s">
        <v>16342</v>
      </c>
      <c r="B5537" s="263" t="s">
        <v>16343</v>
      </c>
      <c r="C5537" s="263" t="s">
        <v>16361</v>
      </c>
      <c r="D5537" s="263" t="s">
        <v>16345</v>
      </c>
      <c r="E5537" s="263" t="s">
        <v>16346</v>
      </c>
      <c r="F5537" s="263" t="s">
        <v>16362</v>
      </c>
      <c r="G5537" s="263" t="s">
        <v>16363</v>
      </c>
      <c r="H5537" s="263" t="s">
        <v>15913</v>
      </c>
      <c r="I5537" s="273" t="s">
        <v>9</v>
      </c>
      <c r="J5537" s="290"/>
    </row>
    <row r="5538" spans="1:10" s="284" customFormat="1" ht="40.200000000000003" customHeight="1">
      <c r="A5538" s="263" t="s">
        <v>16342</v>
      </c>
      <c r="B5538" s="263" t="s">
        <v>16343</v>
      </c>
      <c r="C5538" s="263" t="s">
        <v>16364</v>
      </c>
      <c r="D5538" s="263" t="s">
        <v>16345</v>
      </c>
      <c r="E5538" s="263" t="s">
        <v>16346</v>
      </c>
      <c r="F5538" s="263" t="s">
        <v>15919</v>
      </c>
      <c r="G5538" s="263" t="s">
        <v>16365</v>
      </c>
      <c r="H5538" s="263" t="s">
        <v>16366</v>
      </c>
      <c r="I5538" s="273" t="s">
        <v>9</v>
      </c>
      <c r="J5538" s="290"/>
    </row>
    <row r="5539" spans="1:10" s="284" customFormat="1" ht="40.200000000000003" customHeight="1">
      <c r="A5539" s="263" t="s">
        <v>16342</v>
      </c>
      <c r="B5539" s="263" t="s">
        <v>16343</v>
      </c>
      <c r="C5539" s="263" t="s">
        <v>16367</v>
      </c>
      <c r="D5539" s="263" t="s">
        <v>16345</v>
      </c>
      <c r="E5539" s="263" t="s">
        <v>16346</v>
      </c>
      <c r="F5539" s="263" t="s">
        <v>15923</v>
      </c>
      <c r="G5539" s="263" t="s">
        <v>16368</v>
      </c>
      <c r="H5539" s="263" t="s">
        <v>16369</v>
      </c>
      <c r="I5539" s="273" t="s">
        <v>9</v>
      </c>
      <c r="J5539" s="290"/>
    </row>
    <row r="5540" spans="1:10" s="284" customFormat="1" ht="40.200000000000003" customHeight="1">
      <c r="A5540" s="263" t="s">
        <v>16342</v>
      </c>
      <c r="B5540" s="263" t="s">
        <v>16343</v>
      </c>
      <c r="C5540" s="263" t="s">
        <v>16370</v>
      </c>
      <c r="D5540" s="263" t="s">
        <v>16345</v>
      </c>
      <c r="E5540" s="263" t="s">
        <v>16346</v>
      </c>
      <c r="F5540" s="263" t="s">
        <v>15927</v>
      </c>
      <c r="G5540" s="263" t="s">
        <v>16371</v>
      </c>
      <c r="H5540" s="263" t="s">
        <v>16372</v>
      </c>
      <c r="I5540" s="273" t="s">
        <v>9</v>
      </c>
      <c r="J5540" s="290"/>
    </row>
    <row r="5541" spans="1:10" s="284" customFormat="1" ht="40.200000000000003" customHeight="1">
      <c r="A5541" s="263" t="s">
        <v>16342</v>
      </c>
      <c r="B5541" s="263" t="s">
        <v>16343</v>
      </c>
      <c r="C5541" s="263" t="s">
        <v>16373</v>
      </c>
      <c r="D5541" s="263" t="s">
        <v>16345</v>
      </c>
      <c r="E5541" s="263" t="s">
        <v>16346</v>
      </c>
      <c r="F5541" s="263" t="s">
        <v>15931</v>
      </c>
      <c r="G5541" s="263" t="s">
        <v>16374</v>
      </c>
      <c r="H5541" s="263" t="s">
        <v>16375</v>
      </c>
      <c r="I5541" s="273" t="s">
        <v>9</v>
      </c>
      <c r="J5541" s="290"/>
    </row>
    <row r="5542" spans="1:10" s="284" customFormat="1" ht="40.200000000000003" customHeight="1">
      <c r="A5542" s="263" t="s">
        <v>16342</v>
      </c>
      <c r="B5542" s="263" t="s">
        <v>16343</v>
      </c>
      <c r="C5542" s="263" t="s">
        <v>16376</v>
      </c>
      <c r="D5542" s="263" t="s">
        <v>16345</v>
      </c>
      <c r="E5542" s="263" t="s">
        <v>16346</v>
      </c>
      <c r="F5542" s="263" t="s">
        <v>16377</v>
      </c>
      <c r="G5542" s="263" t="s">
        <v>16378</v>
      </c>
      <c r="H5542" s="263" t="s">
        <v>16379</v>
      </c>
      <c r="I5542" s="273" t="s">
        <v>9</v>
      </c>
      <c r="J5542" s="290"/>
    </row>
    <row r="5543" spans="1:10" s="284" customFormat="1" ht="40.200000000000003" customHeight="1">
      <c r="A5543" s="263" t="s">
        <v>16342</v>
      </c>
      <c r="B5543" s="263" t="s">
        <v>16343</v>
      </c>
      <c r="C5543" s="263" t="s">
        <v>16380</v>
      </c>
      <c r="D5543" s="263" t="s">
        <v>16345</v>
      </c>
      <c r="E5543" s="263" t="s">
        <v>16346</v>
      </c>
      <c r="F5543" s="263" t="s">
        <v>16381</v>
      </c>
      <c r="G5543" s="263" t="s">
        <v>16382</v>
      </c>
      <c r="H5543" s="263" t="s">
        <v>16383</v>
      </c>
      <c r="I5543" s="273" t="s">
        <v>9</v>
      </c>
      <c r="J5543" s="290"/>
    </row>
    <row r="5544" spans="1:10" s="284" customFormat="1" ht="40.200000000000003" customHeight="1">
      <c r="A5544" s="263" t="s">
        <v>16342</v>
      </c>
      <c r="B5544" s="263" t="s">
        <v>16343</v>
      </c>
      <c r="C5544" s="263" t="s">
        <v>16384</v>
      </c>
      <c r="D5544" s="263" t="s">
        <v>16345</v>
      </c>
      <c r="E5544" s="263" t="s">
        <v>16346</v>
      </c>
      <c r="F5544" s="263" t="s">
        <v>16385</v>
      </c>
      <c r="G5544" s="263" t="s">
        <v>16386</v>
      </c>
      <c r="H5544" s="263" t="s">
        <v>16387</v>
      </c>
      <c r="I5544" s="273" t="s">
        <v>9</v>
      </c>
      <c r="J5544" s="290"/>
    </row>
    <row r="5545" spans="1:10" s="284" customFormat="1" ht="40.200000000000003" customHeight="1">
      <c r="A5545" s="263" t="s">
        <v>16342</v>
      </c>
      <c r="B5545" s="263" t="s">
        <v>16343</v>
      </c>
      <c r="C5545" s="263" t="s">
        <v>16388</v>
      </c>
      <c r="D5545" s="263" t="s">
        <v>16345</v>
      </c>
      <c r="E5545" s="263" t="s">
        <v>16346</v>
      </c>
      <c r="F5545" s="263" t="s">
        <v>16389</v>
      </c>
      <c r="G5545" s="263" t="s">
        <v>16390</v>
      </c>
      <c r="H5545" s="263" t="s">
        <v>16391</v>
      </c>
      <c r="I5545" s="273" t="s">
        <v>9</v>
      </c>
      <c r="J5545" s="290"/>
    </row>
    <row r="5546" spans="1:10" s="284" customFormat="1" ht="40.200000000000003" customHeight="1">
      <c r="A5546" s="263" t="s">
        <v>16342</v>
      </c>
      <c r="B5546" s="263" t="s">
        <v>16343</v>
      </c>
      <c r="C5546" s="263" t="s">
        <v>16392</v>
      </c>
      <c r="D5546" s="263" t="s">
        <v>16345</v>
      </c>
      <c r="E5546" s="263" t="s">
        <v>16346</v>
      </c>
      <c r="F5546" s="263" t="s">
        <v>16393</v>
      </c>
      <c r="G5546" s="263" t="s">
        <v>16394</v>
      </c>
      <c r="H5546" s="263" t="s">
        <v>16395</v>
      </c>
      <c r="I5546" s="273" t="s">
        <v>9</v>
      </c>
      <c r="J5546" s="290"/>
    </row>
    <row r="5547" spans="1:10" s="284" customFormat="1" ht="40.200000000000003" customHeight="1">
      <c r="A5547" s="263" t="s">
        <v>16342</v>
      </c>
      <c r="B5547" s="263" t="s">
        <v>16343</v>
      </c>
      <c r="C5547" s="263" t="s">
        <v>16396</v>
      </c>
      <c r="D5547" s="263" t="s">
        <v>16345</v>
      </c>
      <c r="E5547" s="263" t="s">
        <v>16346</v>
      </c>
      <c r="F5547" s="263" t="s">
        <v>16397</v>
      </c>
      <c r="G5547" s="263" t="s">
        <v>16398</v>
      </c>
      <c r="H5547" s="263" t="s">
        <v>16399</v>
      </c>
      <c r="I5547" s="273" t="s">
        <v>9</v>
      </c>
      <c r="J5547" s="290"/>
    </row>
    <row r="5548" spans="1:10" s="284" customFormat="1" ht="40.200000000000003" customHeight="1">
      <c r="A5548" s="263" t="s">
        <v>16342</v>
      </c>
      <c r="B5548" s="263" t="s">
        <v>16343</v>
      </c>
      <c r="C5548" s="263" t="s">
        <v>16400</v>
      </c>
      <c r="D5548" s="263" t="s">
        <v>16345</v>
      </c>
      <c r="E5548" s="263" t="s">
        <v>16346</v>
      </c>
      <c r="F5548" s="263" t="s">
        <v>16401</v>
      </c>
      <c r="G5548" s="263" t="s">
        <v>16402</v>
      </c>
      <c r="H5548" s="263" t="s">
        <v>16403</v>
      </c>
      <c r="I5548" s="273" t="s">
        <v>9</v>
      </c>
      <c r="J5548" s="290"/>
    </row>
    <row r="5549" spans="1:10" s="284" customFormat="1" ht="40.200000000000003" customHeight="1">
      <c r="A5549" s="263" t="s">
        <v>16342</v>
      </c>
      <c r="B5549" s="263" t="s">
        <v>16343</v>
      </c>
      <c r="C5549" s="263" t="s">
        <v>16404</v>
      </c>
      <c r="D5549" s="263" t="s">
        <v>16345</v>
      </c>
      <c r="E5549" s="263" t="s">
        <v>16346</v>
      </c>
      <c r="F5549" s="263" t="s">
        <v>16405</v>
      </c>
      <c r="G5549" s="263" t="s">
        <v>16406</v>
      </c>
      <c r="H5549" s="263" t="s">
        <v>16407</v>
      </c>
      <c r="I5549" s="273" t="s">
        <v>9</v>
      </c>
      <c r="J5549" s="290"/>
    </row>
    <row r="5550" spans="1:10" s="284" customFormat="1" ht="40.200000000000003" customHeight="1">
      <c r="A5550" s="263" t="s">
        <v>16342</v>
      </c>
      <c r="B5550" s="263" t="s">
        <v>16343</v>
      </c>
      <c r="C5550" s="263" t="s">
        <v>16408</v>
      </c>
      <c r="D5550" s="263" t="s">
        <v>16345</v>
      </c>
      <c r="E5550" s="263" t="s">
        <v>16346</v>
      </c>
      <c r="F5550" s="263" t="s">
        <v>16409</v>
      </c>
      <c r="G5550" s="263" t="s">
        <v>16410</v>
      </c>
      <c r="H5550" s="263" t="s">
        <v>16411</v>
      </c>
      <c r="I5550" s="273" t="s">
        <v>9</v>
      </c>
      <c r="J5550" s="290"/>
    </row>
    <row r="5551" spans="1:10" s="284" customFormat="1" ht="40.200000000000003" customHeight="1">
      <c r="A5551" s="263" t="s">
        <v>16342</v>
      </c>
      <c r="B5551" s="263" t="s">
        <v>16343</v>
      </c>
      <c r="C5551" s="263" t="s">
        <v>16412</v>
      </c>
      <c r="D5551" s="263" t="s">
        <v>16345</v>
      </c>
      <c r="E5551" s="263" t="s">
        <v>16346</v>
      </c>
      <c r="F5551" s="263" t="s">
        <v>15979</v>
      </c>
      <c r="G5551" s="263" t="s">
        <v>16413</v>
      </c>
      <c r="H5551" s="263" t="s">
        <v>15981</v>
      </c>
      <c r="I5551" s="273" t="s">
        <v>9</v>
      </c>
      <c r="J5551" s="290"/>
    </row>
    <row r="5552" spans="1:10" s="284" customFormat="1" ht="40.200000000000003" customHeight="1">
      <c r="A5552" s="263" t="s">
        <v>16342</v>
      </c>
      <c r="B5552" s="263" t="s">
        <v>16343</v>
      </c>
      <c r="C5552" s="263" t="s">
        <v>16414</v>
      </c>
      <c r="D5552" s="263" t="s">
        <v>16345</v>
      </c>
      <c r="E5552" s="263" t="s">
        <v>16346</v>
      </c>
      <c r="F5552" s="263" t="s">
        <v>15983</v>
      </c>
      <c r="G5552" s="263" t="s">
        <v>16413</v>
      </c>
      <c r="H5552" s="263" t="s">
        <v>15985</v>
      </c>
      <c r="I5552" s="273" t="s">
        <v>9</v>
      </c>
      <c r="J5552" s="290"/>
    </row>
    <row r="5553" spans="1:10" s="284" customFormat="1" ht="40.200000000000003" customHeight="1">
      <c r="A5553" s="379" t="s">
        <v>16415</v>
      </c>
      <c r="B5553" s="351" t="s">
        <v>16416</v>
      </c>
      <c r="C5553" s="379" t="s">
        <v>16417</v>
      </c>
      <c r="D5553" s="351" t="s">
        <v>16418</v>
      </c>
      <c r="E5553" s="351" t="s">
        <v>16419</v>
      </c>
      <c r="F5553" s="351" t="s">
        <v>16420</v>
      </c>
      <c r="G5553" s="351" t="s">
        <v>16421</v>
      </c>
      <c r="H5553" s="351" t="s">
        <v>15466</v>
      </c>
      <c r="I5553" s="375" t="s">
        <v>9</v>
      </c>
      <c r="J5553" s="290"/>
    </row>
    <row r="5554" spans="1:10" s="284" customFormat="1" ht="40.200000000000003" customHeight="1">
      <c r="A5554" s="379" t="s">
        <v>16415</v>
      </c>
      <c r="B5554" s="351" t="s">
        <v>16416</v>
      </c>
      <c r="C5554" s="379" t="s">
        <v>16422</v>
      </c>
      <c r="D5554" s="351" t="s">
        <v>16418</v>
      </c>
      <c r="E5554" s="351" t="s">
        <v>16419</v>
      </c>
      <c r="F5554" s="351" t="s">
        <v>16423</v>
      </c>
      <c r="G5554" s="351" t="s">
        <v>16424</v>
      </c>
      <c r="H5554" s="398" t="s">
        <v>16425</v>
      </c>
      <c r="I5554" s="375" t="s">
        <v>9</v>
      </c>
      <c r="J5554" s="290"/>
    </row>
    <row r="5555" spans="1:10" s="284" customFormat="1" ht="40.200000000000003" customHeight="1">
      <c r="A5555" s="379" t="s">
        <v>16415</v>
      </c>
      <c r="B5555" s="351" t="s">
        <v>16416</v>
      </c>
      <c r="C5555" s="379" t="s">
        <v>16426</v>
      </c>
      <c r="D5555" s="351" t="s">
        <v>16418</v>
      </c>
      <c r="E5555" s="351" t="s">
        <v>16419</v>
      </c>
      <c r="F5555" s="351" t="s">
        <v>15141</v>
      </c>
      <c r="G5555" s="351" t="s">
        <v>16427</v>
      </c>
      <c r="H5555" s="351" t="s">
        <v>15143</v>
      </c>
      <c r="I5555" s="375" t="s">
        <v>9</v>
      </c>
      <c r="J5555" s="290"/>
    </row>
    <row r="5556" spans="1:10" s="284" customFormat="1" ht="40.200000000000003" customHeight="1">
      <c r="A5556" s="379" t="s">
        <v>16415</v>
      </c>
      <c r="B5556" s="351" t="s">
        <v>16416</v>
      </c>
      <c r="C5556" s="379" t="s">
        <v>16428</v>
      </c>
      <c r="D5556" s="351" t="s">
        <v>16418</v>
      </c>
      <c r="E5556" s="351" t="s">
        <v>16419</v>
      </c>
      <c r="F5556" s="351" t="s">
        <v>16429</v>
      </c>
      <c r="G5556" s="351" t="s">
        <v>16430</v>
      </c>
      <c r="H5556" s="351" t="s">
        <v>16431</v>
      </c>
      <c r="I5556" s="375" t="s">
        <v>9</v>
      </c>
      <c r="J5556" s="290"/>
    </row>
    <row r="5557" spans="1:10" s="284" customFormat="1" ht="40.200000000000003" customHeight="1">
      <c r="A5557" s="379" t="s">
        <v>16415</v>
      </c>
      <c r="B5557" s="351" t="s">
        <v>16416</v>
      </c>
      <c r="C5557" s="379" t="s">
        <v>16432</v>
      </c>
      <c r="D5557" s="351" t="s">
        <v>16418</v>
      </c>
      <c r="E5557" s="351" t="s">
        <v>16419</v>
      </c>
      <c r="F5557" s="351" t="s">
        <v>15149</v>
      </c>
      <c r="G5557" s="351" t="s">
        <v>16433</v>
      </c>
      <c r="H5557" s="351" t="s">
        <v>15151</v>
      </c>
      <c r="I5557" s="375" t="s">
        <v>9</v>
      </c>
      <c r="J5557" s="290"/>
    </row>
    <row r="5558" spans="1:10" s="284" customFormat="1" ht="40.200000000000003" customHeight="1">
      <c r="A5558" s="379" t="s">
        <v>16415</v>
      </c>
      <c r="B5558" s="351" t="s">
        <v>16416</v>
      </c>
      <c r="C5558" s="379" t="s">
        <v>16434</v>
      </c>
      <c r="D5558" s="351" t="s">
        <v>16418</v>
      </c>
      <c r="E5558" s="351" t="s">
        <v>16419</v>
      </c>
      <c r="F5558" s="351" t="s">
        <v>15153</v>
      </c>
      <c r="G5558" s="351" t="s">
        <v>16435</v>
      </c>
      <c r="H5558" s="351" t="s">
        <v>16436</v>
      </c>
      <c r="I5558" s="375" t="s">
        <v>9</v>
      </c>
      <c r="J5558" s="290"/>
    </row>
    <row r="5559" spans="1:10" s="284" customFormat="1" ht="40.200000000000003" customHeight="1">
      <c r="A5559" s="379" t="s">
        <v>16415</v>
      </c>
      <c r="B5559" s="351" t="s">
        <v>16416</v>
      </c>
      <c r="C5559" s="379" t="s">
        <v>16437</v>
      </c>
      <c r="D5559" s="351" t="s">
        <v>16418</v>
      </c>
      <c r="E5559" s="351" t="s">
        <v>16419</v>
      </c>
      <c r="F5559" s="351" t="s">
        <v>13294</v>
      </c>
      <c r="G5559" s="351" t="s">
        <v>16438</v>
      </c>
      <c r="H5559" s="351" t="s">
        <v>13113</v>
      </c>
      <c r="I5559" s="375" t="s">
        <v>9</v>
      </c>
      <c r="J5559" s="290"/>
    </row>
    <row r="5560" spans="1:10" s="284" customFormat="1" ht="40.200000000000003" customHeight="1">
      <c r="A5560" s="379" t="s">
        <v>16415</v>
      </c>
      <c r="B5560" s="351" t="s">
        <v>16416</v>
      </c>
      <c r="C5560" s="379" t="s">
        <v>16439</v>
      </c>
      <c r="D5560" s="351" t="s">
        <v>16418</v>
      </c>
      <c r="E5560" s="351" t="s">
        <v>16419</v>
      </c>
      <c r="F5560" s="351" t="s">
        <v>15471</v>
      </c>
      <c r="G5560" s="351" t="s">
        <v>16438</v>
      </c>
      <c r="H5560" s="351" t="s">
        <v>15472</v>
      </c>
      <c r="I5560" s="375" t="s">
        <v>9</v>
      </c>
      <c r="J5560" s="290"/>
    </row>
    <row r="5561" spans="1:10" s="284" customFormat="1" ht="40.200000000000003" customHeight="1">
      <c r="A5561" s="379" t="s">
        <v>16415</v>
      </c>
      <c r="B5561" s="351" t="s">
        <v>16416</v>
      </c>
      <c r="C5561" s="379" t="s">
        <v>16440</v>
      </c>
      <c r="D5561" s="351" t="s">
        <v>16418</v>
      </c>
      <c r="E5561" s="351" t="s">
        <v>16419</v>
      </c>
      <c r="F5561" s="351" t="s">
        <v>15474</v>
      </c>
      <c r="G5561" s="351" t="s">
        <v>16438</v>
      </c>
      <c r="H5561" s="351" t="s">
        <v>15475</v>
      </c>
      <c r="I5561" s="375" t="s">
        <v>9</v>
      </c>
      <c r="J5561" s="290"/>
    </row>
    <row r="5562" spans="1:10" s="284" customFormat="1" ht="40.200000000000003" customHeight="1">
      <c r="A5562" s="379" t="s">
        <v>16415</v>
      </c>
      <c r="B5562" s="351" t="s">
        <v>16416</v>
      </c>
      <c r="C5562" s="379" t="s">
        <v>16441</v>
      </c>
      <c r="D5562" s="351" t="s">
        <v>16418</v>
      </c>
      <c r="E5562" s="351" t="s">
        <v>16419</v>
      </c>
      <c r="F5562" s="351" t="s">
        <v>13300</v>
      </c>
      <c r="G5562" s="351" t="s">
        <v>16442</v>
      </c>
      <c r="H5562" s="351" t="s">
        <v>16443</v>
      </c>
      <c r="I5562" s="375" t="s">
        <v>9</v>
      </c>
      <c r="J5562" s="290"/>
    </row>
    <row r="5563" spans="1:10" s="284" customFormat="1" ht="40.200000000000003" customHeight="1">
      <c r="A5563" s="379" t="s">
        <v>16415</v>
      </c>
      <c r="B5563" s="351" t="s">
        <v>16416</v>
      </c>
      <c r="C5563" s="379" t="s">
        <v>16444</v>
      </c>
      <c r="D5563" s="351" t="s">
        <v>16418</v>
      </c>
      <c r="E5563" s="351" t="s">
        <v>16419</v>
      </c>
      <c r="F5563" s="351" t="s">
        <v>16445</v>
      </c>
      <c r="G5563" s="351" t="s">
        <v>16442</v>
      </c>
      <c r="H5563" s="351" t="s">
        <v>13304</v>
      </c>
      <c r="I5563" s="375" t="s">
        <v>9</v>
      </c>
      <c r="J5563" s="290"/>
    </row>
    <row r="5564" spans="1:10" s="284" customFormat="1" ht="40.200000000000003" customHeight="1">
      <c r="A5564" s="379" t="s">
        <v>16415</v>
      </c>
      <c r="B5564" s="351" t="s">
        <v>16416</v>
      </c>
      <c r="C5564" s="379" t="s">
        <v>16446</v>
      </c>
      <c r="D5564" s="351" t="s">
        <v>16418</v>
      </c>
      <c r="E5564" s="351" t="s">
        <v>16419</v>
      </c>
      <c r="F5564" s="351" t="s">
        <v>16447</v>
      </c>
      <c r="G5564" s="351" t="s">
        <v>16448</v>
      </c>
      <c r="H5564" s="351" t="s">
        <v>16449</v>
      </c>
      <c r="I5564" s="375" t="s">
        <v>9</v>
      </c>
      <c r="J5564" s="290"/>
    </row>
    <row r="5565" spans="1:10" s="284" customFormat="1" ht="40.200000000000003" customHeight="1">
      <c r="A5565" s="379" t="s">
        <v>16415</v>
      </c>
      <c r="B5565" s="351" t="s">
        <v>16416</v>
      </c>
      <c r="C5565" s="379" t="s">
        <v>16450</v>
      </c>
      <c r="D5565" s="351" t="s">
        <v>16418</v>
      </c>
      <c r="E5565" s="351" t="s">
        <v>16419</v>
      </c>
      <c r="F5565" s="351" t="s">
        <v>16451</v>
      </c>
      <c r="G5565" s="351" t="s">
        <v>16448</v>
      </c>
      <c r="H5565" s="351" t="s">
        <v>16452</v>
      </c>
      <c r="I5565" s="375" t="s">
        <v>9</v>
      </c>
      <c r="J5565" s="290"/>
    </row>
    <row r="5566" spans="1:10" s="284" customFormat="1" ht="40.200000000000003" customHeight="1">
      <c r="A5566" s="379" t="s">
        <v>16415</v>
      </c>
      <c r="B5566" s="351" t="s">
        <v>16416</v>
      </c>
      <c r="C5566" s="379" t="s">
        <v>16453</v>
      </c>
      <c r="D5566" s="351" t="s">
        <v>16418</v>
      </c>
      <c r="E5566" s="351" t="s">
        <v>16419</v>
      </c>
      <c r="F5566" s="351" t="s">
        <v>1702</v>
      </c>
      <c r="G5566" s="351" t="s">
        <v>16448</v>
      </c>
      <c r="H5566" s="351" t="s">
        <v>16454</v>
      </c>
      <c r="I5566" s="375" t="s">
        <v>9</v>
      </c>
      <c r="J5566" s="290"/>
    </row>
    <row r="5567" spans="1:10" s="284" customFormat="1" ht="40.200000000000003" customHeight="1">
      <c r="A5567" s="379" t="s">
        <v>16415</v>
      </c>
      <c r="B5567" s="351" t="s">
        <v>16416</v>
      </c>
      <c r="C5567" s="379" t="s">
        <v>16455</v>
      </c>
      <c r="D5567" s="351" t="s">
        <v>16418</v>
      </c>
      <c r="E5567" s="351" t="s">
        <v>16419</v>
      </c>
      <c r="F5567" s="351" t="s">
        <v>6604</v>
      </c>
      <c r="G5567" s="351" t="s">
        <v>16456</v>
      </c>
      <c r="H5567" s="351" t="s">
        <v>6605</v>
      </c>
      <c r="I5567" s="375" t="s">
        <v>9</v>
      </c>
      <c r="J5567" s="290"/>
    </row>
    <row r="5568" spans="1:10" s="284" customFormat="1" ht="40.200000000000003" customHeight="1">
      <c r="A5568" s="379" t="s">
        <v>16415</v>
      </c>
      <c r="B5568" s="351" t="s">
        <v>16416</v>
      </c>
      <c r="C5568" s="379" t="s">
        <v>16457</v>
      </c>
      <c r="D5568" s="351" t="s">
        <v>16418</v>
      </c>
      <c r="E5568" s="351" t="s">
        <v>16419</v>
      </c>
      <c r="F5568" s="351" t="s">
        <v>16458</v>
      </c>
      <c r="G5568" s="351" t="s">
        <v>16459</v>
      </c>
      <c r="H5568" s="351" t="s">
        <v>16460</v>
      </c>
      <c r="I5568" s="375" t="s">
        <v>9</v>
      </c>
      <c r="J5568" s="290"/>
    </row>
    <row r="5569" spans="1:10" s="284" customFormat="1" ht="40.200000000000003" customHeight="1">
      <c r="A5569" s="379" t="s">
        <v>16415</v>
      </c>
      <c r="B5569" s="351" t="s">
        <v>16416</v>
      </c>
      <c r="C5569" s="379" t="s">
        <v>16461</v>
      </c>
      <c r="D5569" s="351" t="s">
        <v>16418</v>
      </c>
      <c r="E5569" s="351" t="s">
        <v>16419</v>
      </c>
      <c r="F5569" s="351" t="s">
        <v>16462</v>
      </c>
      <c r="G5569" s="351" t="s">
        <v>16463</v>
      </c>
      <c r="H5569" s="351" t="s">
        <v>15205</v>
      </c>
      <c r="I5569" s="375" t="s">
        <v>9</v>
      </c>
      <c r="J5569" s="290"/>
    </row>
    <row r="5570" spans="1:10" s="284" customFormat="1" ht="40.200000000000003" customHeight="1">
      <c r="A5570" s="379" t="s">
        <v>16415</v>
      </c>
      <c r="B5570" s="351" t="s">
        <v>16416</v>
      </c>
      <c r="C5570" s="379" t="s">
        <v>16464</v>
      </c>
      <c r="D5570" s="351" t="s">
        <v>16418</v>
      </c>
      <c r="E5570" s="351" t="s">
        <v>16419</v>
      </c>
      <c r="F5570" s="351" t="s">
        <v>13780</v>
      </c>
      <c r="G5570" s="351" t="s">
        <v>16465</v>
      </c>
      <c r="H5570" s="351" t="s">
        <v>13781</v>
      </c>
      <c r="I5570" s="375" t="s">
        <v>9</v>
      </c>
      <c r="J5570" s="290"/>
    </row>
    <row r="5571" spans="1:10" s="284" customFormat="1" ht="40.200000000000003" customHeight="1">
      <c r="A5571" s="379" t="s">
        <v>16415</v>
      </c>
      <c r="B5571" s="351" t="s">
        <v>16416</v>
      </c>
      <c r="C5571" s="379" t="s">
        <v>16466</v>
      </c>
      <c r="D5571" s="351" t="s">
        <v>16418</v>
      </c>
      <c r="E5571" s="351" t="s">
        <v>16419</v>
      </c>
      <c r="F5571" s="351" t="s">
        <v>16467</v>
      </c>
      <c r="G5571" s="351" t="s">
        <v>16468</v>
      </c>
      <c r="H5571" s="351" t="s">
        <v>16469</v>
      </c>
      <c r="I5571" s="375" t="s">
        <v>9</v>
      </c>
      <c r="J5571" s="290"/>
    </row>
    <row r="5572" spans="1:10" s="284" customFormat="1" ht="40.200000000000003" customHeight="1">
      <c r="A5572" s="379" t="s">
        <v>16415</v>
      </c>
      <c r="B5572" s="351" t="s">
        <v>16416</v>
      </c>
      <c r="C5572" s="379" t="s">
        <v>16470</v>
      </c>
      <c r="D5572" s="351" t="s">
        <v>16418</v>
      </c>
      <c r="E5572" s="351" t="s">
        <v>16419</v>
      </c>
      <c r="F5572" s="351" t="s">
        <v>16471</v>
      </c>
      <c r="G5572" s="351" t="s">
        <v>16472</v>
      </c>
      <c r="H5572" s="351" t="s">
        <v>16473</v>
      </c>
      <c r="I5572" s="375" t="s">
        <v>9</v>
      </c>
      <c r="J5572" s="290"/>
    </row>
    <row r="5573" spans="1:10" s="284" customFormat="1" ht="40.200000000000003" customHeight="1">
      <c r="A5573" s="379" t="s">
        <v>16415</v>
      </c>
      <c r="B5573" s="351" t="s">
        <v>16416</v>
      </c>
      <c r="C5573" s="379" t="s">
        <v>16474</v>
      </c>
      <c r="D5573" s="351" t="s">
        <v>16418</v>
      </c>
      <c r="E5573" s="351" t="s">
        <v>16419</v>
      </c>
      <c r="F5573" s="351" t="s">
        <v>16475</v>
      </c>
      <c r="G5573" s="351" t="s">
        <v>16476</v>
      </c>
      <c r="H5573" s="351" t="s">
        <v>16477</v>
      </c>
      <c r="I5573" s="375" t="s">
        <v>9</v>
      </c>
      <c r="J5573" s="290"/>
    </row>
    <row r="5574" spans="1:10" s="284" customFormat="1" ht="40.200000000000003" customHeight="1">
      <c r="A5574" s="379" t="s">
        <v>16415</v>
      </c>
      <c r="B5574" s="351" t="s">
        <v>16416</v>
      </c>
      <c r="C5574" s="379" t="s">
        <v>16478</v>
      </c>
      <c r="D5574" s="351" t="s">
        <v>16418</v>
      </c>
      <c r="E5574" s="351" t="s">
        <v>16419</v>
      </c>
      <c r="F5574" s="351" t="s">
        <v>1723</v>
      </c>
      <c r="G5574" s="351" t="s">
        <v>16465</v>
      </c>
      <c r="H5574" s="351" t="s">
        <v>16479</v>
      </c>
      <c r="I5574" s="375" t="s">
        <v>9</v>
      </c>
      <c r="J5574" s="290"/>
    </row>
    <row r="5575" spans="1:10" s="284" customFormat="1" ht="40.200000000000003" customHeight="1">
      <c r="A5575" s="379" t="s">
        <v>16415</v>
      </c>
      <c r="B5575" s="351" t="s">
        <v>16416</v>
      </c>
      <c r="C5575" s="379" t="s">
        <v>16480</v>
      </c>
      <c r="D5575" s="351" t="s">
        <v>16418</v>
      </c>
      <c r="E5575" s="351" t="s">
        <v>16419</v>
      </c>
      <c r="F5575" s="351" t="s">
        <v>16481</v>
      </c>
      <c r="G5575" s="351" t="s">
        <v>16482</v>
      </c>
      <c r="H5575" s="351" t="s">
        <v>16483</v>
      </c>
      <c r="I5575" s="273" t="s">
        <v>9</v>
      </c>
      <c r="J5575" s="290"/>
    </row>
    <row r="5576" spans="1:10" s="284" customFormat="1" ht="40.200000000000003" customHeight="1">
      <c r="A5576" s="379" t="s">
        <v>16415</v>
      </c>
      <c r="B5576" s="351" t="s">
        <v>16416</v>
      </c>
      <c r="C5576" s="379" t="s">
        <v>16484</v>
      </c>
      <c r="D5576" s="351" t="s">
        <v>16418</v>
      </c>
      <c r="E5576" s="351" t="s">
        <v>16419</v>
      </c>
      <c r="F5576" s="351" t="s">
        <v>15511</v>
      </c>
      <c r="G5576" s="351" t="s">
        <v>16485</v>
      </c>
      <c r="H5576" s="351" t="s">
        <v>15512</v>
      </c>
      <c r="I5576" s="375" t="s">
        <v>9</v>
      </c>
      <c r="J5576" s="290"/>
    </row>
    <row r="5577" spans="1:10" s="284" customFormat="1" ht="40.200000000000003" customHeight="1">
      <c r="A5577" s="379" t="s">
        <v>16415</v>
      </c>
      <c r="B5577" s="351" t="s">
        <v>16416</v>
      </c>
      <c r="C5577" s="379" t="s">
        <v>16486</v>
      </c>
      <c r="D5577" s="351" t="s">
        <v>16418</v>
      </c>
      <c r="E5577" s="351" t="s">
        <v>16419</v>
      </c>
      <c r="F5577" s="351" t="s">
        <v>13791</v>
      </c>
      <c r="G5577" s="351" t="s">
        <v>16438</v>
      </c>
      <c r="H5577" s="351" t="s">
        <v>13792</v>
      </c>
      <c r="I5577" s="375" t="s">
        <v>9</v>
      </c>
      <c r="J5577" s="290"/>
    </row>
    <row r="5578" spans="1:10" s="284" customFormat="1" ht="40.200000000000003" customHeight="1">
      <c r="A5578" s="379" t="s">
        <v>16415</v>
      </c>
      <c r="B5578" s="351" t="s">
        <v>16416</v>
      </c>
      <c r="C5578" s="379" t="s">
        <v>16487</v>
      </c>
      <c r="D5578" s="351" t="s">
        <v>16418</v>
      </c>
      <c r="E5578" s="351" t="s">
        <v>16419</v>
      </c>
      <c r="F5578" s="351" t="s">
        <v>16488</v>
      </c>
      <c r="G5578" s="351" t="s">
        <v>16438</v>
      </c>
      <c r="H5578" s="351" t="s">
        <v>16489</v>
      </c>
      <c r="I5578" s="375" t="s">
        <v>9</v>
      </c>
      <c r="J5578" s="290"/>
    </row>
    <row r="5579" spans="1:10" s="284" customFormat="1" ht="40.200000000000003" customHeight="1">
      <c r="A5579" s="379" t="s">
        <v>16415</v>
      </c>
      <c r="B5579" s="351" t="s">
        <v>16416</v>
      </c>
      <c r="C5579" s="379" t="s">
        <v>16490</v>
      </c>
      <c r="D5579" s="351" t="s">
        <v>16418</v>
      </c>
      <c r="E5579" s="351" t="s">
        <v>16419</v>
      </c>
      <c r="F5579" s="351" t="s">
        <v>13125</v>
      </c>
      <c r="G5579" s="351" t="s">
        <v>16438</v>
      </c>
      <c r="H5579" s="351" t="s">
        <v>16491</v>
      </c>
      <c r="I5579" s="375" t="s">
        <v>9</v>
      </c>
      <c r="J5579" s="290"/>
    </row>
    <row r="5580" spans="1:10" s="284" customFormat="1" ht="40.200000000000003" customHeight="1">
      <c r="A5580" s="379" t="s">
        <v>16415</v>
      </c>
      <c r="B5580" s="351" t="s">
        <v>16416</v>
      </c>
      <c r="C5580" s="379" t="s">
        <v>16492</v>
      </c>
      <c r="D5580" s="351" t="s">
        <v>16418</v>
      </c>
      <c r="E5580" s="351" t="s">
        <v>16419</v>
      </c>
      <c r="F5580" s="351" t="s">
        <v>16493</v>
      </c>
      <c r="G5580" s="351" t="s">
        <v>16494</v>
      </c>
      <c r="H5580" s="352" t="s">
        <v>16495</v>
      </c>
      <c r="I5580" s="375" t="s">
        <v>9</v>
      </c>
      <c r="J5580" s="290"/>
    </row>
    <row r="5581" spans="1:10" s="284" customFormat="1" ht="40.200000000000003" customHeight="1">
      <c r="A5581" s="379" t="s">
        <v>16415</v>
      </c>
      <c r="B5581" s="351" t="s">
        <v>16416</v>
      </c>
      <c r="C5581" s="379" t="s">
        <v>16496</v>
      </c>
      <c r="D5581" s="351" t="s">
        <v>16418</v>
      </c>
      <c r="E5581" s="351" t="s">
        <v>16419</v>
      </c>
      <c r="F5581" s="351" t="s">
        <v>13136</v>
      </c>
      <c r="G5581" s="351" t="s">
        <v>16497</v>
      </c>
      <c r="H5581" s="351" t="s">
        <v>13138</v>
      </c>
      <c r="I5581" s="375" t="s">
        <v>9</v>
      </c>
      <c r="J5581" s="290"/>
    </row>
    <row r="5582" spans="1:10" s="284" customFormat="1" ht="40.200000000000003" customHeight="1">
      <c r="A5582" s="379" t="s">
        <v>16415</v>
      </c>
      <c r="B5582" s="351" t="s">
        <v>16416</v>
      </c>
      <c r="C5582" s="379" t="s">
        <v>16498</v>
      </c>
      <c r="D5582" s="351" t="s">
        <v>16418</v>
      </c>
      <c r="E5582" s="351" t="s">
        <v>16419</v>
      </c>
      <c r="F5582" s="351" t="s">
        <v>13140</v>
      </c>
      <c r="G5582" s="351" t="s">
        <v>16497</v>
      </c>
      <c r="H5582" s="351" t="s">
        <v>13374</v>
      </c>
      <c r="I5582" s="375" t="s">
        <v>9</v>
      </c>
      <c r="J5582" s="290"/>
    </row>
    <row r="5583" spans="1:10" s="284" customFormat="1" ht="40.200000000000003" customHeight="1">
      <c r="A5583" s="379" t="s">
        <v>16415</v>
      </c>
      <c r="B5583" s="351" t="s">
        <v>16416</v>
      </c>
      <c r="C5583" s="379" t="s">
        <v>16499</v>
      </c>
      <c r="D5583" s="351" t="s">
        <v>16418</v>
      </c>
      <c r="E5583" s="351" t="s">
        <v>16419</v>
      </c>
      <c r="F5583" s="351" t="s">
        <v>13385</v>
      </c>
      <c r="G5583" s="351" t="s">
        <v>16500</v>
      </c>
      <c r="H5583" s="351" t="s">
        <v>13386</v>
      </c>
      <c r="I5583" s="375" t="s">
        <v>9</v>
      </c>
      <c r="J5583" s="290"/>
    </row>
    <row r="5584" spans="1:10" s="284" customFormat="1" ht="40.200000000000003" customHeight="1">
      <c r="A5584" s="379" t="s">
        <v>16415</v>
      </c>
      <c r="B5584" s="351" t="s">
        <v>16416</v>
      </c>
      <c r="C5584" s="379" t="s">
        <v>16501</v>
      </c>
      <c r="D5584" s="351" t="s">
        <v>16418</v>
      </c>
      <c r="E5584" s="351" t="s">
        <v>16419</v>
      </c>
      <c r="F5584" s="351" t="s">
        <v>16263</v>
      </c>
      <c r="G5584" s="351" t="s">
        <v>16235</v>
      </c>
      <c r="H5584" s="351" t="s">
        <v>16264</v>
      </c>
      <c r="I5584" s="375" t="s">
        <v>9</v>
      </c>
      <c r="J5584" s="290"/>
    </row>
    <row r="5585" spans="1:10" s="284" customFormat="1" ht="40.200000000000003" customHeight="1">
      <c r="A5585" s="379" t="s">
        <v>16415</v>
      </c>
      <c r="B5585" s="351" t="s">
        <v>16416</v>
      </c>
      <c r="C5585" s="379" t="s">
        <v>16502</v>
      </c>
      <c r="D5585" s="351" t="s">
        <v>16418</v>
      </c>
      <c r="E5585" s="351" t="s">
        <v>16419</v>
      </c>
      <c r="F5585" s="351" t="s">
        <v>16266</v>
      </c>
      <c r="G5585" s="351" t="s">
        <v>16235</v>
      </c>
      <c r="H5585" s="351" t="s">
        <v>16267</v>
      </c>
      <c r="I5585" s="375" t="s">
        <v>9</v>
      </c>
      <c r="J5585" s="290"/>
    </row>
    <row r="5586" spans="1:10" s="284" customFormat="1" ht="40.200000000000003" customHeight="1">
      <c r="A5586" s="379" t="s">
        <v>16415</v>
      </c>
      <c r="B5586" s="351" t="s">
        <v>16416</v>
      </c>
      <c r="C5586" s="379" t="s">
        <v>16503</v>
      </c>
      <c r="D5586" s="351" t="s">
        <v>16418</v>
      </c>
      <c r="E5586" s="351" t="s">
        <v>16419</v>
      </c>
      <c r="F5586" s="351" t="s">
        <v>16269</v>
      </c>
      <c r="G5586" s="351" t="s">
        <v>16235</v>
      </c>
      <c r="H5586" s="351" t="s">
        <v>16504</v>
      </c>
      <c r="I5586" s="375" t="s">
        <v>9</v>
      </c>
      <c r="J5586" s="290"/>
    </row>
    <row r="5587" spans="1:10" s="284" customFormat="1" ht="40.200000000000003" customHeight="1">
      <c r="A5587" s="379" t="s">
        <v>16415</v>
      </c>
      <c r="B5587" s="351" t="s">
        <v>16416</v>
      </c>
      <c r="C5587" s="379" t="s">
        <v>16505</v>
      </c>
      <c r="D5587" s="351" t="s">
        <v>16418</v>
      </c>
      <c r="E5587" s="351" t="s">
        <v>16419</v>
      </c>
      <c r="F5587" s="351" t="s">
        <v>16506</v>
      </c>
      <c r="G5587" s="351" t="s">
        <v>16507</v>
      </c>
      <c r="H5587" s="351" t="s">
        <v>16508</v>
      </c>
      <c r="I5587" s="375" t="s">
        <v>9</v>
      </c>
      <c r="J5587" s="290"/>
    </row>
    <row r="5588" spans="1:10" s="284" customFormat="1" ht="40.200000000000003" customHeight="1">
      <c r="A5588" s="379" t="s">
        <v>16415</v>
      </c>
      <c r="B5588" s="351" t="s">
        <v>16416</v>
      </c>
      <c r="C5588" s="379" t="s">
        <v>16509</v>
      </c>
      <c r="D5588" s="351" t="s">
        <v>16418</v>
      </c>
      <c r="E5588" s="351" t="s">
        <v>16419</v>
      </c>
      <c r="F5588" s="351" t="s">
        <v>13200</v>
      </c>
      <c r="G5588" s="351" t="s">
        <v>16280</v>
      </c>
      <c r="H5588" s="351" t="s">
        <v>13202</v>
      </c>
      <c r="I5588" s="375" t="s">
        <v>9</v>
      </c>
      <c r="J5588" s="290"/>
    </row>
    <row r="5589" spans="1:10" s="284" customFormat="1" ht="40.200000000000003" customHeight="1">
      <c r="A5589" s="379" t="s">
        <v>16415</v>
      </c>
      <c r="B5589" s="351" t="s">
        <v>16416</v>
      </c>
      <c r="C5589" s="379" t="s">
        <v>16510</v>
      </c>
      <c r="D5589" s="351" t="s">
        <v>16418</v>
      </c>
      <c r="E5589" s="351" t="s">
        <v>16419</v>
      </c>
      <c r="F5589" s="351" t="s">
        <v>16293</v>
      </c>
      <c r="G5589" s="351" t="s">
        <v>16280</v>
      </c>
      <c r="H5589" s="351" t="s">
        <v>16294</v>
      </c>
      <c r="I5589" s="375" t="s">
        <v>9</v>
      </c>
      <c r="J5589" s="290"/>
    </row>
    <row r="5590" spans="1:10" s="284" customFormat="1" ht="40.200000000000003" customHeight="1">
      <c r="A5590" s="379" t="s">
        <v>16415</v>
      </c>
      <c r="B5590" s="351" t="s">
        <v>16416</v>
      </c>
      <c r="C5590" s="379" t="s">
        <v>16511</v>
      </c>
      <c r="D5590" s="351" t="s">
        <v>16418</v>
      </c>
      <c r="E5590" s="351" t="s">
        <v>16419</v>
      </c>
      <c r="F5590" s="351" t="s">
        <v>13211</v>
      </c>
      <c r="G5590" s="351" t="s">
        <v>16280</v>
      </c>
      <c r="H5590" s="351" t="s">
        <v>13212</v>
      </c>
      <c r="I5590" s="375" t="s">
        <v>9</v>
      </c>
      <c r="J5590" s="290"/>
    </row>
    <row r="5591" spans="1:10" s="284" customFormat="1" ht="40.200000000000003" customHeight="1">
      <c r="A5591" s="379" t="s">
        <v>16415</v>
      </c>
      <c r="B5591" s="351" t="s">
        <v>16416</v>
      </c>
      <c r="C5591" s="379" t="s">
        <v>16512</v>
      </c>
      <c r="D5591" s="351" t="s">
        <v>16418</v>
      </c>
      <c r="E5591" s="351" t="s">
        <v>16419</v>
      </c>
      <c r="F5591" s="351" t="s">
        <v>13217</v>
      </c>
      <c r="G5591" s="351" t="s">
        <v>16299</v>
      </c>
      <c r="H5591" s="351" t="s">
        <v>13218</v>
      </c>
      <c r="I5591" s="375" t="s">
        <v>9</v>
      </c>
      <c r="J5591" s="290"/>
    </row>
    <row r="5592" spans="1:10" s="284" customFormat="1" ht="40.200000000000003" customHeight="1">
      <c r="A5592" s="379" t="s">
        <v>16415</v>
      </c>
      <c r="B5592" s="351" t="s">
        <v>16416</v>
      </c>
      <c r="C5592" s="379" t="s">
        <v>16513</v>
      </c>
      <c r="D5592" s="351" t="s">
        <v>16418</v>
      </c>
      <c r="E5592" s="351" t="s">
        <v>16419</v>
      </c>
      <c r="F5592" s="351" t="s">
        <v>13214</v>
      </c>
      <c r="G5592" s="351" t="s">
        <v>16299</v>
      </c>
      <c r="H5592" s="351" t="s">
        <v>13215</v>
      </c>
      <c r="I5592" s="375" t="s">
        <v>9</v>
      </c>
      <c r="J5592" s="290"/>
    </row>
    <row r="5593" spans="1:10" s="284" customFormat="1" ht="40.200000000000003" customHeight="1">
      <c r="A5593" s="379" t="s">
        <v>16415</v>
      </c>
      <c r="B5593" s="351" t="s">
        <v>16416</v>
      </c>
      <c r="C5593" s="379" t="s">
        <v>16514</v>
      </c>
      <c r="D5593" s="351" t="s">
        <v>16418</v>
      </c>
      <c r="E5593" s="351" t="s">
        <v>16419</v>
      </c>
      <c r="F5593" s="351" t="s">
        <v>13892</v>
      </c>
      <c r="G5593" s="351" t="s">
        <v>16256</v>
      </c>
      <c r="H5593" s="352" t="s">
        <v>16261</v>
      </c>
      <c r="I5593" s="375" t="s">
        <v>9</v>
      </c>
      <c r="J5593" s="290"/>
    </row>
    <row r="5594" spans="1:10" s="284" customFormat="1" ht="40.200000000000003" customHeight="1">
      <c r="A5594" s="379" t="s">
        <v>16415</v>
      </c>
      <c r="B5594" s="351" t="s">
        <v>16416</v>
      </c>
      <c r="C5594" s="379" t="s">
        <v>16515</v>
      </c>
      <c r="D5594" s="351" t="s">
        <v>16418</v>
      </c>
      <c r="E5594" s="351" t="s">
        <v>16419</v>
      </c>
      <c r="F5594" s="351" t="s">
        <v>16516</v>
      </c>
      <c r="G5594" s="351" t="s">
        <v>16517</v>
      </c>
      <c r="H5594" s="352" t="s">
        <v>16518</v>
      </c>
      <c r="I5594" s="375" t="s">
        <v>9</v>
      </c>
      <c r="J5594" s="290"/>
    </row>
    <row r="5595" spans="1:10" s="284" customFormat="1" ht="40.200000000000003" customHeight="1">
      <c r="A5595" s="379" t="s">
        <v>16415</v>
      </c>
      <c r="B5595" s="351" t="s">
        <v>16416</v>
      </c>
      <c r="C5595" s="379" t="s">
        <v>16519</v>
      </c>
      <c r="D5595" s="351" t="s">
        <v>16418</v>
      </c>
      <c r="E5595" s="351" t="s">
        <v>16419</v>
      </c>
      <c r="F5595" s="351" t="s">
        <v>16520</v>
      </c>
      <c r="G5595" s="351" t="s">
        <v>16521</v>
      </c>
      <c r="H5595" s="351" t="s">
        <v>16522</v>
      </c>
      <c r="I5595" s="375" t="s">
        <v>9</v>
      </c>
      <c r="J5595" s="290"/>
    </row>
    <row r="5596" spans="1:10" s="284" customFormat="1" ht="40.200000000000003" customHeight="1">
      <c r="A5596" s="379" t="s">
        <v>16415</v>
      </c>
      <c r="B5596" s="351" t="s">
        <v>16416</v>
      </c>
      <c r="C5596" s="379" t="s">
        <v>16523</v>
      </c>
      <c r="D5596" s="351" t="s">
        <v>16418</v>
      </c>
      <c r="E5596" s="351" t="s">
        <v>16419</v>
      </c>
      <c r="F5596" s="351" t="s">
        <v>16524</v>
      </c>
      <c r="G5596" s="351" t="s">
        <v>16525</v>
      </c>
      <c r="H5596" s="351" t="s">
        <v>16526</v>
      </c>
      <c r="I5596" s="375" t="s">
        <v>9</v>
      </c>
      <c r="J5596" s="290"/>
    </row>
    <row r="5597" spans="1:10" s="284" customFormat="1" ht="40.200000000000003" customHeight="1">
      <c r="A5597" s="379" t="s">
        <v>16415</v>
      </c>
      <c r="B5597" s="351" t="s">
        <v>16416</v>
      </c>
      <c r="C5597" s="379" t="s">
        <v>16527</v>
      </c>
      <c r="D5597" s="351" t="s">
        <v>16418</v>
      </c>
      <c r="E5597" s="351" t="s">
        <v>16419</v>
      </c>
      <c r="F5597" s="351" t="s">
        <v>16528</v>
      </c>
      <c r="G5597" s="351" t="s">
        <v>16529</v>
      </c>
      <c r="H5597" s="351" t="s">
        <v>16530</v>
      </c>
      <c r="I5597" s="375" t="s">
        <v>9</v>
      </c>
      <c r="J5597" s="290"/>
    </row>
    <row r="5598" spans="1:10" s="284" customFormat="1" ht="40.200000000000003" customHeight="1">
      <c r="A5598" s="379" t="s">
        <v>16415</v>
      </c>
      <c r="B5598" s="351" t="s">
        <v>16416</v>
      </c>
      <c r="C5598" s="379" t="s">
        <v>16531</v>
      </c>
      <c r="D5598" s="351" t="s">
        <v>16418</v>
      </c>
      <c r="E5598" s="351" t="s">
        <v>16419</v>
      </c>
      <c r="F5598" s="351" t="s">
        <v>16532</v>
      </c>
      <c r="G5598" s="351" t="s">
        <v>16299</v>
      </c>
      <c r="H5598" s="352" t="s">
        <v>16533</v>
      </c>
      <c r="I5598" s="375" t="s">
        <v>9</v>
      </c>
      <c r="J5598" s="290"/>
    </row>
    <row r="5599" spans="1:10" s="284" customFormat="1" ht="40.200000000000003" customHeight="1">
      <c r="A5599" s="379" t="s">
        <v>16415</v>
      </c>
      <c r="B5599" s="351" t="s">
        <v>16416</v>
      </c>
      <c r="C5599" s="379" t="s">
        <v>16534</v>
      </c>
      <c r="D5599" s="351" t="s">
        <v>16418</v>
      </c>
      <c r="E5599" s="351" t="s">
        <v>16419</v>
      </c>
      <c r="F5599" s="351" t="s">
        <v>16535</v>
      </c>
      <c r="G5599" s="351" t="s">
        <v>16485</v>
      </c>
      <c r="H5599" s="351" t="s">
        <v>15587</v>
      </c>
      <c r="I5599" s="375" t="s">
        <v>9</v>
      </c>
      <c r="J5599" s="290"/>
    </row>
    <row r="5600" spans="1:10" s="284" customFormat="1" ht="40.200000000000003" customHeight="1">
      <c r="A5600" s="379" t="s">
        <v>16415</v>
      </c>
      <c r="B5600" s="351" t="s">
        <v>16416</v>
      </c>
      <c r="C5600" s="379" t="s">
        <v>16536</v>
      </c>
      <c r="D5600" s="351" t="s">
        <v>16418</v>
      </c>
      <c r="E5600" s="351" t="s">
        <v>16419</v>
      </c>
      <c r="F5600" s="351" t="s">
        <v>15596</v>
      </c>
      <c r="G5600" s="351" t="s">
        <v>16537</v>
      </c>
      <c r="H5600" s="351" t="s">
        <v>15598</v>
      </c>
      <c r="I5600" s="375" t="s">
        <v>9</v>
      </c>
      <c r="J5600" s="290"/>
    </row>
    <row r="5601" spans="1:10" s="284" customFormat="1" ht="40.200000000000003" customHeight="1">
      <c r="A5601" s="379" t="s">
        <v>16415</v>
      </c>
      <c r="B5601" s="351" t="s">
        <v>16416</v>
      </c>
      <c r="C5601" s="379" t="s">
        <v>16538</v>
      </c>
      <c r="D5601" s="351" t="s">
        <v>16418</v>
      </c>
      <c r="E5601" s="351" t="s">
        <v>16419</v>
      </c>
      <c r="F5601" s="351" t="s">
        <v>15165</v>
      </c>
      <c r="G5601" s="351" t="s">
        <v>16539</v>
      </c>
      <c r="H5601" s="351" t="s">
        <v>15167</v>
      </c>
      <c r="I5601" s="375" t="s">
        <v>9</v>
      </c>
      <c r="J5601" s="290"/>
    </row>
    <row r="5602" spans="1:10" s="284" customFormat="1" ht="40.200000000000003" customHeight="1">
      <c r="A5602" s="379" t="s">
        <v>16415</v>
      </c>
      <c r="B5602" s="351" t="s">
        <v>16416</v>
      </c>
      <c r="C5602" s="379" t="s">
        <v>16540</v>
      </c>
      <c r="D5602" s="351" t="s">
        <v>16418</v>
      </c>
      <c r="E5602" s="351" t="s">
        <v>16419</v>
      </c>
      <c r="F5602" s="351" t="s">
        <v>16541</v>
      </c>
      <c r="G5602" s="351" t="s">
        <v>16542</v>
      </c>
      <c r="H5602" s="351" t="s">
        <v>16543</v>
      </c>
      <c r="I5602" s="375" t="s">
        <v>9</v>
      </c>
      <c r="J5602" s="290"/>
    </row>
    <row r="5603" spans="1:10" s="284" customFormat="1" ht="40.200000000000003" customHeight="1">
      <c r="A5603" s="263" t="s">
        <v>16544</v>
      </c>
      <c r="B5603" s="263" t="s">
        <v>16545</v>
      </c>
      <c r="C5603" s="263" t="s">
        <v>16546</v>
      </c>
      <c r="D5603" s="263" t="s">
        <v>16547</v>
      </c>
      <c r="E5603" s="263" t="s">
        <v>16548</v>
      </c>
      <c r="F5603" s="263" t="s">
        <v>16549</v>
      </c>
      <c r="G5603" s="263" t="s">
        <v>12833</v>
      </c>
      <c r="H5603" s="263" t="s">
        <v>12834</v>
      </c>
      <c r="I5603" s="273" t="s">
        <v>9</v>
      </c>
      <c r="J5603" s="290"/>
    </row>
    <row r="5604" spans="1:10" s="284" customFormat="1" ht="40.200000000000003" customHeight="1">
      <c r="A5604" s="263" t="s">
        <v>16544</v>
      </c>
      <c r="B5604" s="263" t="s">
        <v>16545</v>
      </c>
      <c r="C5604" s="263" t="s">
        <v>16550</v>
      </c>
      <c r="D5604" s="263" t="s">
        <v>16547</v>
      </c>
      <c r="E5604" s="263" t="s">
        <v>16548</v>
      </c>
      <c r="F5604" s="263" t="s">
        <v>12836</v>
      </c>
      <c r="G5604" s="263" t="s">
        <v>16551</v>
      </c>
      <c r="H5604" s="263" t="s">
        <v>16552</v>
      </c>
      <c r="I5604" s="273" t="s">
        <v>9</v>
      </c>
      <c r="J5604" s="290"/>
    </row>
    <row r="5605" spans="1:10" s="284" customFormat="1" ht="40.200000000000003" customHeight="1">
      <c r="A5605" s="263" t="s">
        <v>16544</v>
      </c>
      <c r="B5605" s="263" t="s">
        <v>16545</v>
      </c>
      <c r="C5605" s="263" t="s">
        <v>16553</v>
      </c>
      <c r="D5605" s="263" t="s">
        <v>16547</v>
      </c>
      <c r="E5605" s="263" t="s">
        <v>16548</v>
      </c>
      <c r="F5605" s="263" t="s">
        <v>16554</v>
      </c>
      <c r="G5605" s="263" t="s">
        <v>16555</v>
      </c>
      <c r="H5605" s="263" t="s">
        <v>16556</v>
      </c>
      <c r="I5605" s="273" t="s">
        <v>9</v>
      </c>
      <c r="J5605" s="290"/>
    </row>
    <row r="5606" spans="1:10" s="284" customFormat="1" ht="40.200000000000003" customHeight="1">
      <c r="A5606" s="263" t="s">
        <v>16544</v>
      </c>
      <c r="B5606" s="263" t="s">
        <v>16545</v>
      </c>
      <c r="C5606" s="263" t="s">
        <v>16557</v>
      </c>
      <c r="D5606" s="263" t="s">
        <v>16547</v>
      </c>
      <c r="E5606" s="263" t="s">
        <v>16548</v>
      </c>
      <c r="F5606" s="263" t="s">
        <v>16558</v>
      </c>
      <c r="G5606" s="263" t="s">
        <v>16559</v>
      </c>
      <c r="H5606" s="263" t="s">
        <v>16560</v>
      </c>
      <c r="I5606" s="273" t="s">
        <v>9</v>
      </c>
      <c r="J5606" s="290"/>
    </row>
    <row r="5607" spans="1:10" s="284" customFormat="1" ht="40.200000000000003" customHeight="1">
      <c r="A5607" s="263" t="s">
        <v>16544</v>
      </c>
      <c r="B5607" s="263" t="s">
        <v>16545</v>
      </c>
      <c r="C5607" s="263" t="s">
        <v>16561</v>
      </c>
      <c r="D5607" s="263" t="s">
        <v>16547</v>
      </c>
      <c r="E5607" s="263" t="s">
        <v>16548</v>
      </c>
      <c r="F5607" s="263" t="s">
        <v>16562</v>
      </c>
      <c r="G5607" s="263" t="s">
        <v>16563</v>
      </c>
      <c r="H5607" s="263" t="s">
        <v>16564</v>
      </c>
      <c r="I5607" s="273" t="s">
        <v>9</v>
      </c>
      <c r="J5607" s="290"/>
    </row>
    <row r="5608" spans="1:10" s="284" customFormat="1" ht="40.200000000000003" customHeight="1">
      <c r="A5608" s="263" t="s">
        <v>16544</v>
      </c>
      <c r="B5608" s="263" t="s">
        <v>16545</v>
      </c>
      <c r="C5608" s="263" t="s">
        <v>16565</v>
      </c>
      <c r="D5608" s="263" t="s">
        <v>16547</v>
      </c>
      <c r="E5608" s="263" t="s">
        <v>16548</v>
      </c>
      <c r="F5608" s="263" t="s">
        <v>16566</v>
      </c>
      <c r="G5608" s="263" t="s">
        <v>16567</v>
      </c>
      <c r="H5608" s="263" t="s">
        <v>16568</v>
      </c>
      <c r="I5608" s="273" t="s">
        <v>9</v>
      </c>
      <c r="J5608" s="290"/>
    </row>
    <row r="5609" spans="1:10" s="284" customFormat="1" ht="40.200000000000003" customHeight="1">
      <c r="A5609" s="263" t="s">
        <v>16544</v>
      </c>
      <c r="B5609" s="263" t="s">
        <v>16545</v>
      </c>
      <c r="C5609" s="263" t="s">
        <v>16569</v>
      </c>
      <c r="D5609" s="263" t="s">
        <v>16547</v>
      </c>
      <c r="E5609" s="263" t="s">
        <v>16548</v>
      </c>
      <c r="F5609" s="263" t="s">
        <v>16570</v>
      </c>
      <c r="G5609" s="263" t="s">
        <v>16571</v>
      </c>
      <c r="H5609" s="263" t="s">
        <v>16572</v>
      </c>
      <c r="I5609" s="273" t="s">
        <v>9</v>
      </c>
      <c r="J5609" s="290"/>
    </row>
    <row r="5610" spans="1:10" s="284" customFormat="1" ht="40.200000000000003" customHeight="1">
      <c r="A5610" s="263" t="s">
        <v>16544</v>
      </c>
      <c r="B5610" s="263" t="s">
        <v>16545</v>
      </c>
      <c r="C5610" s="263" t="s">
        <v>16573</v>
      </c>
      <c r="D5610" s="263" t="s">
        <v>16547</v>
      </c>
      <c r="E5610" s="263" t="s">
        <v>16548</v>
      </c>
      <c r="F5610" s="263" t="s">
        <v>16574</v>
      </c>
      <c r="G5610" s="263" t="s">
        <v>16575</v>
      </c>
      <c r="H5610" s="263" t="s">
        <v>16576</v>
      </c>
      <c r="I5610" s="273" t="s">
        <v>9</v>
      </c>
      <c r="J5610" s="290"/>
    </row>
    <row r="5611" spans="1:10" s="284" customFormat="1" ht="40.200000000000003" customHeight="1">
      <c r="A5611" s="263" t="s">
        <v>16544</v>
      </c>
      <c r="B5611" s="263" t="s">
        <v>16545</v>
      </c>
      <c r="C5611" s="263" t="s">
        <v>16577</v>
      </c>
      <c r="D5611" s="263" t="s">
        <v>16547</v>
      </c>
      <c r="E5611" s="263" t="s">
        <v>16548</v>
      </c>
      <c r="F5611" s="263" t="s">
        <v>16578</v>
      </c>
      <c r="G5611" s="263" t="s">
        <v>16579</v>
      </c>
      <c r="H5611" s="263" t="s">
        <v>16580</v>
      </c>
      <c r="I5611" s="273" t="s">
        <v>9</v>
      </c>
      <c r="J5611" s="290"/>
    </row>
    <row r="5612" spans="1:10" s="284" customFormat="1" ht="40.200000000000003" customHeight="1">
      <c r="A5612" s="263" t="s">
        <v>16544</v>
      </c>
      <c r="B5612" s="263" t="s">
        <v>16545</v>
      </c>
      <c r="C5612" s="263" t="s">
        <v>16581</v>
      </c>
      <c r="D5612" s="263" t="s">
        <v>16547</v>
      </c>
      <c r="E5612" s="263" t="s">
        <v>16548</v>
      </c>
      <c r="F5612" s="263" t="s">
        <v>16582</v>
      </c>
      <c r="G5612" s="263" t="s">
        <v>16583</v>
      </c>
      <c r="H5612" s="263" t="s">
        <v>16584</v>
      </c>
      <c r="I5612" s="273" t="s">
        <v>9</v>
      </c>
      <c r="J5612" s="290"/>
    </row>
    <row r="5613" spans="1:10" s="284" customFormat="1" ht="40.200000000000003" customHeight="1">
      <c r="A5613" s="263" t="s">
        <v>16544</v>
      </c>
      <c r="B5613" s="263" t="s">
        <v>16545</v>
      </c>
      <c r="C5613" s="263" t="s">
        <v>16585</v>
      </c>
      <c r="D5613" s="263" t="s">
        <v>16547</v>
      </c>
      <c r="E5613" s="263" t="s">
        <v>16548</v>
      </c>
      <c r="F5613" s="263" t="s">
        <v>15959</v>
      </c>
      <c r="G5613" s="263" t="s">
        <v>16586</v>
      </c>
      <c r="H5613" s="263" t="s">
        <v>16587</v>
      </c>
      <c r="I5613" s="273" t="s">
        <v>9</v>
      </c>
      <c r="J5613" s="290"/>
    </row>
    <row r="5614" spans="1:10" s="284" customFormat="1" ht="40.200000000000003" customHeight="1">
      <c r="A5614" s="263" t="s">
        <v>16544</v>
      </c>
      <c r="B5614" s="263" t="s">
        <v>16545</v>
      </c>
      <c r="C5614" s="263" t="s">
        <v>16588</v>
      </c>
      <c r="D5614" s="263" t="s">
        <v>16547</v>
      </c>
      <c r="E5614" s="263" t="s">
        <v>16548</v>
      </c>
      <c r="F5614" s="263" t="s">
        <v>16589</v>
      </c>
      <c r="G5614" s="263" t="s">
        <v>16590</v>
      </c>
      <c r="H5614" s="263" t="s">
        <v>16591</v>
      </c>
      <c r="I5614" s="273" t="s">
        <v>9</v>
      </c>
      <c r="J5614" s="290"/>
    </row>
    <row r="5615" spans="1:10" s="284" customFormat="1" ht="40.200000000000003" customHeight="1">
      <c r="A5615" s="263" t="s">
        <v>16544</v>
      </c>
      <c r="B5615" s="263" t="s">
        <v>16545</v>
      </c>
      <c r="C5615" s="263" t="s">
        <v>16592</v>
      </c>
      <c r="D5615" s="263" t="s">
        <v>16547</v>
      </c>
      <c r="E5615" s="263" t="s">
        <v>16548</v>
      </c>
      <c r="F5615" s="263" t="s">
        <v>15979</v>
      </c>
      <c r="G5615" s="263" t="s">
        <v>16413</v>
      </c>
      <c r="H5615" s="263" t="s">
        <v>15981</v>
      </c>
      <c r="I5615" s="273" t="s">
        <v>9</v>
      </c>
      <c r="J5615" s="290"/>
    </row>
    <row r="5616" spans="1:10" s="284" customFormat="1" ht="40.200000000000003" customHeight="1">
      <c r="A5616" s="263" t="s">
        <v>16544</v>
      </c>
      <c r="B5616" s="263" t="s">
        <v>16545</v>
      </c>
      <c r="C5616" s="263" t="s">
        <v>16593</v>
      </c>
      <c r="D5616" s="263" t="s">
        <v>16547</v>
      </c>
      <c r="E5616" s="263" t="s">
        <v>16548</v>
      </c>
      <c r="F5616" s="263" t="s">
        <v>15983</v>
      </c>
      <c r="G5616" s="263" t="s">
        <v>16413</v>
      </c>
      <c r="H5616" s="263" t="s">
        <v>15985</v>
      </c>
      <c r="I5616" s="273" t="s">
        <v>9</v>
      </c>
      <c r="J5616" s="290"/>
    </row>
    <row r="5617" spans="1:10" s="284" customFormat="1" ht="40.200000000000003" customHeight="1">
      <c r="A5617" s="263" t="s">
        <v>16594</v>
      </c>
      <c r="B5617" s="263" t="s">
        <v>16595</v>
      </c>
      <c r="C5617" s="263" t="s">
        <v>16596</v>
      </c>
      <c r="D5617" s="263" t="s">
        <v>16597</v>
      </c>
      <c r="E5617" s="263" t="s">
        <v>16598</v>
      </c>
      <c r="F5617" s="263" t="s">
        <v>13075</v>
      </c>
      <c r="G5617" s="263" t="s">
        <v>13076</v>
      </c>
      <c r="H5617" s="263" t="s">
        <v>13077</v>
      </c>
      <c r="I5617" s="273" t="s">
        <v>9</v>
      </c>
      <c r="J5617" s="290"/>
    </row>
    <row r="5618" spans="1:10" s="284" customFormat="1" ht="40.200000000000003" customHeight="1">
      <c r="A5618" s="263" t="s">
        <v>16594</v>
      </c>
      <c r="B5618" s="263" t="s">
        <v>16595</v>
      </c>
      <c r="C5618" s="263" t="s">
        <v>16599</v>
      </c>
      <c r="D5618" s="263" t="s">
        <v>16597</v>
      </c>
      <c r="E5618" s="263" t="s">
        <v>16598</v>
      </c>
      <c r="F5618" s="263" t="s">
        <v>13079</v>
      </c>
      <c r="G5618" s="263" t="s">
        <v>13076</v>
      </c>
      <c r="H5618" s="263" t="s">
        <v>13080</v>
      </c>
      <c r="I5618" s="273" t="s">
        <v>9</v>
      </c>
      <c r="J5618" s="290"/>
    </row>
    <row r="5619" spans="1:10" s="284" customFormat="1" ht="40.200000000000003" customHeight="1">
      <c r="A5619" s="263" t="s">
        <v>16594</v>
      </c>
      <c r="B5619" s="263" t="s">
        <v>16595</v>
      </c>
      <c r="C5619" s="263" t="s">
        <v>16600</v>
      </c>
      <c r="D5619" s="263" t="s">
        <v>16597</v>
      </c>
      <c r="E5619" s="263" t="s">
        <v>16598</v>
      </c>
      <c r="F5619" s="263" t="s">
        <v>13082</v>
      </c>
      <c r="G5619" s="263" t="s">
        <v>13076</v>
      </c>
      <c r="H5619" s="263" t="s">
        <v>13083</v>
      </c>
      <c r="I5619" s="273" t="s">
        <v>9</v>
      </c>
      <c r="J5619" s="290"/>
    </row>
    <row r="5620" spans="1:10" s="284" customFormat="1" ht="40.200000000000003" customHeight="1">
      <c r="A5620" s="263" t="s">
        <v>16594</v>
      </c>
      <c r="B5620" s="263" t="s">
        <v>16595</v>
      </c>
      <c r="C5620" s="263" t="s">
        <v>16601</v>
      </c>
      <c r="D5620" s="263" t="s">
        <v>16597</v>
      </c>
      <c r="E5620" s="263" t="s">
        <v>16598</v>
      </c>
      <c r="F5620" s="263" t="s">
        <v>13085</v>
      </c>
      <c r="G5620" s="263" t="s">
        <v>13076</v>
      </c>
      <c r="H5620" s="263" t="s">
        <v>13086</v>
      </c>
      <c r="I5620" s="273" t="s">
        <v>9</v>
      </c>
      <c r="J5620" s="290"/>
    </row>
    <row r="5621" spans="1:10" s="284" customFormat="1" ht="40.200000000000003" customHeight="1">
      <c r="A5621" s="263" t="s">
        <v>16594</v>
      </c>
      <c r="B5621" s="263" t="s">
        <v>16595</v>
      </c>
      <c r="C5621" s="263" t="s">
        <v>16602</v>
      </c>
      <c r="D5621" s="263" t="s">
        <v>16597</v>
      </c>
      <c r="E5621" s="263" t="s">
        <v>16598</v>
      </c>
      <c r="F5621" s="263" t="s">
        <v>13088</v>
      </c>
      <c r="G5621" s="263" t="s">
        <v>13076</v>
      </c>
      <c r="H5621" s="263" t="s">
        <v>16603</v>
      </c>
      <c r="I5621" s="273" t="s">
        <v>9</v>
      </c>
      <c r="J5621" s="290"/>
    </row>
    <row r="5622" spans="1:10" s="284" customFormat="1" ht="40.200000000000003" customHeight="1">
      <c r="A5622" s="263" t="s">
        <v>16594</v>
      </c>
      <c r="B5622" s="263" t="s">
        <v>16595</v>
      </c>
      <c r="C5622" s="263" t="s">
        <v>16604</v>
      </c>
      <c r="D5622" s="263" t="s">
        <v>16597</v>
      </c>
      <c r="E5622" s="263" t="s">
        <v>16598</v>
      </c>
      <c r="F5622" s="263" t="s">
        <v>13098</v>
      </c>
      <c r="G5622" s="263" t="s">
        <v>13076</v>
      </c>
      <c r="H5622" s="263" t="s">
        <v>13100</v>
      </c>
      <c r="I5622" s="273" t="s">
        <v>9</v>
      </c>
      <c r="J5622" s="290"/>
    </row>
    <row r="5623" spans="1:10" s="284" customFormat="1" ht="40.200000000000003" customHeight="1">
      <c r="A5623" s="263" t="s">
        <v>16594</v>
      </c>
      <c r="B5623" s="263" t="s">
        <v>16595</v>
      </c>
      <c r="C5623" s="263" t="s">
        <v>16605</v>
      </c>
      <c r="D5623" s="263" t="s">
        <v>16597</v>
      </c>
      <c r="E5623" s="263" t="s">
        <v>16598</v>
      </c>
      <c r="F5623" s="263" t="s">
        <v>13102</v>
      </c>
      <c r="G5623" s="263" t="s">
        <v>13076</v>
      </c>
      <c r="H5623" s="263" t="s">
        <v>13103</v>
      </c>
      <c r="I5623" s="273" t="s">
        <v>9</v>
      </c>
      <c r="J5623" s="290"/>
    </row>
    <row r="5624" spans="1:10" s="284" customFormat="1" ht="40.200000000000003" customHeight="1">
      <c r="A5624" s="263" t="s">
        <v>16594</v>
      </c>
      <c r="B5624" s="263" t="s">
        <v>16595</v>
      </c>
      <c r="C5624" s="263" t="s">
        <v>16606</v>
      </c>
      <c r="D5624" s="263" t="s">
        <v>16597</v>
      </c>
      <c r="E5624" s="263" t="s">
        <v>16598</v>
      </c>
      <c r="F5624" s="263" t="s">
        <v>13105</v>
      </c>
      <c r="G5624" s="263" t="s">
        <v>13076</v>
      </c>
      <c r="H5624" s="263" t="s">
        <v>13107</v>
      </c>
      <c r="I5624" s="273" t="s">
        <v>9</v>
      </c>
      <c r="J5624" s="290"/>
    </row>
    <row r="5625" spans="1:10" s="284" customFormat="1" ht="40.200000000000003" customHeight="1">
      <c r="A5625" s="263" t="s">
        <v>16594</v>
      </c>
      <c r="B5625" s="263" t="s">
        <v>16595</v>
      </c>
      <c r="C5625" s="263" t="s">
        <v>16607</v>
      </c>
      <c r="D5625" s="263" t="s">
        <v>16597</v>
      </c>
      <c r="E5625" s="263" t="s">
        <v>16598</v>
      </c>
      <c r="F5625" s="263" t="s">
        <v>13109</v>
      </c>
      <c r="G5625" s="263" t="s">
        <v>13076</v>
      </c>
      <c r="H5625" s="263" t="s">
        <v>16608</v>
      </c>
      <c r="I5625" s="273" t="s">
        <v>9</v>
      </c>
      <c r="J5625" s="290"/>
    </row>
    <row r="5626" spans="1:10" s="284" customFormat="1" ht="40.200000000000003" customHeight="1">
      <c r="A5626" s="263" t="s">
        <v>16594</v>
      </c>
      <c r="B5626" s="263" t="s">
        <v>16595</v>
      </c>
      <c r="C5626" s="263" t="s">
        <v>16609</v>
      </c>
      <c r="D5626" s="263" t="s">
        <v>16597</v>
      </c>
      <c r="E5626" s="263" t="s">
        <v>16598</v>
      </c>
      <c r="F5626" s="263" t="s">
        <v>13112</v>
      </c>
      <c r="G5626" s="263" t="s">
        <v>13076</v>
      </c>
      <c r="H5626" s="263" t="s">
        <v>16610</v>
      </c>
      <c r="I5626" s="273" t="s">
        <v>9</v>
      </c>
      <c r="J5626" s="290"/>
    </row>
    <row r="5627" spans="1:10" s="284" customFormat="1" ht="40.200000000000003" customHeight="1">
      <c r="A5627" s="263" t="s">
        <v>16594</v>
      </c>
      <c r="B5627" s="263" t="s">
        <v>16595</v>
      </c>
      <c r="C5627" s="263" t="s">
        <v>16611</v>
      </c>
      <c r="D5627" s="263" t="s">
        <v>16597</v>
      </c>
      <c r="E5627" s="263" t="s">
        <v>16598</v>
      </c>
      <c r="F5627" s="263" t="s">
        <v>13115</v>
      </c>
      <c r="G5627" s="263" t="s">
        <v>13076</v>
      </c>
      <c r="H5627" s="263" t="s">
        <v>13116</v>
      </c>
      <c r="I5627" s="273" t="s">
        <v>9</v>
      </c>
      <c r="J5627" s="290"/>
    </row>
    <row r="5628" spans="1:10" s="284" customFormat="1" ht="40.200000000000003" customHeight="1">
      <c r="A5628" s="263" t="s">
        <v>16594</v>
      </c>
      <c r="B5628" s="263" t="s">
        <v>16595</v>
      </c>
      <c r="C5628" s="263" t="s">
        <v>16612</v>
      </c>
      <c r="D5628" s="263" t="s">
        <v>16597</v>
      </c>
      <c r="E5628" s="263" t="s">
        <v>16598</v>
      </c>
      <c r="F5628" s="263" t="s">
        <v>13118</v>
      </c>
      <c r="G5628" s="263" t="s">
        <v>13119</v>
      </c>
      <c r="H5628" s="263" t="s">
        <v>13120</v>
      </c>
      <c r="I5628" s="273" t="s">
        <v>9</v>
      </c>
      <c r="J5628" s="290"/>
    </row>
    <row r="5629" spans="1:10" s="284" customFormat="1" ht="40.200000000000003" customHeight="1">
      <c r="A5629" s="263" t="s">
        <v>16594</v>
      </c>
      <c r="B5629" s="263" t="s">
        <v>16595</v>
      </c>
      <c r="C5629" s="263" t="s">
        <v>16613</v>
      </c>
      <c r="D5629" s="263" t="s">
        <v>16597</v>
      </c>
      <c r="E5629" s="263" t="s">
        <v>16598</v>
      </c>
      <c r="F5629" s="263" t="s">
        <v>13650</v>
      </c>
      <c r="G5629" s="263" t="s">
        <v>13119</v>
      </c>
      <c r="H5629" s="263" t="s">
        <v>16614</v>
      </c>
      <c r="I5629" s="273" t="s">
        <v>9</v>
      </c>
      <c r="J5629" s="290"/>
    </row>
    <row r="5630" spans="1:10" s="284" customFormat="1" ht="40.200000000000003" customHeight="1">
      <c r="A5630" s="263" t="s">
        <v>16594</v>
      </c>
      <c r="B5630" s="263" t="s">
        <v>16595</v>
      </c>
      <c r="C5630" s="263" t="s">
        <v>16615</v>
      </c>
      <c r="D5630" s="263" t="s">
        <v>16597</v>
      </c>
      <c r="E5630" s="263" t="s">
        <v>16598</v>
      </c>
      <c r="F5630" s="263" t="s">
        <v>13125</v>
      </c>
      <c r="G5630" s="263" t="s">
        <v>13119</v>
      </c>
      <c r="H5630" s="263" t="s">
        <v>13126</v>
      </c>
      <c r="I5630" s="273" t="s">
        <v>9</v>
      </c>
      <c r="J5630" s="290"/>
    </row>
    <row r="5631" spans="1:10" s="284" customFormat="1" ht="40.200000000000003" customHeight="1">
      <c r="A5631" s="263" t="s">
        <v>16594</v>
      </c>
      <c r="B5631" s="263" t="s">
        <v>16595</v>
      </c>
      <c r="C5631" s="263" t="s">
        <v>16616</v>
      </c>
      <c r="D5631" s="263" t="s">
        <v>16597</v>
      </c>
      <c r="E5631" s="263" t="s">
        <v>16598</v>
      </c>
      <c r="F5631" s="263" t="s">
        <v>13654</v>
      </c>
      <c r="G5631" s="263" t="s">
        <v>13119</v>
      </c>
      <c r="H5631" s="263" t="s">
        <v>16617</v>
      </c>
      <c r="I5631" s="273" t="s">
        <v>9</v>
      </c>
      <c r="J5631" s="290"/>
    </row>
    <row r="5632" spans="1:10" s="284" customFormat="1" ht="40.200000000000003" customHeight="1">
      <c r="A5632" s="263" t="s">
        <v>16594</v>
      </c>
      <c r="B5632" s="263" t="s">
        <v>16595</v>
      </c>
      <c r="C5632" s="263" t="s">
        <v>16618</v>
      </c>
      <c r="D5632" s="263" t="s">
        <v>16597</v>
      </c>
      <c r="E5632" s="263" t="s">
        <v>16598</v>
      </c>
      <c r="F5632" s="263" t="s">
        <v>13136</v>
      </c>
      <c r="G5632" s="263" t="s">
        <v>13119</v>
      </c>
      <c r="H5632" s="263" t="s">
        <v>13138</v>
      </c>
      <c r="I5632" s="273" t="s">
        <v>9</v>
      </c>
      <c r="J5632" s="290"/>
    </row>
    <row r="5633" spans="1:10" s="284" customFormat="1" ht="40.200000000000003" customHeight="1">
      <c r="A5633" s="263" t="s">
        <v>16594</v>
      </c>
      <c r="B5633" s="263" t="s">
        <v>16595</v>
      </c>
      <c r="C5633" s="263" t="s">
        <v>16619</v>
      </c>
      <c r="D5633" s="263" t="s">
        <v>16597</v>
      </c>
      <c r="E5633" s="263" t="s">
        <v>16598</v>
      </c>
      <c r="F5633" s="263" t="s">
        <v>13140</v>
      </c>
      <c r="G5633" s="263" t="s">
        <v>13119</v>
      </c>
      <c r="H5633" s="263" t="s">
        <v>13659</v>
      </c>
      <c r="I5633" s="273" t="s">
        <v>9</v>
      </c>
      <c r="J5633" s="290"/>
    </row>
    <row r="5634" spans="1:10" s="284" customFormat="1" ht="40.200000000000003" customHeight="1">
      <c r="A5634" s="263" t="s">
        <v>16594</v>
      </c>
      <c r="B5634" s="263" t="s">
        <v>16595</v>
      </c>
      <c r="C5634" s="263" t="s">
        <v>16620</v>
      </c>
      <c r="D5634" s="263" t="s">
        <v>16597</v>
      </c>
      <c r="E5634" s="263" t="s">
        <v>16598</v>
      </c>
      <c r="F5634" s="263" t="s">
        <v>13661</v>
      </c>
      <c r="G5634" s="263" t="s">
        <v>13119</v>
      </c>
      <c r="H5634" s="263" t="s">
        <v>13144</v>
      </c>
      <c r="I5634" s="273" t="s">
        <v>9</v>
      </c>
      <c r="J5634" s="290"/>
    </row>
    <row r="5635" spans="1:10" s="284" customFormat="1" ht="40.200000000000003" customHeight="1">
      <c r="A5635" s="263" t="s">
        <v>16594</v>
      </c>
      <c r="B5635" s="263" t="s">
        <v>16595</v>
      </c>
      <c r="C5635" s="263" t="s">
        <v>16621</v>
      </c>
      <c r="D5635" s="263" t="s">
        <v>16597</v>
      </c>
      <c r="E5635" s="263" t="s">
        <v>16598</v>
      </c>
      <c r="F5635" s="263" t="s">
        <v>13146</v>
      </c>
      <c r="G5635" s="263" t="s">
        <v>13119</v>
      </c>
      <c r="H5635" s="263" t="s">
        <v>13148</v>
      </c>
      <c r="I5635" s="273" t="s">
        <v>9</v>
      </c>
      <c r="J5635" s="290"/>
    </row>
    <row r="5636" spans="1:10" s="284" customFormat="1" ht="40.200000000000003" customHeight="1">
      <c r="A5636" s="263" t="s">
        <v>16594</v>
      </c>
      <c r="B5636" s="263" t="s">
        <v>16595</v>
      </c>
      <c r="C5636" s="263" t="s">
        <v>16622</v>
      </c>
      <c r="D5636" s="263" t="s">
        <v>16597</v>
      </c>
      <c r="E5636" s="263" t="s">
        <v>16598</v>
      </c>
      <c r="F5636" s="263" t="s">
        <v>13150</v>
      </c>
      <c r="G5636" s="263" t="s">
        <v>13119</v>
      </c>
      <c r="H5636" s="263" t="s">
        <v>13664</v>
      </c>
      <c r="I5636" s="273" t="s">
        <v>9</v>
      </c>
      <c r="J5636" s="290"/>
    </row>
    <row r="5637" spans="1:10" s="284" customFormat="1" ht="40.200000000000003" customHeight="1">
      <c r="A5637" s="263" t="s">
        <v>16594</v>
      </c>
      <c r="B5637" s="263" t="s">
        <v>16595</v>
      </c>
      <c r="C5637" s="263" t="s">
        <v>16623</v>
      </c>
      <c r="D5637" s="263" t="s">
        <v>16597</v>
      </c>
      <c r="E5637" s="263" t="s">
        <v>16598</v>
      </c>
      <c r="F5637" s="263" t="s">
        <v>13666</v>
      </c>
      <c r="G5637" s="263" t="s">
        <v>13119</v>
      </c>
      <c r="H5637" s="263" t="s">
        <v>13667</v>
      </c>
      <c r="I5637" s="273" t="s">
        <v>9</v>
      </c>
      <c r="J5637" s="290"/>
    </row>
    <row r="5638" spans="1:10" s="284" customFormat="1" ht="40.200000000000003" customHeight="1">
      <c r="A5638" s="263" t="s">
        <v>16594</v>
      </c>
      <c r="B5638" s="263" t="s">
        <v>16595</v>
      </c>
      <c r="C5638" s="263" t="s">
        <v>16624</v>
      </c>
      <c r="D5638" s="263" t="s">
        <v>16597</v>
      </c>
      <c r="E5638" s="263" t="s">
        <v>16598</v>
      </c>
      <c r="F5638" s="263" t="s">
        <v>13153</v>
      </c>
      <c r="G5638" s="263" t="s">
        <v>13154</v>
      </c>
      <c r="H5638" s="263" t="s">
        <v>13155</v>
      </c>
      <c r="I5638" s="273" t="s">
        <v>9</v>
      </c>
      <c r="J5638" s="290"/>
    </row>
    <row r="5639" spans="1:10" s="284" customFormat="1" ht="40.200000000000003" customHeight="1">
      <c r="A5639" s="263" t="s">
        <v>16594</v>
      </c>
      <c r="B5639" s="263" t="s">
        <v>16595</v>
      </c>
      <c r="C5639" s="263" t="s">
        <v>16625</v>
      </c>
      <c r="D5639" s="263" t="s">
        <v>16597</v>
      </c>
      <c r="E5639" s="263" t="s">
        <v>16598</v>
      </c>
      <c r="F5639" s="263" t="s">
        <v>13670</v>
      </c>
      <c r="G5639" s="263" t="s">
        <v>13119</v>
      </c>
      <c r="H5639" s="263" t="s">
        <v>13671</v>
      </c>
      <c r="I5639" s="273" t="s">
        <v>9</v>
      </c>
      <c r="J5639" s="290"/>
    </row>
    <row r="5640" spans="1:10" s="284" customFormat="1" ht="40.200000000000003" customHeight="1">
      <c r="A5640" s="263" t="s">
        <v>16594</v>
      </c>
      <c r="B5640" s="263" t="s">
        <v>16595</v>
      </c>
      <c r="C5640" s="263" t="s">
        <v>16626</v>
      </c>
      <c r="D5640" s="263" t="s">
        <v>16597</v>
      </c>
      <c r="E5640" s="263" t="s">
        <v>16598</v>
      </c>
      <c r="F5640" s="263" t="s">
        <v>13676</v>
      </c>
      <c r="G5640" s="263" t="s">
        <v>13119</v>
      </c>
      <c r="H5640" s="263" t="s">
        <v>13677</v>
      </c>
      <c r="I5640" s="273" t="s">
        <v>9</v>
      </c>
      <c r="J5640" s="290"/>
    </row>
    <row r="5641" spans="1:10" s="284" customFormat="1" ht="40.200000000000003" customHeight="1">
      <c r="A5641" s="263" t="s">
        <v>16594</v>
      </c>
      <c r="B5641" s="263" t="s">
        <v>16595</v>
      </c>
      <c r="C5641" s="263" t="s">
        <v>16627</v>
      </c>
      <c r="D5641" s="263" t="s">
        <v>16597</v>
      </c>
      <c r="E5641" s="263" t="s">
        <v>16598</v>
      </c>
      <c r="F5641" s="263" t="s">
        <v>16628</v>
      </c>
      <c r="G5641" s="263" t="s">
        <v>13119</v>
      </c>
      <c r="H5641" s="263" t="s">
        <v>13170</v>
      </c>
      <c r="I5641" s="273" t="s">
        <v>9</v>
      </c>
      <c r="J5641" s="290"/>
    </row>
    <row r="5642" spans="1:10" s="284" customFormat="1" ht="40.200000000000003" customHeight="1">
      <c r="A5642" s="263" t="s">
        <v>16594</v>
      </c>
      <c r="B5642" s="263" t="s">
        <v>16595</v>
      </c>
      <c r="C5642" s="263" t="s">
        <v>16629</v>
      </c>
      <c r="D5642" s="263" t="s">
        <v>16597</v>
      </c>
      <c r="E5642" s="263" t="s">
        <v>16598</v>
      </c>
      <c r="F5642" s="263" t="s">
        <v>13682</v>
      </c>
      <c r="G5642" s="263" t="s">
        <v>13176</v>
      </c>
      <c r="H5642" s="263" t="s">
        <v>13683</v>
      </c>
      <c r="I5642" s="273" t="s">
        <v>9</v>
      </c>
      <c r="J5642" s="290"/>
    </row>
    <row r="5643" spans="1:10" s="284" customFormat="1" ht="40.200000000000003" customHeight="1">
      <c r="A5643" s="263" t="s">
        <v>16594</v>
      </c>
      <c r="B5643" s="263" t="s">
        <v>16595</v>
      </c>
      <c r="C5643" s="263" t="s">
        <v>16630</v>
      </c>
      <c r="D5643" s="263" t="s">
        <v>16597</v>
      </c>
      <c r="E5643" s="263" t="s">
        <v>16598</v>
      </c>
      <c r="F5643" s="263" t="s">
        <v>13685</v>
      </c>
      <c r="G5643" s="263" t="s">
        <v>13183</v>
      </c>
      <c r="H5643" s="263" t="s">
        <v>13686</v>
      </c>
      <c r="I5643" s="273" t="s">
        <v>9</v>
      </c>
      <c r="J5643" s="290"/>
    </row>
    <row r="5644" spans="1:10" s="284" customFormat="1" ht="40.200000000000003" customHeight="1">
      <c r="A5644" s="263" t="s">
        <v>16594</v>
      </c>
      <c r="B5644" s="263" t="s">
        <v>16595</v>
      </c>
      <c r="C5644" s="263" t="s">
        <v>16631</v>
      </c>
      <c r="D5644" s="263" t="s">
        <v>16597</v>
      </c>
      <c r="E5644" s="263" t="s">
        <v>16598</v>
      </c>
      <c r="F5644" s="263" t="s">
        <v>13186</v>
      </c>
      <c r="G5644" s="263" t="s">
        <v>13119</v>
      </c>
      <c r="H5644" s="263" t="s">
        <v>13187</v>
      </c>
      <c r="I5644" s="273" t="s">
        <v>9</v>
      </c>
      <c r="J5644" s="290"/>
    </row>
    <row r="5645" spans="1:10" s="284" customFormat="1" ht="40.200000000000003" customHeight="1">
      <c r="A5645" s="263" t="s">
        <v>16594</v>
      </c>
      <c r="B5645" s="263" t="s">
        <v>16595</v>
      </c>
      <c r="C5645" s="263" t="s">
        <v>16632</v>
      </c>
      <c r="D5645" s="263" t="s">
        <v>16597</v>
      </c>
      <c r="E5645" s="263" t="s">
        <v>16598</v>
      </c>
      <c r="F5645" s="263" t="s">
        <v>13691</v>
      </c>
      <c r="G5645" s="263" t="s">
        <v>13193</v>
      </c>
      <c r="H5645" s="263" t="s">
        <v>13692</v>
      </c>
      <c r="I5645" s="273" t="s">
        <v>9</v>
      </c>
      <c r="J5645" s="290"/>
    </row>
    <row r="5646" spans="1:10" s="284" customFormat="1" ht="40.200000000000003" customHeight="1">
      <c r="A5646" s="263" t="s">
        <v>16594</v>
      </c>
      <c r="B5646" s="263" t="s">
        <v>16595</v>
      </c>
      <c r="C5646" s="263" t="s">
        <v>16633</v>
      </c>
      <c r="D5646" s="263" t="s">
        <v>16597</v>
      </c>
      <c r="E5646" s="263" t="s">
        <v>16598</v>
      </c>
      <c r="F5646" s="263" t="s">
        <v>13255</v>
      </c>
      <c r="G5646" s="263" t="s">
        <v>13119</v>
      </c>
      <c r="H5646" s="263" t="s">
        <v>13730</v>
      </c>
      <c r="I5646" s="273" t="s">
        <v>9</v>
      </c>
      <c r="J5646" s="290"/>
    </row>
    <row r="5647" spans="1:10" s="284" customFormat="1" ht="40.200000000000003" customHeight="1">
      <c r="A5647" s="263" t="s">
        <v>16594</v>
      </c>
      <c r="B5647" s="263" t="s">
        <v>16595</v>
      </c>
      <c r="C5647" s="263" t="s">
        <v>16634</v>
      </c>
      <c r="D5647" s="263" t="s">
        <v>16597</v>
      </c>
      <c r="E5647" s="263" t="s">
        <v>16598</v>
      </c>
      <c r="F5647" s="263" t="s">
        <v>13258</v>
      </c>
      <c r="G5647" s="263" t="s">
        <v>13119</v>
      </c>
      <c r="H5647" s="263" t="s">
        <v>13517</v>
      </c>
      <c r="I5647" s="273" t="s">
        <v>9</v>
      </c>
      <c r="J5647" s="290"/>
    </row>
    <row r="5648" spans="1:10" s="284" customFormat="1" ht="40.200000000000003" customHeight="1">
      <c r="A5648" s="263" t="s">
        <v>16594</v>
      </c>
      <c r="B5648" s="263" t="s">
        <v>16595</v>
      </c>
      <c r="C5648" s="263" t="s">
        <v>16635</v>
      </c>
      <c r="D5648" s="263" t="s">
        <v>16597</v>
      </c>
      <c r="E5648" s="263" t="s">
        <v>16598</v>
      </c>
      <c r="F5648" s="263" t="s">
        <v>13728</v>
      </c>
      <c r="G5648" s="263" t="s">
        <v>13119</v>
      </c>
      <c r="H5648" s="263" t="s">
        <v>13249</v>
      </c>
      <c r="I5648" s="273" t="s">
        <v>9</v>
      </c>
      <c r="J5648" s="290"/>
    </row>
    <row r="5649" spans="1:10" s="284" customFormat="1" ht="40.200000000000003" customHeight="1">
      <c r="A5649" s="263" t="s">
        <v>16594</v>
      </c>
      <c r="B5649" s="263" t="s">
        <v>16595</v>
      </c>
      <c r="C5649" s="263" t="s">
        <v>16636</v>
      </c>
      <c r="D5649" s="263" t="s">
        <v>16597</v>
      </c>
      <c r="E5649" s="263" t="s">
        <v>16598</v>
      </c>
      <c r="F5649" s="263" t="s">
        <v>13204</v>
      </c>
      <c r="G5649" s="263" t="s">
        <v>13201</v>
      </c>
      <c r="H5649" s="263" t="s">
        <v>13205</v>
      </c>
      <c r="I5649" s="273" t="s">
        <v>9</v>
      </c>
      <c r="J5649" s="290"/>
    </row>
    <row r="5650" spans="1:10" s="284" customFormat="1" ht="40.200000000000003" customHeight="1">
      <c r="A5650" s="263" t="s">
        <v>16594</v>
      </c>
      <c r="B5650" s="263" t="s">
        <v>16595</v>
      </c>
      <c r="C5650" s="263" t="s">
        <v>16637</v>
      </c>
      <c r="D5650" s="263" t="s">
        <v>16597</v>
      </c>
      <c r="E5650" s="263" t="s">
        <v>16598</v>
      </c>
      <c r="F5650" s="263" t="s">
        <v>13697</v>
      </c>
      <c r="G5650" s="263" t="s">
        <v>13201</v>
      </c>
      <c r="H5650" s="263" t="s">
        <v>13202</v>
      </c>
      <c r="I5650" s="273" t="s">
        <v>9</v>
      </c>
      <c r="J5650" s="290"/>
    </row>
    <row r="5651" spans="1:10" s="284" customFormat="1" ht="40.200000000000003" customHeight="1">
      <c r="A5651" s="263" t="s">
        <v>16594</v>
      </c>
      <c r="B5651" s="263" t="s">
        <v>16595</v>
      </c>
      <c r="C5651" s="263" t="s">
        <v>16638</v>
      </c>
      <c r="D5651" s="263" t="s">
        <v>16597</v>
      </c>
      <c r="E5651" s="263" t="s">
        <v>16598</v>
      </c>
      <c r="F5651" s="263" t="s">
        <v>13694</v>
      </c>
      <c r="G5651" s="263" t="s">
        <v>13197</v>
      </c>
      <c r="H5651" s="263" t="s">
        <v>13695</v>
      </c>
      <c r="I5651" s="273" t="s">
        <v>9</v>
      </c>
      <c r="J5651" s="290"/>
    </row>
    <row r="5652" spans="1:10" s="284" customFormat="1" ht="40.200000000000003" customHeight="1">
      <c r="A5652" s="399" t="s">
        <v>16639</v>
      </c>
      <c r="B5652" s="400" t="s">
        <v>16640</v>
      </c>
      <c r="C5652" s="399" t="s">
        <v>16641</v>
      </c>
      <c r="D5652" s="400" t="s">
        <v>16642</v>
      </c>
      <c r="E5652" s="400" t="s">
        <v>16643</v>
      </c>
      <c r="F5652" s="400" t="s">
        <v>16644</v>
      </c>
      <c r="G5652" s="400" t="s">
        <v>16645</v>
      </c>
      <c r="H5652" s="400" t="s">
        <v>16646</v>
      </c>
      <c r="I5652" s="392" t="s">
        <v>9</v>
      </c>
      <c r="J5652" s="290"/>
    </row>
    <row r="5653" spans="1:10" s="284" customFormat="1" ht="40.200000000000003" customHeight="1">
      <c r="A5653" s="399" t="s">
        <v>16639</v>
      </c>
      <c r="B5653" s="400" t="s">
        <v>16640</v>
      </c>
      <c r="C5653" s="399" t="s">
        <v>16647</v>
      </c>
      <c r="D5653" s="400" t="s">
        <v>16642</v>
      </c>
      <c r="E5653" s="400" t="s">
        <v>16643</v>
      </c>
      <c r="F5653" s="400" t="s">
        <v>16648</v>
      </c>
      <c r="G5653" s="400" t="s">
        <v>16649</v>
      </c>
      <c r="H5653" s="401" t="s">
        <v>17447</v>
      </c>
      <c r="I5653" s="392" t="s">
        <v>9</v>
      </c>
      <c r="J5653" s="290"/>
    </row>
    <row r="5654" spans="1:10" s="284" customFormat="1" ht="40.200000000000003" customHeight="1">
      <c r="A5654" s="399" t="s">
        <v>16639</v>
      </c>
      <c r="B5654" s="400" t="s">
        <v>16640</v>
      </c>
      <c r="C5654" s="399" t="s">
        <v>16650</v>
      </c>
      <c r="D5654" s="400" t="s">
        <v>16642</v>
      </c>
      <c r="E5654" s="400" t="s">
        <v>16643</v>
      </c>
      <c r="F5654" s="400" t="s">
        <v>16651</v>
      </c>
      <c r="G5654" s="400" t="s">
        <v>16652</v>
      </c>
      <c r="H5654" s="401" t="s">
        <v>16653</v>
      </c>
      <c r="I5654" s="392" t="s">
        <v>9</v>
      </c>
      <c r="J5654" s="290"/>
    </row>
    <row r="5655" spans="1:10" s="284" customFormat="1" ht="40.200000000000003" customHeight="1">
      <c r="A5655" s="399" t="s">
        <v>16639</v>
      </c>
      <c r="B5655" s="400" t="s">
        <v>16640</v>
      </c>
      <c r="C5655" s="399" t="s">
        <v>16654</v>
      </c>
      <c r="D5655" s="400" t="s">
        <v>16642</v>
      </c>
      <c r="E5655" s="400" t="s">
        <v>16643</v>
      </c>
      <c r="F5655" s="400" t="s">
        <v>16655</v>
      </c>
      <c r="G5655" s="400" t="s">
        <v>16656</v>
      </c>
      <c r="H5655" s="400" t="s">
        <v>16657</v>
      </c>
      <c r="I5655" s="392" t="s">
        <v>9</v>
      </c>
      <c r="J5655" s="290"/>
    </row>
    <row r="5656" spans="1:10" s="284" customFormat="1" ht="40.200000000000003" customHeight="1">
      <c r="A5656" s="399" t="s">
        <v>16639</v>
      </c>
      <c r="B5656" s="400" t="s">
        <v>16640</v>
      </c>
      <c r="C5656" s="399" t="s">
        <v>16658</v>
      </c>
      <c r="D5656" s="400" t="s">
        <v>16642</v>
      </c>
      <c r="E5656" s="400" t="s">
        <v>16643</v>
      </c>
      <c r="F5656" s="400" t="s">
        <v>16659</v>
      </c>
      <c r="G5656" s="400" t="s">
        <v>16660</v>
      </c>
      <c r="H5656" s="400" t="s">
        <v>16661</v>
      </c>
      <c r="I5656" s="402" t="s">
        <v>9</v>
      </c>
      <c r="J5656" s="290"/>
    </row>
    <row r="5657" spans="1:10" s="284" customFormat="1" ht="40.200000000000003" customHeight="1">
      <c r="A5657" s="399" t="s">
        <v>16639</v>
      </c>
      <c r="B5657" s="400" t="s">
        <v>16640</v>
      </c>
      <c r="C5657" s="399" t="s">
        <v>16662</v>
      </c>
      <c r="D5657" s="400" t="s">
        <v>16642</v>
      </c>
      <c r="E5657" s="400" t="s">
        <v>16643</v>
      </c>
      <c r="F5657" s="400" t="s">
        <v>16663</v>
      </c>
      <c r="G5657" s="400" t="s">
        <v>16664</v>
      </c>
      <c r="H5657" s="400" t="s">
        <v>16665</v>
      </c>
      <c r="I5657" s="402" t="s">
        <v>9</v>
      </c>
      <c r="J5657" s="290"/>
    </row>
    <row r="5658" spans="1:10" s="284" customFormat="1" ht="40.200000000000003" customHeight="1">
      <c r="A5658" s="399" t="s">
        <v>16639</v>
      </c>
      <c r="B5658" s="400" t="s">
        <v>16640</v>
      </c>
      <c r="C5658" s="399" t="s">
        <v>16666</v>
      </c>
      <c r="D5658" s="400" t="s">
        <v>16642</v>
      </c>
      <c r="E5658" s="400" t="s">
        <v>16643</v>
      </c>
      <c r="F5658" s="400" t="s">
        <v>16667</v>
      </c>
      <c r="G5658" s="400" t="s">
        <v>16668</v>
      </c>
      <c r="H5658" s="400" t="s">
        <v>16669</v>
      </c>
      <c r="I5658" s="265" t="s">
        <v>9</v>
      </c>
      <c r="J5658" s="290"/>
    </row>
    <row r="5659" spans="1:10" s="284" customFormat="1" ht="40.200000000000003" customHeight="1">
      <c r="A5659" s="399" t="s">
        <v>16639</v>
      </c>
      <c r="B5659" s="400" t="s">
        <v>16640</v>
      </c>
      <c r="C5659" s="399" t="s">
        <v>16670</v>
      </c>
      <c r="D5659" s="400" t="s">
        <v>16642</v>
      </c>
      <c r="E5659" s="400" t="s">
        <v>16643</v>
      </c>
      <c r="F5659" s="400" t="s">
        <v>16671</v>
      </c>
      <c r="G5659" s="400" t="s">
        <v>16672</v>
      </c>
      <c r="H5659" s="400" t="s">
        <v>16673</v>
      </c>
      <c r="I5659" s="392" t="s">
        <v>9</v>
      </c>
      <c r="J5659" s="290"/>
    </row>
    <row r="5660" spans="1:10" s="284" customFormat="1" ht="40.200000000000003" customHeight="1">
      <c r="A5660" s="399" t="s">
        <v>16639</v>
      </c>
      <c r="B5660" s="400" t="s">
        <v>16640</v>
      </c>
      <c r="C5660" s="399" t="s">
        <v>16674</v>
      </c>
      <c r="D5660" s="400" t="s">
        <v>16642</v>
      </c>
      <c r="E5660" s="400" t="s">
        <v>16643</v>
      </c>
      <c r="F5660" s="400" t="s">
        <v>16675</v>
      </c>
      <c r="G5660" s="400" t="s">
        <v>16676</v>
      </c>
      <c r="H5660" s="400" t="s">
        <v>16677</v>
      </c>
      <c r="I5660" s="392" t="s">
        <v>9</v>
      </c>
      <c r="J5660" s="290"/>
    </row>
    <row r="5661" spans="1:10" s="284" customFormat="1" ht="40.200000000000003" customHeight="1">
      <c r="A5661" s="399" t="s">
        <v>16639</v>
      </c>
      <c r="B5661" s="400" t="s">
        <v>16640</v>
      </c>
      <c r="C5661" s="399" t="s">
        <v>16678</v>
      </c>
      <c r="D5661" s="400" t="s">
        <v>16642</v>
      </c>
      <c r="E5661" s="400" t="s">
        <v>16643</v>
      </c>
      <c r="F5661" s="400" t="s">
        <v>16679</v>
      </c>
      <c r="G5661" s="400" t="s">
        <v>16680</v>
      </c>
      <c r="H5661" s="400" t="s">
        <v>16681</v>
      </c>
      <c r="I5661" s="392" t="s">
        <v>9</v>
      </c>
      <c r="J5661" s="290"/>
    </row>
    <row r="5662" spans="1:10" s="284" customFormat="1" ht="40.200000000000003" customHeight="1">
      <c r="A5662" s="399" t="s">
        <v>16639</v>
      </c>
      <c r="B5662" s="400" t="s">
        <v>16640</v>
      </c>
      <c r="C5662" s="399" t="s">
        <v>16682</v>
      </c>
      <c r="D5662" s="400" t="s">
        <v>16642</v>
      </c>
      <c r="E5662" s="400" t="s">
        <v>16643</v>
      </c>
      <c r="F5662" s="400" t="s">
        <v>16683</v>
      </c>
      <c r="G5662" s="400" t="s">
        <v>16684</v>
      </c>
      <c r="H5662" s="400" t="s">
        <v>16685</v>
      </c>
      <c r="I5662" s="392" t="s">
        <v>9</v>
      </c>
      <c r="J5662" s="290"/>
    </row>
    <row r="5663" spans="1:10" s="284" customFormat="1" ht="40.200000000000003" customHeight="1">
      <c r="A5663" s="399" t="s">
        <v>16639</v>
      </c>
      <c r="B5663" s="400" t="s">
        <v>16640</v>
      </c>
      <c r="C5663" s="399" t="s">
        <v>16686</v>
      </c>
      <c r="D5663" s="400" t="s">
        <v>16642</v>
      </c>
      <c r="E5663" s="400" t="s">
        <v>16643</v>
      </c>
      <c r="F5663" s="400" t="s">
        <v>16687</v>
      </c>
      <c r="G5663" s="400" t="s">
        <v>16688</v>
      </c>
      <c r="H5663" s="400" t="s">
        <v>16689</v>
      </c>
      <c r="I5663" s="402" t="s">
        <v>9</v>
      </c>
      <c r="J5663" s="290"/>
    </row>
    <row r="5664" spans="1:10" s="284" customFormat="1" ht="40.200000000000003" customHeight="1">
      <c r="A5664" s="399" t="s">
        <v>16639</v>
      </c>
      <c r="B5664" s="400" t="s">
        <v>16640</v>
      </c>
      <c r="C5664" s="399" t="s">
        <v>16690</v>
      </c>
      <c r="D5664" s="400" t="s">
        <v>16642</v>
      </c>
      <c r="E5664" s="400" t="s">
        <v>16643</v>
      </c>
      <c r="F5664" s="400" t="s">
        <v>16691</v>
      </c>
      <c r="G5664" s="400" t="s">
        <v>16692</v>
      </c>
      <c r="H5664" s="400" t="s">
        <v>16693</v>
      </c>
      <c r="I5664" s="402" t="s">
        <v>9</v>
      </c>
      <c r="J5664" s="290"/>
    </row>
    <row r="5665" spans="1:10" s="284" customFormat="1" ht="40.200000000000003" customHeight="1">
      <c r="A5665" s="399" t="s">
        <v>16639</v>
      </c>
      <c r="B5665" s="400" t="s">
        <v>16640</v>
      </c>
      <c r="C5665" s="399" t="s">
        <v>16694</v>
      </c>
      <c r="D5665" s="400" t="s">
        <v>16642</v>
      </c>
      <c r="E5665" s="400" t="s">
        <v>16643</v>
      </c>
      <c r="F5665" s="400" t="s">
        <v>16695</v>
      </c>
      <c r="G5665" s="400" t="s">
        <v>16696</v>
      </c>
      <c r="H5665" s="400" t="s">
        <v>16697</v>
      </c>
      <c r="I5665" s="402" t="s">
        <v>9</v>
      </c>
      <c r="J5665" s="290"/>
    </row>
    <row r="5666" spans="1:10" s="284" customFormat="1" ht="40.200000000000003" customHeight="1">
      <c r="A5666" s="399" t="s">
        <v>16639</v>
      </c>
      <c r="B5666" s="400" t="s">
        <v>16640</v>
      </c>
      <c r="C5666" s="399" t="s">
        <v>16698</v>
      </c>
      <c r="D5666" s="400" t="s">
        <v>16642</v>
      </c>
      <c r="E5666" s="400" t="s">
        <v>16643</v>
      </c>
      <c r="F5666" s="400" t="s">
        <v>16699</v>
      </c>
      <c r="G5666" s="400" t="s">
        <v>16700</v>
      </c>
      <c r="H5666" s="400" t="s">
        <v>16701</v>
      </c>
      <c r="I5666" s="392" t="s">
        <v>9</v>
      </c>
      <c r="J5666" s="290"/>
    </row>
    <row r="5667" spans="1:10" s="284" customFormat="1" ht="40.200000000000003" customHeight="1">
      <c r="A5667" s="399" t="s">
        <v>16639</v>
      </c>
      <c r="B5667" s="400" t="s">
        <v>16640</v>
      </c>
      <c r="C5667" s="399" t="s">
        <v>16702</v>
      </c>
      <c r="D5667" s="400" t="s">
        <v>16642</v>
      </c>
      <c r="E5667" s="400" t="s">
        <v>16643</v>
      </c>
      <c r="F5667" s="400" t="s">
        <v>16703</v>
      </c>
      <c r="G5667" s="400" t="s">
        <v>16704</v>
      </c>
      <c r="H5667" s="400" t="s">
        <v>16705</v>
      </c>
      <c r="I5667" s="392" t="s">
        <v>9</v>
      </c>
      <c r="J5667" s="290"/>
    </row>
    <row r="5668" spans="1:10" s="284" customFormat="1" ht="40.200000000000003" customHeight="1">
      <c r="A5668" s="399" t="s">
        <v>16639</v>
      </c>
      <c r="B5668" s="400" t="s">
        <v>16640</v>
      </c>
      <c r="C5668" s="399" t="s">
        <v>16706</v>
      </c>
      <c r="D5668" s="400" t="s">
        <v>16642</v>
      </c>
      <c r="E5668" s="400" t="s">
        <v>16643</v>
      </c>
      <c r="F5668" s="400" t="s">
        <v>16707</v>
      </c>
      <c r="G5668" s="400" t="s">
        <v>16708</v>
      </c>
      <c r="H5668" s="400" t="s">
        <v>16709</v>
      </c>
      <c r="I5668" s="392" t="s">
        <v>9</v>
      </c>
      <c r="J5668" s="290"/>
    </row>
    <row r="5669" spans="1:10" s="284" customFormat="1" ht="40.200000000000003" customHeight="1">
      <c r="A5669" s="399" t="s">
        <v>16639</v>
      </c>
      <c r="B5669" s="400" t="s">
        <v>16640</v>
      </c>
      <c r="C5669" s="399" t="s">
        <v>16710</v>
      </c>
      <c r="D5669" s="400" t="s">
        <v>16642</v>
      </c>
      <c r="E5669" s="400" t="s">
        <v>16643</v>
      </c>
      <c r="F5669" s="400" t="s">
        <v>16711</v>
      </c>
      <c r="G5669" s="400" t="s">
        <v>16712</v>
      </c>
      <c r="H5669" s="400" t="s">
        <v>16713</v>
      </c>
      <c r="I5669" s="392" t="s">
        <v>9</v>
      </c>
      <c r="J5669" s="290"/>
    </row>
    <row r="5670" spans="1:10" s="284" customFormat="1" ht="40.200000000000003" customHeight="1">
      <c r="A5670" s="399" t="s">
        <v>16639</v>
      </c>
      <c r="B5670" s="400" t="s">
        <v>16640</v>
      </c>
      <c r="C5670" s="399" t="s">
        <v>16714</v>
      </c>
      <c r="D5670" s="400" t="s">
        <v>16642</v>
      </c>
      <c r="E5670" s="400" t="s">
        <v>16643</v>
      </c>
      <c r="F5670" s="400" t="s">
        <v>16715</v>
      </c>
      <c r="G5670" s="400" t="s">
        <v>16716</v>
      </c>
      <c r="H5670" s="400" t="s">
        <v>16717</v>
      </c>
      <c r="I5670" s="392" t="s">
        <v>9</v>
      </c>
      <c r="J5670" s="290"/>
    </row>
    <row r="5671" spans="1:10" s="284" customFormat="1" ht="40.200000000000003" customHeight="1">
      <c r="A5671" s="403" t="s">
        <v>16639</v>
      </c>
      <c r="B5671" s="400" t="s">
        <v>16640</v>
      </c>
      <c r="C5671" s="399" t="s">
        <v>16718</v>
      </c>
      <c r="D5671" s="400" t="s">
        <v>16642</v>
      </c>
      <c r="E5671" s="400" t="s">
        <v>16643</v>
      </c>
      <c r="F5671" s="271" t="s">
        <v>16719</v>
      </c>
      <c r="G5671" s="404" t="s">
        <v>16720</v>
      </c>
      <c r="H5671" s="404" t="s">
        <v>16721</v>
      </c>
      <c r="I5671" s="265" t="s">
        <v>9</v>
      </c>
      <c r="J5671" s="290"/>
    </row>
    <row r="5672" spans="1:10" s="284" customFormat="1" ht="40.200000000000003" customHeight="1">
      <c r="A5672" s="403" t="s">
        <v>16639</v>
      </c>
      <c r="B5672" s="400" t="s">
        <v>16640</v>
      </c>
      <c r="C5672" s="399" t="s">
        <v>16722</v>
      </c>
      <c r="D5672" s="400" t="s">
        <v>16642</v>
      </c>
      <c r="E5672" s="400" t="s">
        <v>16643</v>
      </c>
      <c r="F5672" s="271" t="s">
        <v>16723</v>
      </c>
      <c r="G5672" s="404" t="s">
        <v>16724</v>
      </c>
      <c r="H5672" s="404" t="s">
        <v>16725</v>
      </c>
      <c r="I5672" s="282" t="s">
        <v>10</v>
      </c>
      <c r="J5672" s="290" t="s">
        <v>16726</v>
      </c>
    </row>
    <row r="5673" spans="1:10" s="284" customFormat="1" ht="40.200000000000003" customHeight="1">
      <c r="A5673" s="403" t="s">
        <v>16639</v>
      </c>
      <c r="B5673" s="400" t="s">
        <v>16640</v>
      </c>
      <c r="C5673" s="399" t="s">
        <v>16727</v>
      </c>
      <c r="D5673" s="400" t="s">
        <v>16642</v>
      </c>
      <c r="E5673" s="400" t="s">
        <v>16643</v>
      </c>
      <c r="F5673" s="271" t="s">
        <v>16728</v>
      </c>
      <c r="G5673" s="404" t="s">
        <v>16729</v>
      </c>
      <c r="H5673" s="404" t="s">
        <v>16730</v>
      </c>
      <c r="I5673" s="282" t="s">
        <v>10</v>
      </c>
      <c r="J5673" s="290" t="s">
        <v>16726</v>
      </c>
    </row>
    <row r="5674" spans="1:10" s="284" customFormat="1" ht="40.200000000000003" customHeight="1">
      <c r="A5674" s="403" t="s">
        <v>16639</v>
      </c>
      <c r="B5674" s="400" t="s">
        <v>16640</v>
      </c>
      <c r="C5674" s="399" t="s">
        <v>16731</v>
      </c>
      <c r="D5674" s="400" t="s">
        <v>16642</v>
      </c>
      <c r="E5674" s="400" t="s">
        <v>16643</v>
      </c>
      <c r="F5674" s="271" t="s">
        <v>16732</v>
      </c>
      <c r="G5674" s="404" t="s">
        <v>16733</v>
      </c>
      <c r="H5674" s="404" t="s">
        <v>16734</v>
      </c>
      <c r="I5674" s="265" t="s">
        <v>9</v>
      </c>
      <c r="J5674" s="290"/>
    </row>
    <row r="5675" spans="1:10" s="284" customFormat="1" ht="40.200000000000003" customHeight="1">
      <c r="A5675" s="372" t="s">
        <v>16735</v>
      </c>
      <c r="B5675" s="373" t="s">
        <v>16736</v>
      </c>
      <c r="C5675" s="372" t="s">
        <v>16737</v>
      </c>
      <c r="D5675" s="373" t="s">
        <v>16738</v>
      </c>
      <c r="E5675" s="373" t="s">
        <v>16739</v>
      </c>
      <c r="F5675" s="373" t="s">
        <v>16740</v>
      </c>
      <c r="G5675" s="373" t="s">
        <v>16741</v>
      </c>
      <c r="H5675" s="373" t="s">
        <v>16742</v>
      </c>
      <c r="I5675" s="282" t="s">
        <v>10</v>
      </c>
      <c r="J5675" s="290" t="s">
        <v>17942</v>
      </c>
    </row>
    <row r="5676" spans="1:10" s="284" customFormat="1" ht="40.200000000000003" customHeight="1">
      <c r="A5676" s="372" t="s">
        <v>16735</v>
      </c>
      <c r="B5676" s="373" t="s">
        <v>16736</v>
      </c>
      <c r="C5676" s="372" t="s">
        <v>16743</v>
      </c>
      <c r="D5676" s="373" t="s">
        <v>16738</v>
      </c>
      <c r="E5676" s="373" t="s">
        <v>16739</v>
      </c>
      <c r="F5676" s="373" t="s">
        <v>16744</v>
      </c>
      <c r="G5676" s="373" t="s">
        <v>16745</v>
      </c>
      <c r="H5676" s="373" t="s">
        <v>16746</v>
      </c>
      <c r="I5676" s="273" t="s">
        <v>9</v>
      </c>
      <c r="J5676" s="290"/>
    </row>
    <row r="5677" spans="1:10" s="284" customFormat="1" ht="40.200000000000003" customHeight="1">
      <c r="A5677" s="372" t="s">
        <v>16735</v>
      </c>
      <c r="B5677" s="373" t="s">
        <v>16736</v>
      </c>
      <c r="C5677" s="372" t="s">
        <v>17844</v>
      </c>
      <c r="D5677" s="373" t="s">
        <v>16738</v>
      </c>
      <c r="E5677" s="373" t="s">
        <v>16739</v>
      </c>
      <c r="F5677" s="373" t="s">
        <v>16748</v>
      </c>
      <c r="G5677" s="373" t="s">
        <v>16749</v>
      </c>
      <c r="H5677" s="373" t="s">
        <v>16750</v>
      </c>
      <c r="I5677" s="273" t="s">
        <v>9</v>
      </c>
      <c r="J5677" s="290"/>
    </row>
    <row r="5678" spans="1:10" s="284" customFormat="1" ht="40.200000000000003" customHeight="1">
      <c r="A5678" s="372" t="s">
        <v>16735</v>
      </c>
      <c r="B5678" s="373" t="s">
        <v>16736</v>
      </c>
      <c r="C5678" s="372" t="s">
        <v>16747</v>
      </c>
      <c r="D5678" s="373" t="s">
        <v>16738</v>
      </c>
      <c r="E5678" s="373" t="s">
        <v>16739</v>
      </c>
      <c r="F5678" s="405" t="s">
        <v>16752</v>
      </c>
      <c r="G5678" s="373" t="s">
        <v>16753</v>
      </c>
      <c r="H5678" s="373" t="s">
        <v>16754</v>
      </c>
      <c r="I5678" s="273" t="s">
        <v>9</v>
      </c>
      <c r="J5678" s="290"/>
    </row>
    <row r="5679" spans="1:10" s="284" customFormat="1" ht="40.200000000000003" customHeight="1">
      <c r="A5679" s="372" t="s">
        <v>16735</v>
      </c>
      <c r="B5679" s="373" t="s">
        <v>16736</v>
      </c>
      <c r="C5679" s="372" t="s">
        <v>16751</v>
      </c>
      <c r="D5679" s="373" t="s">
        <v>16738</v>
      </c>
      <c r="E5679" s="373" t="s">
        <v>16739</v>
      </c>
      <c r="F5679" s="373" t="s">
        <v>16756</v>
      </c>
      <c r="G5679" s="373" t="s">
        <v>16757</v>
      </c>
      <c r="H5679" s="373" t="s">
        <v>16758</v>
      </c>
      <c r="I5679" s="273" t="s">
        <v>9</v>
      </c>
      <c r="J5679" s="290"/>
    </row>
    <row r="5680" spans="1:10" s="284" customFormat="1" ht="40.200000000000003" customHeight="1">
      <c r="A5680" s="372" t="s">
        <v>16735</v>
      </c>
      <c r="B5680" s="373" t="s">
        <v>16736</v>
      </c>
      <c r="C5680" s="372" t="s">
        <v>16755</v>
      </c>
      <c r="D5680" s="373" t="s">
        <v>16738</v>
      </c>
      <c r="E5680" s="373" t="s">
        <v>16739</v>
      </c>
      <c r="F5680" s="373" t="s">
        <v>16760</v>
      </c>
      <c r="G5680" s="373" t="s">
        <v>16761</v>
      </c>
      <c r="H5680" s="373" t="s">
        <v>16762</v>
      </c>
      <c r="I5680" s="273" t="s">
        <v>9</v>
      </c>
      <c r="J5680" s="290"/>
    </row>
    <row r="5681" spans="1:10" s="284" customFormat="1" ht="40.200000000000003" customHeight="1">
      <c r="A5681" s="372" t="s">
        <v>16735</v>
      </c>
      <c r="B5681" s="373" t="s">
        <v>16736</v>
      </c>
      <c r="C5681" s="372" t="s">
        <v>16759</v>
      </c>
      <c r="D5681" s="373" t="s">
        <v>16738</v>
      </c>
      <c r="E5681" s="373" t="s">
        <v>16739</v>
      </c>
      <c r="F5681" s="373" t="s">
        <v>16764</v>
      </c>
      <c r="G5681" s="373" t="s">
        <v>16765</v>
      </c>
      <c r="H5681" s="373" t="s">
        <v>16766</v>
      </c>
      <c r="I5681" s="273" t="s">
        <v>9</v>
      </c>
      <c r="J5681" s="290"/>
    </row>
    <row r="5682" spans="1:10" s="284" customFormat="1" ht="40.200000000000003" customHeight="1">
      <c r="A5682" s="372" t="s">
        <v>16735</v>
      </c>
      <c r="B5682" s="373" t="s">
        <v>16736</v>
      </c>
      <c r="C5682" s="372" t="s">
        <v>16763</v>
      </c>
      <c r="D5682" s="373" t="s">
        <v>16738</v>
      </c>
      <c r="E5682" s="373" t="s">
        <v>16739</v>
      </c>
      <c r="F5682" s="373" t="s">
        <v>16768</v>
      </c>
      <c r="G5682" s="373" t="s">
        <v>16769</v>
      </c>
      <c r="H5682" s="373" t="s">
        <v>16770</v>
      </c>
      <c r="I5682" s="273" t="s">
        <v>9</v>
      </c>
      <c r="J5682" s="290"/>
    </row>
    <row r="5683" spans="1:10" s="284" customFormat="1" ht="40.200000000000003" customHeight="1">
      <c r="A5683" s="372" t="s">
        <v>16735</v>
      </c>
      <c r="B5683" s="373" t="s">
        <v>16736</v>
      </c>
      <c r="C5683" s="372" t="s">
        <v>17845</v>
      </c>
      <c r="D5683" s="373" t="s">
        <v>16738</v>
      </c>
      <c r="E5683" s="373" t="s">
        <v>16739</v>
      </c>
      <c r="F5683" s="373" t="s">
        <v>16772</v>
      </c>
      <c r="G5683" s="373" t="s">
        <v>16773</v>
      </c>
      <c r="H5683" s="373" t="s">
        <v>16774</v>
      </c>
      <c r="I5683" s="273" t="s">
        <v>9</v>
      </c>
      <c r="J5683" s="290"/>
    </row>
    <row r="5684" spans="1:10" s="284" customFormat="1" ht="40.200000000000003" customHeight="1">
      <c r="A5684" s="372" t="s">
        <v>16735</v>
      </c>
      <c r="B5684" s="373" t="s">
        <v>16736</v>
      </c>
      <c r="C5684" s="372" t="s">
        <v>16767</v>
      </c>
      <c r="D5684" s="373" t="s">
        <v>16738</v>
      </c>
      <c r="E5684" s="373" t="s">
        <v>16739</v>
      </c>
      <c r="F5684" s="373" t="s">
        <v>16776</v>
      </c>
      <c r="G5684" s="373" t="s">
        <v>16777</v>
      </c>
      <c r="H5684" s="373" t="s">
        <v>16778</v>
      </c>
      <c r="I5684" s="273" t="s">
        <v>9</v>
      </c>
      <c r="J5684" s="290"/>
    </row>
    <row r="5685" spans="1:10" s="284" customFormat="1" ht="40.200000000000003" customHeight="1">
      <c r="A5685" s="372" t="s">
        <v>16735</v>
      </c>
      <c r="B5685" s="373" t="s">
        <v>16736</v>
      </c>
      <c r="C5685" s="372" t="s">
        <v>16771</v>
      </c>
      <c r="D5685" s="373" t="s">
        <v>16738</v>
      </c>
      <c r="E5685" s="373" t="s">
        <v>16739</v>
      </c>
      <c r="F5685" s="373" t="s">
        <v>16780</v>
      </c>
      <c r="G5685" s="373" t="s">
        <v>16781</v>
      </c>
      <c r="H5685" s="373" t="s">
        <v>16782</v>
      </c>
      <c r="I5685" s="273" t="s">
        <v>9</v>
      </c>
      <c r="J5685" s="290"/>
    </row>
    <row r="5686" spans="1:10" s="284" customFormat="1" ht="40.200000000000003" customHeight="1">
      <c r="A5686" s="372" t="s">
        <v>16735</v>
      </c>
      <c r="B5686" s="373" t="s">
        <v>16736</v>
      </c>
      <c r="C5686" s="372" t="s">
        <v>16775</v>
      </c>
      <c r="D5686" s="373" t="s">
        <v>16738</v>
      </c>
      <c r="E5686" s="373" t="s">
        <v>16739</v>
      </c>
      <c r="F5686" s="373" t="s">
        <v>16784</v>
      </c>
      <c r="G5686" s="373" t="s">
        <v>16785</v>
      </c>
      <c r="H5686" s="373" t="s">
        <v>16786</v>
      </c>
      <c r="I5686" s="273" t="s">
        <v>9</v>
      </c>
      <c r="J5686" s="290"/>
    </row>
    <row r="5687" spans="1:10" s="284" customFormat="1" ht="40.200000000000003" customHeight="1">
      <c r="A5687" s="372" t="s">
        <v>16735</v>
      </c>
      <c r="B5687" s="373" t="s">
        <v>16736</v>
      </c>
      <c r="C5687" s="372" t="s">
        <v>16779</v>
      </c>
      <c r="D5687" s="373" t="s">
        <v>16738</v>
      </c>
      <c r="E5687" s="373" t="s">
        <v>16739</v>
      </c>
      <c r="F5687" s="373" t="s">
        <v>16788</v>
      </c>
      <c r="G5687" s="373" t="s">
        <v>16789</v>
      </c>
      <c r="H5687" s="373" t="s">
        <v>16790</v>
      </c>
      <c r="I5687" s="273" t="s">
        <v>9</v>
      </c>
      <c r="J5687" s="290"/>
    </row>
    <row r="5688" spans="1:10" s="284" customFormat="1" ht="40.200000000000003" customHeight="1">
      <c r="A5688" s="372" t="s">
        <v>16735</v>
      </c>
      <c r="B5688" s="373" t="s">
        <v>16736</v>
      </c>
      <c r="C5688" s="372" t="s">
        <v>17846</v>
      </c>
      <c r="D5688" s="373" t="s">
        <v>16738</v>
      </c>
      <c r="E5688" s="373" t="s">
        <v>16739</v>
      </c>
      <c r="F5688" s="373" t="s">
        <v>16792</v>
      </c>
      <c r="G5688" s="373" t="s">
        <v>16793</v>
      </c>
      <c r="H5688" s="373" t="s">
        <v>16794</v>
      </c>
      <c r="I5688" s="273" t="s">
        <v>9</v>
      </c>
      <c r="J5688" s="290"/>
    </row>
    <row r="5689" spans="1:10" s="284" customFormat="1" ht="40.200000000000003" customHeight="1">
      <c r="A5689" s="372" t="s">
        <v>16735</v>
      </c>
      <c r="B5689" s="373" t="s">
        <v>16736</v>
      </c>
      <c r="C5689" s="372" t="s">
        <v>16783</v>
      </c>
      <c r="D5689" s="373" t="s">
        <v>16738</v>
      </c>
      <c r="E5689" s="373" t="s">
        <v>16739</v>
      </c>
      <c r="F5689" s="373" t="s">
        <v>16795</v>
      </c>
      <c r="G5689" s="373" t="s">
        <v>16796</v>
      </c>
      <c r="H5689" s="373" t="s">
        <v>16797</v>
      </c>
      <c r="I5689" s="273" t="s">
        <v>9</v>
      </c>
      <c r="J5689" s="290"/>
    </row>
    <row r="5690" spans="1:10" s="284" customFormat="1" ht="40.200000000000003" customHeight="1">
      <c r="A5690" s="372" t="s">
        <v>16735</v>
      </c>
      <c r="B5690" s="373" t="s">
        <v>16736</v>
      </c>
      <c r="C5690" s="372" t="s">
        <v>16787</v>
      </c>
      <c r="D5690" s="373" t="s">
        <v>16738</v>
      </c>
      <c r="E5690" s="373" t="s">
        <v>16739</v>
      </c>
      <c r="F5690" s="373" t="s">
        <v>16798</v>
      </c>
      <c r="G5690" s="373" t="s">
        <v>16799</v>
      </c>
      <c r="H5690" s="373" t="s">
        <v>16800</v>
      </c>
      <c r="I5690" s="273" t="s">
        <v>9</v>
      </c>
      <c r="J5690" s="290"/>
    </row>
    <row r="5691" spans="1:10" s="284" customFormat="1" ht="40.200000000000003" customHeight="1">
      <c r="A5691" s="372" t="s">
        <v>16735</v>
      </c>
      <c r="B5691" s="373" t="s">
        <v>16736</v>
      </c>
      <c r="C5691" s="372" t="s">
        <v>16791</v>
      </c>
      <c r="D5691" s="373" t="s">
        <v>16738</v>
      </c>
      <c r="E5691" s="373" t="s">
        <v>16739</v>
      </c>
      <c r="F5691" s="373" t="s">
        <v>16801</v>
      </c>
      <c r="G5691" s="373" t="s">
        <v>16802</v>
      </c>
      <c r="H5691" s="373" t="s">
        <v>16803</v>
      </c>
      <c r="I5691" s="273" t="s">
        <v>9</v>
      </c>
      <c r="J5691" s="290"/>
    </row>
    <row r="5692" spans="1:10" s="284" customFormat="1" ht="40.200000000000003" customHeight="1">
      <c r="A5692" s="372" t="s">
        <v>16804</v>
      </c>
      <c r="B5692" s="373" t="s">
        <v>16805</v>
      </c>
      <c r="C5692" s="372" t="s">
        <v>16806</v>
      </c>
      <c r="D5692" s="373" t="s">
        <v>16807</v>
      </c>
      <c r="E5692" s="373" t="s">
        <v>16808</v>
      </c>
      <c r="F5692" s="373" t="s">
        <v>16809</v>
      </c>
      <c r="G5692" s="373" t="s">
        <v>16810</v>
      </c>
      <c r="H5692" s="373" t="s">
        <v>16811</v>
      </c>
      <c r="I5692" s="282" t="s">
        <v>10</v>
      </c>
      <c r="J5692" s="290" t="s">
        <v>17943</v>
      </c>
    </row>
    <row r="5693" spans="1:10" s="284" customFormat="1" ht="40.200000000000003" customHeight="1">
      <c r="A5693" s="372" t="s">
        <v>16804</v>
      </c>
      <c r="B5693" s="373" t="s">
        <v>16805</v>
      </c>
      <c r="C5693" s="372" t="s">
        <v>16812</v>
      </c>
      <c r="D5693" s="373" t="s">
        <v>16807</v>
      </c>
      <c r="E5693" s="373" t="s">
        <v>16808</v>
      </c>
      <c r="F5693" s="373" t="s">
        <v>16813</v>
      </c>
      <c r="G5693" s="373" t="s">
        <v>16814</v>
      </c>
      <c r="H5693" s="373" t="s">
        <v>16815</v>
      </c>
      <c r="I5693" s="273" t="s">
        <v>9</v>
      </c>
      <c r="J5693" s="290"/>
    </row>
    <row r="5694" spans="1:10" s="284" customFormat="1" ht="40.200000000000003" customHeight="1">
      <c r="A5694" s="372" t="s">
        <v>16804</v>
      </c>
      <c r="B5694" s="373" t="s">
        <v>16805</v>
      </c>
      <c r="C5694" s="372" t="s">
        <v>16816</v>
      </c>
      <c r="D5694" s="373" t="s">
        <v>16807</v>
      </c>
      <c r="E5694" s="373" t="s">
        <v>16808</v>
      </c>
      <c r="F5694" s="373" t="s">
        <v>16817</v>
      </c>
      <c r="G5694" s="373" t="s">
        <v>16818</v>
      </c>
      <c r="H5694" s="373" t="s">
        <v>16819</v>
      </c>
      <c r="I5694" s="273" t="s">
        <v>9</v>
      </c>
      <c r="J5694" s="290"/>
    </row>
    <row r="5695" spans="1:10" s="284" customFormat="1" ht="40.200000000000003" customHeight="1">
      <c r="A5695" s="372" t="s">
        <v>16804</v>
      </c>
      <c r="B5695" s="373" t="s">
        <v>16805</v>
      </c>
      <c r="C5695" s="372" t="s">
        <v>16820</v>
      </c>
      <c r="D5695" s="373" t="s">
        <v>16807</v>
      </c>
      <c r="E5695" s="373" t="s">
        <v>16808</v>
      </c>
      <c r="F5695" s="373" t="s">
        <v>16821</v>
      </c>
      <c r="G5695" s="373" t="s">
        <v>16822</v>
      </c>
      <c r="H5695" s="373" t="s">
        <v>16823</v>
      </c>
      <c r="I5695" s="273" t="s">
        <v>9</v>
      </c>
      <c r="J5695" s="290"/>
    </row>
    <row r="5696" spans="1:10" s="284" customFormat="1" ht="40.200000000000003" customHeight="1">
      <c r="A5696" s="372" t="s">
        <v>16804</v>
      </c>
      <c r="B5696" s="373" t="s">
        <v>16805</v>
      </c>
      <c r="C5696" s="372" t="s">
        <v>16824</v>
      </c>
      <c r="D5696" s="373" t="s">
        <v>16807</v>
      </c>
      <c r="E5696" s="373" t="s">
        <v>16808</v>
      </c>
      <c r="F5696" s="373" t="s">
        <v>16825</v>
      </c>
      <c r="G5696" s="373" t="s">
        <v>16826</v>
      </c>
      <c r="H5696" s="373" t="s">
        <v>16827</v>
      </c>
      <c r="I5696" s="273" t="s">
        <v>9</v>
      </c>
      <c r="J5696" s="290"/>
    </row>
    <row r="5697" spans="1:10" s="284" customFormat="1" ht="40.200000000000003" customHeight="1">
      <c r="A5697" s="372" t="s">
        <v>16804</v>
      </c>
      <c r="B5697" s="373" t="s">
        <v>16805</v>
      </c>
      <c r="C5697" s="372" t="s">
        <v>16828</v>
      </c>
      <c r="D5697" s="373" t="s">
        <v>16807</v>
      </c>
      <c r="E5697" s="373" t="s">
        <v>16808</v>
      </c>
      <c r="F5697" s="373" t="s">
        <v>16829</v>
      </c>
      <c r="G5697" s="373" t="s">
        <v>16830</v>
      </c>
      <c r="H5697" s="373" t="s">
        <v>16831</v>
      </c>
      <c r="I5697" s="273" t="s">
        <v>9</v>
      </c>
      <c r="J5697" s="290"/>
    </row>
    <row r="5698" spans="1:10" s="284" customFormat="1" ht="40.200000000000003" customHeight="1">
      <c r="A5698" s="372" t="s">
        <v>16804</v>
      </c>
      <c r="B5698" s="373" t="s">
        <v>16805</v>
      </c>
      <c r="C5698" s="372" t="s">
        <v>16832</v>
      </c>
      <c r="D5698" s="373" t="s">
        <v>16807</v>
      </c>
      <c r="E5698" s="373" t="s">
        <v>16808</v>
      </c>
      <c r="F5698" s="373" t="s">
        <v>16833</v>
      </c>
      <c r="G5698" s="373" t="s">
        <v>16834</v>
      </c>
      <c r="H5698" s="373" t="s">
        <v>16835</v>
      </c>
      <c r="I5698" s="273" t="s">
        <v>9</v>
      </c>
      <c r="J5698" s="290"/>
    </row>
    <row r="5699" spans="1:10" s="284" customFormat="1" ht="40.200000000000003" customHeight="1">
      <c r="A5699" s="372" t="s">
        <v>16804</v>
      </c>
      <c r="B5699" s="373" t="s">
        <v>16805</v>
      </c>
      <c r="C5699" s="372" t="s">
        <v>16836</v>
      </c>
      <c r="D5699" s="373" t="s">
        <v>16807</v>
      </c>
      <c r="E5699" s="373" t="s">
        <v>16808</v>
      </c>
      <c r="F5699" s="373" t="s">
        <v>16837</v>
      </c>
      <c r="G5699" s="373" t="s">
        <v>16838</v>
      </c>
      <c r="H5699" s="373" t="s">
        <v>16839</v>
      </c>
      <c r="I5699" s="273" t="s">
        <v>9</v>
      </c>
      <c r="J5699" s="290"/>
    </row>
    <row r="5700" spans="1:10" s="284" customFormat="1" ht="40.200000000000003" customHeight="1">
      <c r="A5700" s="372" t="s">
        <v>16804</v>
      </c>
      <c r="B5700" s="373" t="s">
        <v>16805</v>
      </c>
      <c r="C5700" s="372" t="s">
        <v>16840</v>
      </c>
      <c r="D5700" s="373" t="s">
        <v>16807</v>
      </c>
      <c r="E5700" s="373" t="s">
        <v>16808</v>
      </c>
      <c r="F5700" s="373" t="s">
        <v>16841</v>
      </c>
      <c r="G5700" s="373" t="s">
        <v>16842</v>
      </c>
      <c r="H5700" s="373" t="s">
        <v>16843</v>
      </c>
      <c r="I5700" s="273" t="s">
        <v>9</v>
      </c>
      <c r="J5700" s="290"/>
    </row>
    <row r="5701" spans="1:10" s="284" customFormat="1" ht="40.200000000000003" customHeight="1">
      <c r="A5701" s="372" t="s">
        <v>16804</v>
      </c>
      <c r="B5701" s="373" t="s">
        <v>16805</v>
      </c>
      <c r="C5701" s="372" t="s">
        <v>16844</v>
      </c>
      <c r="D5701" s="373" t="s">
        <v>16807</v>
      </c>
      <c r="E5701" s="373" t="s">
        <v>16808</v>
      </c>
      <c r="F5701" s="373" t="s">
        <v>16845</v>
      </c>
      <c r="G5701" s="373" t="s">
        <v>16846</v>
      </c>
      <c r="H5701" s="373" t="s">
        <v>16847</v>
      </c>
      <c r="I5701" s="273" t="s">
        <v>9</v>
      </c>
      <c r="J5701" s="290"/>
    </row>
    <row r="5702" spans="1:10" s="284" customFormat="1" ht="40.200000000000003" customHeight="1">
      <c r="A5702" s="378" t="s">
        <v>16804</v>
      </c>
      <c r="B5702" s="373" t="s">
        <v>16805</v>
      </c>
      <c r="C5702" s="372" t="s">
        <v>16848</v>
      </c>
      <c r="D5702" s="373" t="s">
        <v>16807</v>
      </c>
      <c r="E5702" s="373" t="s">
        <v>16808</v>
      </c>
      <c r="F5702" s="280" t="s">
        <v>16849</v>
      </c>
      <c r="G5702" s="280" t="s">
        <v>16850</v>
      </c>
      <c r="H5702" s="280" t="s">
        <v>16851</v>
      </c>
      <c r="I5702" s="273" t="s">
        <v>9</v>
      </c>
      <c r="J5702" s="290"/>
    </row>
    <row r="5703" spans="1:10" s="284" customFormat="1" ht="40.200000000000003" customHeight="1">
      <c r="A5703" s="378" t="s">
        <v>16804</v>
      </c>
      <c r="B5703" s="373" t="s">
        <v>16805</v>
      </c>
      <c r="C5703" s="372" t="s">
        <v>16852</v>
      </c>
      <c r="D5703" s="373" t="s">
        <v>16807</v>
      </c>
      <c r="E5703" s="373" t="s">
        <v>16808</v>
      </c>
      <c r="F5703" s="280" t="s">
        <v>16853</v>
      </c>
      <c r="G5703" s="280" t="s">
        <v>16854</v>
      </c>
      <c r="H5703" s="406" t="s">
        <v>16855</v>
      </c>
      <c r="I5703" s="273" t="s">
        <v>9</v>
      </c>
      <c r="J5703" s="290"/>
    </row>
    <row r="5704" spans="1:10" s="284" customFormat="1" ht="40.200000000000003" customHeight="1">
      <c r="A5704" s="378" t="s">
        <v>16804</v>
      </c>
      <c r="B5704" s="373" t="s">
        <v>16805</v>
      </c>
      <c r="C5704" s="372" t="s">
        <v>16856</v>
      </c>
      <c r="D5704" s="373" t="s">
        <v>16807</v>
      </c>
      <c r="E5704" s="373" t="s">
        <v>16808</v>
      </c>
      <c r="F5704" s="280" t="s">
        <v>16857</v>
      </c>
      <c r="G5704" s="280" t="s">
        <v>16858</v>
      </c>
      <c r="H5704" s="280" t="s">
        <v>16859</v>
      </c>
      <c r="I5704" s="273" t="s">
        <v>9</v>
      </c>
      <c r="J5704" s="290"/>
    </row>
    <row r="5705" spans="1:10" s="284" customFormat="1" ht="40.200000000000003" customHeight="1">
      <c r="A5705" s="378" t="s">
        <v>16804</v>
      </c>
      <c r="B5705" s="373" t="s">
        <v>16805</v>
      </c>
      <c r="C5705" s="372" t="s">
        <v>16860</v>
      </c>
      <c r="D5705" s="373" t="s">
        <v>16807</v>
      </c>
      <c r="E5705" s="373" t="s">
        <v>16808</v>
      </c>
      <c r="F5705" s="280" t="s">
        <v>16861</v>
      </c>
      <c r="G5705" s="280" t="s">
        <v>16862</v>
      </c>
      <c r="H5705" s="280" t="s">
        <v>16863</v>
      </c>
      <c r="I5705" s="273" t="s">
        <v>9</v>
      </c>
      <c r="J5705" s="290"/>
    </row>
    <row r="5706" spans="1:10" s="284" customFormat="1" ht="40.200000000000003" customHeight="1">
      <c r="A5706" s="378" t="s">
        <v>16804</v>
      </c>
      <c r="B5706" s="373" t="s">
        <v>16805</v>
      </c>
      <c r="C5706" s="372" t="s">
        <v>16864</v>
      </c>
      <c r="D5706" s="373" t="s">
        <v>16807</v>
      </c>
      <c r="E5706" s="373" t="s">
        <v>16808</v>
      </c>
      <c r="F5706" s="280" t="s">
        <v>16865</v>
      </c>
      <c r="G5706" s="280" t="s">
        <v>16866</v>
      </c>
      <c r="H5706" s="280" t="s">
        <v>16867</v>
      </c>
      <c r="I5706" s="273" t="s">
        <v>9</v>
      </c>
      <c r="J5706" s="290"/>
    </row>
    <row r="5707" spans="1:10" s="284" customFormat="1" ht="40.200000000000003" customHeight="1">
      <c r="A5707" s="378" t="s">
        <v>16804</v>
      </c>
      <c r="B5707" s="373" t="s">
        <v>16805</v>
      </c>
      <c r="C5707" s="372" t="s">
        <v>16868</v>
      </c>
      <c r="D5707" s="373" t="s">
        <v>16807</v>
      </c>
      <c r="E5707" s="373" t="s">
        <v>16808</v>
      </c>
      <c r="F5707" s="280" t="s">
        <v>16869</v>
      </c>
      <c r="G5707" s="280" t="s">
        <v>16870</v>
      </c>
      <c r="H5707" s="280" t="s">
        <v>16871</v>
      </c>
      <c r="I5707" s="282" t="s">
        <v>10</v>
      </c>
      <c r="J5707" s="290" t="s">
        <v>16872</v>
      </c>
    </row>
    <row r="5708" spans="1:10" s="284" customFormat="1" ht="40.200000000000003" customHeight="1">
      <c r="A5708" s="378" t="s">
        <v>16804</v>
      </c>
      <c r="B5708" s="373" t="s">
        <v>16805</v>
      </c>
      <c r="C5708" s="372" t="s">
        <v>16873</v>
      </c>
      <c r="D5708" s="373" t="s">
        <v>16807</v>
      </c>
      <c r="E5708" s="373" t="s">
        <v>16808</v>
      </c>
      <c r="F5708" s="280" t="s">
        <v>16874</v>
      </c>
      <c r="G5708" s="280" t="s">
        <v>16875</v>
      </c>
      <c r="H5708" s="280" t="s">
        <v>16876</v>
      </c>
      <c r="I5708" s="273" t="s">
        <v>9</v>
      </c>
      <c r="J5708" s="290"/>
    </row>
    <row r="5709" spans="1:10" s="284" customFormat="1" ht="40.200000000000003" customHeight="1">
      <c r="A5709" s="379" t="s">
        <v>16877</v>
      </c>
      <c r="B5709" s="351" t="s">
        <v>16878</v>
      </c>
      <c r="C5709" s="379" t="s">
        <v>16879</v>
      </c>
      <c r="D5709" s="351" t="s">
        <v>16880</v>
      </c>
      <c r="E5709" s="351" t="s">
        <v>16881</v>
      </c>
      <c r="F5709" s="351" t="s">
        <v>16882</v>
      </c>
      <c r="G5709" s="351" t="s">
        <v>16883</v>
      </c>
      <c r="H5709" s="351" t="s">
        <v>16884</v>
      </c>
      <c r="I5709" s="273" t="s">
        <v>9</v>
      </c>
      <c r="J5709" s="290"/>
    </row>
    <row r="5710" spans="1:10" s="284" customFormat="1" ht="40.200000000000003" customHeight="1">
      <c r="A5710" s="379" t="s">
        <v>16877</v>
      </c>
      <c r="B5710" s="351" t="s">
        <v>16878</v>
      </c>
      <c r="C5710" s="379" t="s">
        <v>16885</v>
      </c>
      <c r="D5710" s="351" t="s">
        <v>16880</v>
      </c>
      <c r="E5710" s="351" t="s">
        <v>16881</v>
      </c>
      <c r="F5710" s="351" t="s">
        <v>16886</v>
      </c>
      <c r="G5710" s="351" t="s">
        <v>16887</v>
      </c>
      <c r="H5710" s="351" t="s">
        <v>16888</v>
      </c>
      <c r="I5710" s="273" t="s">
        <v>9</v>
      </c>
      <c r="J5710" s="290"/>
    </row>
    <row r="5711" spans="1:10" s="284" customFormat="1" ht="40.200000000000003" customHeight="1">
      <c r="A5711" s="379" t="s">
        <v>16877</v>
      </c>
      <c r="B5711" s="351" t="s">
        <v>16878</v>
      </c>
      <c r="C5711" s="379" t="s">
        <v>16889</v>
      </c>
      <c r="D5711" s="351" t="s">
        <v>16880</v>
      </c>
      <c r="E5711" s="351" t="s">
        <v>16881</v>
      </c>
      <c r="F5711" s="351" t="s">
        <v>16890</v>
      </c>
      <c r="G5711" s="351" t="s">
        <v>16891</v>
      </c>
      <c r="H5711" s="351" t="s">
        <v>16892</v>
      </c>
      <c r="I5711" s="273" t="s">
        <v>9</v>
      </c>
      <c r="J5711" s="290"/>
    </row>
    <row r="5712" spans="1:10" s="284" customFormat="1" ht="40.200000000000003" customHeight="1">
      <c r="A5712" s="379" t="s">
        <v>16877</v>
      </c>
      <c r="B5712" s="351" t="s">
        <v>16878</v>
      </c>
      <c r="C5712" s="379" t="s">
        <v>16893</v>
      </c>
      <c r="D5712" s="351" t="s">
        <v>16880</v>
      </c>
      <c r="E5712" s="351" t="s">
        <v>16881</v>
      </c>
      <c r="F5712" s="351" t="s">
        <v>16894</v>
      </c>
      <c r="G5712" s="351" t="s">
        <v>16895</v>
      </c>
      <c r="H5712" s="351" t="s">
        <v>16896</v>
      </c>
      <c r="I5712" s="273" t="s">
        <v>9</v>
      </c>
      <c r="J5712" s="290"/>
    </row>
    <row r="5713" spans="1:10" s="284" customFormat="1" ht="40.200000000000003" customHeight="1">
      <c r="A5713" s="379" t="s">
        <v>16877</v>
      </c>
      <c r="B5713" s="351" t="s">
        <v>16878</v>
      </c>
      <c r="C5713" s="379" t="s">
        <v>16897</v>
      </c>
      <c r="D5713" s="351" t="s">
        <v>16880</v>
      </c>
      <c r="E5713" s="351" t="s">
        <v>16881</v>
      </c>
      <c r="F5713" s="351" t="s">
        <v>16898</v>
      </c>
      <c r="G5713" s="351" t="s">
        <v>16899</v>
      </c>
      <c r="H5713" s="351" t="s">
        <v>16900</v>
      </c>
      <c r="I5713" s="273" t="s">
        <v>9</v>
      </c>
      <c r="J5713" s="290"/>
    </row>
    <row r="5714" spans="1:10" s="284" customFormat="1" ht="40.200000000000003" customHeight="1">
      <c r="A5714" s="379" t="s">
        <v>16877</v>
      </c>
      <c r="B5714" s="351" t="s">
        <v>16878</v>
      </c>
      <c r="C5714" s="379" t="s">
        <v>16901</v>
      </c>
      <c r="D5714" s="351" t="s">
        <v>16880</v>
      </c>
      <c r="E5714" s="351" t="s">
        <v>16881</v>
      </c>
      <c r="F5714" s="351" t="s">
        <v>16902</v>
      </c>
      <c r="G5714" s="351" t="s">
        <v>16903</v>
      </c>
      <c r="H5714" s="351" t="s">
        <v>16904</v>
      </c>
      <c r="I5714" s="273" t="s">
        <v>9</v>
      </c>
      <c r="J5714" s="290"/>
    </row>
    <row r="5715" spans="1:10" s="284" customFormat="1" ht="40.200000000000003" customHeight="1">
      <c r="A5715" s="379" t="s">
        <v>16877</v>
      </c>
      <c r="B5715" s="351" t="s">
        <v>16878</v>
      </c>
      <c r="C5715" s="379" t="s">
        <v>16905</v>
      </c>
      <c r="D5715" s="351" t="s">
        <v>16880</v>
      </c>
      <c r="E5715" s="351" t="s">
        <v>16881</v>
      </c>
      <c r="F5715" s="351" t="s">
        <v>16906</v>
      </c>
      <c r="G5715" s="351" t="s">
        <v>16907</v>
      </c>
      <c r="H5715" s="398" t="s">
        <v>16908</v>
      </c>
      <c r="I5715" s="273" t="s">
        <v>9</v>
      </c>
      <c r="J5715" s="290"/>
    </row>
    <row r="5716" spans="1:10" s="284" customFormat="1" ht="40.200000000000003" customHeight="1">
      <c r="A5716" s="379" t="s">
        <v>16877</v>
      </c>
      <c r="B5716" s="351" t="s">
        <v>16878</v>
      </c>
      <c r="C5716" s="379" t="s">
        <v>16909</v>
      </c>
      <c r="D5716" s="351" t="s">
        <v>16880</v>
      </c>
      <c r="E5716" s="351" t="s">
        <v>16881</v>
      </c>
      <c r="F5716" s="351" t="s">
        <v>16910</v>
      </c>
      <c r="G5716" s="351" t="s">
        <v>16911</v>
      </c>
      <c r="H5716" s="351" t="s">
        <v>16912</v>
      </c>
      <c r="I5716" s="273" t="s">
        <v>9</v>
      </c>
      <c r="J5716" s="290"/>
    </row>
    <row r="5717" spans="1:10" s="284" customFormat="1" ht="40.200000000000003" customHeight="1">
      <c r="A5717" s="379" t="s">
        <v>16877</v>
      </c>
      <c r="B5717" s="351" t="s">
        <v>16878</v>
      </c>
      <c r="C5717" s="379" t="s">
        <v>16913</v>
      </c>
      <c r="D5717" s="351" t="s">
        <v>16880</v>
      </c>
      <c r="E5717" s="351" t="s">
        <v>16881</v>
      </c>
      <c r="F5717" s="351" t="s">
        <v>16914</v>
      </c>
      <c r="G5717" s="351" t="s">
        <v>16915</v>
      </c>
      <c r="H5717" s="351" t="s">
        <v>16916</v>
      </c>
      <c r="I5717" s="273" t="s">
        <v>9</v>
      </c>
      <c r="J5717" s="290"/>
    </row>
    <row r="5718" spans="1:10" s="284" customFormat="1" ht="40.200000000000003" customHeight="1">
      <c r="A5718" s="379" t="s">
        <v>16877</v>
      </c>
      <c r="B5718" s="351" t="s">
        <v>16878</v>
      </c>
      <c r="C5718" s="379" t="s">
        <v>16917</v>
      </c>
      <c r="D5718" s="351" t="s">
        <v>16880</v>
      </c>
      <c r="E5718" s="351" t="s">
        <v>16881</v>
      </c>
      <c r="F5718" s="351" t="s">
        <v>16918</v>
      </c>
      <c r="G5718" s="351" t="s">
        <v>16919</v>
      </c>
      <c r="H5718" s="351" t="s">
        <v>16920</v>
      </c>
      <c r="I5718" s="273" t="s">
        <v>9</v>
      </c>
      <c r="J5718" s="290"/>
    </row>
    <row r="5719" spans="1:10" s="284" customFormat="1" ht="40.200000000000003" customHeight="1">
      <c r="A5719" s="379" t="s">
        <v>16877</v>
      </c>
      <c r="B5719" s="351" t="s">
        <v>16878</v>
      </c>
      <c r="C5719" s="379" t="s">
        <v>16921</v>
      </c>
      <c r="D5719" s="351" t="s">
        <v>16880</v>
      </c>
      <c r="E5719" s="351" t="s">
        <v>16881</v>
      </c>
      <c r="F5719" s="356" t="s">
        <v>16841</v>
      </c>
      <c r="G5719" s="351" t="s">
        <v>16922</v>
      </c>
      <c r="H5719" s="351" t="s">
        <v>16923</v>
      </c>
      <c r="I5719" s="273" t="s">
        <v>9</v>
      </c>
      <c r="J5719" s="290"/>
    </row>
    <row r="5720" spans="1:10" s="284" customFormat="1" ht="40.200000000000003" customHeight="1">
      <c r="A5720" s="379" t="s">
        <v>16877</v>
      </c>
      <c r="B5720" s="351" t="s">
        <v>16878</v>
      </c>
      <c r="C5720" s="379" t="s">
        <v>16924</v>
      </c>
      <c r="D5720" s="351" t="s">
        <v>16880</v>
      </c>
      <c r="E5720" s="351" t="s">
        <v>16881</v>
      </c>
      <c r="F5720" s="356" t="s">
        <v>16845</v>
      </c>
      <c r="G5720" s="351" t="s">
        <v>16925</v>
      </c>
      <c r="H5720" s="351" t="s">
        <v>16926</v>
      </c>
      <c r="I5720" s="273" t="s">
        <v>9</v>
      </c>
      <c r="J5720" s="290"/>
    </row>
    <row r="5721" spans="1:10" s="284" customFormat="1" ht="40.200000000000003" customHeight="1">
      <c r="A5721" s="382" t="s">
        <v>16877</v>
      </c>
      <c r="B5721" s="351" t="s">
        <v>16878</v>
      </c>
      <c r="C5721" s="379" t="s">
        <v>16927</v>
      </c>
      <c r="D5721" s="351" t="s">
        <v>16880</v>
      </c>
      <c r="E5721" s="351" t="s">
        <v>16881</v>
      </c>
      <c r="F5721" s="312" t="s">
        <v>16928</v>
      </c>
      <c r="G5721" s="267" t="s">
        <v>16929</v>
      </c>
      <c r="H5721" s="267" t="s">
        <v>16930</v>
      </c>
      <c r="I5721" s="273" t="s">
        <v>9</v>
      </c>
      <c r="J5721" s="290"/>
    </row>
    <row r="5722" spans="1:10" s="284" customFormat="1" ht="40.200000000000003" customHeight="1">
      <c r="A5722" s="382" t="s">
        <v>16877</v>
      </c>
      <c r="B5722" s="351" t="s">
        <v>16878</v>
      </c>
      <c r="C5722" s="379" t="s">
        <v>16931</v>
      </c>
      <c r="D5722" s="351" t="s">
        <v>16880</v>
      </c>
      <c r="E5722" s="351" t="s">
        <v>16881</v>
      </c>
      <c r="F5722" s="312" t="s">
        <v>16932</v>
      </c>
      <c r="G5722" s="267" t="s">
        <v>16933</v>
      </c>
      <c r="H5722" s="267" t="s">
        <v>16934</v>
      </c>
      <c r="I5722" s="273" t="s">
        <v>9</v>
      </c>
      <c r="J5722" s="290"/>
    </row>
    <row r="5723" spans="1:10" s="284" customFormat="1" ht="40.200000000000003" customHeight="1">
      <c r="A5723" s="407" t="s">
        <v>16935</v>
      </c>
      <c r="B5723" s="408" t="s">
        <v>16936</v>
      </c>
      <c r="C5723" s="408" t="s">
        <v>16937</v>
      </c>
      <c r="D5723" s="408" t="s">
        <v>16938</v>
      </c>
      <c r="E5723" s="408" t="s">
        <v>16939</v>
      </c>
      <c r="F5723" s="408" t="s">
        <v>14774</v>
      </c>
      <c r="G5723" s="408" t="s">
        <v>16940</v>
      </c>
      <c r="H5723" s="408" t="s">
        <v>14780</v>
      </c>
      <c r="I5723" s="273" t="s">
        <v>9</v>
      </c>
      <c r="J5723" s="290" t="s">
        <v>645</v>
      </c>
    </row>
    <row r="5724" spans="1:10" s="284" customFormat="1" ht="40.200000000000003" customHeight="1">
      <c r="A5724" s="407" t="s">
        <v>16935</v>
      </c>
      <c r="B5724" s="408" t="s">
        <v>16936</v>
      </c>
      <c r="C5724" s="408" t="s">
        <v>16941</v>
      </c>
      <c r="D5724" s="408" t="s">
        <v>16938</v>
      </c>
      <c r="E5724" s="408" t="s">
        <v>16939</v>
      </c>
      <c r="F5724" s="345" t="s">
        <v>16942</v>
      </c>
      <c r="G5724" s="345" t="s">
        <v>16943</v>
      </c>
      <c r="H5724" s="345" t="s">
        <v>16944</v>
      </c>
      <c r="I5724" s="273" t="s">
        <v>9</v>
      </c>
      <c r="J5724" s="290" t="s">
        <v>645</v>
      </c>
    </row>
    <row r="5725" spans="1:10" s="284" customFormat="1" ht="40.200000000000003" customHeight="1">
      <c r="A5725" s="407" t="s">
        <v>16935</v>
      </c>
      <c r="B5725" s="408" t="s">
        <v>16936</v>
      </c>
      <c r="C5725" s="408" t="s">
        <v>16945</v>
      </c>
      <c r="D5725" s="408" t="s">
        <v>16938</v>
      </c>
      <c r="E5725" s="408" t="s">
        <v>16939</v>
      </c>
      <c r="F5725" s="345" t="s">
        <v>16947</v>
      </c>
      <c r="G5725" s="345" t="s">
        <v>14786</v>
      </c>
      <c r="H5725" s="345" t="s">
        <v>16948</v>
      </c>
      <c r="I5725" s="273" t="s">
        <v>9</v>
      </c>
      <c r="J5725" s="290" t="s">
        <v>645</v>
      </c>
    </row>
    <row r="5726" spans="1:10" s="284" customFormat="1" ht="40.200000000000003" customHeight="1">
      <c r="A5726" s="407" t="s">
        <v>16935</v>
      </c>
      <c r="B5726" s="408" t="s">
        <v>16936</v>
      </c>
      <c r="C5726" s="408" t="s">
        <v>16946</v>
      </c>
      <c r="D5726" s="408" t="s">
        <v>16938</v>
      </c>
      <c r="E5726" s="408" t="s">
        <v>16939</v>
      </c>
      <c r="F5726" s="345" t="s">
        <v>16951</v>
      </c>
      <c r="G5726" s="345" t="s">
        <v>16952</v>
      </c>
      <c r="H5726" s="345" t="s">
        <v>16953</v>
      </c>
      <c r="I5726" s="273" t="s">
        <v>9</v>
      </c>
      <c r="J5726" s="290" t="s">
        <v>645</v>
      </c>
    </row>
    <row r="5727" spans="1:10" s="284" customFormat="1" ht="40.200000000000003" customHeight="1">
      <c r="A5727" s="407" t="s">
        <v>16935</v>
      </c>
      <c r="B5727" s="408" t="s">
        <v>16936</v>
      </c>
      <c r="C5727" s="408" t="s">
        <v>16949</v>
      </c>
      <c r="D5727" s="408" t="s">
        <v>16938</v>
      </c>
      <c r="E5727" s="408" t="s">
        <v>16939</v>
      </c>
      <c r="F5727" s="345" t="s">
        <v>16956</v>
      </c>
      <c r="G5727" s="345" t="s">
        <v>16952</v>
      </c>
      <c r="H5727" s="345" t="s">
        <v>16957</v>
      </c>
      <c r="I5727" s="273" t="s">
        <v>9</v>
      </c>
      <c r="J5727" s="290" t="s">
        <v>645</v>
      </c>
    </row>
    <row r="5728" spans="1:10" s="284" customFormat="1" ht="40.200000000000003" customHeight="1">
      <c r="A5728" s="407" t="s">
        <v>16935</v>
      </c>
      <c r="B5728" s="408" t="s">
        <v>16936</v>
      </c>
      <c r="C5728" s="408" t="s">
        <v>16950</v>
      </c>
      <c r="D5728" s="408" t="s">
        <v>16938</v>
      </c>
      <c r="E5728" s="408" t="s">
        <v>16939</v>
      </c>
      <c r="F5728" s="345" t="s">
        <v>16960</v>
      </c>
      <c r="G5728" s="345" t="s">
        <v>16961</v>
      </c>
      <c r="H5728" s="345" t="s">
        <v>16962</v>
      </c>
      <c r="I5728" s="273" t="s">
        <v>9</v>
      </c>
      <c r="J5728" s="290" t="s">
        <v>645</v>
      </c>
    </row>
    <row r="5729" spans="1:10" s="284" customFormat="1" ht="40.200000000000003" customHeight="1">
      <c r="A5729" s="407" t="s">
        <v>16935</v>
      </c>
      <c r="B5729" s="408" t="s">
        <v>16936</v>
      </c>
      <c r="C5729" s="408" t="s">
        <v>16954</v>
      </c>
      <c r="D5729" s="408" t="s">
        <v>16938</v>
      </c>
      <c r="E5729" s="408" t="s">
        <v>16939</v>
      </c>
      <c r="F5729" s="345" t="s">
        <v>16963</v>
      </c>
      <c r="G5729" s="345" t="s">
        <v>16961</v>
      </c>
      <c r="H5729" s="345" t="s">
        <v>16964</v>
      </c>
      <c r="I5729" s="273" t="s">
        <v>9</v>
      </c>
      <c r="J5729" s="290" t="s">
        <v>645</v>
      </c>
    </row>
    <row r="5730" spans="1:10" s="284" customFormat="1" ht="40.200000000000003" customHeight="1">
      <c r="A5730" s="407" t="s">
        <v>16935</v>
      </c>
      <c r="B5730" s="408" t="s">
        <v>16936</v>
      </c>
      <c r="C5730" s="408" t="s">
        <v>16955</v>
      </c>
      <c r="D5730" s="408" t="s">
        <v>16938</v>
      </c>
      <c r="E5730" s="408" t="s">
        <v>16939</v>
      </c>
      <c r="F5730" s="345" t="s">
        <v>16965</v>
      </c>
      <c r="G5730" s="345" t="s">
        <v>16966</v>
      </c>
      <c r="H5730" s="345" t="s">
        <v>16967</v>
      </c>
      <c r="I5730" s="273" t="s">
        <v>9</v>
      </c>
      <c r="J5730" s="290" t="s">
        <v>645</v>
      </c>
    </row>
    <row r="5731" spans="1:10" s="284" customFormat="1" ht="40.200000000000003" customHeight="1">
      <c r="A5731" s="407" t="s">
        <v>16935</v>
      </c>
      <c r="B5731" s="408" t="s">
        <v>16936</v>
      </c>
      <c r="C5731" s="408" t="s">
        <v>16958</v>
      </c>
      <c r="D5731" s="408" t="s">
        <v>16938</v>
      </c>
      <c r="E5731" s="408" t="s">
        <v>16939</v>
      </c>
      <c r="F5731" s="345" t="s">
        <v>16968</v>
      </c>
      <c r="G5731" s="345" t="s">
        <v>16969</v>
      </c>
      <c r="H5731" s="345" t="s">
        <v>16970</v>
      </c>
      <c r="I5731" s="273" t="s">
        <v>9</v>
      </c>
      <c r="J5731" s="290" t="s">
        <v>645</v>
      </c>
    </row>
    <row r="5732" spans="1:10" s="284" customFormat="1" ht="40.200000000000003" customHeight="1">
      <c r="A5732" s="407" t="s">
        <v>16935</v>
      </c>
      <c r="B5732" s="408" t="s">
        <v>16936</v>
      </c>
      <c r="C5732" s="408" t="s">
        <v>16959</v>
      </c>
      <c r="D5732" s="408" t="s">
        <v>16938</v>
      </c>
      <c r="E5732" s="408" t="s">
        <v>16939</v>
      </c>
      <c r="F5732" s="345" t="s">
        <v>16971</v>
      </c>
      <c r="G5732" s="345" t="s">
        <v>16972</v>
      </c>
      <c r="H5732" s="345" t="s">
        <v>16973</v>
      </c>
      <c r="I5732" s="273" t="s">
        <v>9</v>
      </c>
      <c r="J5732" s="290" t="s">
        <v>645</v>
      </c>
    </row>
    <row r="5733" spans="1:10" s="284" customFormat="1" ht="40.200000000000003" customHeight="1">
      <c r="A5733" s="409" t="s">
        <v>16974</v>
      </c>
      <c r="B5733" s="383" t="s">
        <v>16975</v>
      </c>
      <c r="C5733" s="383" t="s">
        <v>16976</v>
      </c>
      <c r="D5733" s="383" t="s">
        <v>645</v>
      </c>
      <c r="E5733" s="383" t="s">
        <v>16977</v>
      </c>
      <c r="F5733" s="383" t="s">
        <v>16978</v>
      </c>
      <c r="G5733" s="383" t="s">
        <v>16979</v>
      </c>
      <c r="H5733" s="383" t="s">
        <v>16980</v>
      </c>
      <c r="I5733" s="273" t="s">
        <v>9</v>
      </c>
      <c r="J5733" s="290" t="s">
        <v>645</v>
      </c>
    </row>
    <row r="5734" spans="1:10" s="284" customFormat="1" ht="40.200000000000003" customHeight="1">
      <c r="A5734" s="409" t="s">
        <v>16974</v>
      </c>
      <c r="B5734" s="383" t="s">
        <v>16975</v>
      </c>
      <c r="C5734" s="383" t="s">
        <v>16981</v>
      </c>
      <c r="D5734" s="383" t="s">
        <v>645</v>
      </c>
      <c r="E5734" s="383" t="s">
        <v>16977</v>
      </c>
      <c r="F5734" s="383" t="s">
        <v>16982</v>
      </c>
      <c r="G5734" s="383" t="s">
        <v>16983</v>
      </c>
      <c r="H5734" s="383" t="s">
        <v>16984</v>
      </c>
      <c r="I5734" s="273" t="s">
        <v>9</v>
      </c>
      <c r="J5734" s="290" t="s">
        <v>645</v>
      </c>
    </row>
    <row r="5735" spans="1:10" s="284" customFormat="1" ht="40.200000000000003" customHeight="1">
      <c r="A5735" s="409" t="s">
        <v>16974</v>
      </c>
      <c r="B5735" s="383" t="s">
        <v>16975</v>
      </c>
      <c r="C5735" s="383" t="s">
        <v>16985</v>
      </c>
      <c r="D5735" s="383" t="s">
        <v>645</v>
      </c>
      <c r="E5735" s="383" t="s">
        <v>16977</v>
      </c>
      <c r="F5735" s="383" t="s">
        <v>16986</v>
      </c>
      <c r="G5735" s="383" t="s">
        <v>16987</v>
      </c>
      <c r="H5735" s="383" t="s">
        <v>16988</v>
      </c>
      <c r="I5735" s="273" t="s">
        <v>9</v>
      </c>
      <c r="J5735" s="290" t="s">
        <v>645</v>
      </c>
    </row>
    <row r="5736" spans="1:10" s="284" customFormat="1" ht="40.200000000000003" customHeight="1">
      <c r="A5736" s="409" t="s">
        <v>16974</v>
      </c>
      <c r="B5736" s="383" t="s">
        <v>16975</v>
      </c>
      <c r="C5736" s="383" t="s">
        <v>16989</v>
      </c>
      <c r="D5736" s="383" t="s">
        <v>645</v>
      </c>
      <c r="E5736" s="383" t="s">
        <v>16977</v>
      </c>
      <c r="F5736" s="383" t="s">
        <v>16990</v>
      </c>
      <c r="G5736" s="383" t="s">
        <v>16991</v>
      </c>
      <c r="H5736" s="383" t="s">
        <v>16992</v>
      </c>
      <c r="I5736" s="273" t="s">
        <v>9</v>
      </c>
      <c r="J5736" s="290" t="s">
        <v>645</v>
      </c>
    </row>
    <row r="5737" spans="1:10" s="284" customFormat="1" ht="40.200000000000003" customHeight="1">
      <c r="A5737" s="409" t="s">
        <v>16974</v>
      </c>
      <c r="B5737" s="383" t="s">
        <v>16975</v>
      </c>
      <c r="C5737" s="383" t="s">
        <v>16993</v>
      </c>
      <c r="D5737" s="383" t="s">
        <v>645</v>
      </c>
      <c r="E5737" s="383" t="s">
        <v>16977</v>
      </c>
      <c r="F5737" s="383" t="s">
        <v>16994</v>
      </c>
      <c r="G5737" s="383" t="s">
        <v>16995</v>
      </c>
      <c r="H5737" s="383" t="s">
        <v>16996</v>
      </c>
      <c r="I5737" s="273" t="s">
        <v>9</v>
      </c>
      <c r="J5737" s="290" t="s">
        <v>645</v>
      </c>
    </row>
    <row r="5738" spans="1:10" s="284" customFormat="1" ht="40.200000000000003" customHeight="1">
      <c r="A5738" s="409" t="s">
        <v>16974</v>
      </c>
      <c r="B5738" s="383" t="s">
        <v>16975</v>
      </c>
      <c r="C5738" s="383" t="s">
        <v>16997</v>
      </c>
      <c r="D5738" s="383" t="s">
        <v>645</v>
      </c>
      <c r="E5738" s="383" t="s">
        <v>16977</v>
      </c>
      <c r="F5738" s="383" t="s">
        <v>16998</v>
      </c>
      <c r="G5738" s="383" t="s">
        <v>16999</v>
      </c>
      <c r="H5738" s="383" t="s">
        <v>17000</v>
      </c>
      <c r="I5738" s="273" t="s">
        <v>9</v>
      </c>
      <c r="J5738" s="290" t="s">
        <v>645</v>
      </c>
    </row>
    <row r="5739" spans="1:10" s="284" customFormat="1" ht="40.200000000000003" customHeight="1">
      <c r="A5739" s="409" t="s">
        <v>16974</v>
      </c>
      <c r="B5739" s="383" t="s">
        <v>16975</v>
      </c>
      <c r="C5739" s="383" t="s">
        <v>17001</v>
      </c>
      <c r="D5739" s="325" t="s">
        <v>645</v>
      </c>
      <c r="E5739" s="383" t="s">
        <v>16977</v>
      </c>
      <c r="F5739" s="325" t="s">
        <v>17002</v>
      </c>
      <c r="G5739" s="325" t="s">
        <v>17003</v>
      </c>
      <c r="H5739" s="325" t="s">
        <v>17004</v>
      </c>
      <c r="I5739" s="273" t="s">
        <v>9</v>
      </c>
      <c r="J5739" s="290" t="s">
        <v>645</v>
      </c>
    </row>
    <row r="5740" spans="1:10" s="284" customFormat="1" ht="40.200000000000003" customHeight="1">
      <c r="A5740" s="409" t="s">
        <v>16974</v>
      </c>
      <c r="B5740" s="383" t="s">
        <v>16975</v>
      </c>
      <c r="C5740" s="383" t="s">
        <v>17005</v>
      </c>
      <c r="D5740" s="325" t="s">
        <v>645</v>
      </c>
      <c r="E5740" s="383" t="s">
        <v>16977</v>
      </c>
      <c r="F5740" s="325" t="s">
        <v>17006</v>
      </c>
      <c r="G5740" s="325" t="s">
        <v>17007</v>
      </c>
      <c r="H5740" s="325" t="s">
        <v>17008</v>
      </c>
      <c r="I5740" s="273" t="s">
        <v>9</v>
      </c>
      <c r="J5740" s="290" t="s">
        <v>645</v>
      </c>
    </row>
    <row r="5741" spans="1:10" s="284" customFormat="1" ht="40.200000000000003" customHeight="1">
      <c r="A5741" s="409" t="s">
        <v>16974</v>
      </c>
      <c r="B5741" s="383" t="s">
        <v>16975</v>
      </c>
      <c r="C5741" s="383" t="s">
        <v>17009</v>
      </c>
      <c r="D5741" s="325" t="s">
        <v>645</v>
      </c>
      <c r="E5741" s="383" t="s">
        <v>16977</v>
      </c>
      <c r="F5741" s="325" t="s">
        <v>17010</v>
      </c>
      <c r="G5741" s="325" t="s">
        <v>17011</v>
      </c>
      <c r="H5741" s="325" t="s">
        <v>17008</v>
      </c>
      <c r="I5741" s="273" t="s">
        <v>9</v>
      </c>
      <c r="J5741" s="290" t="s">
        <v>645</v>
      </c>
    </row>
    <row r="5742" spans="1:10" s="284" customFormat="1" ht="40.200000000000003" customHeight="1">
      <c r="A5742" s="409" t="s">
        <v>16974</v>
      </c>
      <c r="B5742" s="383" t="s">
        <v>16975</v>
      </c>
      <c r="C5742" s="383" t="s">
        <v>17012</v>
      </c>
      <c r="D5742" s="325" t="s">
        <v>645</v>
      </c>
      <c r="E5742" s="383" t="s">
        <v>16977</v>
      </c>
      <c r="F5742" s="325" t="s">
        <v>17013</v>
      </c>
      <c r="G5742" s="325" t="s">
        <v>17014</v>
      </c>
      <c r="H5742" s="325" t="s">
        <v>17015</v>
      </c>
      <c r="I5742" s="273" t="s">
        <v>9</v>
      </c>
      <c r="J5742" s="290" t="s">
        <v>645</v>
      </c>
    </row>
    <row r="5743" spans="1:10" s="284" customFormat="1" ht="40.200000000000003" customHeight="1">
      <c r="A5743" s="409" t="s">
        <v>16974</v>
      </c>
      <c r="B5743" s="383" t="s">
        <v>16975</v>
      </c>
      <c r="C5743" s="383" t="s">
        <v>17016</v>
      </c>
      <c r="D5743" s="325" t="s">
        <v>645</v>
      </c>
      <c r="E5743" s="383" t="s">
        <v>16977</v>
      </c>
      <c r="F5743" s="325" t="s">
        <v>17017</v>
      </c>
      <c r="G5743" s="325" t="s">
        <v>17018</v>
      </c>
      <c r="H5743" s="325" t="s">
        <v>17019</v>
      </c>
      <c r="I5743" s="273" t="s">
        <v>9</v>
      </c>
      <c r="J5743" s="290" t="s">
        <v>645</v>
      </c>
    </row>
    <row r="5744" spans="1:10" s="284" customFormat="1" ht="40.200000000000003" customHeight="1">
      <c r="A5744" s="409" t="s">
        <v>16974</v>
      </c>
      <c r="B5744" s="383" t="s">
        <v>16975</v>
      </c>
      <c r="C5744" s="383" t="s">
        <v>17020</v>
      </c>
      <c r="D5744" s="325" t="s">
        <v>645</v>
      </c>
      <c r="E5744" s="383" t="s">
        <v>16977</v>
      </c>
      <c r="F5744" s="410" t="s">
        <v>17021</v>
      </c>
      <c r="G5744" s="325" t="s">
        <v>17022</v>
      </c>
      <c r="H5744" s="325" t="s">
        <v>17023</v>
      </c>
      <c r="I5744" s="273" t="s">
        <v>9</v>
      </c>
      <c r="J5744" s="290" t="s">
        <v>645</v>
      </c>
    </row>
    <row r="5745" spans="1:10" s="284" customFormat="1" ht="40.200000000000003" customHeight="1">
      <c r="A5745" s="409" t="s">
        <v>16974</v>
      </c>
      <c r="B5745" s="383" t="s">
        <v>16975</v>
      </c>
      <c r="C5745" s="383" t="s">
        <v>17024</v>
      </c>
      <c r="D5745" s="325" t="s">
        <v>645</v>
      </c>
      <c r="E5745" s="383" t="s">
        <v>16977</v>
      </c>
      <c r="F5745" s="410" t="s">
        <v>17025</v>
      </c>
      <c r="G5745" s="325" t="s">
        <v>17026</v>
      </c>
      <c r="H5745" s="325" t="s">
        <v>17027</v>
      </c>
      <c r="I5745" s="273" t="s">
        <v>9</v>
      </c>
      <c r="J5745" s="290" t="s">
        <v>645</v>
      </c>
    </row>
    <row r="5746" spans="1:10" s="284" customFormat="1" ht="40.200000000000003" customHeight="1">
      <c r="A5746" s="409" t="s">
        <v>16974</v>
      </c>
      <c r="B5746" s="383" t="s">
        <v>16975</v>
      </c>
      <c r="C5746" s="383" t="s">
        <v>17028</v>
      </c>
      <c r="D5746" s="325" t="s">
        <v>645</v>
      </c>
      <c r="E5746" s="383" t="s">
        <v>16977</v>
      </c>
      <c r="F5746" s="325" t="s">
        <v>17029</v>
      </c>
      <c r="G5746" s="325" t="s">
        <v>17030</v>
      </c>
      <c r="H5746" s="325" t="s">
        <v>17031</v>
      </c>
      <c r="I5746" s="273" t="s">
        <v>9</v>
      </c>
      <c r="J5746" s="290"/>
    </row>
    <row r="5747" spans="1:10" s="284" customFormat="1" ht="40.200000000000003" customHeight="1">
      <c r="A5747" s="411" t="s">
        <v>17032</v>
      </c>
      <c r="B5747" s="412" t="s">
        <v>17033</v>
      </c>
      <c r="C5747" s="413" t="s">
        <v>17034</v>
      </c>
      <c r="D5747" s="413" t="s">
        <v>645</v>
      </c>
      <c r="E5747" s="412" t="s">
        <v>17035</v>
      </c>
      <c r="F5747" s="412" t="s">
        <v>17036</v>
      </c>
      <c r="G5747" s="412" t="s">
        <v>17037</v>
      </c>
      <c r="H5747" s="412" t="s">
        <v>17038</v>
      </c>
      <c r="I5747" s="273" t="s">
        <v>9</v>
      </c>
      <c r="J5747" s="290" t="s">
        <v>645</v>
      </c>
    </row>
    <row r="5748" spans="1:10" s="284" customFormat="1" ht="40.200000000000003" customHeight="1">
      <c r="A5748" s="414" t="s">
        <v>17032</v>
      </c>
      <c r="B5748" s="415" t="s">
        <v>17033</v>
      </c>
      <c r="C5748" s="416" t="s">
        <v>17039</v>
      </c>
      <c r="D5748" s="416" t="s">
        <v>645</v>
      </c>
      <c r="E5748" s="415" t="s">
        <v>17035</v>
      </c>
      <c r="F5748" s="415" t="s">
        <v>17040</v>
      </c>
      <c r="G5748" s="415" t="s">
        <v>17041</v>
      </c>
      <c r="H5748" s="415" t="s">
        <v>17042</v>
      </c>
      <c r="I5748" s="273" t="s">
        <v>9</v>
      </c>
      <c r="J5748" s="290" t="s">
        <v>645</v>
      </c>
    </row>
    <row r="5749" spans="1:10" s="284" customFormat="1" ht="40.200000000000003" customHeight="1">
      <c r="A5749" s="414" t="s">
        <v>17032</v>
      </c>
      <c r="B5749" s="415" t="s">
        <v>17033</v>
      </c>
      <c r="C5749" s="416" t="s">
        <v>17043</v>
      </c>
      <c r="D5749" s="416" t="s">
        <v>645</v>
      </c>
      <c r="E5749" s="415" t="s">
        <v>17035</v>
      </c>
      <c r="F5749" s="415" t="s">
        <v>17044</v>
      </c>
      <c r="G5749" s="415" t="s">
        <v>17045</v>
      </c>
      <c r="H5749" s="415" t="s">
        <v>17046</v>
      </c>
      <c r="I5749" s="273" t="s">
        <v>9</v>
      </c>
      <c r="J5749" s="290" t="s">
        <v>645</v>
      </c>
    </row>
    <row r="5750" spans="1:10" s="284" customFormat="1" ht="40.200000000000003" customHeight="1">
      <c r="A5750" s="414" t="s">
        <v>17032</v>
      </c>
      <c r="B5750" s="415" t="s">
        <v>17033</v>
      </c>
      <c r="C5750" s="416" t="s">
        <v>17047</v>
      </c>
      <c r="D5750" s="416" t="s">
        <v>645</v>
      </c>
      <c r="E5750" s="415" t="s">
        <v>17035</v>
      </c>
      <c r="F5750" s="415" t="s">
        <v>17048</v>
      </c>
      <c r="G5750" s="415" t="s">
        <v>17049</v>
      </c>
      <c r="H5750" s="415" t="s">
        <v>17050</v>
      </c>
      <c r="I5750" s="273" t="s">
        <v>9</v>
      </c>
      <c r="J5750" s="290" t="s">
        <v>645</v>
      </c>
    </row>
    <row r="5751" spans="1:10" s="284" customFormat="1" ht="40.200000000000003" customHeight="1">
      <c r="A5751" s="414" t="s">
        <v>17032</v>
      </c>
      <c r="B5751" s="415" t="s">
        <v>17033</v>
      </c>
      <c r="C5751" s="416" t="s">
        <v>17051</v>
      </c>
      <c r="D5751" s="416" t="s">
        <v>645</v>
      </c>
      <c r="E5751" s="415" t="s">
        <v>17035</v>
      </c>
      <c r="F5751" s="415" t="s">
        <v>17052</v>
      </c>
      <c r="G5751" s="415" t="s">
        <v>17053</v>
      </c>
      <c r="H5751" s="415" t="s">
        <v>17054</v>
      </c>
      <c r="I5751" s="273" t="s">
        <v>9</v>
      </c>
      <c r="J5751" s="290" t="s">
        <v>645</v>
      </c>
    </row>
    <row r="5752" spans="1:10" s="284" customFormat="1" ht="40.200000000000003" customHeight="1">
      <c r="A5752" s="414" t="s">
        <v>17032</v>
      </c>
      <c r="B5752" s="415" t="s">
        <v>17033</v>
      </c>
      <c r="C5752" s="416" t="s">
        <v>17055</v>
      </c>
      <c r="D5752" s="416" t="s">
        <v>645</v>
      </c>
      <c r="E5752" s="415" t="s">
        <v>17035</v>
      </c>
      <c r="F5752" s="415" t="s">
        <v>17056</v>
      </c>
      <c r="G5752" s="415" t="s">
        <v>17057</v>
      </c>
      <c r="H5752" s="415" t="s">
        <v>17058</v>
      </c>
      <c r="I5752" s="273" t="s">
        <v>9</v>
      </c>
      <c r="J5752" s="290" t="s">
        <v>645</v>
      </c>
    </row>
    <row r="5753" spans="1:10" s="284" customFormat="1" ht="40.200000000000003" customHeight="1">
      <c r="A5753" s="414" t="s">
        <v>17032</v>
      </c>
      <c r="B5753" s="415" t="s">
        <v>17033</v>
      </c>
      <c r="C5753" s="416" t="s">
        <v>17059</v>
      </c>
      <c r="D5753" s="416" t="s">
        <v>645</v>
      </c>
      <c r="E5753" s="415" t="s">
        <v>17035</v>
      </c>
      <c r="F5753" s="415" t="s">
        <v>17060</v>
      </c>
      <c r="G5753" s="415" t="s">
        <v>17061</v>
      </c>
      <c r="H5753" s="415" t="s">
        <v>17062</v>
      </c>
      <c r="I5753" s="273" t="s">
        <v>9</v>
      </c>
      <c r="J5753" s="290" t="s">
        <v>645</v>
      </c>
    </row>
    <row r="5754" spans="1:10" s="284" customFormat="1" ht="40.200000000000003" customHeight="1">
      <c r="A5754" s="414" t="s">
        <v>17032</v>
      </c>
      <c r="B5754" s="415" t="s">
        <v>17033</v>
      </c>
      <c r="C5754" s="416" t="s">
        <v>17063</v>
      </c>
      <c r="D5754" s="416" t="s">
        <v>645</v>
      </c>
      <c r="E5754" s="415" t="s">
        <v>17035</v>
      </c>
      <c r="F5754" s="415" t="s">
        <v>17064</v>
      </c>
      <c r="G5754" s="415" t="s">
        <v>17065</v>
      </c>
      <c r="H5754" s="415" t="s">
        <v>17066</v>
      </c>
      <c r="I5754" s="273" t="s">
        <v>9</v>
      </c>
      <c r="J5754" s="290" t="s">
        <v>645</v>
      </c>
    </row>
    <row r="5755" spans="1:10" s="284" customFormat="1" ht="40.200000000000003" customHeight="1">
      <c r="A5755" s="414" t="s">
        <v>17032</v>
      </c>
      <c r="B5755" s="415" t="s">
        <v>17033</v>
      </c>
      <c r="C5755" s="416" t="s">
        <v>17067</v>
      </c>
      <c r="D5755" s="416" t="s">
        <v>645</v>
      </c>
      <c r="E5755" s="415" t="s">
        <v>17035</v>
      </c>
      <c r="F5755" s="415" t="s">
        <v>17068</v>
      </c>
      <c r="G5755" s="415" t="s">
        <v>17069</v>
      </c>
      <c r="H5755" s="415" t="s">
        <v>17070</v>
      </c>
      <c r="I5755" s="273" t="s">
        <v>9</v>
      </c>
      <c r="J5755" s="290" t="s">
        <v>645</v>
      </c>
    </row>
    <row r="5756" spans="1:10" s="284" customFormat="1" ht="40.200000000000003" customHeight="1">
      <c r="A5756" s="414" t="s">
        <v>17032</v>
      </c>
      <c r="B5756" s="415" t="s">
        <v>17033</v>
      </c>
      <c r="C5756" s="416" t="s">
        <v>17071</v>
      </c>
      <c r="D5756" s="416" t="s">
        <v>645</v>
      </c>
      <c r="E5756" s="415" t="s">
        <v>17035</v>
      </c>
      <c r="F5756" s="415" t="s">
        <v>17072</v>
      </c>
      <c r="G5756" s="415" t="s">
        <v>17073</v>
      </c>
      <c r="H5756" s="415" t="s">
        <v>17074</v>
      </c>
      <c r="I5756" s="273" t="s">
        <v>9</v>
      </c>
      <c r="J5756" s="290" t="s">
        <v>645</v>
      </c>
    </row>
    <row r="5757" spans="1:10" s="284" customFormat="1" ht="40.200000000000003" customHeight="1">
      <c r="A5757" s="417" t="s">
        <v>17032</v>
      </c>
      <c r="B5757" s="415" t="s">
        <v>17033</v>
      </c>
      <c r="C5757" s="416" t="s">
        <v>17075</v>
      </c>
      <c r="D5757" s="418" t="s">
        <v>645</v>
      </c>
      <c r="E5757" s="415" t="s">
        <v>17035</v>
      </c>
      <c r="F5757" s="345" t="s">
        <v>17076</v>
      </c>
      <c r="G5757" s="345" t="s">
        <v>17077</v>
      </c>
      <c r="H5757" s="345" t="s">
        <v>17078</v>
      </c>
      <c r="I5757" s="273" t="s">
        <v>9</v>
      </c>
      <c r="J5757" s="290" t="s">
        <v>645</v>
      </c>
    </row>
    <row r="5758" spans="1:10" s="284" customFormat="1" ht="40.200000000000003" customHeight="1">
      <c r="A5758" s="419" t="s">
        <v>17079</v>
      </c>
      <c r="B5758" s="344" t="s">
        <v>17080</v>
      </c>
      <c r="C5758" s="420" t="s">
        <v>17081</v>
      </c>
      <c r="D5758" s="344" t="s">
        <v>17082</v>
      </c>
      <c r="E5758" s="344" t="s">
        <v>17083</v>
      </c>
      <c r="F5758" s="421" t="s">
        <v>15464</v>
      </c>
      <c r="G5758" s="344" t="s">
        <v>17084</v>
      </c>
      <c r="H5758" s="344" t="s">
        <v>15466</v>
      </c>
      <c r="I5758" s="273" t="s">
        <v>9</v>
      </c>
      <c r="J5758" s="290" t="s">
        <v>645</v>
      </c>
    </row>
    <row r="5759" spans="1:10" s="284" customFormat="1" ht="40.200000000000003" customHeight="1">
      <c r="A5759" s="422" t="s">
        <v>17079</v>
      </c>
      <c r="B5759" s="325" t="s">
        <v>17080</v>
      </c>
      <c r="C5759" s="423" t="s">
        <v>17085</v>
      </c>
      <c r="D5759" s="325" t="s">
        <v>17082</v>
      </c>
      <c r="E5759" s="325" t="s">
        <v>17083</v>
      </c>
      <c r="F5759" s="325" t="s">
        <v>13743</v>
      </c>
      <c r="G5759" s="325" t="s">
        <v>17086</v>
      </c>
      <c r="H5759" s="325" t="s">
        <v>13744</v>
      </c>
      <c r="I5759" s="273" t="s">
        <v>9</v>
      </c>
      <c r="J5759" s="290" t="s">
        <v>645</v>
      </c>
    </row>
    <row r="5760" spans="1:10" s="284" customFormat="1" ht="40.200000000000003" customHeight="1">
      <c r="A5760" s="422" t="s">
        <v>17079</v>
      </c>
      <c r="B5760" s="325" t="s">
        <v>17080</v>
      </c>
      <c r="C5760" s="423" t="s">
        <v>17087</v>
      </c>
      <c r="D5760" s="325" t="s">
        <v>17082</v>
      </c>
      <c r="E5760" s="325" t="s">
        <v>17083</v>
      </c>
      <c r="F5760" s="325" t="s">
        <v>13294</v>
      </c>
      <c r="G5760" s="325" t="s">
        <v>17088</v>
      </c>
      <c r="H5760" s="325" t="s">
        <v>13113</v>
      </c>
      <c r="I5760" s="273" t="s">
        <v>9</v>
      </c>
      <c r="J5760" s="290" t="s">
        <v>645</v>
      </c>
    </row>
    <row r="5761" spans="1:10" s="284" customFormat="1" ht="40.200000000000003" customHeight="1">
      <c r="A5761" s="422" t="s">
        <v>17079</v>
      </c>
      <c r="B5761" s="325" t="s">
        <v>17080</v>
      </c>
      <c r="C5761" s="423" t="s">
        <v>17089</v>
      </c>
      <c r="D5761" s="325" t="s">
        <v>17082</v>
      </c>
      <c r="E5761" s="325" t="s">
        <v>17083</v>
      </c>
      <c r="F5761" s="325" t="s">
        <v>15471</v>
      </c>
      <c r="G5761" s="325" t="s">
        <v>17086</v>
      </c>
      <c r="H5761" s="325" t="s">
        <v>15472</v>
      </c>
      <c r="I5761" s="273" t="s">
        <v>9</v>
      </c>
      <c r="J5761" s="290" t="s">
        <v>645</v>
      </c>
    </row>
    <row r="5762" spans="1:10" s="284" customFormat="1" ht="40.200000000000003" customHeight="1">
      <c r="A5762" s="422" t="s">
        <v>17079</v>
      </c>
      <c r="B5762" s="325" t="s">
        <v>17080</v>
      </c>
      <c r="C5762" s="423" t="s">
        <v>17090</v>
      </c>
      <c r="D5762" s="325" t="s">
        <v>17082</v>
      </c>
      <c r="E5762" s="325" t="s">
        <v>17083</v>
      </c>
      <c r="F5762" s="325" t="s">
        <v>15474</v>
      </c>
      <c r="G5762" s="325" t="s">
        <v>17086</v>
      </c>
      <c r="H5762" s="325" t="s">
        <v>15475</v>
      </c>
      <c r="I5762" s="273" t="s">
        <v>9</v>
      </c>
      <c r="J5762" s="290" t="s">
        <v>645</v>
      </c>
    </row>
    <row r="5763" spans="1:10" s="284" customFormat="1" ht="40.200000000000003" customHeight="1">
      <c r="A5763" s="422" t="s">
        <v>17079</v>
      </c>
      <c r="B5763" s="325" t="s">
        <v>17080</v>
      </c>
      <c r="C5763" s="423" t="s">
        <v>17091</v>
      </c>
      <c r="D5763" s="325" t="s">
        <v>17082</v>
      </c>
      <c r="E5763" s="325" t="s">
        <v>17083</v>
      </c>
      <c r="F5763" s="325" t="s">
        <v>13300</v>
      </c>
      <c r="G5763" s="325" t="s">
        <v>17086</v>
      </c>
      <c r="H5763" s="325" t="s">
        <v>13748</v>
      </c>
      <c r="I5763" s="273" t="s">
        <v>9</v>
      </c>
      <c r="J5763" s="290" t="s">
        <v>645</v>
      </c>
    </row>
    <row r="5764" spans="1:10" s="284" customFormat="1" ht="40.200000000000003" customHeight="1">
      <c r="A5764" s="422" t="s">
        <v>17079</v>
      </c>
      <c r="B5764" s="325" t="s">
        <v>17080</v>
      </c>
      <c r="C5764" s="423" t="s">
        <v>17092</v>
      </c>
      <c r="D5764" s="325" t="s">
        <v>17082</v>
      </c>
      <c r="E5764" s="325" t="s">
        <v>17083</v>
      </c>
      <c r="F5764" s="325" t="s">
        <v>16445</v>
      </c>
      <c r="G5764" s="325" t="s">
        <v>17086</v>
      </c>
      <c r="H5764" s="325" t="s">
        <v>13304</v>
      </c>
      <c r="I5764" s="273" t="s">
        <v>9</v>
      </c>
      <c r="J5764" s="290" t="s">
        <v>645</v>
      </c>
    </row>
    <row r="5765" spans="1:10" s="284" customFormat="1" ht="40.200000000000003" customHeight="1">
      <c r="A5765" s="422" t="s">
        <v>17079</v>
      </c>
      <c r="B5765" s="325" t="s">
        <v>17080</v>
      </c>
      <c r="C5765" s="423" t="s">
        <v>17093</v>
      </c>
      <c r="D5765" s="325" t="s">
        <v>17082</v>
      </c>
      <c r="E5765" s="325" t="s">
        <v>17083</v>
      </c>
      <c r="F5765" s="325" t="s">
        <v>15481</v>
      </c>
      <c r="G5765" s="325" t="s">
        <v>17094</v>
      </c>
      <c r="H5765" s="325" t="s">
        <v>15482</v>
      </c>
      <c r="I5765" s="273" t="s">
        <v>9</v>
      </c>
      <c r="J5765" s="290" t="s">
        <v>645</v>
      </c>
    </row>
    <row r="5766" spans="1:10" s="284" customFormat="1" ht="40.200000000000003" customHeight="1">
      <c r="A5766" s="422" t="s">
        <v>17079</v>
      </c>
      <c r="B5766" s="325" t="s">
        <v>17080</v>
      </c>
      <c r="C5766" s="423" t="s">
        <v>17095</v>
      </c>
      <c r="D5766" s="325" t="s">
        <v>17082</v>
      </c>
      <c r="E5766" s="325" t="s">
        <v>17083</v>
      </c>
      <c r="F5766" s="325" t="s">
        <v>17096</v>
      </c>
      <c r="G5766" s="325" t="s">
        <v>17097</v>
      </c>
      <c r="H5766" s="325" t="s">
        <v>17098</v>
      </c>
      <c r="I5766" s="273" t="s">
        <v>9</v>
      </c>
      <c r="J5766" s="290" t="s">
        <v>645</v>
      </c>
    </row>
    <row r="5767" spans="1:10" s="284" customFormat="1" ht="40.200000000000003" customHeight="1">
      <c r="A5767" s="422" t="s">
        <v>17079</v>
      </c>
      <c r="B5767" s="325" t="s">
        <v>17080</v>
      </c>
      <c r="C5767" s="423" t="s">
        <v>17099</v>
      </c>
      <c r="D5767" s="325" t="s">
        <v>17082</v>
      </c>
      <c r="E5767" s="325" t="s">
        <v>17083</v>
      </c>
      <c r="F5767" s="325" t="s">
        <v>17100</v>
      </c>
      <c r="G5767" s="325" t="s">
        <v>17097</v>
      </c>
      <c r="H5767" s="325" t="s">
        <v>13759</v>
      </c>
      <c r="I5767" s="273" t="s">
        <v>9</v>
      </c>
      <c r="J5767" s="290" t="s">
        <v>645</v>
      </c>
    </row>
    <row r="5768" spans="1:10" s="284" customFormat="1" ht="40.200000000000003" customHeight="1">
      <c r="A5768" s="422" t="s">
        <v>17079</v>
      </c>
      <c r="B5768" s="325" t="s">
        <v>17080</v>
      </c>
      <c r="C5768" s="423" t="s">
        <v>17101</v>
      </c>
      <c r="D5768" s="325" t="s">
        <v>17082</v>
      </c>
      <c r="E5768" s="325" t="s">
        <v>17083</v>
      </c>
      <c r="F5768" s="325" t="s">
        <v>1702</v>
      </c>
      <c r="G5768" s="325" t="s">
        <v>17097</v>
      </c>
      <c r="H5768" s="325" t="s">
        <v>13761</v>
      </c>
      <c r="I5768" s="273" t="s">
        <v>9</v>
      </c>
      <c r="J5768" s="290" t="s">
        <v>645</v>
      </c>
    </row>
    <row r="5769" spans="1:10" s="284" customFormat="1" ht="40.200000000000003" customHeight="1">
      <c r="A5769" s="422" t="s">
        <v>17079</v>
      </c>
      <c r="B5769" s="325" t="s">
        <v>17080</v>
      </c>
      <c r="C5769" s="423" t="s">
        <v>17102</v>
      </c>
      <c r="D5769" s="325" t="s">
        <v>17082</v>
      </c>
      <c r="E5769" s="325" t="s">
        <v>17083</v>
      </c>
      <c r="F5769" s="325" t="s">
        <v>6604</v>
      </c>
      <c r="G5769" s="325" t="s">
        <v>17103</v>
      </c>
      <c r="H5769" s="325" t="s">
        <v>6605</v>
      </c>
      <c r="I5769" s="273" t="s">
        <v>9</v>
      </c>
      <c r="J5769" s="290" t="s">
        <v>645</v>
      </c>
    </row>
    <row r="5770" spans="1:10" s="284" customFormat="1" ht="40.200000000000003" customHeight="1">
      <c r="A5770" s="422" t="s">
        <v>17079</v>
      </c>
      <c r="B5770" s="325" t="s">
        <v>17080</v>
      </c>
      <c r="C5770" s="423" t="s">
        <v>17104</v>
      </c>
      <c r="D5770" s="325" t="s">
        <v>17082</v>
      </c>
      <c r="E5770" s="325" t="s">
        <v>17083</v>
      </c>
      <c r="F5770" s="325" t="s">
        <v>13764</v>
      </c>
      <c r="G5770" s="325" t="s">
        <v>17105</v>
      </c>
      <c r="H5770" s="325" t="s">
        <v>13765</v>
      </c>
      <c r="I5770" s="273" t="s">
        <v>9</v>
      </c>
      <c r="J5770" s="290" t="s">
        <v>645</v>
      </c>
    </row>
    <row r="5771" spans="1:10" s="284" customFormat="1" ht="40.200000000000003" customHeight="1">
      <c r="A5771" s="422" t="s">
        <v>17079</v>
      </c>
      <c r="B5771" s="325" t="s">
        <v>17080</v>
      </c>
      <c r="C5771" s="423" t="s">
        <v>17106</v>
      </c>
      <c r="D5771" s="325" t="s">
        <v>17082</v>
      </c>
      <c r="E5771" s="325" t="s">
        <v>17083</v>
      </c>
      <c r="F5771" s="325" t="s">
        <v>13767</v>
      </c>
      <c r="G5771" s="325" t="s">
        <v>17107</v>
      </c>
      <c r="H5771" s="325" t="s">
        <v>13768</v>
      </c>
      <c r="I5771" s="273" t="s">
        <v>9</v>
      </c>
      <c r="J5771" s="290" t="s">
        <v>645</v>
      </c>
    </row>
    <row r="5772" spans="1:10" s="284" customFormat="1" ht="40.200000000000003" customHeight="1">
      <c r="A5772" s="422" t="s">
        <v>17079</v>
      </c>
      <c r="B5772" s="325" t="s">
        <v>17080</v>
      </c>
      <c r="C5772" s="423" t="s">
        <v>17108</v>
      </c>
      <c r="D5772" s="325" t="s">
        <v>17082</v>
      </c>
      <c r="E5772" s="325" t="s">
        <v>17083</v>
      </c>
      <c r="F5772" s="325" t="s">
        <v>13770</v>
      </c>
      <c r="G5772" s="325" t="s">
        <v>17109</v>
      </c>
      <c r="H5772" s="325" t="s">
        <v>13405</v>
      </c>
      <c r="I5772" s="273" t="s">
        <v>9</v>
      </c>
      <c r="J5772" s="290" t="s">
        <v>645</v>
      </c>
    </row>
    <row r="5773" spans="1:10" s="284" customFormat="1" ht="40.200000000000003" customHeight="1">
      <c r="A5773" s="422" t="s">
        <v>17079</v>
      </c>
      <c r="B5773" s="325" t="s">
        <v>17080</v>
      </c>
      <c r="C5773" s="423" t="s">
        <v>17110</v>
      </c>
      <c r="D5773" s="325" t="s">
        <v>17082</v>
      </c>
      <c r="E5773" s="325" t="s">
        <v>17083</v>
      </c>
      <c r="F5773" s="325" t="s">
        <v>13772</v>
      </c>
      <c r="G5773" s="325" t="s">
        <v>17111</v>
      </c>
      <c r="H5773" s="325" t="s">
        <v>13773</v>
      </c>
      <c r="I5773" s="273" t="s">
        <v>9</v>
      </c>
      <c r="J5773" s="290" t="s">
        <v>645</v>
      </c>
    </row>
    <row r="5774" spans="1:10" s="284" customFormat="1" ht="40.200000000000003" customHeight="1">
      <c r="A5774" s="422" t="s">
        <v>17079</v>
      </c>
      <c r="B5774" s="325" t="s">
        <v>17080</v>
      </c>
      <c r="C5774" s="423" t="s">
        <v>17112</v>
      </c>
      <c r="D5774" s="325" t="s">
        <v>17082</v>
      </c>
      <c r="E5774" s="325" t="s">
        <v>17083</v>
      </c>
      <c r="F5774" s="325" t="s">
        <v>13775</v>
      </c>
      <c r="G5774" s="325" t="s">
        <v>17113</v>
      </c>
      <c r="H5774" s="325" t="s">
        <v>13776</v>
      </c>
      <c r="I5774" s="273" t="s">
        <v>9</v>
      </c>
      <c r="J5774" s="290" t="s">
        <v>645</v>
      </c>
    </row>
    <row r="5775" spans="1:10" s="284" customFormat="1" ht="40.200000000000003" customHeight="1">
      <c r="A5775" s="422" t="s">
        <v>17079</v>
      </c>
      <c r="B5775" s="325" t="s">
        <v>17080</v>
      </c>
      <c r="C5775" s="423" t="s">
        <v>17114</v>
      </c>
      <c r="D5775" s="325" t="s">
        <v>17082</v>
      </c>
      <c r="E5775" s="325" t="s">
        <v>17083</v>
      </c>
      <c r="F5775" s="325" t="s">
        <v>13778</v>
      </c>
      <c r="G5775" s="325" t="s">
        <v>17097</v>
      </c>
      <c r="H5775" s="325" t="s">
        <v>13405</v>
      </c>
      <c r="I5775" s="273" t="s">
        <v>9</v>
      </c>
      <c r="J5775" s="290" t="s">
        <v>645</v>
      </c>
    </row>
    <row r="5776" spans="1:10" s="284" customFormat="1" ht="40.200000000000003" customHeight="1">
      <c r="A5776" s="422" t="s">
        <v>17079</v>
      </c>
      <c r="B5776" s="325" t="s">
        <v>17080</v>
      </c>
      <c r="C5776" s="423" t="s">
        <v>17115</v>
      </c>
      <c r="D5776" s="325" t="s">
        <v>17082</v>
      </c>
      <c r="E5776" s="325" t="s">
        <v>17083</v>
      </c>
      <c r="F5776" s="325" t="s">
        <v>13780</v>
      </c>
      <c r="G5776" s="325" t="s">
        <v>17111</v>
      </c>
      <c r="H5776" s="325" t="s">
        <v>13781</v>
      </c>
      <c r="I5776" s="273" t="s">
        <v>9</v>
      </c>
      <c r="J5776" s="290" t="s">
        <v>645</v>
      </c>
    </row>
    <row r="5777" spans="1:10" s="284" customFormat="1" ht="40.200000000000003" customHeight="1">
      <c r="A5777" s="422" t="s">
        <v>17079</v>
      </c>
      <c r="B5777" s="325" t="s">
        <v>17080</v>
      </c>
      <c r="C5777" s="423" t="s">
        <v>17116</v>
      </c>
      <c r="D5777" s="325" t="s">
        <v>17082</v>
      </c>
      <c r="E5777" s="325" t="s">
        <v>17083</v>
      </c>
      <c r="F5777" s="325" t="s">
        <v>6636</v>
      </c>
      <c r="G5777" s="325" t="s">
        <v>17097</v>
      </c>
      <c r="H5777" s="325" t="s">
        <v>13352</v>
      </c>
      <c r="I5777" s="273" t="s">
        <v>9</v>
      </c>
      <c r="J5777" s="290" t="s">
        <v>645</v>
      </c>
    </row>
    <row r="5778" spans="1:10" s="284" customFormat="1" ht="40.200000000000003" customHeight="1">
      <c r="A5778" s="422" t="s">
        <v>17079</v>
      </c>
      <c r="B5778" s="325" t="s">
        <v>17080</v>
      </c>
      <c r="C5778" s="423" t="s">
        <v>17117</v>
      </c>
      <c r="D5778" s="325" t="s">
        <v>17082</v>
      </c>
      <c r="E5778" s="325" t="s">
        <v>17083</v>
      </c>
      <c r="F5778" s="325" t="s">
        <v>15506</v>
      </c>
      <c r="G5778" s="325" t="s">
        <v>17097</v>
      </c>
      <c r="H5778" s="325" t="s">
        <v>13785</v>
      </c>
      <c r="I5778" s="273" t="s">
        <v>9</v>
      </c>
      <c r="J5778" s="290" t="s">
        <v>645</v>
      </c>
    </row>
    <row r="5779" spans="1:10" s="284" customFormat="1" ht="40.200000000000003" customHeight="1">
      <c r="A5779" s="422" t="s">
        <v>17079</v>
      </c>
      <c r="B5779" s="325" t="s">
        <v>17080</v>
      </c>
      <c r="C5779" s="423" t="s">
        <v>17118</v>
      </c>
      <c r="D5779" s="325" t="s">
        <v>17082</v>
      </c>
      <c r="E5779" s="325" t="s">
        <v>17083</v>
      </c>
      <c r="F5779" s="325" t="s">
        <v>1723</v>
      </c>
      <c r="G5779" s="325" t="s">
        <v>17119</v>
      </c>
      <c r="H5779" s="325" t="s">
        <v>1725</v>
      </c>
      <c r="I5779" s="273" t="s">
        <v>9</v>
      </c>
      <c r="J5779" s="290" t="s">
        <v>645</v>
      </c>
    </row>
    <row r="5780" spans="1:10" s="284" customFormat="1" ht="40.200000000000003" customHeight="1">
      <c r="A5780" s="422" t="s">
        <v>17079</v>
      </c>
      <c r="B5780" s="325" t="s">
        <v>17080</v>
      </c>
      <c r="C5780" s="423" t="s">
        <v>17120</v>
      </c>
      <c r="D5780" s="325" t="s">
        <v>17082</v>
      </c>
      <c r="E5780" s="325" t="s">
        <v>17083</v>
      </c>
      <c r="F5780" s="325" t="s">
        <v>15511</v>
      </c>
      <c r="G5780" s="325" t="s">
        <v>17097</v>
      </c>
      <c r="H5780" s="325" t="s">
        <v>15512</v>
      </c>
      <c r="I5780" s="273" t="s">
        <v>9</v>
      </c>
      <c r="J5780" s="290" t="s">
        <v>645</v>
      </c>
    </row>
    <row r="5781" spans="1:10" s="284" customFormat="1" ht="40.200000000000003" customHeight="1">
      <c r="A5781" s="422" t="s">
        <v>17079</v>
      </c>
      <c r="B5781" s="325" t="s">
        <v>17080</v>
      </c>
      <c r="C5781" s="423" t="s">
        <v>17121</v>
      </c>
      <c r="D5781" s="325" t="s">
        <v>17082</v>
      </c>
      <c r="E5781" s="325" t="s">
        <v>17083</v>
      </c>
      <c r="F5781" s="325" t="s">
        <v>13791</v>
      </c>
      <c r="G5781" s="325" t="s">
        <v>17094</v>
      </c>
      <c r="H5781" s="325" t="s">
        <v>13792</v>
      </c>
      <c r="I5781" s="273" t="s">
        <v>9</v>
      </c>
      <c r="J5781" s="290" t="s">
        <v>645</v>
      </c>
    </row>
    <row r="5782" spans="1:10" s="284" customFormat="1" ht="40.200000000000003" customHeight="1">
      <c r="A5782" s="422" t="s">
        <v>17079</v>
      </c>
      <c r="B5782" s="325" t="s">
        <v>17080</v>
      </c>
      <c r="C5782" s="423" t="s">
        <v>17122</v>
      </c>
      <c r="D5782" s="325" t="s">
        <v>17082</v>
      </c>
      <c r="E5782" s="325" t="s">
        <v>17083</v>
      </c>
      <c r="F5782" s="325" t="s">
        <v>13794</v>
      </c>
      <c r="G5782" s="325" t="s">
        <v>17094</v>
      </c>
      <c r="H5782" s="325" t="s">
        <v>15515</v>
      </c>
      <c r="I5782" s="273" t="s">
        <v>9</v>
      </c>
      <c r="J5782" s="290" t="s">
        <v>645</v>
      </c>
    </row>
    <row r="5783" spans="1:10" s="284" customFormat="1" ht="40.200000000000003" customHeight="1">
      <c r="A5783" s="422" t="s">
        <v>17079</v>
      </c>
      <c r="B5783" s="325" t="s">
        <v>17080</v>
      </c>
      <c r="C5783" s="423" t="s">
        <v>17123</v>
      </c>
      <c r="D5783" s="325" t="s">
        <v>17082</v>
      </c>
      <c r="E5783" s="325" t="s">
        <v>17083</v>
      </c>
      <c r="F5783" s="325" t="s">
        <v>13125</v>
      </c>
      <c r="G5783" s="325" t="s">
        <v>17094</v>
      </c>
      <c r="H5783" s="325" t="s">
        <v>17124</v>
      </c>
      <c r="I5783" s="273" t="s">
        <v>9</v>
      </c>
      <c r="J5783" s="290" t="s">
        <v>645</v>
      </c>
    </row>
    <row r="5784" spans="1:10" s="284" customFormat="1" ht="40.200000000000003" customHeight="1">
      <c r="A5784" s="422" t="s">
        <v>17079</v>
      </c>
      <c r="B5784" s="325" t="s">
        <v>17080</v>
      </c>
      <c r="C5784" s="423" t="s">
        <v>17125</v>
      </c>
      <c r="D5784" s="325" t="s">
        <v>17082</v>
      </c>
      <c r="E5784" s="325" t="s">
        <v>17083</v>
      </c>
      <c r="F5784" s="325" t="s">
        <v>17126</v>
      </c>
      <c r="G5784" s="325" t="s">
        <v>17094</v>
      </c>
      <c r="H5784" s="325" t="s">
        <v>17127</v>
      </c>
      <c r="I5784" s="273" t="s">
        <v>9</v>
      </c>
      <c r="J5784" s="290" t="s">
        <v>645</v>
      </c>
    </row>
    <row r="5785" spans="1:10" s="284" customFormat="1" ht="40.200000000000003" customHeight="1">
      <c r="A5785" s="422" t="s">
        <v>17079</v>
      </c>
      <c r="B5785" s="325" t="s">
        <v>17080</v>
      </c>
      <c r="C5785" s="423" t="s">
        <v>17128</v>
      </c>
      <c r="D5785" s="325" t="s">
        <v>17082</v>
      </c>
      <c r="E5785" s="325" t="s">
        <v>17083</v>
      </c>
      <c r="F5785" s="325" t="s">
        <v>17129</v>
      </c>
      <c r="G5785" s="325" t="s">
        <v>17130</v>
      </c>
      <c r="H5785" s="325" t="s">
        <v>17131</v>
      </c>
      <c r="I5785" s="273" t="s">
        <v>9</v>
      </c>
      <c r="J5785" s="290" t="s">
        <v>645</v>
      </c>
    </row>
    <row r="5786" spans="1:10" s="284" customFormat="1" ht="40.200000000000003" customHeight="1">
      <c r="A5786" s="422" t="s">
        <v>17079</v>
      </c>
      <c r="B5786" s="325" t="s">
        <v>17080</v>
      </c>
      <c r="C5786" s="423" t="s">
        <v>17132</v>
      </c>
      <c r="D5786" s="325" t="s">
        <v>17082</v>
      </c>
      <c r="E5786" s="325" t="s">
        <v>17083</v>
      </c>
      <c r="F5786" s="325" t="s">
        <v>17133</v>
      </c>
      <c r="G5786" s="325" t="s">
        <v>17134</v>
      </c>
      <c r="H5786" s="325" t="s">
        <v>17135</v>
      </c>
      <c r="I5786" s="273" t="s">
        <v>9</v>
      </c>
      <c r="J5786" s="290" t="s">
        <v>645</v>
      </c>
    </row>
    <row r="5787" spans="1:10" s="284" customFormat="1" ht="40.200000000000003" customHeight="1">
      <c r="A5787" s="422" t="s">
        <v>17079</v>
      </c>
      <c r="B5787" s="325" t="s">
        <v>17080</v>
      </c>
      <c r="C5787" s="423" t="s">
        <v>17136</v>
      </c>
      <c r="D5787" s="325" t="s">
        <v>17082</v>
      </c>
      <c r="E5787" s="325" t="s">
        <v>17083</v>
      </c>
      <c r="F5787" s="325" t="s">
        <v>13140</v>
      </c>
      <c r="G5787" s="325" t="s">
        <v>13137</v>
      </c>
      <c r="H5787" s="325" t="s">
        <v>13374</v>
      </c>
      <c r="I5787" s="273" t="s">
        <v>9</v>
      </c>
      <c r="J5787" s="290" t="s">
        <v>645</v>
      </c>
    </row>
    <row r="5788" spans="1:10" s="284" customFormat="1" ht="40.200000000000003" customHeight="1">
      <c r="A5788" s="422" t="s">
        <v>17079</v>
      </c>
      <c r="B5788" s="325" t="s">
        <v>17080</v>
      </c>
      <c r="C5788" s="423" t="s">
        <v>17137</v>
      </c>
      <c r="D5788" s="325" t="s">
        <v>17082</v>
      </c>
      <c r="E5788" s="325" t="s">
        <v>17083</v>
      </c>
      <c r="F5788" s="325" t="s">
        <v>15528</v>
      </c>
      <c r="G5788" s="325" t="s">
        <v>13137</v>
      </c>
      <c r="H5788" s="325" t="s">
        <v>15529</v>
      </c>
      <c r="I5788" s="273" t="s">
        <v>9</v>
      </c>
      <c r="J5788" s="290" t="s">
        <v>645</v>
      </c>
    </row>
    <row r="5789" spans="1:10" s="284" customFormat="1" ht="40.200000000000003" customHeight="1">
      <c r="A5789" s="422" t="s">
        <v>17079</v>
      </c>
      <c r="B5789" s="325" t="s">
        <v>17080</v>
      </c>
      <c r="C5789" s="423" t="s">
        <v>17138</v>
      </c>
      <c r="D5789" s="325" t="s">
        <v>17082</v>
      </c>
      <c r="E5789" s="325" t="s">
        <v>17083</v>
      </c>
      <c r="F5789" s="325" t="s">
        <v>15531</v>
      </c>
      <c r="G5789" s="325" t="s">
        <v>17139</v>
      </c>
      <c r="H5789" s="325" t="s">
        <v>13808</v>
      </c>
      <c r="I5789" s="273" t="s">
        <v>9</v>
      </c>
      <c r="J5789" s="290" t="s">
        <v>645</v>
      </c>
    </row>
    <row r="5790" spans="1:10" s="284" customFormat="1" ht="40.200000000000003" customHeight="1">
      <c r="A5790" s="422" t="s">
        <v>17079</v>
      </c>
      <c r="B5790" s="325" t="s">
        <v>17080</v>
      </c>
      <c r="C5790" s="423" t="s">
        <v>17140</v>
      </c>
      <c r="D5790" s="325" t="s">
        <v>17082</v>
      </c>
      <c r="E5790" s="325" t="s">
        <v>17083</v>
      </c>
      <c r="F5790" s="325" t="s">
        <v>13385</v>
      </c>
      <c r="G5790" s="325" t="s">
        <v>17141</v>
      </c>
      <c r="H5790" s="325" t="s">
        <v>13386</v>
      </c>
      <c r="I5790" s="282" t="s">
        <v>10</v>
      </c>
      <c r="J5790" s="290" t="s">
        <v>17945</v>
      </c>
    </row>
    <row r="5791" spans="1:10" s="284" customFormat="1" ht="40.200000000000003" customHeight="1">
      <c r="A5791" s="422" t="s">
        <v>17079</v>
      </c>
      <c r="B5791" s="325" t="s">
        <v>17080</v>
      </c>
      <c r="C5791" s="423" t="s">
        <v>17142</v>
      </c>
      <c r="D5791" s="325" t="s">
        <v>17082</v>
      </c>
      <c r="E5791" s="325" t="s">
        <v>17083</v>
      </c>
      <c r="F5791" s="325" t="s">
        <v>15536</v>
      </c>
      <c r="G5791" s="325" t="s">
        <v>17143</v>
      </c>
      <c r="H5791" s="325" t="s">
        <v>15538</v>
      </c>
      <c r="I5791" s="424" t="s">
        <v>9</v>
      </c>
      <c r="J5791" s="423" t="s">
        <v>645</v>
      </c>
    </row>
    <row r="5792" spans="1:10" s="284" customFormat="1" ht="40.200000000000003" customHeight="1">
      <c r="A5792" s="422" t="s">
        <v>17079</v>
      </c>
      <c r="B5792" s="325" t="s">
        <v>17080</v>
      </c>
      <c r="C5792" s="423" t="s">
        <v>17144</v>
      </c>
      <c r="D5792" s="325" t="s">
        <v>17082</v>
      </c>
      <c r="E5792" s="325" t="s">
        <v>17083</v>
      </c>
      <c r="F5792" s="325" t="s">
        <v>17145</v>
      </c>
      <c r="G5792" s="325" t="s">
        <v>17146</v>
      </c>
      <c r="H5792" s="325" t="s">
        <v>17147</v>
      </c>
      <c r="I5792" s="424" t="s">
        <v>9</v>
      </c>
      <c r="J5792" s="423" t="s">
        <v>645</v>
      </c>
    </row>
    <row r="5793" spans="1:10" s="284" customFormat="1" ht="40.200000000000003" customHeight="1">
      <c r="A5793" s="422" t="s">
        <v>17079</v>
      </c>
      <c r="B5793" s="325" t="s">
        <v>17080</v>
      </c>
      <c r="C5793" s="423" t="s">
        <v>17148</v>
      </c>
      <c r="D5793" s="325" t="s">
        <v>17082</v>
      </c>
      <c r="E5793" s="325" t="s">
        <v>17083</v>
      </c>
      <c r="F5793" s="325" t="s">
        <v>17149</v>
      </c>
      <c r="G5793" s="325" t="s">
        <v>17150</v>
      </c>
      <c r="H5793" s="325" t="s">
        <v>17151</v>
      </c>
      <c r="I5793" s="424" t="s">
        <v>9</v>
      </c>
      <c r="J5793" s="423" t="s">
        <v>645</v>
      </c>
    </row>
    <row r="5794" spans="1:10" s="284" customFormat="1" ht="40.200000000000003" customHeight="1">
      <c r="A5794" s="422" t="s">
        <v>17079</v>
      </c>
      <c r="B5794" s="325" t="s">
        <v>17080</v>
      </c>
      <c r="C5794" s="423" t="s">
        <v>17152</v>
      </c>
      <c r="D5794" s="325" t="s">
        <v>17082</v>
      </c>
      <c r="E5794" s="325" t="s">
        <v>17083</v>
      </c>
      <c r="F5794" s="325" t="s">
        <v>13670</v>
      </c>
      <c r="G5794" s="325" t="s">
        <v>17094</v>
      </c>
      <c r="H5794" s="325" t="s">
        <v>13671</v>
      </c>
      <c r="I5794" s="424" t="s">
        <v>9</v>
      </c>
      <c r="J5794" s="423" t="s">
        <v>645</v>
      </c>
    </row>
    <row r="5795" spans="1:10" s="284" customFormat="1" ht="40.200000000000003" customHeight="1">
      <c r="A5795" s="422" t="s">
        <v>17079</v>
      </c>
      <c r="B5795" s="325" t="s">
        <v>17080</v>
      </c>
      <c r="C5795" s="423" t="s">
        <v>17153</v>
      </c>
      <c r="D5795" s="325" t="s">
        <v>17082</v>
      </c>
      <c r="E5795" s="325" t="s">
        <v>17083</v>
      </c>
      <c r="F5795" s="325" t="s">
        <v>13673</v>
      </c>
      <c r="G5795" s="325" t="s">
        <v>17094</v>
      </c>
      <c r="H5795" s="325" t="s">
        <v>13674</v>
      </c>
      <c r="I5795" s="424" t="s">
        <v>9</v>
      </c>
      <c r="J5795" s="423" t="s">
        <v>645</v>
      </c>
    </row>
    <row r="5796" spans="1:10" s="284" customFormat="1" ht="40.200000000000003" customHeight="1">
      <c r="A5796" s="422" t="s">
        <v>17079</v>
      </c>
      <c r="B5796" s="325" t="s">
        <v>17080</v>
      </c>
      <c r="C5796" s="423" t="s">
        <v>17154</v>
      </c>
      <c r="D5796" s="325" t="s">
        <v>17082</v>
      </c>
      <c r="E5796" s="325" t="s">
        <v>17083</v>
      </c>
      <c r="F5796" s="325" t="s">
        <v>13676</v>
      </c>
      <c r="G5796" s="325" t="s">
        <v>17094</v>
      </c>
      <c r="H5796" s="325" t="s">
        <v>13677</v>
      </c>
      <c r="I5796" s="424" t="s">
        <v>9</v>
      </c>
      <c r="J5796" s="423" t="s">
        <v>645</v>
      </c>
    </row>
    <row r="5797" spans="1:10" s="284" customFormat="1" ht="40.200000000000003" customHeight="1">
      <c r="A5797" s="422" t="s">
        <v>17079</v>
      </c>
      <c r="B5797" s="325" t="s">
        <v>17080</v>
      </c>
      <c r="C5797" s="423" t="s">
        <v>17155</v>
      </c>
      <c r="D5797" s="325" t="s">
        <v>17082</v>
      </c>
      <c r="E5797" s="325" t="s">
        <v>17083</v>
      </c>
      <c r="F5797" s="325" t="s">
        <v>17156</v>
      </c>
      <c r="G5797" s="325" t="s">
        <v>17094</v>
      </c>
      <c r="H5797" s="325" t="s">
        <v>17157</v>
      </c>
      <c r="I5797" s="424" t="s">
        <v>9</v>
      </c>
      <c r="J5797" s="423" t="s">
        <v>645</v>
      </c>
    </row>
    <row r="5798" spans="1:10" s="284" customFormat="1" ht="40.200000000000003" customHeight="1">
      <c r="A5798" s="422" t="s">
        <v>17079</v>
      </c>
      <c r="B5798" s="325" t="s">
        <v>17080</v>
      </c>
      <c r="C5798" s="423" t="s">
        <v>17158</v>
      </c>
      <c r="D5798" s="325" t="s">
        <v>17082</v>
      </c>
      <c r="E5798" s="325" t="s">
        <v>17083</v>
      </c>
      <c r="F5798" s="325" t="s">
        <v>15417</v>
      </c>
      <c r="G5798" s="325" t="s">
        <v>17094</v>
      </c>
      <c r="H5798" s="325" t="s">
        <v>13177</v>
      </c>
      <c r="I5798" s="424" t="s">
        <v>9</v>
      </c>
      <c r="J5798" s="423" t="s">
        <v>645</v>
      </c>
    </row>
    <row r="5799" spans="1:10" s="284" customFormat="1" ht="40.200000000000003" customHeight="1">
      <c r="A5799" s="422" t="s">
        <v>17079</v>
      </c>
      <c r="B5799" s="325" t="s">
        <v>17080</v>
      </c>
      <c r="C5799" s="423" t="s">
        <v>17159</v>
      </c>
      <c r="D5799" s="325" t="s">
        <v>17082</v>
      </c>
      <c r="E5799" s="325" t="s">
        <v>17083</v>
      </c>
      <c r="F5799" s="325" t="s">
        <v>15567</v>
      </c>
      <c r="G5799" s="325" t="s">
        <v>17094</v>
      </c>
      <c r="H5799" s="325" t="s">
        <v>15568</v>
      </c>
      <c r="I5799" s="424" t="s">
        <v>9</v>
      </c>
      <c r="J5799" s="423" t="s">
        <v>645</v>
      </c>
    </row>
    <row r="5800" spans="1:10" s="284" customFormat="1" ht="40.200000000000003" customHeight="1">
      <c r="A5800" s="422" t="s">
        <v>17079</v>
      </c>
      <c r="B5800" s="325" t="s">
        <v>17080</v>
      </c>
      <c r="C5800" s="423" t="s">
        <v>17160</v>
      </c>
      <c r="D5800" s="325" t="s">
        <v>17082</v>
      </c>
      <c r="E5800" s="325" t="s">
        <v>17083</v>
      </c>
      <c r="F5800" s="325" t="s">
        <v>13685</v>
      </c>
      <c r="G5800" s="325" t="s">
        <v>17094</v>
      </c>
      <c r="H5800" s="325" t="s">
        <v>13686</v>
      </c>
      <c r="I5800" s="424" t="s">
        <v>9</v>
      </c>
      <c r="J5800" s="423" t="s">
        <v>645</v>
      </c>
    </row>
    <row r="5801" spans="1:10" s="284" customFormat="1" ht="40.200000000000003" customHeight="1">
      <c r="A5801" s="422" t="s">
        <v>17079</v>
      </c>
      <c r="B5801" s="325" t="s">
        <v>17080</v>
      </c>
      <c r="C5801" s="423" t="s">
        <v>17161</v>
      </c>
      <c r="D5801" s="325" t="s">
        <v>17082</v>
      </c>
      <c r="E5801" s="325" t="s">
        <v>17083</v>
      </c>
      <c r="F5801" s="325" t="s">
        <v>13717</v>
      </c>
      <c r="G5801" s="325" t="s">
        <v>17094</v>
      </c>
      <c r="H5801" s="325" t="s">
        <v>13630</v>
      </c>
      <c r="I5801" s="424" t="s">
        <v>9</v>
      </c>
      <c r="J5801" s="423" t="s">
        <v>645</v>
      </c>
    </row>
    <row r="5802" spans="1:10" s="284" customFormat="1" ht="40.200000000000003" customHeight="1">
      <c r="A5802" s="422" t="s">
        <v>17079</v>
      </c>
      <c r="B5802" s="325" t="s">
        <v>17080</v>
      </c>
      <c r="C5802" s="423" t="s">
        <v>17162</v>
      </c>
      <c r="D5802" s="325" t="s">
        <v>17082</v>
      </c>
      <c r="E5802" s="325" t="s">
        <v>17083</v>
      </c>
      <c r="F5802" s="325" t="s">
        <v>13232</v>
      </c>
      <c r="G5802" s="325" t="s">
        <v>17094</v>
      </c>
      <c r="H5802" s="325" t="s">
        <v>13233</v>
      </c>
      <c r="I5802" s="424" t="s">
        <v>9</v>
      </c>
      <c r="J5802" s="423" t="s">
        <v>645</v>
      </c>
    </row>
    <row r="5803" spans="1:10" s="284" customFormat="1" ht="40.200000000000003" customHeight="1">
      <c r="A5803" s="422" t="s">
        <v>17079</v>
      </c>
      <c r="B5803" s="325" t="s">
        <v>17080</v>
      </c>
      <c r="C5803" s="423" t="s">
        <v>17163</v>
      </c>
      <c r="D5803" s="325" t="s">
        <v>17082</v>
      </c>
      <c r="E5803" s="325" t="s">
        <v>17083</v>
      </c>
      <c r="F5803" s="325" t="s">
        <v>12606</v>
      </c>
      <c r="G5803" s="325" t="s">
        <v>17094</v>
      </c>
      <c r="H5803" s="325" t="s">
        <v>12607</v>
      </c>
      <c r="I5803" s="424" t="s">
        <v>9</v>
      </c>
      <c r="J5803" s="423" t="s">
        <v>645</v>
      </c>
    </row>
    <row r="5804" spans="1:10" s="284" customFormat="1" ht="40.200000000000003" customHeight="1">
      <c r="A5804" s="422" t="s">
        <v>17079</v>
      </c>
      <c r="B5804" s="325" t="s">
        <v>17080</v>
      </c>
      <c r="C5804" s="423" t="s">
        <v>17164</v>
      </c>
      <c r="D5804" s="325" t="s">
        <v>17082</v>
      </c>
      <c r="E5804" s="325" t="s">
        <v>17083</v>
      </c>
      <c r="F5804" s="325" t="s">
        <v>15574</v>
      </c>
      <c r="G5804" s="325" t="s">
        <v>17094</v>
      </c>
      <c r="H5804" s="325" t="s">
        <v>15447</v>
      </c>
      <c r="I5804" s="424" t="s">
        <v>9</v>
      </c>
      <c r="J5804" s="423" t="s">
        <v>645</v>
      </c>
    </row>
    <row r="5805" spans="1:10" s="284" customFormat="1" ht="40.200000000000003" customHeight="1">
      <c r="A5805" s="422" t="s">
        <v>17079</v>
      </c>
      <c r="B5805" s="325" t="s">
        <v>17080</v>
      </c>
      <c r="C5805" s="423" t="s">
        <v>17165</v>
      </c>
      <c r="D5805" s="325" t="s">
        <v>17082</v>
      </c>
      <c r="E5805" s="325" t="s">
        <v>17083</v>
      </c>
      <c r="F5805" s="325" t="s">
        <v>13214</v>
      </c>
      <c r="G5805" s="325" t="s">
        <v>17094</v>
      </c>
      <c r="H5805" s="325" t="s">
        <v>13215</v>
      </c>
      <c r="I5805" s="424" t="s">
        <v>9</v>
      </c>
      <c r="J5805" s="423" t="s">
        <v>645</v>
      </c>
    </row>
    <row r="5806" spans="1:10" s="284" customFormat="1" ht="40.200000000000003" customHeight="1">
      <c r="A5806" s="422" t="s">
        <v>17079</v>
      </c>
      <c r="B5806" s="325" t="s">
        <v>17080</v>
      </c>
      <c r="C5806" s="423" t="s">
        <v>17166</v>
      </c>
      <c r="D5806" s="325" t="s">
        <v>17082</v>
      </c>
      <c r="E5806" s="325" t="s">
        <v>17083</v>
      </c>
      <c r="F5806" s="325" t="s">
        <v>13217</v>
      </c>
      <c r="G5806" s="325" t="s">
        <v>17094</v>
      </c>
      <c r="H5806" s="325" t="s">
        <v>13218</v>
      </c>
      <c r="I5806" s="424" t="s">
        <v>9</v>
      </c>
      <c r="J5806" s="423" t="s">
        <v>645</v>
      </c>
    </row>
    <row r="5807" spans="1:10" s="284" customFormat="1" ht="40.200000000000003" customHeight="1">
      <c r="A5807" s="422" t="s">
        <v>17079</v>
      </c>
      <c r="B5807" s="325" t="s">
        <v>17080</v>
      </c>
      <c r="C5807" s="423" t="s">
        <v>17167</v>
      </c>
      <c r="D5807" s="325" t="s">
        <v>17082</v>
      </c>
      <c r="E5807" s="325" t="s">
        <v>17083</v>
      </c>
      <c r="F5807" s="325" t="s">
        <v>15578</v>
      </c>
      <c r="G5807" s="325" t="s">
        <v>17168</v>
      </c>
      <c r="H5807" s="325" t="s">
        <v>15580</v>
      </c>
      <c r="I5807" s="424" t="s">
        <v>9</v>
      </c>
      <c r="J5807" s="423" t="s">
        <v>645</v>
      </c>
    </row>
    <row r="5808" spans="1:10" s="284" customFormat="1" ht="40.200000000000003" customHeight="1">
      <c r="A5808" s="422" t="s">
        <v>17079</v>
      </c>
      <c r="B5808" s="325" t="s">
        <v>17080</v>
      </c>
      <c r="C5808" s="423" t="s">
        <v>17169</v>
      </c>
      <c r="D5808" s="325" t="s">
        <v>17082</v>
      </c>
      <c r="E5808" s="325" t="s">
        <v>17083</v>
      </c>
      <c r="F5808" s="325" t="s">
        <v>15582</v>
      </c>
      <c r="G5808" s="325" t="s">
        <v>17170</v>
      </c>
      <c r="H5808" s="325" t="s">
        <v>15584</v>
      </c>
      <c r="I5808" s="424" t="s">
        <v>9</v>
      </c>
      <c r="J5808" s="423" t="s">
        <v>645</v>
      </c>
    </row>
    <row r="5809" spans="1:10" s="284" customFormat="1" ht="40.200000000000003" customHeight="1">
      <c r="A5809" s="422" t="s">
        <v>17079</v>
      </c>
      <c r="B5809" s="325" t="s">
        <v>17080</v>
      </c>
      <c r="C5809" s="423" t="s">
        <v>17171</v>
      </c>
      <c r="D5809" s="325" t="s">
        <v>17082</v>
      </c>
      <c r="E5809" s="325" t="s">
        <v>17083</v>
      </c>
      <c r="F5809" s="325" t="s">
        <v>15586</v>
      </c>
      <c r="G5809" s="325" t="s">
        <v>17097</v>
      </c>
      <c r="H5809" s="325" t="s">
        <v>15587</v>
      </c>
      <c r="I5809" s="424" t="s">
        <v>9</v>
      </c>
      <c r="J5809" s="423" t="s">
        <v>645</v>
      </c>
    </row>
    <row r="5810" spans="1:10" s="284" customFormat="1" ht="40.200000000000003" customHeight="1">
      <c r="A5810" s="422" t="s">
        <v>17079</v>
      </c>
      <c r="B5810" s="325" t="s">
        <v>17080</v>
      </c>
      <c r="C5810" s="423" t="s">
        <v>17172</v>
      </c>
      <c r="D5810" s="325" t="s">
        <v>17082</v>
      </c>
      <c r="E5810" s="325" t="s">
        <v>17083</v>
      </c>
      <c r="F5810" s="325" t="s">
        <v>17173</v>
      </c>
      <c r="G5810" s="325" t="s">
        <v>17097</v>
      </c>
      <c r="H5810" s="325" t="s">
        <v>15590</v>
      </c>
      <c r="I5810" s="424" t="s">
        <v>9</v>
      </c>
      <c r="J5810" s="423" t="s">
        <v>645</v>
      </c>
    </row>
    <row r="5811" spans="1:10" s="284" customFormat="1" ht="40.200000000000003" customHeight="1">
      <c r="A5811" s="422" t="s">
        <v>17079</v>
      </c>
      <c r="B5811" s="325" t="s">
        <v>17080</v>
      </c>
      <c r="C5811" s="423" t="s">
        <v>17174</v>
      </c>
      <c r="D5811" s="325" t="s">
        <v>17082</v>
      </c>
      <c r="E5811" s="325" t="s">
        <v>17083</v>
      </c>
      <c r="F5811" s="325" t="s">
        <v>15592</v>
      </c>
      <c r="G5811" s="325" t="s">
        <v>17175</v>
      </c>
      <c r="H5811" s="325" t="s">
        <v>15594</v>
      </c>
      <c r="I5811" s="424" t="s">
        <v>9</v>
      </c>
      <c r="J5811" s="423" t="s">
        <v>645</v>
      </c>
    </row>
    <row r="5812" spans="1:10" s="284" customFormat="1" ht="40.200000000000003" customHeight="1">
      <c r="A5812" s="422" t="s">
        <v>17079</v>
      </c>
      <c r="B5812" s="325" t="s">
        <v>17080</v>
      </c>
      <c r="C5812" s="423" t="s">
        <v>17176</v>
      </c>
      <c r="D5812" s="325" t="s">
        <v>17082</v>
      </c>
      <c r="E5812" s="325" t="s">
        <v>17083</v>
      </c>
      <c r="F5812" s="325" t="s">
        <v>15596</v>
      </c>
      <c r="G5812" s="325" t="s">
        <v>17177</v>
      </c>
      <c r="H5812" s="325" t="s">
        <v>15598</v>
      </c>
      <c r="I5812" s="424" t="s">
        <v>9</v>
      </c>
      <c r="J5812" s="423" t="s">
        <v>645</v>
      </c>
    </row>
    <row r="5813" spans="1:10" s="284" customFormat="1" ht="40.200000000000003" customHeight="1">
      <c r="A5813" s="422" t="s">
        <v>17079</v>
      </c>
      <c r="B5813" s="325" t="s">
        <v>17080</v>
      </c>
      <c r="C5813" s="423" t="s">
        <v>17178</v>
      </c>
      <c r="D5813" s="325" t="s">
        <v>17082</v>
      </c>
      <c r="E5813" s="325" t="s">
        <v>17083</v>
      </c>
      <c r="F5813" s="325" t="s">
        <v>17179</v>
      </c>
      <c r="G5813" s="325" t="s">
        <v>17175</v>
      </c>
      <c r="H5813" s="325" t="s">
        <v>17180</v>
      </c>
      <c r="I5813" s="424" t="s">
        <v>9</v>
      </c>
      <c r="J5813" s="423" t="s">
        <v>645</v>
      </c>
    </row>
    <row r="5814" spans="1:10" s="284" customFormat="1" ht="40.200000000000003" customHeight="1">
      <c r="A5814" s="280" t="s">
        <v>17181</v>
      </c>
      <c r="B5814" s="373" t="s">
        <v>17182</v>
      </c>
      <c r="C5814" s="373" t="s">
        <v>17183</v>
      </c>
      <c r="D5814" s="373" t="s">
        <v>17184</v>
      </c>
      <c r="E5814" s="373" t="s">
        <v>17185</v>
      </c>
      <c r="F5814" s="374" t="s">
        <v>15464</v>
      </c>
      <c r="G5814" s="374" t="s">
        <v>17186</v>
      </c>
      <c r="H5814" s="374" t="s">
        <v>17187</v>
      </c>
      <c r="I5814" s="370" t="s">
        <v>9</v>
      </c>
      <c r="J5814" s="404"/>
    </row>
    <row r="5815" spans="1:10" s="284" customFormat="1" ht="40.200000000000003" customHeight="1">
      <c r="A5815" s="280" t="s">
        <v>17181</v>
      </c>
      <c r="B5815" s="373" t="s">
        <v>17182</v>
      </c>
      <c r="C5815" s="373" t="s">
        <v>17188</v>
      </c>
      <c r="D5815" s="373" t="s">
        <v>17184</v>
      </c>
      <c r="E5815" s="373" t="s">
        <v>17185</v>
      </c>
      <c r="F5815" s="374" t="s">
        <v>13743</v>
      </c>
      <c r="G5815" s="374" t="s">
        <v>17189</v>
      </c>
      <c r="H5815" s="374" t="s">
        <v>13744</v>
      </c>
      <c r="I5815" s="370" t="s">
        <v>9</v>
      </c>
      <c r="J5815" s="404"/>
    </row>
    <row r="5816" spans="1:10" s="284" customFormat="1" ht="40.200000000000003" customHeight="1">
      <c r="A5816" s="280" t="s">
        <v>17181</v>
      </c>
      <c r="B5816" s="373" t="s">
        <v>17182</v>
      </c>
      <c r="C5816" s="373" t="s">
        <v>17190</v>
      </c>
      <c r="D5816" s="373" t="s">
        <v>17184</v>
      </c>
      <c r="E5816" s="373" t="s">
        <v>17185</v>
      </c>
      <c r="F5816" s="374" t="s">
        <v>13294</v>
      </c>
      <c r="G5816" s="374" t="s">
        <v>15477</v>
      </c>
      <c r="H5816" s="374" t="s">
        <v>13113</v>
      </c>
      <c r="I5816" s="370" t="s">
        <v>9</v>
      </c>
      <c r="J5816" s="404"/>
    </row>
    <row r="5817" spans="1:10" s="284" customFormat="1" ht="40.200000000000003" customHeight="1">
      <c r="A5817" s="280" t="s">
        <v>17181</v>
      </c>
      <c r="B5817" s="373" t="s">
        <v>17182</v>
      </c>
      <c r="C5817" s="373" t="s">
        <v>17191</v>
      </c>
      <c r="D5817" s="373" t="s">
        <v>17184</v>
      </c>
      <c r="E5817" s="373" t="s">
        <v>17185</v>
      </c>
      <c r="F5817" s="374" t="s">
        <v>15471</v>
      </c>
      <c r="G5817" s="374" t="s">
        <v>15477</v>
      </c>
      <c r="H5817" s="374" t="s">
        <v>15472</v>
      </c>
      <c r="I5817" s="370" t="s">
        <v>9</v>
      </c>
      <c r="J5817" s="404"/>
    </row>
    <row r="5818" spans="1:10" s="284" customFormat="1" ht="40.200000000000003" customHeight="1">
      <c r="A5818" s="280" t="s">
        <v>17181</v>
      </c>
      <c r="B5818" s="373" t="s">
        <v>17182</v>
      </c>
      <c r="C5818" s="373" t="s">
        <v>17192</v>
      </c>
      <c r="D5818" s="373" t="s">
        <v>17184</v>
      </c>
      <c r="E5818" s="373" t="s">
        <v>17185</v>
      </c>
      <c r="F5818" s="374" t="s">
        <v>15474</v>
      </c>
      <c r="G5818" s="374" t="s">
        <v>15477</v>
      </c>
      <c r="H5818" s="374" t="s">
        <v>15475</v>
      </c>
      <c r="I5818" s="368" t="s">
        <v>9</v>
      </c>
      <c r="J5818" s="404"/>
    </row>
    <row r="5819" spans="1:10" s="284" customFormat="1" ht="40.200000000000003" customHeight="1">
      <c r="A5819" s="280" t="s">
        <v>17181</v>
      </c>
      <c r="B5819" s="373" t="s">
        <v>17182</v>
      </c>
      <c r="C5819" s="373" t="s">
        <v>17193</v>
      </c>
      <c r="D5819" s="373" t="s">
        <v>17184</v>
      </c>
      <c r="E5819" s="373" t="s">
        <v>17185</v>
      </c>
      <c r="F5819" s="374" t="s">
        <v>13300</v>
      </c>
      <c r="G5819" s="374" t="s">
        <v>15477</v>
      </c>
      <c r="H5819" s="374" t="s">
        <v>13748</v>
      </c>
      <c r="I5819" s="368" t="s">
        <v>9</v>
      </c>
      <c r="J5819" s="404"/>
    </row>
    <row r="5820" spans="1:10" s="284" customFormat="1" ht="40.200000000000003" customHeight="1">
      <c r="A5820" s="280" t="s">
        <v>17181</v>
      </c>
      <c r="B5820" s="373" t="s">
        <v>17182</v>
      </c>
      <c r="C5820" s="373" t="s">
        <v>17194</v>
      </c>
      <c r="D5820" s="373" t="s">
        <v>17184</v>
      </c>
      <c r="E5820" s="373" t="s">
        <v>17185</v>
      </c>
      <c r="F5820" s="374" t="s">
        <v>17195</v>
      </c>
      <c r="G5820" s="374" t="s">
        <v>15477</v>
      </c>
      <c r="H5820" s="374" t="s">
        <v>13304</v>
      </c>
      <c r="I5820" s="368" t="s">
        <v>9</v>
      </c>
      <c r="J5820" s="404"/>
    </row>
    <row r="5821" spans="1:10" s="284" customFormat="1" ht="40.200000000000003" customHeight="1">
      <c r="A5821" s="280" t="s">
        <v>17181</v>
      </c>
      <c r="B5821" s="373" t="s">
        <v>17182</v>
      </c>
      <c r="C5821" s="373" t="s">
        <v>17196</v>
      </c>
      <c r="D5821" s="373" t="s">
        <v>17184</v>
      </c>
      <c r="E5821" s="373" t="s">
        <v>17185</v>
      </c>
      <c r="F5821" s="374" t="s">
        <v>15481</v>
      </c>
      <c r="G5821" s="374" t="s">
        <v>15477</v>
      </c>
      <c r="H5821" s="374" t="s">
        <v>15482</v>
      </c>
      <c r="I5821" s="368" t="s">
        <v>9</v>
      </c>
      <c r="J5821" s="404"/>
    </row>
    <row r="5822" spans="1:10" s="284" customFormat="1" ht="40.200000000000003" customHeight="1">
      <c r="A5822" s="280" t="s">
        <v>17181</v>
      </c>
      <c r="B5822" s="373" t="s">
        <v>17182</v>
      </c>
      <c r="C5822" s="373" t="s">
        <v>17197</v>
      </c>
      <c r="D5822" s="373" t="s">
        <v>17184</v>
      </c>
      <c r="E5822" s="373" t="s">
        <v>17185</v>
      </c>
      <c r="F5822" s="374" t="s">
        <v>17198</v>
      </c>
      <c r="G5822" s="374" t="s">
        <v>15485</v>
      </c>
      <c r="H5822" s="374" t="s">
        <v>17199</v>
      </c>
      <c r="I5822" s="368" t="s">
        <v>9</v>
      </c>
      <c r="J5822" s="404"/>
    </row>
    <row r="5823" spans="1:10" s="284" customFormat="1" ht="40.200000000000003" customHeight="1">
      <c r="A5823" s="280" t="s">
        <v>17181</v>
      </c>
      <c r="B5823" s="373" t="s">
        <v>17182</v>
      </c>
      <c r="C5823" s="373" t="s">
        <v>17200</v>
      </c>
      <c r="D5823" s="373" t="s">
        <v>17184</v>
      </c>
      <c r="E5823" s="373" t="s">
        <v>17185</v>
      </c>
      <c r="F5823" s="374" t="s">
        <v>17201</v>
      </c>
      <c r="G5823" s="374" t="s">
        <v>15485</v>
      </c>
      <c r="H5823" s="374" t="s">
        <v>13759</v>
      </c>
      <c r="I5823" s="368" t="s">
        <v>9</v>
      </c>
      <c r="J5823" s="404"/>
    </row>
    <row r="5824" spans="1:10" s="284" customFormat="1" ht="40.200000000000003" customHeight="1">
      <c r="A5824" s="280" t="s">
        <v>17181</v>
      </c>
      <c r="B5824" s="373" t="s">
        <v>17182</v>
      </c>
      <c r="C5824" s="373" t="s">
        <v>17202</v>
      </c>
      <c r="D5824" s="373" t="s">
        <v>17184</v>
      </c>
      <c r="E5824" s="373" t="s">
        <v>17185</v>
      </c>
      <c r="F5824" s="374" t="s">
        <v>1702</v>
      </c>
      <c r="G5824" s="374" t="s">
        <v>15485</v>
      </c>
      <c r="H5824" s="374" t="s">
        <v>13761</v>
      </c>
      <c r="I5824" s="368" t="s">
        <v>9</v>
      </c>
      <c r="J5824" s="404"/>
    </row>
    <row r="5825" spans="1:10" s="284" customFormat="1" ht="40.200000000000003" customHeight="1">
      <c r="A5825" s="280" t="s">
        <v>17181</v>
      </c>
      <c r="B5825" s="373" t="s">
        <v>17182</v>
      </c>
      <c r="C5825" s="373" t="s">
        <v>17203</v>
      </c>
      <c r="D5825" s="373" t="s">
        <v>17184</v>
      </c>
      <c r="E5825" s="373" t="s">
        <v>17185</v>
      </c>
      <c r="F5825" s="374" t="s">
        <v>6604</v>
      </c>
      <c r="G5825" s="374" t="s">
        <v>15491</v>
      </c>
      <c r="H5825" s="374" t="s">
        <v>6605</v>
      </c>
      <c r="I5825" s="368" t="s">
        <v>9</v>
      </c>
      <c r="J5825" s="404"/>
    </row>
    <row r="5826" spans="1:10" s="284" customFormat="1" ht="40.200000000000003" customHeight="1">
      <c r="A5826" s="280" t="s">
        <v>17181</v>
      </c>
      <c r="B5826" s="373" t="s">
        <v>17182</v>
      </c>
      <c r="C5826" s="373" t="s">
        <v>17204</v>
      </c>
      <c r="D5826" s="373" t="s">
        <v>17184</v>
      </c>
      <c r="E5826" s="373" t="s">
        <v>17185</v>
      </c>
      <c r="F5826" s="374" t="s">
        <v>13764</v>
      </c>
      <c r="G5826" s="374" t="s">
        <v>15493</v>
      </c>
      <c r="H5826" s="374" t="s">
        <v>13765</v>
      </c>
      <c r="I5826" s="368" t="s">
        <v>9</v>
      </c>
      <c r="J5826" s="404"/>
    </row>
    <row r="5827" spans="1:10" s="284" customFormat="1" ht="40.200000000000003" customHeight="1">
      <c r="A5827" s="280" t="s">
        <v>17181</v>
      </c>
      <c r="B5827" s="373" t="s">
        <v>17182</v>
      </c>
      <c r="C5827" s="373" t="s">
        <v>17205</v>
      </c>
      <c r="D5827" s="373" t="s">
        <v>17184</v>
      </c>
      <c r="E5827" s="373" t="s">
        <v>17185</v>
      </c>
      <c r="F5827" s="374" t="s">
        <v>13767</v>
      </c>
      <c r="G5827" s="374" t="s">
        <v>15495</v>
      </c>
      <c r="H5827" s="374" t="s">
        <v>13768</v>
      </c>
      <c r="I5827" s="368" t="s">
        <v>9</v>
      </c>
      <c r="J5827" s="404"/>
    </row>
    <row r="5828" spans="1:10" s="284" customFormat="1" ht="40.200000000000003" customHeight="1">
      <c r="A5828" s="280" t="s">
        <v>17181</v>
      </c>
      <c r="B5828" s="373" t="s">
        <v>17182</v>
      </c>
      <c r="C5828" s="373" t="s">
        <v>17206</v>
      </c>
      <c r="D5828" s="373" t="s">
        <v>17184</v>
      </c>
      <c r="E5828" s="373" t="s">
        <v>17185</v>
      </c>
      <c r="F5828" s="374" t="s">
        <v>13770</v>
      </c>
      <c r="G5828" s="374" t="s">
        <v>15497</v>
      </c>
      <c r="H5828" s="374" t="s">
        <v>13405</v>
      </c>
      <c r="I5828" s="368" t="s">
        <v>9</v>
      </c>
      <c r="J5828" s="404"/>
    </row>
    <row r="5829" spans="1:10" s="284" customFormat="1" ht="40.200000000000003" customHeight="1">
      <c r="A5829" s="280" t="s">
        <v>17181</v>
      </c>
      <c r="B5829" s="373" t="s">
        <v>17182</v>
      </c>
      <c r="C5829" s="373" t="s">
        <v>17207</v>
      </c>
      <c r="D5829" s="373" t="s">
        <v>17184</v>
      </c>
      <c r="E5829" s="373" t="s">
        <v>17185</v>
      </c>
      <c r="F5829" s="374" t="s">
        <v>13772</v>
      </c>
      <c r="G5829" s="374" t="s">
        <v>15499</v>
      </c>
      <c r="H5829" s="374" t="s">
        <v>13773</v>
      </c>
      <c r="I5829" s="368" t="s">
        <v>9</v>
      </c>
      <c r="J5829" s="404"/>
    </row>
    <row r="5830" spans="1:10" s="284" customFormat="1" ht="40.200000000000003" customHeight="1">
      <c r="A5830" s="280" t="s">
        <v>17181</v>
      </c>
      <c r="B5830" s="373" t="s">
        <v>17182</v>
      </c>
      <c r="C5830" s="373" t="s">
        <v>17208</v>
      </c>
      <c r="D5830" s="373" t="s">
        <v>17184</v>
      </c>
      <c r="E5830" s="373" t="s">
        <v>17185</v>
      </c>
      <c r="F5830" s="374" t="s">
        <v>13775</v>
      </c>
      <c r="G5830" s="374" t="s">
        <v>15501</v>
      </c>
      <c r="H5830" s="374" t="s">
        <v>13776</v>
      </c>
      <c r="I5830" s="368" t="s">
        <v>9</v>
      </c>
      <c r="J5830" s="404"/>
    </row>
    <row r="5831" spans="1:10" s="284" customFormat="1" ht="40.200000000000003" customHeight="1">
      <c r="A5831" s="280" t="s">
        <v>17181</v>
      </c>
      <c r="B5831" s="373" t="s">
        <v>17182</v>
      </c>
      <c r="C5831" s="373" t="s">
        <v>17209</v>
      </c>
      <c r="D5831" s="373" t="s">
        <v>17184</v>
      </c>
      <c r="E5831" s="373" t="s">
        <v>17185</v>
      </c>
      <c r="F5831" s="374" t="s">
        <v>13778</v>
      </c>
      <c r="G5831" s="374" t="s">
        <v>15485</v>
      </c>
      <c r="H5831" s="374" t="s">
        <v>13405</v>
      </c>
      <c r="I5831" s="368" t="s">
        <v>9</v>
      </c>
      <c r="J5831" s="404"/>
    </row>
    <row r="5832" spans="1:10" s="284" customFormat="1" ht="40.200000000000003" customHeight="1">
      <c r="A5832" s="280" t="s">
        <v>17181</v>
      </c>
      <c r="B5832" s="373" t="s">
        <v>17182</v>
      </c>
      <c r="C5832" s="373" t="s">
        <v>17210</v>
      </c>
      <c r="D5832" s="373" t="s">
        <v>17184</v>
      </c>
      <c r="E5832" s="373" t="s">
        <v>17185</v>
      </c>
      <c r="F5832" s="374" t="s">
        <v>13780</v>
      </c>
      <c r="G5832" s="374" t="s">
        <v>15499</v>
      </c>
      <c r="H5832" s="374" t="s">
        <v>13781</v>
      </c>
      <c r="I5832" s="368" t="s">
        <v>9</v>
      </c>
      <c r="J5832" s="404"/>
    </row>
    <row r="5833" spans="1:10" s="284" customFormat="1" ht="40.200000000000003" customHeight="1">
      <c r="A5833" s="280" t="s">
        <v>17181</v>
      </c>
      <c r="B5833" s="373" t="s">
        <v>17182</v>
      </c>
      <c r="C5833" s="373" t="s">
        <v>17211</v>
      </c>
      <c r="D5833" s="373" t="s">
        <v>17184</v>
      </c>
      <c r="E5833" s="373" t="s">
        <v>17185</v>
      </c>
      <c r="F5833" s="374" t="s">
        <v>6636</v>
      </c>
      <c r="G5833" s="374" t="s">
        <v>15485</v>
      </c>
      <c r="H5833" s="374" t="s">
        <v>13352</v>
      </c>
      <c r="I5833" s="368" t="s">
        <v>9</v>
      </c>
      <c r="J5833" s="404"/>
    </row>
    <row r="5834" spans="1:10" s="284" customFormat="1" ht="40.200000000000003" customHeight="1">
      <c r="A5834" s="280" t="s">
        <v>17181</v>
      </c>
      <c r="B5834" s="373" t="s">
        <v>17182</v>
      </c>
      <c r="C5834" s="373" t="s">
        <v>17212</v>
      </c>
      <c r="D5834" s="373" t="s">
        <v>17184</v>
      </c>
      <c r="E5834" s="373" t="s">
        <v>17185</v>
      </c>
      <c r="F5834" s="374" t="s">
        <v>15506</v>
      </c>
      <c r="G5834" s="374" t="s">
        <v>17213</v>
      </c>
      <c r="H5834" s="374" t="s">
        <v>17214</v>
      </c>
      <c r="I5834" s="368" t="s">
        <v>9</v>
      </c>
      <c r="J5834" s="404"/>
    </row>
    <row r="5835" spans="1:10" s="284" customFormat="1" ht="40.200000000000003" customHeight="1">
      <c r="A5835" s="280" t="s">
        <v>17181</v>
      </c>
      <c r="B5835" s="373" t="s">
        <v>17182</v>
      </c>
      <c r="C5835" s="373" t="s">
        <v>17215</v>
      </c>
      <c r="D5835" s="373" t="s">
        <v>17184</v>
      </c>
      <c r="E5835" s="373" t="s">
        <v>17185</v>
      </c>
      <c r="F5835" s="374" t="s">
        <v>1723</v>
      </c>
      <c r="G5835" s="374" t="s">
        <v>17216</v>
      </c>
      <c r="H5835" s="374" t="s">
        <v>1725</v>
      </c>
      <c r="I5835" s="368" t="s">
        <v>9</v>
      </c>
      <c r="J5835" s="404"/>
    </row>
    <row r="5836" spans="1:10" s="284" customFormat="1" ht="40.200000000000003" customHeight="1">
      <c r="A5836" s="280" t="s">
        <v>17181</v>
      </c>
      <c r="B5836" s="373" t="s">
        <v>17182</v>
      </c>
      <c r="C5836" s="373" t="s">
        <v>17217</v>
      </c>
      <c r="D5836" s="373" t="s">
        <v>17184</v>
      </c>
      <c r="E5836" s="373" t="s">
        <v>17185</v>
      </c>
      <c r="F5836" s="374" t="s">
        <v>1725</v>
      </c>
      <c r="G5836" s="374" t="s">
        <v>17218</v>
      </c>
      <c r="H5836" s="374" t="s">
        <v>1728</v>
      </c>
      <c r="I5836" s="368" t="s">
        <v>9</v>
      </c>
      <c r="J5836" s="404"/>
    </row>
    <row r="5837" spans="1:10" s="284" customFormat="1" ht="40.200000000000003" customHeight="1">
      <c r="A5837" s="280" t="s">
        <v>17181</v>
      </c>
      <c r="B5837" s="373" t="s">
        <v>17182</v>
      </c>
      <c r="C5837" s="373" t="s">
        <v>17219</v>
      </c>
      <c r="D5837" s="373" t="s">
        <v>17184</v>
      </c>
      <c r="E5837" s="373" t="s">
        <v>17185</v>
      </c>
      <c r="F5837" s="374" t="s">
        <v>15511</v>
      </c>
      <c r="G5837" s="374" t="s">
        <v>17220</v>
      </c>
      <c r="H5837" s="374" t="s">
        <v>15512</v>
      </c>
      <c r="I5837" s="368" t="s">
        <v>9</v>
      </c>
      <c r="J5837" s="404"/>
    </row>
    <row r="5838" spans="1:10" s="284" customFormat="1" ht="40.200000000000003" customHeight="1">
      <c r="A5838" s="280" t="s">
        <v>17181</v>
      </c>
      <c r="B5838" s="373" t="s">
        <v>17182</v>
      </c>
      <c r="C5838" s="373" t="s">
        <v>17221</v>
      </c>
      <c r="D5838" s="373" t="s">
        <v>17184</v>
      </c>
      <c r="E5838" s="373" t="s">
        <v>17185</v>
      </c>
      <c r="F5838" s="374" t="s">
        <v>13791</v>
      </c>
      <c r="G5838" s="374" t="s">
        <v>17222</v>
      </c>
      <c r="H5838" s="374" t="s">
        <v>13792</v>
      </c>
      <c r="I5838" s="368" t="s">
        <v>9</v>
      </c>
      <c r="J5838" s="404"/>
    </row>
    <row r="5839" spans="1:10" s="284" customFormat="1" ht="40.200000000000003" customHeight="1">
      <c r="A5839" s="280" t="s">
        <v>17181</v>
      </c>
      <c r="B5839" s="373" t="s">
        <v>17182</v>
      </c>
      <c r="C5839" s="373" t="s">
        <v>17223</v>
      </c>
      <c r="D5839" s="373" t="s">
        <v>17184</v>
      </c>
      <c r="E5839" s="373" t="s">
        <v>17185</v>
      </c>
      <c r="F5839" s="374" t="s">
        <v>13794</v>
      </c>
      <c r="G5839" s="374" t="s">
        <v>17222</v>
      </c>
      <c r="H5839" s="374" t="s">
        <v>15515</v>
      </c>
      <c r="I5839" s="368" t="s">
        <v>9</v>
      </c>
      <c r="J5839" s="404"/>
    </row>
    <row r="5840" spans="1:10" s="284" customFormat="1" ht="40.200000000000003" customHeight="1">
      <c r="A5840" s="280" t="s">
        <v>17181</v>
      </c>
      <c r="B5840" s="373" t="s">
        <v>17182</v>
      </c>
      <c r="C5840" s="373" t="s">
        <v>17224</v>
      </c>
      <c r="D5840" s="373" t="s">
        <v>17184</v>
      </c>
      <c r="E5840" s="373" t="s">
        <v>17185</v>
      </c>
      <c r="F5840" s="374" t="s">
        <v>13125</v>
      </c>
      <c r="G5840" s="374" t="s">
        <v>17225</v>
      </c>
      <c r="H5840" s="374" t="s">
        <v>15517</v>
      </c>
      <c r="I5840" s="368" t="s">
        <v>9</v>
      </c>
      <c r="J5840" s="404"/>
    </row>
    <row r="5841" spans="1:10" s="284" customFormat="1" ht="40.200000000000003" customHeight="1">
      <c r="A5841" s="280" t="s">
        <v>17181</v>
      </c>
      <c r="B5841" s="373" t="s">
        <v>17182</v>
      </c>
      <c r="C5841" s="373" t="s">
        <v>17226</v>
      </c>
      <c r="D5841" s="373" t="s">
        <v>17184</v>
      </c>
      <c r="E5841" s="373" t="s">
        <v>17185</v>
      </c>
      <c r="F5841" s="374" t="s">
        <v>13800</v>
      </c>
      <c r="G5841" s="374" t="s">
        <v>17227</v>
      </c>
      <c r="H5841" s="374" t="s">
        <v>17228</v>
      </c>
      <c r="I5841" s="368" t="s">
        <v>9</v>
      </c>
      <c r="J5841" s="404"/>
    </row>
    <row r="5842" spans="1:10" s="284" customFormat="1" ht="40.200000000000003" customHeight="1">
      <c r="A5842" s="280" t="s">
        <v>17181</v>
      </c>
      <c r="B5842" s="373" t="s">
        <v>17182</v>
      </c>
      <c r="C5842" s="373" t="s">
        <v>17229</v>
      </c>
      <c r="D5842" s="373" t="s">
        <v>17184</v>
      </c>
      <c r="E5842" s="373" t="s">
        <v>17185</v>
      </c>
      <c r="F5842" s="374" t="s">
        <v>17230</v>
      </c>
      <c r="G5842" s="374" t="s">
        <v>15522</v>
      </c>
      <c r="H5842" s="374" t="s">
        <v>17231</v>
      </c>
      <c r="I5842" s="368" t="s">
        <v>9</v>
      </c>
      <c r="J5842" s="404"/>
    </row>
    <row r="5843" spans="1:10" s="284" customFormat="1" ht="40.200000000000003" customHeight="1">
      <c r="A5843" s="280" t="s">
        <v>17181</v>
      </c>
      <c r="B5843" s="373" t="s">
        <v>17182</v>
      </c>
      <c r="C5843" s="373" t="s">
        <v>17232</v>
      </c>
      <c r="D5843" s="373" t="s">
        <v>17184</v>
      </c>
      <c r="E5843" s="373" t="s">
        <v>17185</v>
      </c>
      <c r="F5843" s="374" t="s">
        <v>17233</v>
      </c>
      <c r="G5843" s="374" t="s">
        <v>17234</v>
      </c>
      <c r="H5843" s="374" t="s">
        <v>17235</v>
      </c>
      <c r="I5843" s="368" t="s">
        <v>9</v>
      </c>
      <c r="J5843" s="404"/>
    </row>
    <row r="5844" spans="1:10" s="284" customFormat="1" ht="40.200000000000003" customHeight="1">
      <c r="A5844" s="280" t="s">
        <v>17181</v>
      </c>
      <c r="B5844" s="373" t="s">
        <v>17182</v>
      </c>
      <c r="C5844" s="373" t="s">
        <v>17236</v>
      </c>
      <c r="D5844" s="373" t="s">
        <v>17184</v>
      </c>
      <c r="E5844" s="373" t="s">
        <v>17185</v>
      </c>
      <c r="F5844" s="374" t="s">
        <v>13140</v>
      </c>
      <c r="G5844" s="374" t="s">
        <v>17234</v>
      </c>
      <c r="H5844" s="374" t="s">
        <v>13374</v>
      </c>
      <c r="I5844" s="368" t="s">
        <v>9</v>
      </c>
      <c r="J5844" s="404"/>
    </row>
    <row r="5845" spans="1:10" s="284" customFormat="1" ht="40.200000000000003" customHeight="1">
      <c r="A5845" s="280" t="s">
        <v>17181</v>
      </c>
      <c r="B5845" s="373" t="s">
        <v>17182</v>
      </c>
      <c r="C5845" s="373" t="s">
        <v>17237</v>
      </c>
      <c r="D5845" s="373" t="s">
        <v>17184</v>
      </c>
      <c r="E5845" s="373" t="s">
        <v>17185</v>
      </c>
      <c r="F5845" s="374" t="s">
        <v>15528</v>
      </c>
      <c r="G5845" s="374" t="s">
        <v>17238</v>
      </c>
      <c r="H5845" s="374" t="s">
        <v>15529</v>
      </c>
      <c r="I5845" s="368" t="s">
        <v>9</v>
      </c>
      <c r="J5845" s="404"/>
    </row>
    <row r="5846" spans="1:10" s="284" customFormat="1" ht="40.200000000000003" customHeight="1">
      <c r="A5846" s="280" t="s">
        <v>17181</v>
      </c>
      <c r="B5846" s="373" t="s">
        <v>17182</v>
      </c>
      <c r="C5846" s="373" t="s">
        <v>17239</v>
      </c>
      <c r="D5846" s="373" t="s">
        <v>17184</v>
      </c>
      <c r="E5846" s="373" t="s">
        <v>17185</v>
      </c>
      <c r="F5846" s="374" t="s">
        <v>15531</v>
      </c>
      <c r="G5846" s="374" t="s">
        <v>17240</v>
      </c>
      <c r="H5846" s="374" t="s">
        <v>13808</v>
      </c>
      <c r="I5846" s="368" t="s">
        <v>9</v>
      </c>
      <c r="J5846" s="404"/>
    </row>
    <row r="5847" spans="1:10" s="284" customFormat="1" ht="40.200000000000003" customHeight="1">
      <c r="A5847" s="280" t="s">
        <v>17181</v>
      </c>
      <c r="B5847" s="373" t="s">
        <v>17182</v>
      </c>
      <c r="C5847" s="373" t="s">
        <v>17241</v>
      </c>
      <c r="D5847" s="373" t="s">
        <v>17184</v>
      </c>
      <c r="E5847" s="373" t="s">
        <v>17185</v>
      </c>
      <c r="F5847" s="374" t="s">
        <v>13385</v>
      </c>
      <c r="G5847" s="374" t="s">
        <v>17242</v>
      </c>
      <c r="H5847" s="374" t="s">
        <v>13386</v>
      </c>
      <c r="I5847" s="368" t="s">
        <v>9</v>
      </c>
      <c r="J5847" s="404"/>
    </row>
    <row r="5848" spans="1:10" s="284" customFormat="1" ht="40.200000000000003" customHeight="1">
      <c r="A5848" s="280" t="s">
        <v>17181</v>
      </c>
      <c r="B5848" s="373" t="s">
        <v>17182</v>
      </c>
      <c r="C5848" s="373" t="s">
        <v>17243</v>
      </c>
      <c r="D5848" s="373" t="s">
        <v>17184</v>
      </c>
      <c r="E5848" s="373" t="s">
        <v>17185</v>
      </c>
      <c r="F5848" s="374" t="s">
        <v>15536</v>
      </c>
      <c r="G5848" s="374" t="s">
        <v>17244</v>
      </c>
      <c r="H5848" s="374" t="s">
        <v>15538</v>
      </c>
      <c r="I5848" s="368" t="s">
        <v>9</v>
      </c>
      <c r="J5848" s="404"/>
    </row>
    <row r="5849" spans="1:10" s="284" customFormat="1" ht="40.200000000000003" customHeight="1">
      <c r="A5849" s="280" t="s">
        <v>17181</v>
      </c>
      <c r="B5849" s="373" t="s">
        <v>17182</v>
      </c>
      <c r="C5849" s="373" t="s">
        <v>17245</v>
      </c>
      <c r="D5849" s="373" t="s">
        <v>17184</v>
      </c>
      <c r="E5849" s="373" t="s">
        <v>17185</v>
      </c>
      <c r="F5849" s="374" t="s">
        <v>17246</v>
      </c>
      <c r="G5849" s="374" t="s">
        <v>17225</v>
      </c>
      <c r="H5849" s="374" t="s">
        <v>17247</v>
      </c>
      <c r="I5849" s="368" t="s">
        <v>9</v>
      </c>
      <c r="J5849" s="404"/>
    </row>
    <row r="5850" spans="1:10" s="284" customFormat="1" ht="40.200000000000003" customHeight="1">
      <c r="A5850" s="280" t="s">
        <v>17181</v>
      </c>
      <c r="B5850" s="373" t="s">
        <v>17182</v>
      </c>
      <c r="C5850" s="373" t="s">
        <v>17248</v>
      </c>
      <c r="D5850" s="373" t="s">
        <v>17184</v>
      </c>
      <c r="E5850" s="373" t="s">
        <v>17185</v>
      </c>
      <c r="F5850" s="374" t="s">
        <v>17249</v>
      </c>
      <c r="G5850" s="374" t="s">
        <v>17250</v>
      </c>
      <c r="H5850" s="374" t="s">
        <v>17251</v>
      </c>
      <c r="I5850" s="368" t="s">
        <v>9</v>
      </c>
      <c r="J5850" s="404"/>
    </row>
    <row r="5851" spans="1:10" s="284" customFormat="1" ht="40.200000000000003" customHeight="1">
      <c r="A5851" s="280" t="s">
        <v>17181</v>
      </c>
      <c r="B5851" s="373" t="s">
        <v>17182</v>
      </c>
      <c r="C5851" s="373" t="s">
        <v>17252</v>
      </c>
      <c r="D5851" s="373" t="s">
        <v>17184</v>
      </c>
      <c r="E5851" s="373" t="s">
        <v>17185</v>
      </c>
      <c r="F5851" s="374" t="s">
        <v>17253</v>
      </c>
      <c r="G5851" s="374" t="s">
        <v>17254</v>
      </c>
      <c r="H5851" s="374" t="s">
        <v>17255</v>
      </c>
      <c r="I5851" s="368" t="s">
        <v>9</v>
      </c>
      <c r="J5851" s="404"/>
    </row>
    <row r="5852" spans="1:10" s="284" customFormat="1" ht="40.200000000000003" customHeight="1">
      <c r="A5852" s="280" t="s">
        <v>17181</v>
      </c>
      <c r="B5852" s="373" t="s">
        <v>17182</v>
      </c>
      <c r="C5852" s="373" t="s">
        <v>17256</v>
      </c>
      <c r="D5852" s="373" t="s">
        <v>17184</v>
      </c>
      <c r="E5852" s="373" t="s">
        <v>17185</v>
      </c>
      <c r="F5852" s="374" t="s">
        <v>17257</v>
      </c>
      <c r="G5852" s="374" t="s">
        <v>17258</v>
      </c>
      <c r="H5852" s="374" t="s">
        <v>17259</v>
      </c>
      <c r="I5852" s="368" t="s">
        <v>9</v>
      </c>
      <c r="J5852" s="404"/>
    </row>
    <row r="5853" spans="1:10" s="284" customFormat="1" ht="40.200000000000003" customHeight="1">
      <c r="A5853" s="280" t="s">
        <v>17181</v>
      </c>
      <c r="B5853" s="373" t="s">
        <v>17182</v>
      </c>
      <c r="C5853" s="373" t="s">
        <v>17260</v>
      </c>
      <c r="D5853" s="373" t="s">
        <v>17184</v>
      </c>
      <c r="E5853" s="373" t="s">
        <v>17185</v>
      </c>
      <c r="F5853" s="374" t="s">
        <v>17261</v>
      </c>
      <c r="G5853" s="374" t="s">
        <v>17262</v>
      </c>
      <c r="H5853" s="374" t="s">
        <v>17263</v>
      </c>
      <c r="I5853" s="368" t="s">
        <v>9</v>
      </c>
      <c r="J5853" s="404"/>
    </row>
    <row r="5854" spans="1:10" s="284" customFormat="1" ht="40.200000000000003" customHeight="1">
      <c r="A5854" s="280" t="s">
        <v>17181</v>
      </c>
      <c r="B5854" s="373" t="s">
        <v>17182</v>
      </c>
      <c r="C5854" s="373" t="s">
        <v>17264</v>
      </c>
      <c r="D5854" s="373" t="s">
        <v>17184</v>
      </c>
      <c r="E5854" s="373" t="s">
        <v>17185</v>
      </c>
      <c r="F5854" s="374" t="s">
        <v>13670</v>
      </c>
      <c r="G5854" s="374" t="s">
        <v>17265</v>
      </c>
      <c r="H5854" s="374" t="s">
        <v>13671</v>
      </c>
      <c r="I5854" s="368" t="s">
        <v>9</v>
      </c>
      <c r="J5854" s="404"/>
    </row>
    <row r="5855" spans="1:10" s="284" customFormat="1" ht="40.200000000000003" customHeight="1">
      <c r="A5855" s="280" t="s">
        <v>17181</v>
      </c>
      <c r="B5855" s="373" t="s">
        <v>17182</v>
      </c>
      <c r="C5855" s="373" t="s">
        <v>17266</v>
      </c>
      <c r="D5855" s="373" t="s">
        <v>17184</v>
      </c>
      <c r="E5855" s="373" t="s">
        <v>17185</v>
      </c>
      <c r="F5855" s="374" t="s">
        <v>13673</v>
      </c>
      <c r="G5855" s="374" t="s">
        <v>17225</v>
      </c>
      <c r="H5855" s="374" t="s">
        <v>13674</v>
      </c>
      <c r="I5855" s="368" t="s">
        <v>9</v>
      </c>
      <c r="J5855" s="404"/>
    </row>
    <row r="5856" spans="1:10" s="284" customFormat="1" ht="40.200000000000003" customHeight="1">
      <c r="A5856" s="280" t="s">
        <v>17181</v>
      </c>
      <c r="B5856" s="373" t="s">
        <v>17182</v>
      </c>
      <c r="C5856" s="373" t="s">
        <v>17267</v>
      </c>
      <c r="D5856" s="373" t="s">
        <v>17184</v>
      </c>
      <c r="E5856" s="373" t="s">
        <v>17185</v>
      </c>
      <c r="F5856" s="374" t="s">
        <v>13676</v>
      </c>
      <c r="G5856" s="374" t="s">
        <v>17225</v>
      </c>
      <c r="H5856" s="374" t="s">
        <v>13677</v>
      </c>
      <c r="I5856" s="368" t="s">
        <v>9</v>
      </c>
      <c r="J5856" s="404"/>
    </row>
    <row r="5857" spans="1:10" s="284" customFormat="1" ht="40.200000000000003" customHeight="1">
      <c r="A5857" s="280" t="s">
        <v>17181</v>
      </c>
      <c r="B5857" s="373" t="s">
        <v>17182</v>
      </c>
      <c r="C5857" s="373" t="s">
        <v>17268</v>
      </c>
      <c r="D5857" s="373" t="s">
        <v>17184</v>
      </c>
      <c r="E5857" s="373" t="s">
        <v>17185</v>
      </c>
      <c r="F5857" s="374" t="s">
        <v>17156</v>
      </c>
      <c r="G5857" s="374" t="s">
        <v>17225</v>
      </c>
      <c r="H5857" s="374" t="s">
        <v>17157</v>
      </c>
      <c r="I5857" s="368" t="s">
        <v>9</v>
      </c>
      <c r="J5857" s="404"/>
    </row>
    <row r="5858" spans="1:10" s="284" customFormat="1" ht="40.200000000000003" customHeight="1">
      <c r="A5858" s="280" t="s">
        <v>17181</v>
      </c>
      <c r="B5858" s="373" t="s">
        <v>17182</v>
      </c>
      <c r="C5858" s="373" t="s">
        <v>17269</v>
      </c>
      <c r="D5858" s="373" t="s">
        <v>17184</v>
      </c>
      <c r="E5858" s="373" t="s">
        <v>17185</v>
      </c>
      <c r="F5858" s="374" t="s">
        <v>15417</v>
      </c>
      <c r="G5858" s="374" t="s">
        <v>17225</v>
      </c>
      <c r="H5858" s="374" t="s">
        <v>13177</v>
      </c>
      <c r="I5858" s="368" t="s">
        <v>9</v>
      </c>
      <c r="J5858" s="404"/>
    </row>
    <row r="5859" spans="1:10" s="284" customFormat="1" ht="40.200000000000003" customHeight="1">
      <c r="A5859" s="280" t="s">
        <v>17181</v>
      </c>
      <c r="B5859" s="373" t="s">
        <v>17182</v>
      </c>
      <c r="C5859" s="373" t="s">
        <v>17270</v>
      </c>
      <c r="D5859" s="373" t="s">
        <v>17184</v>
      </c>
      <c r="E5859" s="373" t="s">
        <v>17185</v>
      </c>
      <c r="F5859" s="374" t="s">
        <v>15567</v>
      </c>
      <c r="G5859" s="374" t="s">
        <v>17225</v>
      </c>
      <c r="H5859" s="374" t="s">
        <v>15568</v>
      </c>
      <c r="I5859" s="368" t="s">
        <v>9</v>
      </c>
      <c r="J5859" s="404"/>
    </row>
    <row r="5860" spans="1:10" s="284" customFormat="1" ht="40.200000000000003" customHeight="1">
      <c r="A5860" s="280" t="s">
        <v>17181</v>
      </c>
      <c r="B5860" s="373" t="s">
        <v>17182</v>
      </c>
      <c r="C5860" s="373" t="s">
        <v>17271</v>
      </c>
      <c r="D5860" s="373" t="s">
        <v>17184</v>
      </c>
      <c r="E5860" s="373" t="s">
        <v>17185</v>
      </c>
      <c r="F5860" s="374" t="s">
        <v>13685</v>
      </c>
      <c r="G5860" s="374" t="s">
        <v>17265</v>
      </c>
      <c r="H5860" s="374" t="s">
        <v>13686</v>
      </c>
      <c r="I5860" s="368" t="s">
        <v>9</v>
      </c>
      <c r="J5860" s="404"/>
    </row>
    <row r="5861" spans="1:10" s="284" customFormat="1" ht="40.200000000000003" customHeight="1">
      <c r="A5861" s="280" t="s">
        <v>17181</v>
      </c>
      <c r="B5861" s="373" t="s">
        <v>17182</v>
      </c>
      <c r="C5861" s="373" t="s">
        <v>17272</v>
      </c>
      <c r="D5861" s="373" t="s">
        <v>17184</v>
      </c>
      <c r="E5861" s="373" t="s">
        <v>17185</v>
      </c>
      <c r="F5861" s="374" t="s">
        <v>13717</v>
      </c>
      <c r="G5861" s="374" t="s">
        <v>17265</v>
      </c>
      <c r="H5861" s="374" t="s">
        <v>13630</v>
      </c>
      <c r="I5861" s="368" t="s">
        <v>9</v>
      </c>
      <c r="J5861" s="404"/>
    </row>
    <row r="5862" spans="1:10" s="284" customFormat="1" ht="40.200000000000003" customHeight="1">
      <c r="A5862" s="280" t="s">
        <v>17181</v>
      </c>
      <c r="B5862" s="373" t="s">
        <v>17182</v>
      </c>
      <c r="C5862" s="373" t="s">
        <v>17273</v>
      </c>
      <c r="D5862" s="373" t="s">
        <v>17184</v>
      </c>
      <c r="E5862" s="373" t="s">
        <v>17185</v>
      </c>
      <c r="F5862" s="374" t="s">
        <v>13232</v>
      </c>
      <c r="G5862" s="374" t="s">
        <v>17265</v>
      </c>
      <c r="H5862" s="374" t="s">
        <v>13233</v>
      </c>
      <c r="I5862" s="368" t="s">
        <v>9</v>
      </c>
      <c r="J5862" s="404"/>
    </row>
    <row r="5863" spans="1:10" s="284" customFormat="1" ht="40.200000000000003" customHeight="1">
      <c r="A5863" s="280" t="s">
        <v>17181</v>
      </c>
      <c r="B5863" s="373" t="s">
        <v>17182</v>
      </c>
      <c r="C5863" s="373" t="s">
        <v>17274</v>
      </c>
      <c r="D5863" s="373" t="s">
        <v>17184</v>
      </c>
      <c r="E5863" s="373" t="s">
        <v>17185</v>
      </c>
      <c r="F5863" s="374" t="s">
        <v>12606</v>
      </c>
      <c r="G5863" s="374" t="s">
        <v>17225</v>
      </c>
      <c r="H5863" s="374" t="s">
        <v>12607</v>
      </c>
      <c r="I5863" s="368" t="s">
        <v>9</v>
      </c>
      <c r="J5863" s="404"/>
    </row>
    <row r="5864" spans="1:10" s="284" customFormat="1" ht="40.200000000000003" customHeight="1">
      <c r="A5864" s="280" t="s">
        <v>17181</v>
      </c>
      <c r="B5864" s="373" t="s">
        <v>17182</v>
      </c>
      <c r="C5864" s="373" t="s">
        <v>17275</v>
      </c>
      <c r="D5864" s="373" t="s">
        <v>17184</v>
      </c>
      <c r="E5864" s="373" t="s">
        <v>17185</v>
      </c>
      <c r="F5864" s="374" t="s">
        <v>15574</v>
      </c>
      <c r="G5864" s="374" t="s">
        <v>17225</v>
      </c>
      <c r="H5864" s="374" t="s">
        <v>15447</v>
      </c>
      <c r="I5864" s="368" t="s">
        <v>9</v>
      </c>
      <c r="J5864" s="404"/>
    </row>
    <row r="5865" spans="1:10" s="284" customFormat="1" ht="40.200000000000003" customHeight="1">
      <c r="A5865" s="280" t="s">
        <v>17181</v>
      </c>
      <c r="B5865" s="373" t="s">
        <v>17182</v>
      </c>
      <c r="C5865" s="373" t="s">
        <v>17276</v>
      </c>
      <c r="D5865" s="373" t="s">
        <v>17184</v>
      </c>
      <c r="E5865" s="373" t="s">
        <v>17185</v>
      </c>
      <c r="F5865" s="374" t="s">
        <v>13214</v>
      </c>
      <c r="G5865" s="374" t="s">
        <v>17225</v>
      </c>
      <c r="H5865" s="374" t="s">
        <v>13215</v>
      </c>
      <c r="I5865" s="368" t="s">
        <v>9</v>
      </c>
      <c r="J5865" s="404"/>
    </row>
    <row r="5866" spans="1:10" s="284" customFormat="1" ht="40.200000000000003" customHeight="1">
      <c r="A5866" s="280" t="s">
        <v>17181</v>
      </c>
      <c r="B5866" s="373" t="s">
        <v>17182</v>
      </c>
      <c r="C5866" s="373" t="s">
        <v>17277</v>
      </c>
      <c r="D5866" s="373" t="s">
        <v>17184</v>
      </c>
      <c r="E5866" s="373" t="s">
        <v>17185</v>
      </c>
      <c r="F5866" s="374" t="s">
        <v>13217</v>
      </c>
      <c r="G5866" s="374" t="s">
        <v>17225</v>
      </c>
      <c r="H5866" s="374" t="s">
        <v>13218</v>
      </c>
      <c r="I5866" s="368" t="s">
        <v>9</v>
      </c>
      <c r="J5866" s="404"/>
    </row>
    <row r="5867" spans="1:10" s="284" customFormat="1" ht="40.200000000000003" customHeight="1">
      <c r="A5867" s="280" t="s">
        <v>17181</v>
      </c>
      <c r="B5867" s="373" t="s">
        <v>17182</v>
      </c>
      <c r="C5867" s="373" t="s">
        <v>17278</v>
      </c>
      <c r="D5867" s="373" t="s">
        <v>17184</v>
      </c>
      <c r="E5867" s="373" t="s">
        <v>17185</v>
      </c>
      <c r="F5867" s="425" t="s">
        <v>15578</v>
      </c>
      <c r="G5867" s="425" t="s">
        <v>17279</v>
      </c>
      <c r="H5867" s="425" t="s">
        <v>15580</v>
      </c>
      <c r="I5867" s="368" t="s">
        <v>9</v>
      </c>
      <c r="J5867" s="404"/>
    </row>
    <row r="5868" spans="1:10" s="284" customFormat="1" ht="40.200000000000003" customHeight="1">
      <c r="A5868" s="280" t="s">
        <v>17181</v>
      </c>
      <c r="B5868" s="373" t="s">
        <v>17182</v>
      </c>
      <c r="C5868" s="373" t="s">
        <v>17280</v>
      </c>
      <c r="D5868" s="373" t="s">
        <v>17184</v>
      </c>
      <c r="E5868" s="373" t="s">
        <v>17185</v>
      </c>
      <c r="F5868" s="425" t="s">
        <v>15582</v>
      </c>
      <c r="G5868" s="425" t="s">
        <v>17281</v>
      </c>
      <c r="H5868" s="425" t="s">
        <v>15584</v>
      </c>
      <c r="I5868" s="368" t="s">
        <v>9</v>
      </c>
      <c r="J5868" s="404"/>
    </row>
    <row r="5869" spans="1:10" s="284" customFormat="1" ht="40.200000000000003" customHeight="1">
      <c r="A5869" s="280" t="s">
        <v>17181</v>
      </c>
      <c r="B5869" s="373" t="s">
        <v>17182</v>
      </c>
      <c r="C5869" s="373" t="s">
        <v>17282</v>
      </c>
      <c r="D5869" s="373" t="s">
        <v>17184</v>
      </c>
      <c r="E5869" s="373" t="s">
        <v>17185</v>
      </c>
      <c r="F5869" s="425" t="s">
        <v>15586</v>
      </c>
      <c r="G5869" s="425" t="s">
        <v>17283</v>
      </c>
      <c r="H5869" s="425" t="s">
        <v>15587</v>
      </c>
      <c r="I5869" s="368" t="s">
        <v>9</v>
      </c>
      <c r="J5869" s="404"/>
    </row>
    <row r="5870" spans="1:10" s="284" customFormat="1" ht="40.200000000000003" customHeight="1">
      <c r="A5870" s="280" t="s">
        <v>17181</v>
      </c>
      <c r="B5870" s="373" t="s">
        <v>17182</v>
      </c>
      <c r="C5870" s="373" t="s">
        <v>17284</v>
      </c>
      <c r="D5870" s="373" t="s">
        <v>17184</v>
      </c>
      <c r="E5870" s="373" t="s">
        <v>17185</v>
      </c>
      <c r="F5870" s="425" t="s">
        <v>15589</v>
      </c>
      <c r="G5870" s="425" t="s">
        <v>17285</v>
      </c>
      <c r="H5870" s="425" t="s">
        <v>15590</v>
      </c>
      <c r="I5870" s="368" t="s">
        <v>9</v>
      </c>
      <c r="J5870" s="404"/>
    </row>
    <row r="5871" spans="1:10" s="284" customFormat="1" ht="40.200000000000003" customHeight="1">
      <c r="A5871" s="280" t="s">
        <v>17181</v>
      </c>
      <c r="B5871" s="373" t="s">
        <v>17182</v>
      </c>
      <c r="C5871" s="373" t="s">
        <v>17286</v>
      </c>
      <c r="D5871" s="373" t="s">
        <v>17184</v>
      </c>
      <c r="E5871" s="373" t="s">
        <v>17185</v>
      </c>
      <c r="F5871" s="425" t="s">
        <v>15592</v>
      </c>
      <c r="G5871" s="425" t="s">
        <v>17287</v>
      </c>
      <c r="H5871" s="425" t="s">
        <v>15594</v>
      </c>
      <c r="I5871" s="368" t="s">
        <v>9</v>
      </c>
      <c r="J5871" s="404"/>
    </row>
    <row r="5872" spans="1:10" s="284" customFormat="1" ht="40.200000000000003" customHeight="1">
      <c r="A5872" s="280" t="s">
        <v>17181</v>
      </c>
      <c r="B5872" s="373" t="s">
        <v>17182</v>
      </c>
      <c r="C5872" s="373" t="s">
        <v>17288</v>
      </c>
      <c r="D5872" s="373" t="s">
        <v>17184</v>
      </c>
      <c r="E5872" s="373" t="s">
        <v>17185</v>
      </c>
      <c r="F5872" s="425" t="s">
        <v>15596</v>
      </c>
      <c r="G5872" s="425" t="s">
        <v>17289</v>
      </c>
      <c r="H5872" s="425" t="s">
        <v>15598</v>
      </c>
      <c r="I5872" s="368" t="s">
        <v>9</v>
      </c>
      <c r="J5872" s="404"/>
    </row>
    <row r="5873" spans="1:10" s="284" customFormat="1" ht="40.200000000000003" customHeight="1">
      <c r="A5873" s="280" t="s">
        <v>17181</v>
      </c>
      <c r="B5873" s="373" t="s">
        <v>17182</v>
      </c>
      <c r="C5873" s="373" t="s">
        <v>17290</v>
      </c>
      <c r="D5873" s="373" t="s">
        <v>17184</v>
      </c>
      <c r="E5873" s="373" t="s">
        <v>17185</v>
      </c>
      <c r="F5873" s="425" t="s">
        <v>17291</v>
      </c>
      <c r="G5873" s="425" t="s">
        <v>15453</v>
      </c>
      <c r="H5873" s="425" t="s">
        <v>17292</v>
      </c>
      <c r="I5873" s="368" t="s">
        <v>9</v>
      </c>
      <c r="J5873" s="404"/>
    </row>
    <row r="5874" spans="1:10" s="284" customFormat="1" ht="40.200000000000003" customHeight="1">
      <c r="A5874" s="280" t="s">
        <v>17181</v>
      </c>
      <c r="B5874" s="373" t="s">
        <v>17182</v>
      </c>
      <c r="C5874" s="373" t="s">
        <v>17293</v>
      </c>
      <c r="D5874" s="373" t="s">
        <v>17184</v>
      </c>
      <c r="E5874" s="373" t="s">
        <v>17185</v>
      </c>
      <c r="F5874" s="425" t="s">
        <v>17294</v>
      </c>
      <c r="G5874" s="425" t="s">
        <v>17295</v>
      </c>
      <c r="H5874" s="425" t="s">
        <v>17296</v>
      </c>
      <c r="I5874" s="368" t="s">
        <v>9</v>
      </c>
      <c r="J5874" s="404"/>
    </row>
    <row r="5875" spans="1:10" s="284" customFormat="1" ht="40.200000000000003" customHeight="1">
      <c r="A5875" s="379" t="s">
        <v>17297</v>
      </c>
      <c r="B5875" s="351" t="s">
        <v>17298</v>
      </c>
      <c r="C5875" s="379" t="s">
        <v>17299</v>
      </c>
      <c r="D5875" s="351" t="s">
        <v>17300</v>
      </c>
      <c r="E5875" s="351" t="s">
        <v>17301</v>
      </c>
      <c r="F5875" s="351" t="s">
        <v>15606</v>
      </c>
      <c r="G5875" s="351" t="s">
        <v>15607</v>
      </c>
      <c r="H5875" s="351" t="s">
        <v>15608</v>
      </c>
      <c r="I5875" s="375" t="s">
        <v>9</v>
      </c>
      <c r="J5875" s="379"/>
    </row>
    <row r="5876" spans="1:10" s="284" customFormat="1" ht="40.200000000000003" customHeight="1">
      <c r="A5876" s="379" t="s">
        <v>17297</v>
      </c>
      <c r="B5876" s="351" t="s">
        <v>17298</v>
      </c>
      <c r="C5876" s="379" t="s">
        <v>17302</v>
      </c>
      <c r="D5876" s="351" t="s">
        <v>17300</v>
      </c>
      <c r="E5876" s="351" t="s">
        <v>17301</v>
      </c>
      <c r="F5876" s="351" t="s">
        <v>17303</v>
      </c>
      <c r="G5876" s="351" t="s">
        <v>15607</v>
      </c>
      <c r="H5876" s="351" t="s">
        <v>17304</v>
      </c>
      <c r="I5876" s="375" t="s">
        <v>9</v>
      </c>
      <c r="J5876" s="379"/>
    </row>
    <row r="5877" spans="1:10" s="284" customFormat="1" ht="40.200000000000003" customHeight="1">
      <c r="A5877" s="379" t="s">
        <v>17297</v>
      </c>
      <c r="B5877" s="351" t="s">
        <v>17298</v>
      </c>
      <c r="C5877" s="379" t="s">
        <v>17305</v>
      </c>
      <c r="D5877" s="351" t="s">
        <v>17300</v>
      </c>
      <c r="E5877" s="351" t="s">
        <v>17301</v>
      </c>
      <c r="F5877" s="351" t="s">
        <v>17306</v>
      </c>
      <c r="G5877" s="351" t="s">
        <v>15607</v>
      </c>
      <c r="H5877" s="351" t="s">
        <v>15614</v>
      </c>
      <c r="I5877" s="375" t="s">
        <v>9</v>
      </c>
      <c r="J5877" s="379"/>
    </row>
    <row r="5878" spans="1:10" s="284" customFormat="1" ht="40.200000000000003" customHeight="1">
      <c r="A5878" s="379" t="s">
        <v>17297</v>
      </c>
      <c r="B5878" s="351" t="s">
        <v>17298</v>
      </c>
      <c r="C5878" s="379" t="s">
        <v>17307</v>
      </c>
      <c r="D5878" s="351" t="s">
        <v>17300</v>
      </c>
      <c r="E5878" s="351" t="s">
        <v>17301</v>
      </c>
      <c r="F5878" s="351" t="s">
        <v>15616</v>
      </c>
      <c r="G5878" s="351" t="s">
        <v>15617</v>
      </c>
      <c r="H5878" s="351" t="s">
        <v>17308</v>
      </c>
      <c r="I5878" s="375" t="s">
        <v>9</v>
      </c>
      <c r="J5878" s="379"/>
    </row>
    <row r="5879" spans="1:10" s="284" customFormat="1" ht="40.200000000000003" customHeight="1">
      <c r="A5879" s="379" t="s">
        <v>17297</v>
      </c>
      <c r="B5879" s="351" t="s">
        <v>17298</v>
      </c>
      <c r="C5879" s="379" t="s">
        <v>17309</v>
      </c>
      <c r="D5879" s="351" t="s">
        <v>17300</v>
      </c>
      <c r="E5879" s="351" t="s">
        <v>17301</v>
      </c>
      <c r="F5879" s="351" t="s">
        <v>15620</v>
      </c>
      <c r="G5879" s="351" t="s">
        <v>15607</v>
      </c>
      <c r="H5879" s="351" t="s">
        <v>15621</v>
      </c>
      <c r="I5879" s="375" t="s">
        <v>9</v>
      </c>
      <c r="J5879" s="379"/>
    </row>
    <row r="5880" spans="1:10" s="284" customFormat="1" ht="40.200000000000003" customHeight="1">
      <c r="A5880" s="379" t="s">
        <v>17297</v>
      </c>
      <c r="B5880" s="351" t="s">
        <v>17298</v>
      </c>
      <c r="C5880" s="379" t="s">
        <v>17310</v>
      </c>
      <c r="D5880" s="351" t="s">
        <v>17300</v>
      </c>
      <c r="E5880" s="351" t="s">
        <v>17301</v>
      </c>
      <c r="F5880" s="351" t="s">
        <v>15623</v>
      </c>
      <c r="G5880" s="351" t="s">
        <v>15624</v>
      </c>
      <c r="H5880" s="351" t="s">
        <v>17311</v>
      </c>
      <c r="I5880" s="375" t="s">
        <v>9</v>
      </c>
      <c r="J5880" s="379"/>
    </row>
    <row r="5881" spans="1:10" s="284" customFormat="1" ht="40.200000000000003" customHeight="1">
      <c r="A5881" s="379" t="s">
        <v>17297</v>
      </c>
      <c r="B5881" s="351" t="s">
        <v>17298</v>
      </c>
      <c r="C5881" s="379" t="s">
        <v>17312</v>
      </c>
      <c r="D5881" s="351" t="s">
        <v>17300</v>
      </c>
      <c r="E5881" s="351" t="s">
        <v>17301</v>
      </c>
      <c r="F5881" s="351" t="s">
        <v>15627</v>
      </c>
      <c r="G5881" s="351" t="s">
        <v>15628</v>
      </c>
      <c r="H5881" s="351" t="s">
        <v>17313</v>
      </c>
      <c r="I5881" s="375" t="s">
        <v>9</v>
      </c>
      <c r="J5881" s="379"/>
    </row>
    <row r="5882" spans="1:10" s="284" customFormat="1" ht="40.200000000000003" customHeight="1">
      <c r="A5882" s="426" t="s">
        <v>17297</v>
      </c>
      <c r="B5882" s="352" t="s">
        <v>17298</v>
      </c>
      <c r="C5882" s="426" t="s">
        <v>17314</v>
      </c>
      <c r="D5882" s="352" t="s">
        <v>17300</v>
      </c>
      <c r="E5882" s="352" t="s">
        <v>17301</v>
      </c>
      <c r="F5882" s="352" t="s">
        <v>17315</v>
      </c>
      <c r="G5882" s="352" t="s">
        <v>15607</v>
      </c>
      <c r="H5882" s="352" t="s">
        <v>17316</v>
      </c>
      <c r="I5882" s="375" t="s">
        <v>9</v>
      </c>
      <c r="J5882" s="426"/>
    </row>
    <row r="5883" spans="1:10" s="284" customFormat="1" ht="40.200000000000003" customHeight="1">
      <c r="A5883" s="379" t="s">
        <v>17297</v>
      </c>
      <c r="B5883" s="351" t="s">
        <v>17298</v>
      </c>
      <c r="C5883" s="379" t="s">
        <v>17317</v>
      </c>
      <c r="D5883" s="351" t="s">
        <v>17300</v>
      </c>
      <c r="E5883" s="351" t="s">
        <v>17301</v>
      </c>
      <c r="F5883" s="351" t="s">
        <v>17318</v>
      </c>
      <c r="G5883" s="351" t="s">
        <v>15607</v>
      </c>
      <c r="H5883" s="351" t="s">
        <v>17319</v>
      </c>
      <c r="I5883" s="375" t="s">
        <v>9</v>
      </c>
      <c r="J5883" s="379"/>
    </row>
    <row r="5884" spans="1:10" s="284" customFormat="1" ht="40.200000000000003" customHeight="1">
      <c r="A5884" s="379" t="s">
        <v>17297</v>
      </c>
      <c r="B5884" s="351" t="s">
        <v>17298</v>
      </c>
      <c r="C5884" s="379" t="s">
        <v>17320</v>
      </c>
      <c r="D5884" s="351" t="s">
        <v>17300</v>
      </c>
      <c r="E5884" s="351" t="s">
        <v>17301</v>
      </c>
      <c r="F5884" s="351" t="s">
        <v>15637</v>
      </c>
      <c r="G5884" s="351" t="s">
        <v>17321</v>
      </c>
      <c r="H5884" s="351" t="s">
        <v>15639</v>
      </c>
      <c r="I5884" s="375" t="s">
        <v>9</v>
      </c>
      <c r="J5884" s="379"/>
    </row>
    <row r="5885" spans="1:10" s="284" customFormat="1" ht="40.200000000000003" customHeight="1">
      <c r="A5885" s="379" t="s">
        <v>17297</v>
      </c>
      <c r="B5885" s="351" t="s">
        <v>17298</v>
      </c>
      <c r="C5885" s="379" t="s">
        <v>17322</v>
      </c>
      <c r="D5885" s="351" t="s">
        <v>17300</v>
      </c>
      <c r="E5885" s="351" t="s">
        <v>17301</v>
      </c>
      <c r="F5885" s="351" t="s">
        <v>15641</v>
      </c>
      <c r="G5885" s="351" t="s">
        <v>15646</v>
      </c>
      <c r="H5885" s="351" t="s">
        <v>15643</v>
      </c>
      <c r="I5885" s="375" t="s">
        <v>9</v>
      </c>
      <c r="J5885" s="379"/>
    </row>
    <row r="5886" spans="1:10" s="284" customFormat="1" ht="40.200000000000003" customHeight="1">
      <c r="A5886" s="379" t="s">
        <v>17297</v>
      </c>
      <c r="B5886" s="351" t="s">
        <v>17298</v>
      </c>
      <c r="C5886" s="379" t="s">
        <v>17323</v>
      </c>
      <c r="D5886" s="351" t="s">
        <v>17300</v>
      </c>
      <c r="E5886" s="351" t="s">
        <v>17301</v>
      </c>
      <c r="F5886" s="351" t="s">
        <v>15645</v>
      </c>
      <c r="G5886" s="351" t="s">
        <v>15646</v>
      </c>
      <c r="H5886" s="351" t="s">
        <v>15647</v>
      </c>
      <c r="I5886" s="375" t="s">
        <v>9</v>
      </c>
      <c r="J5886" s="379"/>
    </row>
    <row r="5887" spans="1:10" s="284" customFormat="1" ht="40.200000000000003" customHeight="1">
      <c r="A5887" s="379" t="s">
        <v>17297</v>
      </c>
      <c r="B5887" s="351" t="s">
        <v>17298</v>
      </c>
      <c r="C5887" s="379" t="s">
        <v>17324</v>
      </c>
      <c r="D5887" s="351" t="s">
        <v>17300</v>
      </c>
      <c r="E5887" s="351" t="s">
        <v>17301</v>
      </c>
      <c r="F5887" s="351" t="s">
        <v>15665</v>
      </c>
      <c r="G5887" s="351" t="s">
        <v>15646</v>
      </c>
      <c r="H5887" s="351" t="s">
        <v>17325</v>
      </c>
      <c r="I5887" s="375" t="s">
        <v>9</v>
      </c>
      <c r="J5887" s="379"/>
    </row>
    <row r="5888" spans="1:10" s="284" customFormat="1" ht="40.200000000000003" customHeight="1">
      <c r="A5888" s="379" t="s">
        <v>17297</v>
      </c>
      <c r="B5888" s="351" t="s">
        <v>17298</v>
      </c>
      <c r="C5888" s="379" t="s">
        <v>17326</v>
      </c>
      <c r="D5888" s="351" t="s">
        <v>17300</v>
      </c>
      <c r="E5888" s="351" t="s">
        <v>17301</v>
      </c>
      <c r="F5888" s="351" t="s">
        <v>15668</v>
      </c>
      <c r="G5888" s="351" t="s">
        <v>15646</v>
      </c>
      <c r="H5888" s="351" t="s">
        <v>15669</v>
      </c>
      <c r="I5888" s="375" t="s">
        <v>9</v>
      </c>
      <c r="J5888" s="379"/>
    </row>
    <row r="5889" spans="1:10" s="284" customFormat="1" ht="40.200000000000003" customHeight="1">
      <c r="A5889" s="379" t="s">
        <v>17297</v>
      </c>
      <c r="B5889" s="351" t="s">
        <v>17298</v>
      </c>
      <c r="C5889" s="379" t="s">
        <v>17327</v>
      </c>
      <c r="D5889" s="351" t="s">
        <v>17300</v>
      </c>
      <c r="E5889" s="351" t="s">
        <v>17301</v>
      </c>
      <c r="F5889" s="351" t="s">
        <v>15671</v>
      </c>
      <c r="G5889" s="351" t="s">
        <v>15646</v>
      </c>
      <c r="H5889" s="351" t="s">
        <v>15672</v>
      </c>
      <c r="I5889" s="375" t="s">
        <v>9</v>
      </c>
      <c r="J5889" s="379"/>
    </row>
    <row r="5890" spans="1:10" s="284" customFormat="1" ht="40.200000000000003" customHeight="1">
      <c r="A5890" s="379" t="s">
        <v>17297</v>
      </c>
      <c r="B5890" s="351" t="s">
        <v>17298</v>
      </c>
      <c r="C5890" s="379" t="s">
        <v>17328</v>
      </c>
      <c r="D5890" s="351" t="s">
        <v>17300</v>
      </c>
      <c r="E5890" s="351" t="s">
        <v>17301</v>
      </c>
      <c r="F5890" s="351" t="s">
        <v>15649</v>
      </c>
      <c r="G5890" s="351" t="s">
        <v>15650</v>
      </c>
      <c r="H5890" s="351" t="s">
        <v>15651</v>
      </c>
      <c r="I5890" s="375" t="s">
        <v>9</v>
      </c>
      <c r="J5890" s="379"/>
    </row>
    <row r="5891" spans="1:10" s="284" customFormat="1" ht="40.200000000000003" customHeight="1">
      <c r="A5891" s="379" t="s">
        <v>17297</v>
      </c>
      <c r="B5891" s="351" t="s">
        <v>17298</v>
      </c>
      <c r="C5891" s="379" t="s">
        <v>17329</v>
      </c>
      <c r="D5891" s="351" t="s">
        <v>17300</v>
      </c>
      <c r="E5891" s="351" t="s">
        <v>17301</v>
      </c>
      <c r="F5891" s="351" t="s">
        <v>17330</v>
      </c>
      <c r="G5891" s="351" t="s">
        <v>15646</v>
      </c>
      <c r="H5891" s="351" t="s">
        <v>15675</v>
      </c>
      <c r="I5891" s="375" t="s">
        <v>9</v>
      </c>
      <c r="J5891" s="379"/>
    </row>
    <row r="5892" spans="1:10" s="284" customFormat="1" ht="40.200000000000003" customHeight="1">
      <c r="A5892" s="379" t="s">
        <v>17297</v>
      </c>
      <c r="B5892" s="351" t="s">
        <v>17298</v>
      </c>
      <c r="C5892" s="379" t="s">
        <v>17331</v>
      </c>
      <c r="D5892" s="351" t="s">
        <v>17300</v>
      </c>
      <c r="E5892" s="351" t="s">
        <v>17301</v>
      </c>
      <c r="F5892" s="356" t="s">
        <v>17332</v>
      </c>
      <c r="G5892" s="351" t="s">
        <v>15607</v>
      </c>
      <c r="H5892" s="351" t="s">
        <v>17333</v>
      </c>
      <c r="I5892" s="370" t="s">
        <v>9</v>
      </c>
      <c r="J5892" s="379"/>
    </row>
    <row r="5893" spans="1:10" s="284" customFormat="1" ht="40.200000000000003" customHeight="1">
      <c r="A5893" s="379" t="s">
        <v>17297</v>
      </c>
      <c r="B5893" s="351" t="s">
        <v>17298</v>
      </c>
      <c r="C5893" s="379" t="s">
        <v>17334</v>
      </c>
      <c r="D5893" s="351" t="s">
        <v>17300</v>
      </c>
      <c r="E5893" s="351" t="s">
        <v>17301</v>
      </c>
      <c r="F5893" s="427" t="s">
        <v>17335</v>
      </c>
      <c r="G5893" s="351" t="s">
        <v>17336</v>
      </c>
      <c r="H5893" s="351" t="s">
        <v>17337</v>
      </c>
      <c r="I5893" s="375" t="s">
        <v>9</v>
      </c>
      <c r="J5893" s="379"/>
    </row>
    <row r="5894" spans="1:10" s="284" customFormat="1" ht="40.200000000000003" customHeight="1">
      <c r="A5894" s="379" t="s">
        <v>17297</v>
      </c>
      <c r="B5894" s="351" t="s">
        <v>17298</v>
      </c>
      <c r="C5894" s="379" t="s">
        <v>17847</v>
      </c>
      <c r="D5894" s="351" t="s">
        <v>17300</v>
      </c>
      <c r="E5894" s="351" t="s">
        <v>17301</v>
      </c>
      <c r="F5894" s="351" t="s">
        <v>15680</v>
      </c>
      <c r="G5894" s="351" t="s">
        <v>15646</v>
      </c>
      <c r="H5894" s="351" t="s">
        <v>15681</v>
      </c>
      <c r="I5894" s="375" t="s">
        <v>9</v>
      </c>
      <c r="J5894" s="379"/>
    </row>
    <row r="5895" spans="1:10" s="284" customFormat="1" ht="40.200000000000003" customHeight="1">
      <c r="A5895" s="379" t="s">
        <v>17297</v>
      </c>
      <c r="B5895" s="351" t="s">
        <v>17298</v>
      </c>
      <c r="C5895" s="379" t="s">
        <v>17338</v>
      </c>
      <c r="D5895" s="351" t="s">
        <v>17300</v>
      </c>
      <c r="E5895" s="351" t="s">
        <v>17301</v>
      </c>
      <c r="F5895" s="351" t="s">
        <v>15659</v>
      </c>
      <c r="G5895" s="351" t="s">
        <v>15646</v>
      </c>
      <c r="H5895" s="351" t="s">
        <v>15660</v>
      </c>
      <c r="I5895" s="375" t="s">
        <v>9</v>
      </c>
      <c r="J5895" s="379"/>
    </row>
    <row r="5896" spans="1:10" s="284" customFormat="1" ht="40.200000000000003" customHeight="1">
      <c r="A5896" s="379" t="s">
        <v>17297</v>
      </c>
      <c r="B5896" s="351" t="s">
        <v>17298</v>
      </c>
      <c r="C5896" s="379" t="s">
        <v>17339</v>
      </c>
      <c r="D5896" s="351" t="s">
        <v>17300</v>
      </c>
      <c r="E5896" s="351" t="s">
        <v>17301</v>
      </c>
      <c r="F5896" s="351" t="s">
        <v>15662</v>
      </c>
      <c r="G5896" s="351" t="s">
        <v>15646</v>
      </c>
      <c r="H5896" s="351" t="s">
        <v>15646</v>
      </c>
      <c r="I5896" s="375" t="s">
        <v>9</v>
      </c>
      <c r="J5896" s="379"/>
    </row>
    <row r="5897" spans="1:10" s="284" customFormat="1" ht="40.200000000000003" customHeight="1">
      <c r="A5897" s="379" t="s">
        <v>17297</v>
      </c>
      <c r="B5897" s="351" t="s">
        <v>17298</v>
      </c>
      <c r="C5897" s="379" t="s">
        <v>17340</v>
      </c>
      <c r="D5897" s="351" t="s">
        <v>17300</v>
      </c>
      <c r="E5897" s="351" t="s">
        <v>17301</v>
      </c>
      <c r="F5897" s="351" t="s">
        <v>15683</v>
      </c>
      <c r="G5897" s="351" t="s">
        <v>17342</v>
      </c>
      <c r="H5897" s="351" t="s">
        <v>15685</v>
      </c>
      <c r="I5897" s="375" t="s">
        <v>9</v>
      </c>
      <c r="J5897" s="379"/>
    </row>
    <row r="5898" spans="1:10" s="284" customFormat="1" ht="40.200000000000003" customHeight="1">
      <c r="A5898" s="379" t="s">
        <v>17297</v>
      </c>
      <c r="B5898" s="351" t="s">
        <v>17298</v>
      </c>
      <c r="C5898" s="379" t="s">
        <v>17341</v>
      </c>
      <c r="D5898" s="351" t="s">
        <v>17300</v>
      </c>
      <c r="E5898" s="351" t="s">
        <v>17301</v>
      </c>
      <c r="F5898" s="351" t="s">
        <v>16216</v>
      </c>
      <c r="G5898" s="351" t="s">
        <v>17344</v>
      </c>
      <c r="H5898" s="351" t="s">
        <v>16218</v>
      </c>
      <c r="I5898" s="375" t="s">
        <v>9</v>
      </c>
      <c r="J5898" s="379"/>
    </row>
    <row r="5899" spans="1:10" s="284" customFormat="1" ht="40.200000000000003" customHeight="1">
      <c r="A5899" s="382" t="s">
        <v>17297</v>
      </c>
      <c r="B5899" s="351" t="s">
        <v>17298</v>
      </c>
      <c r="C5899" s="379" t="s">
        <v>17343</v>
      </c>
      <c r="D5899" s="351" t="s">
        <v>17300</v>
      </c>
      <c r="E5899" s="351" t="s">
        <v>17301</v>
      </c>
      <c r="F5899" s="267" t="s">
        <v>17345</v>
      </c>
      <c r="G5899" s="267" t="s">
        <v>17346</v>
      </c>
      <c r="H5899" s="267" t="s">
        <v>17347</v>
      </c>
      <c r="I5899" s="377" t="s">
        <v>9</v>
      </c>
      <c r="J5899" s="428"/>
    </row>
    <row r="5900" spans="1:10" s="284" customFormat="1" ht="40.200000000000003" customHeight="1">
      <c r="A5900" s="426" t="s">
        <v>17848</v>
      </c>
      <c r="B5900" s="352" t="s">
        <v>17849</v>
      </c>
      <c r="C5900" s="426" t="s">
        <v>17850</v>
      </c>
      <c r="D5900" s="352" t="s">
        <v>17887</v>
      </c>
      <c r="E5900" s="352" t="s">
        <v>17888</v>
      </c>
      <c r="F5900" s="312" t="s">
        <v>13075</v>
      </c>
      <c r="G5900" s="429" t="s">
        <v>13076</v>
      </c>
      <c r="H5900" s="312" t="s">
        <v>13077</v>
      </c>
      <c r="I5900" s="430" t="s">
        <v>9</v>
      </c>
    </row>
    <row r="5901" spans="1:10" s="284" customFormat="1" ht="40.200000000000003" customHeight="1">
      <c r="A5901" s="426" t="s">
        <v>17848</v>
      </c>
      <c r="B5901" s="352" t="s">
        <v>17849</v>
      </c>
      <c r="C5901" s="426" t="s">
        <v>17851</v>
      </c>
      <c r="D5901" s="352" t="s">
        <v>17887</v>
      </c>
      <c r="E5901" s="352" t="s">
        <v>17888</v>
      </c>
      <c r="F5901" s="312" t="s">
        <v>13079</v>
      </c>
      <c r="G5901" s="431" t="s">
        <v>13076</v>
      </c>
      <c r="H5901" s="312" t="s">
        <v>13080</v>
      </c>
      <c r="I5901" s="432" t="s">
        <v>9</v>
      </c>
    </row>
    <row r="5902" spans="1:10" s="284" customFormat="1" ht="40.200000000000003" customHeight="1">
      <c r="A5902" s="426" t="s">
        <v>17848</v>
      </c>
      <c r="B5902" s="352" t="s">
        <v>17849</v>
      </c>
      <c r="C5902" s="426" t="s">
        <v>17852</v>
      </c>
      <c r="D5902" s="352" t="s">
        <v>17887</v>
      </c>
      <c r="E5902" s="352" t="s">
        <v>17888</v>
      </c>
      <c r="F5902" s="312" t="s">
        <v>13082</v>
      </c>
      <c r="G5902" s="433" t="s">
        <v>13076</v>
      </c>
      <c r="H5902" s="312" t="s">
        <v>13083</v>
      </c>
      <c r="I5902" s="432" t="s">
        <v>9</v>
      </c>
    </row>
    <row r="5903" spans="1:10" s="284" customFormat="1" ht="40.200000000000003" customHeight="1">
      <c r="A5903" s="426" t="s">
        <v>17848</v>
      </c>
      <c r="B5903" s="352" t="s">
        <v>17849</v>
      </c>
      <c r="C5903" s="426" t="s">
        <v>17853</v>
      </c>
      <c r="D5903" s="352" t="s">
        <v>17887</v>
      </c>
      <c r="E5903" s="352" t="s">
        <v>17888</v>
      </c>
      <c r="F5903" s="312" t="s">
        <v>13085</v>
      </c>
      <c r="G5903" s="429" t="s">
        <v>13076</v>
      </c>
      <c r="H5903" s="312" t="s">
        <v>13086</v>
      </c>
      <c r="I5903" s="432" t="s">
        <v>9</v>
      </c>
    </row>
    <row r="5904" spans="1:10" s="284" customFormat="1" ht="40.200000000000003" customHeight="1">
      <c r="A5904" s="426" t="s">
        <v>17848</v>
      </c>
      <c r="B5904" s="352" t="s">
        <v>17849</v>
      </c>
      <c r="C5904" s="426" t="s">
        <v>17854</v>
      </c>
      <c r="D5904" s="352" t="s">
        <v>17887</v>
      </c>
      <c r="E5904" s="352" t="s">
        <v>17888</v>
      </c>
      <c r="F5904" s="312" t="s">
        <v>13088</v>
      </c>
      <c r="G5904" s="431" t="s">
        <v>13076</v>
      </c>
      <c r="H5904" s="312" t="s">
        <v>17855</v>
      </c>
      <c r="I5904" s="432" t="s">
        <v>9</v>
      </c>
    </row>
    <row r="5905" spans="1:9" s="284" customFormat="1" ht="40.200000000000003" customHeight="1">
      <c r="A5905" s="426" t="s">
        <v>17848</v>
      </c>
      <c r="B5905" s="352" t="s">
        <v>17849</v>
      </c>
      <c r="C5905" s="426" t="s">
        <v>17856</v>
      </c>
      <c r="D5905" s="352" t="s">
        <v>17887</v>
      </c>
      <c r="E5905" s="352" t="s">
        <v>17888</v>
      </c>
      <c r="F5905" s="312" t="s">
        <v>13098</v>
      </c>
      <c r="G5905" s="433" t="s">
        <v>13076</v>
      </c>
      <c r="H5905" s="312" t="s">
        <v>13100</v>
      </c>
      <c r="I5905" s="432" t="s">
        <v>9</v>
      </c>
    </row>
    <row r="5906" spans="1:9" s="284" customFormat="1" ht="40.200000000000003" customHeight="1">
      <c r="A5906" s="426" t="s">
        <v>17848</v>
      </c>
      <c r="B5906" s="352" t="s">
        <v>17849</v>
      </c>
      <c r="C5906" s="426" t="s">
        <v>17857</v>
      </c>
      <c r="D5906" s="352" t="s">
        <v>17887</v>
      </c>
      <c r="E5906" s="352" t="s">
        <v>17888</v>
      </c>
      <c r="F5906" s="312" t="s">
        <v>13102</v>
      </c>
      <c r="G5906" s="429" t="s">
        <v>13076</v>
      </c>
      <c r="H5906" s="312" t="s">
        <v>13103</v>
      </c>
      <c r="I5906" s="432" t="s">
        <v>9</v>
      </c>
    </row>
    <row r="5907" spans="1:9" s="284" customFormat="1" ht="40.200000000000003" customHeight="1">
      <c r="A5907" s="426" t="s">
        <v>17848</v>
      </c>
      <c r="B5907" s="352" t="s">
        <v>17849</v>
      </c>
      <c r="C5907" s="426" t="s">
        <v>17858</v>
      </c>
      <c r="D5907" s="352" t="s">
        <v>17887</v>
      </c>
      <c r="E5907" s="352" t="s">
        <v>17888</v>
      </c>
      <c r="F5907" s="312" t="s">
        <v>13105</v>
      </c>
      <c r="G5907" s="429" t="s">
        <v>13076</v>
      </c>
      <c r="H5907" s="312" t="s">
        <v>13107</v>
      </c>
      <c r="I5907" s="432" t="s">
        <v>9</v>
      </c>
    </row>
    <row r="5908" spans="1:9" s="284" customFormat="1" ht="40.200000000000003" customHeight="1">
      <c r="A5908" s="426" t="s">
        <v>17848</v>
      </c>
      <c r="B5908" s="352" t="s">
        <v>17849</v>
      </c>
      <c r="C5908" s="426" t="s">
        <v>17859</v>
      </c>
      <c r="D5908" s="352" t="s">
        <v>17887</v>
      </c>
      <c r="E5908" s="352" t="s">
        <v>17888</v>
      </c>
      <c r="F5908" s="312" t="s">
        <v>13109</v>
      </c>
      <c r="G5908" s="429" t="s">
        <v>13076</v>
      </c>
      <c r="H5908" s="429" t="s">
        <v>16608</v>
      </c>
      <c r="I5908" s="432" t="s">
        <v>9</v>
      </c>
    </row>
    <row r="5909" spans="1:9" s="284" customFormat="1" ht="40.200000000000003" customHeight="1">
      <c r="A5909" s="426" t="s">
        <v>17848</v>
      </c>
      <c r="B5909" s="352" t="s">
        <v>17849</v>
      </c>
      <c r="C5909" s="426" t="s">
        <v>17860</v>
      </c>
      <c r="D5909" s="352" t="s">
        <v>17887</v>
      </c>
      <c r="E5909" s="352" t="s">
        <v>17888</v>
      </c>
      <c r="F5909" s="312" t="s">
        <v>13112</v>
      </c>
      <c r="G5909" s="429" t="s">
        <v>13076</v>
      </c>
      <c r="H5909" s="433" t="s">
        <v>16610</v>
      </c>
      <c r="I5909" s="432" t="s">
        <v>9</v>
      </c>
    </row>
    <row r="5910" spans="1:9" s="284" customFormat="1" ht="40.200000000000003" customHeight="1">
      <c r="A5910" s="426" t="s">
        <v>17848</v>
      </c>
      <c r="B5910" s="352" t="s">
        <v>17849</v>
      </c>
      <c r="C5910" s="426" t="s">
        <v>17861</v>
      </c>
      <c r="D5910" s="352" t="s">
        <v>17887</v>
      </c>
      <c r="E5910" s="352" t="s">
        <v>17888</v>
      </c>
      <c r="F5910" s="312" t="s">
        <v>13115</v>
      </c>
      <c r="G5910" s="429" t="s">
        <v>13076</v>
      </c>
      <c r="H5910" s="312" t="s">
        <v>13116</v>
      </c>
      <c r="I5910" s="432" t="s">
        <v>9</v>
      </c>
    </row>
    <row r="5911" spans="1:9" s="284" customFormat="1" ht="40.200000000000003" customHeight="1">
      <c r="A5911" s="426" t="s">
        <v>17848</v>
      </c>
      <c r="B5911" s="352" t="s">
        <v>17849</v>
      </c>
      <c r="C5911" s="426" t="s">
        <v>17862</v>
      </c>
      <c r="D5911" s="352" t="s">
        <v>17887</v>
      </c>
      <c r="E5911" s="352" t="s">
        <v>17888</v>
      </c>
      <c r="F5911" s="312" t="s">
        <v>13118</v>
      </c>
      <c r="G5911" s="433" t="s">
        <v>13119</v>
      </c>
      <c r="H5911" s="312" t="s">
        <v>13120</v>
      </c>
      <c r="I5911" s="432" t="s">
        <v>9</v>
      </c>
    </row>
    <row r="5912" spans="1:9" s="284" customFormat="1" ht="40.200000000000003" customHeight="1">
      <c r="A5912" s="426" t="s">
        <v>17848</v>
      </c>
      <c r="B5912" s="352" t="s">
        <v>17849</v>
      </c>
      <c r="C5912" s="426" t="s">
        <v>17863</v>
      </c>
      <c r="D5912" s="352" t="s">
        <v>17887</v>
      </c>
      <c r="E5912" s="352" t="s">
        <v>17888</v>
      </c>
      <c r="F5912" s="312" t="s">
        <v>13650</v>
      </c>
      <c r="G5912" s="429" t="s">
        <v>13119</v>
      </c>
      <c r="H5912" s="312" t="s">
        <v>16614</v>
      </c>
      <c r="I5912" s="432" t="s">
        <v>9</v>
      </c>
    </row>
    <row r="5913" spans="1:9" s="284" customFormat="1" ht="40.200000000000003" customHeight="1">
      <c r="A5913" s="426" t="s">
        <v>17848</v>
      </c>
      <c r="B5913" s="352" t="s">
        <v>17849</v>
      </c>
      <c r="C5913" s="426" t="s">
        <v>17864</v>
      </c>
      <c r="D5913" s="352" t="s">
        <v>17887</v>
      </c>
      <c r="E5913" s="352" t="s">
        <v>17888</v>
      </c>
      <c r="F5913" s="312" t="s">
        <v>13125</v>
      </c>
      <c r="G5913" s="431" t="s">
        <v>13119</v>
      </c>
      <c r="H5913" s="312" t="s">
        <v>13126</v>
      </c>
      <c r="I5913" s="432" t="s">
        <v>9</v>
      </c>
    </row>
    <row r="5914" spans="1:9" s="284" customFormat="1" ht="40.200000000000003" customHeight="1">
      <c r="A5914" s="426" t="s">
        <v>17848</v>
      </c>
      <c r="B5914" s="352" t="s">
        <v>17849</v>
      </c>
      <c r="C5914" s="426" t="s">
        <v>17865</v>
      </c>
      <c r="D5914" s="352" t="s">
        <v>17887</v>
      </c>
      <c r="E5914" s="352" t="s">
        <v>17888</v>
      </c>
      <c r="F5914" s="312" t="s">
        <v>13654</v>
      </c>
      <c r="G5914" s="433" t="s">
        <v>13119</v>
      </c>
      <c r="H5914" s="429" t="s">
        <v>17889</v>
      </c>
      <c r="I5914" s="432" t="s">
        <v>9</v>
      </c>
    </row>
    <row r="5915" spans="1:9" s="284" customFormat="1" ht="40.200000000000003" customHeight="1">
      <c r="A5915" s="426" t="s">
        <v>17848</v>
      </c>
      <c r="B5915" s="352" t="s">
        <v>17849</v>
      </c>
      <c r="C5915" s="426" t="s">
        <v>17866</v>
      </c>
      <c r="D5915" s="352" t="s">
        <v>17887</v>
      </c>
      <c r="E5915" s="352" t="s">
        <v>17888</v>
      </c>
      <c r="F5915" s="312" t="s">
        <v>13136</v>
      </c>
      <c r="G5915" s="429" t="s">
        <v>13119</v>
      </c>
      <c r="H5915" s="431" t="s">
        <v>13138</v>
      </c>
      <c r="I5915" s="432" t="s">
        <v>9</v>
      </c>
    </row>
    <row r="5916" spans="1:9" s="284" customFormat="1" ht="40.200000000000003" customHeight="1">
      <c r="A5916" s="426" t="s">
        <v>17848</v>
      </c>
      <c r="B5916" s="352" t="s">
        <v>17849</v>
      </c>
      <c r="C5916" s="426" t="s">
        <v>17867</v>
      </c>
      <c r="D5916" s="352" t="s">
        <v>17887</v>
      </c>
      <c r="E5916" s="352" t="s">
        <v>17888</v>
      </c>
      <c r="F5916" s="312" t="s">
        <v>13140</v>
      </c>
      <c r="G5916" s="429" t="s">
        <v>13119</v>
      </c>
      <c r="H5916" s="433" t="s">
        <v>13659</v>
      </c>
      <c r="I5916" s="432" t="s">
        <v>9</v>
      </c>
    </row>
    <row r="5917" spans="1:9" s="284" customFormat="1" ht="40.200000000000003" customHeight="1">
      <c r="A5917" s="426" t="s">
        <v>17848</v>
      </c>
      <c r="B5917" s="352" t="s">
        <v>17849</v>
      </c>
      <c r="C5917" s="426" t="s">
        <v>17868</v>
      </c>
      <c r="D5917" s="352" t="s">
        <v>17887</v>
      </c>
      <c r="E5917" s="352" t="s">
        <v>17888</v>
      </c>
      <c r="F5917" s="312" t="s">
        <v>13661</v>
      </c>
      <c r="G5917" s="429" t="s">
        <v>13119</v>
      </c>
      <c r="H5917" s="429" t="s">
        <v>13144</v>
      </c>
      <c r="I5917" s="432" t="s">
        <v>9</v>
      </c>
    </row>
    <row r="5918" spans="1:9" s="284" customFormat="1" ht="40.200000000000003" customHeight="1">
      <c r="A5918" s="426" t="s">
        <v>17848</v>
      </c>
      <c r="B5918" s="352" t="s">
        <v>17849</v>
      </c>
      <c r="C5918" s="426" t="s">
        <v>17869</v>
      </c>
      <c r="D5918" s="352" t="s">
        <v>17887</v>
      </c>
      <c r="E5918" s="352" t="s">
        <v>17888</v>
      </c>
      <c r="F5918" s="312" t="s">
        <v>13146</v>
      </c>
      <c r="G5918" s="429" t="s">
        <v>13119</v>
      </c>
      <c r="H5918" s="431" t="s">
        <v>13148</v>
      </c>
      <c r="I5918" s="432" t="s">
        <v>9</v>
      </c>
    </row>
    <row r="5919" spans="1:9" s="284" customFormat="1" ht="40.200000000000003" customHeight="1">
      <c r="A5919" s="426" t="s">
        <v>17848</v>
      </c>
      <c r="B5919" s="352" t="s">
        <v>17849</v>
      </c>
      <c r="C5919" s="426" t="s">
        <v>17870</v>
      </c>
      <c r="D5919" s="352" t="s">
        <v>17887</v>
      </c>
      <c r="E5919" s="352" t="s">
        <v>17888</v>
      </c>
      <c r="F5919" s="312" t="s">
        <v>13150</v>
      </c>
      <c r="G5919" s="429" t="s">
        <v>13119</v>
      </c>
      <c r="H5919" s="431" t="s">
        <v>17871</v>
      </c>
      <c r="I5919" s="432" t="s">
        <v>9</v>
      </c>
    </row>
    <row r="5920" spans="1:9" s="284" customFormat="1" ht="40.200000000000003" customHeight="1">
      <c r="A5920" s="426" t="s">
        <v>17848</v>
      </c>
      <c r="B5920" s="352" t="s">
        <v>17849</v>
      </c>
      <c r="C5920" s="426" t="s">
        <v>17872</v>
      </c>
      <c r="D5920" s="352" t="s">
        <v>17887</v>
      </c>
      <c r="E5920" s="352" t="s">
        <v>17888</v>
      </c>
      <c r="F5920" s="312" t="s">
        <v>13666</v>
      </c>
      <c r="G5920" s="429" t="s">
        <v>13119</v>
      </c>
      <c r="H5920" s="431" t="s">
        <v>13667</v>
      </c>
      <c r="I5920" s="432" t="s">
        <v>9</v>
      </c>
    </row>
    <row r="5921" spans="1:9" s="284" customFormat="1" ht="40.200000000000003" customHeight="1">
      <c r="A5921" s="426" t="s">
        <v>17848</v>
      </c>
      <c r="B5921" s="352" t="s">
        <v>17849</v>
      </c>
      <c r="C5921" s="426" t="s">
        <v>17873</v>
      </c>
      <c r="D5921" s="352" t="s">
        <v>17887</v>
      </c>
      <c r="E5921" s="352" t="s">
        <v>17888</v>
      </c>
      <c r="F5921" s="312" t="s">
        <v>13153</v>
      </c>
      <c r="G5921" s="429" t="s">
        <v>13154</v>
      </c>
      <c r="H5921" s="433" t="s">
        <v>13155</v>
      </c>
      <c r="I5921" s="432" t="s">
        <v>9</v>
      </c>
    </row>
    <row r="5922" spans="1:9" s="284" customFormat="1" ht="40.200000000000003" customHeight="1">
      <c r="A5922" s="426" t="s">
        <v>17848</v>
      </c>
      <c r="B5922" s="352" t="s">
        <v>17849</v>
      </c>
      <c r="C5922" s="426" t="s">
        <v>17874</v>
      </c>
      <c r="D5922" s="352" t="s">
        <v>17887</v>
      </c>
      <c r="E5922" s="352" t="s">
        <v>17888</v>
      </c>
      <c r="F5922" s="312" t="s">
        <v>13670</v>
      </c>
      <c r="G5922" s="431" t="s">
        <v>13119</v>
      </c>
      <c r="H5922" s="312" t="s">
        <v>13671</v>
      </c>
      <c r="I5922" s="432" t="s">
        <v>9</v>
      </c>
    </row>
    <row r="5923" spans="1:9" s="284" customFormat="1" ht="40.200000000000003" customHeight="1">
      <c r="A5923" s="426" t="s">
        <v>17848</v>
      </c>
      <c r="B5923" s="352" t="s">
        <v>17849</v>
      </c>
      <c r="C5923" s="426" t="s">
        <v>17875</v>
      </c>
      <c r="D5923" s="352" t="s">
        <v>17887</v>
      </c>
      <c r="E5923" s="352" t="s">
        <v>17888</v>
      </c>
      <c r="F5923" s="312" t="s">
        <v>13676</v>
      </c>
      <c r="G5923" s="431" t="s">
        <v>13119</v>
      </c>
      <c r="H5923" s="312" t="s">
        <v>13677</v>
      </c>
      <c r="I5923" s="432" t="s">
        <v>9</v>
      </c>
    </row>
    <row r="5924" spans="1:9" s="284" customFormat="1" ht="40.200000000000003" customHeight="1">
      <c r="A5924" s="426" t="s">
        <v>17848</v>
      </c>
      <c r="B5924" s="352" t="s">
        <v>17849</v>
      </c>
      <c r="C5924" s="426" t="s">
        <v>17876</v>
      </c>
      <c r="D5924" s="352" t="s">
        <v>17887</v>
      </c>
      <c r="E5924" s="352" t="s">
        <v>17888</v>
      </c>
      <c r="F5924" s="312" t="s">
        <v>16628</v>
      </c>
      <c r="G5924" s="431" t="s">
        <v>13119</v>
      </c>
      <c r="H5924" s="312" t="s">
        <v>13170</v>
      </c>
      <c r="I5924" s="432" t="s">
        <v>9</v>
      </c>
    </row>
    <row r="5925" spans="1:9" s="284" customFormat="1" ht="40.200000000000003" customHeight="1">
      <c r="A5925" s="426" t="s">
        <v>17848</v>
      </c>
      <c r="B5925" s="352" t="s">
        <v>17849</v>
      </c>
      <c r="C5925" s="426" t="s">
        <v>17877</v>
      </c>
      <c r="D5925" s="352" t="s">
        <v>17887</v>
      </c>
      <c r="E5925" s="352" t="s">
        <v>17888</v>
      </c>
      <c r="F5925" s="312" t="s">
        <v>13682</v>
      </c>
      <c r="G5925" s="431" t="s">
        <v>13176</v>
      </c>
      <c r="H5925" s="312" t="s">
        <v>13683</v>
      </c>
      <c r="I5925" s="432" t="s">
        <v>9</v>
      </c>
    </row>
    <row r="5926" spans="1:9" s="284" customFormat="1" ht="40.200000000000003" customHeight="1">
      <c r="A5926" s="426" t="s">
        <v>17848</v>
      </c>
      <c r="B5926" s="352" t="s">
        <v>17849</v>
      </c>
      <c r="C5926" s="426" t="s">
        <v>17878</v>
      </c>
      <c r="D5926" s="352" t="s">
        <v>17887</v>
      </c>
      <c r="E5926" s="352" t="s">
        <v>17888</v>
      </c>
      <c r="F5926" s="312" t="s">
        <v>13685</v>
      </c>
      <c r="G5926" s="433" t="s">
        <v>13183</v>
      </c>
      <c r="H5926" s="429" t="s">
        <v>13686</v>
      </c>
      <c r="I5926" s="432" t="s">
        <v>9</v>
      </c>
    </row>
    <row r="5927" spans="1:9" s="284" customFormat="1" ht="40.200000000000003" customHeight="1">
      <c r="A5927" s="426" t="s">
        <v>17848</v>
      </c>
      <c r="B5927" s="352" t="s">
        <v>17849</v>
      </c>
      <c r="C5927" s="426" t="s">
        <v>17879</v>
      </c>
      <c r="D5927" s="352" t="s">
        <v>17887</v>
      </c>
      <c r="E5927" s="352" t="s">
        <v>17888</v>
      </c>
      <c r="F5927" s="312" t="s">
        <v>13186</v>
      </c>
      <c r="G5927" s="429" t="s">
        <v>13119</v>
      </c>
      <c r="H5927" s="433" t="s">
        <v>17890</v>
      </c>
      <c r="I5927" s="432" t="s">
        <v>9</v>
      </c>
    </row>
    <row r="5928" spans="1:9" s="284" customFormat="1" ht="40.200000000000003" customHeight="1">
      <c r="A5928" s="426" t="s">
        <v>17848</v>
      </c>
      <c r="B5928" s="352" t="s">
        <v>17849</v>
      </c>
      <c r="C5928" s="426" t="s">
        <v>17880</v>
      </c>
      <c r="D5928" s="352" t="s">
        <v>17887</v>
      </c>
      <c r="E5928" s="352" t="s">
        <v>17888</v>
      </c>
      <c r="F5928" s="312" t="s">
        <v>13691</v>
      </c>
      <c r="G5928" s="431" t="s">
        <v>13193</v>
      </c>
      <c r="H5928" s="312" t="s">
        <v>13692</v>
      </c>
      <c r="I5928" s="432" t="s">
        <v>9</v>
      </c>
    </row>
    <row r="5929" spans="1:9" s="284" customFormat="1" ht="40.200000000000003" customHeight="1">
      <c r="A5929" s="426" t="s">
        <v>17848</v>
      </c>
      <c r="B5929" s="352" t="s">
        <v>17849</v>
      </c>
      <c r="C5929" s="426" t="s">
        <v>17881</v>
      </c>
      <c r="D5929" s="352" t="s">
        <v>17887</v>
      </c>
      <c r="E5929" s="352" t="s">
        <v>17888</v>
      </c>
      <c r="F5929" s="312" t="s">
        <v>13255</v>
      </c>
      <c r="G5929" s="433" t="s">
        <v>13119</v>
      </c>
      <c r="H5929" s="312" t="s">
        <v>13730</v>
      </c>
      <c r="I5929" s="432" t="s">
        <v>9</v>
      </c>
    </row>
    <row r="5930" spans="1:9" s="284" customFormat="1" ht="40.200000000000003" customHeight="1">
      <c r="A5930" s="426" t="s">
        <v>17848</v>
      </c>
      <c r="B5930" s="352" t="s">
        <v>17849</v>
      </c>
      <c r="C5930" s="426" t="s">
        <v>17882</v>
      </c>
      <c r="D5930" s="352" t="s">
        <v>17887</v>
      </c>
      <c r="E5930" s="352" t="s">
        <v>17888</v>
      </c>
      <c r="F5930" s="312" t="s">
        <v>13258</v>
      </c>
      <c r="G5930" s="429" t="s">
        <v>13119</v>
      </c>
      <c r="H5930" s="312" t="s">
        <v>14232</v>
      </c>
      <c r="I5930" s="432" t="s">
        <v>9</v>
      </c>
    </row>
    <row r="5931" spans="1:9" s="284" customFormat="1" ht="40.200000000000003" customHeight="1">
      <c r="A5931" s="426" t="s">
        <v>17848</v>
      </c>
      <c r="B5931" s="352" t="s">
        <v>17849</v>
      </c>
      <c r="C5931" s="426" t="s">
        <v>17883</v>
      </c>
      <c r="D5931" s="352" t="s">
        <v>17887</v>
      </c>
      <c r="E5931" s="352" t="s">
        <v>17888</v>
      </c>
      <c r="F5931" s="312" t="s">
        <v>13728</v>
      </c>
      <c r="G5931" s="431" t="s">
        <v>13119</v>
      </c>
      <c r="H5931" s="312" t="s">
        <v>13249</v>
      </c>
      <c r="I5931" s="432" t="s">
        <v>9</v>
      </c>
    </row>
    <row r="5932" spans="1:9" s="284" customFormat="1" ht="40.200000000000003" customHeight="1">
      <c r="A5932" s="426" t="s">
        <v>17848</v>
      </c>
      <c r="B5932" s="352" t="s">
        <v>17849</v>
      </c>
      <c r="C5932" s="426" t="s">
        <v>17884</v>
      </c>
      <c r="D5932" s="352" t="s">
        <v>17887</v>
      </c>
      <c r="E5932" s="352" t="s">
        <v>17888</v>
      </c>
      <c r="F5932" s="312" t="s">
        <v>13204</v>
      </c>
      <c r="G5932" s="433" t="s">
        <v>13201</v>
      </c>
      <c r="H5932" s="312" t="s">
        <v>13205</v>
      </c>
      <c r="I5932" s="432" t="s">
        <v>9</v>
      </c>
    </row>
    <row r="5933" spans="1:9" s="284" customFormat="1" ht="40.200000000000003" customHeight="1">
      <c r="A5933" s="426" t="s">
        <v>17848</v>
      </c>
      <c r="B5933" s="352" t="s">
        <v>17849</v>
      </c>
      <c r="C5933" s="426" t="s">
        <v>17885</v>
      </c>
      <c r="D5933" s="352" t="s">
        <v>17887</v>
      </c>
      <c r="E5933" s="352" t="s">
        <v>17888</v>
      </c>
      <c r="F5933" s="312" t="s">
        <v>13697</v>
      </c>
      <c r="G5933" s="429" t="s">
        <v>13201</v>
      </c>
      <c r="H5933" s="312" t="s">
        <v>13202</v>
      </c>
      <c r="I5933" s="432" t="s">
        <v>9</v>
      </c>
    </row>
    <row r="5934" spans="1:9" s="284" customFormat="1" ht="40.200000000000003" customHeight="1">
      <c r="A5934" s="426" t="s">
        <v>17848</v>
      </c>
      <c r="B5934" s="352" t="s">
        <v>17849</v>
      </c>
      <c r="C5934" s="426" t="s">
        <v>17886</v>
      </c>
      <c r="D5934" s="352" t="s">
        <v>17887</v>
      </c>
      <c r="E5934" s="352" t="s">
        <v>17888</v>
      </c>
      <c r="F5934" s="312" t="s">
        <v>13694</v>
      </c>
      <c r="G5934" s="431" t="s">
        <v>13197</v>
      </c>
      <c r="H5934" s="312" t="s">
        <v>13695</v>
      </c>
      <c r="I5934" s="432" t="s">
        <v>9</v>
      </c>
    </row>
    <row r="5935" spans="1:9" s="284" customFormat="1" ht="40.200000000000003" customHeight="1">
      <c r="A5935" s="434" t="s">
        <v>17891</v>
      </c>
      <c r="B5935" s="434" t="s">
        <v>17892</v>
      </c>
      <c r="C5935" s="435" t="s">
        <v>17893</v>
      </c>
      <c r="D5935" s="435"/>
      <c r="E5935" s="434" t="s">
        <v>17894</v>
      </c>
      <c r="F5935" s="434" t="s">
        <v>17895</v>
      </c>
      <c r="G5935" s="434" t="s">
        <v>17922</v>
      </c>
      <c r="H5935" s="434" t="s">
        <v>17923</v>
      </c>
      <c r="I5935" s="436" t="s">
        <v>9</v>
      </c>
    </row>
    <row r="5936" spans="1:9" s="284" customFormat="1" ht="40.200000000000003" customHeight="1">
      <c r="A5936" s="434" t="s">
        <v>17891</v>
      </c>
      <c r="B5936" s="434" t="s">
        <v>17892</v>
      </c>
      <c r="C5936" s="435" t="s">
        <v>17896</v>
      </c>
      <c r="D5936" s="435"/>
      <c r="E5936" s="434" t="s">
        <v>17894</v>
      </c>
      <c r="F5936" s="434" t="s">
        <v>17897</v>
      </c>
      <c r="G5936" s="434" t="s">
        <v>17924</v>
      </c>
      <c r="H5936" s="434" t="s">
        <v>17925</v>
      </c>
      <c r="I5936" s="436" t="s">
        <v>9</v>
      </c>
    </row>
    <row r="5937" spans="1:10" s="284" customFormat="1" ht="40.200000000000003" customHeight="1">
      <c r="A5937" s="434" t="s">
        <v>17891</v>
      </c>
      <c r="B5937" s="434" t="s">
        <v>17892</v>
      </c>
      <c r="C5937" s="435" t="s">
        <v>17898</v>
      </c>
      <c r="D5937" s="435"/>
      <c r="E5937" s="434" t="s">
        <v>17894</v>
      </c>
      <c r="F5937" s="434" t="s">
        <v>17899</v>
      </c>
      <c r="G5937" s="434" t="s">
        <v>17926</v>
      </c>
      <c r="H5937" s="434" t="s">
        <v>17900</v>
      </c>
      <c r="I5937" s="436" t="s">
        <v>9</v>
      </c>
    </row>
    <row r="5938" spans="1:10" s="284" customFormat="1" ht="40.200000000000003" customHeight="1">
      <c r="A5938" s="434" t="s">
        <v>17891</v>
      </c>
      <c r="B5938" s="434" t="s">
        <v>17892</v>
      </c>
      <c r="C5938" s="435" t="s">
        <v>17901</v>
      </c>
      <c r="D5938" s="435"/>
      <c r="E5938" s="434" t="s">
        <v>17894</v>
      </c>
      <c r="F5938" s="434" t="s">
        <v>17902</v>
      </c>
      <c r="G5938" s="434" t="s">
        <v>17927</v>
      </c>
      <c r="H5938" s="434" t="s">
        <v>17928</v>
      </c>
      <c r="I5938" s="436" t="s">
        <v>9</v>
      </c>
    </row>
    <row r="5939" spans="1:10" s="284" customFormat="1" ht="40.200000000000003" customHeight="1">
      <c r="A5939" s="434" t="s">
        <v>17891</v>
      </c>
      <c r="B5939" s="434" t="s">
        <v>17892</v>
      </c>
      <c r="C5939" s="435" t="s">
        <v>17903</v>
      </c>
      <c r="D5939" s="435"/>
      <c r="E5939" s="434" t="s">
        <v>17894</v>
      </c>
      <c r="F5939" s="434" t="s">
        <v>17904</v>
      </c>
      <c r="G5939" s="434" t="s">
        <v>17929</v>
      </c>
      <c r="H5939" s="434" t="s">
        <v>17905</v>
      </c>
      <c r="I5939" s="436" t="s">
        <v>9</v>
      </c>
    </row>
    <row r="5940" spans="1:10" s="284" customFormat="1" ht="40.200000000000003" customHeight="1">
      <c r="A5940" s="434" t="s">
        <v>17891</v>
      </c>
      <c r="B5940" s="434" t="s">
        <v>17892</v>
      </c>
      <c r="C5940" s="435" t="s">
        <v>17906</v>
      </c>
      <c r="D5940" s="435"/>
      <c r="E5940" s="434" t="s">
        <v>17894</v>
      </c>
      <c r="F5940" s="434" t="s">
        <v>17907</v>
      </c>
      <c r="G5940" s="434" t="s">
        <v>17930</v>
      </c>
      <c r="H5940" s="434" t="s">
        <v>17931</v>
      </c>
      <c r="I5940" s="436" t="s">
        <v>9</v>
      </c>
    </row>
    <row r="5941" spans="1:10" s="284" customFormat="1" ht="40.200000000000003" customHeight="1">
      <c r="A5941" s="434" t="s">
        <v>17891</v>
      </c>
      <c r="B5941" s="434" t="s">
        <v>17892</v>
      </c>
      <c r="C5941" s="435" t="s">
        <v>17908</v>
      </c>
      <c r="D5941" s="435"/>
      <c r="E5941" s="434" t="s">
        <v>17894</v>
      </c>
      <c r="F5941" s="434" t="s">
        <v>17909</v>
      </c>
      <c r="G5941" s="434" t="s">
        <v>17932</v>
      </c>
      <c r="H5941" s="434" t="s">
        <v>17933</v>
      </c>
      <c r="I5941" s="436" t="s">
        <v>9</v>
      </c>
    </row>
    <row r="5942" spans="1:10" s="284" customFormat="1" ht="40.200000000000003" customHeight="1">
      <c r="A5942" s="434" t="s">
        <v>17891</v>
      </c>
      <c r="B5942" s="434" t="s">
        <v>17892</v>
      </c>
      <c r="C5942" s="435" t="s">
        <v>17910</v>
      </c>
      <c r="D5942" s="435"/>
      <c r="E5942" s="434" t="s">
        <v>17894</v>
      </c>
      <c r="F5942" s="434" t="s">
        <v>17911</v>
      </c>
      <c r="G5942" s="434" t="s">
        <v>17934</v>
      </c>
      <c r="H5942" s="434" t="s">
        <v>17935</v>
      </c>
      <c r="I5942" s="436" t="s">
        <v>9</v>
      </c>
    </row>
    <row r="5943" spans="1:10" s="284" customFormat="1" ht="40.200000000000003" customHeight="1">
      <c r="A5943" s="434" t="s">
        <v>17891</v>
      </c>
      <c r="B5943" s="434" t="s">
        <v>17892</v>
      </c>
      <c r="C5943" s="435" t="s">
        <v>17912</v>
      </c>
      <c r="D5943" s="435"/>
      <c r="E5943" s="434" t="s">
        <v>17894</v>
      </c>
      <c r="F5943" s="434" t="s">
        <v>17913</v>
      </c>
      <c r="G5943" s="434" t="s">
        <v>17936</v>
      </c>
      <c r="H5943" s="434" t="s">
        <v>17914</v>
      </c>
      <c r="I5943" s="436" t="s">
        <v>9</v>
      </c>
    </row>
    <row r="5944" spans="1:10" s="284" customFormat="1" ht="40.200000000000003" customHeight="1">
      <c r="A5944" s="434" t="s">
        <v>17891</v>
      </c>
      <c r="B5944" s="434" t="s">
        <v>17892</v>
      </c>
      <c r="C5944" s="435" t="s">
        <v>17915</v>
      </c>
      <c r="D5944" s="435"/>
      <c r="E5944" s="434" t="s">
        <v>17894</v>
      </c>
      <c r="F5944" s="434" t="s">
        <v>17916</v>
      </c>
      <c r="G5944" s="434" t="s">
        <v>17937</v>
      </c>
      <c r="H5944" s="434" t="s">
        <v>17938</v>
      </c>
      <c r="I5944" s="436" t="s">
        <v>9</v>
      </c>
    </row>
    <row r="5945" spans="1:10" s="284" customFormat="1" ht="40.200000000000003" customHeight="1">
      <c r="A5945" s="434" t="s">
        <v>17891</v>
      </c>
      <c r="B5945" s="434" t="s">
        <v>17892</v>
      </c>
      <c r="C5945" s="435" t="s">
        <v>17917</v>
      </c>
      <c r="D5945" s="435"/>
      <c r="E5945" s="434" t="s">
        <v>17894</v>
      </c>
      <c r="F5945" s="434" t="s">
        <v>17918</v>
      </c>
      <c r="G5945" s="434" t="s">
        <v>17939</v>
      </c>
      <c r="H5945" s="434" t="s">
        <v>17919</v>
      </c>
      <c r="I5945" s="436" t="s">
        <v>9</v>
      </c>
    </row>
    <row r="5946" spans="1:10" s="284" customFormat="1" ht="40.200000000000003" customHeight="1">
      <c r="A5946" s="434" t="s">
        <v>17891</v>
      </c>
      <c r="B5946" s="434" t="s">
        <v>17892</v>
      </c>
      <c r="C5946" s="435" t="s">
        <v>17920</v>
      </c>
      <c r="D5946" s="437"/>
      <c r="E5946" s="434" t="s">
        <v>17894</v>
      </c>
      <c r="F5946" s="438" t="s">
        <v>17921</v>
      </c>
      <c r="G5946" s="438" t="s">
        <v>17940</v>
      </c>
      <c r="H5946" s="438" t="s">
        <v>17941</v>
      </c>
      <c r="I5946" s="436" t="s">
        <v>9</v>
      </c>
    </row>
    <row r="5947" spans="1:10" s="443" customFormat="1" ht="216">
      <c r="A5947" s="439" t="s">
        <v>17956</v>
      </c>
      <c r="B5947" s="440" t="s">
        <v>17957</v>
      </c>
      <c r="C5947" s="440" t="s">
        <v>17958</v>
      </c>
      <c r="D5947" s="440" t="s">
        <v>18172</v>
      </c>
      <c r="E5947" s="440" t="s">
        <v>18173</v>
      </c>
      <c r="F5947" s="441" t="s">
        <v>17959</v>
      </c>
      <c r="G5947" s="440" t="s">
        <v>18174</v>
      </c>
      <c r="H5947" s="440" t="s">
        <v>17960</v>
      </c>
      <c r="I5947" s="436" t="s">
        <v>9</v>
      </c>
      <c r="J5947" s="442" t="s">
        <v>645</v>
      </c>
    </row>
    <row r="5948" spans="1:10" s="443" customFormat="1" ht="216">
      <c r="A5948" s="439" t="s">
        <v>17956</v>
      </c>
      <c r="B5948" s="440" t="s">
        <v>17957</v>
      </c>
      <c r="C5948" s="440" t="s">
        <v>17961</v>
      </c>
      <c r="D5948" s="440" t="s">
        <v>18172</v>
      </c>
      <c r="E5948" s="440" t="s">
        <v>18173</v>
      </c>
      <c r="F5948" s="440" t="s">
        <v>17962</v>
      </c>
      <c r="G5948" s="441" t="s">
        <v>18174</v>
      </c>
      <c r="H5948" s="440" t="s">
        <v>17963</v>
      </c>
      <c r="I5948" s="436" t="s">
        <v>9</v>
      </c>
      <c r="J5948" s="442" t="s">
        <v>645</v>
      </c>
    </row>
    <row r="5949" spans="1:10" s="443" customFormat="1" ht="216">
      <c r="A5949" s="439" t="s">
        <v>17956</v>
      </c>
      <c r="B5949" s="440" t="s">
        <v>17957</v>
      </c>
      <c r="C5949" s="440" t="s">
        <v>17964</v>
      </c>
      <c r="D5949" s="440" t="s">
        <v>18172</v>
      </c>
      <c r="E5949" s="440" t="s">
        <v>18173</v>
      </c>
      <c r="F5949" s="440" t="s">
        <v>17965</v>
      </c>
      <c r="G5949" s="440" t="s">
        <v>18175</v>
      </c>
      <c r="H5949" s="440" t="s">
        <v>17966</v>
      </c>
      <c r="I5949" s="436" t="s">
        <v>9</v>
      </c>
      <c r="J5949" s="442" t="s">
        <v>645</v>
      </c>
    </row>
    <row r="5950" spans="1:10" s="443" customFormat="1" ht="216">
      <c r="A5950" s="439" t="s">
        <v>17956</v>
      </c>
      <c r="B5950" s="440" t="s">
        <v>17957</v>
      </c>
      <c r="C5950" s="440" t="s">
        <v>17967</v>
      </c>
      <c r="D5950" s="440" t="s">
        <v>18172</v>
      </c>
      <c r="E5950" s="440" t="s">
        <v>18173</v>
      </c>
      <c r="F5950" s="440" t="s">
        <v>17968</v>
      </c>
      <c r="G5950" s="441" t="s">
        <v>18176</v>
      </c>
      <c r="H5950" s="440" t="s">
        <v>17969</v>
      </c>
      <c r="I5950" s="436" t="s">
        <v>9</v>
      </c>
      <c r="J5950" s="442" t="s">
        <v>645</v>
      </c>
    </row>
    <row r="5951" spans="1:10" s="443" customFormat="1" ht="216">
      <c r="A5951" s="439" t="s">
        <v>17956</v>
      </c>
      <c r="B5951" s="440" t="s">
        <v>17957</v>
      </c>
      <c r="C5951" s="440" t="s">
        <v>17970</v>
      </c>
      <c r="D5951" s="440" t="s">
        <v>18172</v>
      </c>
      <c r="E5951" s="440" t="s">
        <v>18173</v>
      </c>
      <c r="F5951" s="440" t="s">
        <v>17971</v>
      </c>
      <c r="G5951" s="440" t="s">
        <v>18177</v>
      </c>
      <c r="H5951" s="440" t="s">
        <v>18178</v>
      </c>
      <c r="I5951" s="436" t="s">
        <v>9</v>
      </c>
      <c r="J5951" s="442" t="s">
        <v>645</v>
      </c>
    </row>
    <row r="5952" spans="1:10" s="443" customFormat="1" ht="216">
      <c r="A5952" s="439" t="s">
        <v>17956</v>
      </c>
      <c r="B5952" s="440" t="s">
        <v>17957</v>
      </c>
      <c r="C5952" s="440" t="s">
        <v>17972</v>
      </c>
      <c r="D5952" s="440" t="s">
        <v>18172</v>
      </c>
      <c r="E5952" s="440" t="s">
        <v>18173</v>
      </c>
      <c r="F5952" s="440" t="s">
        <v>17973</v>
      </c>
      <c r="G5952" s="440" t="s">
        <v>18179</v>
      </c>
      <c r="H5952" s="440" t="s">
        <v>17974</v>
      </c>
      <c r="I5952" s="436" t="s">
        <v>9</v>
      </c>
      <c r="J5952" s="442" t="s">
        <v>645</v>
      </c>
    </row>
    <row r="5953" spans="1:10" s="443" customFormat="1" ht="216">
      <c r="A5953" s="439" t="s">
        <v>17956</v>
      </c>
      <c r="B5953" s="440" t="s">
        <v>17957</v>
      </c>
      <c r="C5953" s="440" t="s">
        <v>17975</v>
      </c>
      <c r="D5953" s="440" t="s">
        <v>18172</v>
      </c>
      <c r="E5953" s="440" t="s">
        <v>18173</v>
      </c>
      <c r="F5953" s="440" t="s">
        <v>17976</v>
      </c>
      <c r="G5953" s="440" t="s">
        <v>18179</v>
      </c>
      <c r="H5953" s="440" t="s">
        <v>17977</v>
      </c>
      <c r="I5953" s="436" t="s">
        <v>9</v>
      </c>
      <c r="J5953" s="442" t="s">
        <v>645</v>
      </c>
    </row>
    <row r="5954" spans="1:10" s="443" customFormat="1" ht="216">
      <c r="A5954" s="439" t="s">
        <v>17956</v>
      </c>
      <c r="B5954" s="440" t="s">
        <v>17957</v>
      </c>
      <c r="C5954" s="440" t="s">
        <v>17978</v>
      </c>
      <c r="D5954" s="440" t="s">
        <v>18172</v>
      </c>
      <c r="E5954" s="440" t="s">
        <v>18173</v>
      </c>
      <c r="F5954" s="440" t="s">
        <v>20937</v>
      </c>
      <c r="G5954" s="440" t="s">
        <v>18179</v>
      </c>
      <c r="H5954" s="440" t="s">
        <v>17979</v>
      </c>
      <c r="I5954" s="436" t="s">
        <v>9</v>
      </c>
      <c r="J5954" s="442" t="s">
        <v>645</v>
      </c>
    </row>
    <row r="5955" spans="1:10" s="443" customFormat="1" ht="216">
      <c r="A5955" s="439" t="s">
        <v>17956</v>
      </c>
      <c r="B5955" s="440" t="s">
        <v>17957</v>
      </c>
      <c r="C5955" s="440" t="s">
        <v>17980</v>
      </c>
      <c r="D5955" s="440" t="s">
        <v>18172</v>
      </c>
      <c r="E5955" s="440" t="s">
        <v>18173</v>
      </c>
      <c r="F5955" s="440" t="s">
        <v>17981</v>
      </c>
      <c r="G5955" s="440" t="s">
        <v>18179</v>
      </c>
      <c r="H5955" s="440" t="s">
        <v>17982</v>
      </c>
      <c r="I5955" s="436" t="s">
        <v>9</v>
      </c>
      <c r="J5955" s="442" t="s">
        <v>645</v>
      </c>
    </row>
    <row r="5956" spans="1:10" s="443" customFormat="1" ht="216">
      <c r="A5956" s="439" t="s">
        <v>17956</v>
      </c>
      <c r="B5956" s="440" t="s">
        <v>17957</v>
      </c>
      <c r="C5956" s="440" t="s">
        <v>17983</v>
      </c>
      <c r="D5956" s="440" t="s">
        <v>18172</v>
      </c>
      <c r="E5956" s="440" t="s">
        <v>18173</v>
      </c>
      <c r="F5956" s="440" t="s">
        <v>17984</v>
      </c>
      <c r="G5956" s="440" t="s">
        <v>18180</v>
      </c>
      <c r="H5956" s="440" t="s">
        <v>17985</v>
      </c>
      <c r="I5956" s="436" t="s">
        <v>9</v>
      </c>
      <c r="J5956" s="442"/>
    </row>
    <row r="5957" spans="1:10" s="443" customFormat="1" ht="216">
      <c r="A5957" s="439" t="s">
        <v>17956</v>
      </c>
      <c r="B5957" s="440" t="s">
        <v>17957</v>
      </c>
      <c r="C5957" s="440" t="s">
        <v>17986</v>
      </c>
      <c r="D5957" s="440" t="s">
        <v>18172</v>
      </c>
      <c r="E5957" s="440" t="s">
        <v>18173</v>
      </c>
      <c r="F5957" s="440" t="s">
        <v>17987</v>
      </c>
      <c r="G5957" s="440" t="s">
        <v>18181</v>
      </c>
      <c r="H5957" s="440" t="s">
        <v>17988</v>
      </c>
      <c r="I5957" s="436" t="s">
        <v>9</v>
      </c>
      <c r="J5957" s="442" t="s">
        <v>645</v>
      </c>
    </row>
    <row r="5958" spans="1:10" s="443" customFormat="1" ht="216">
      <c r="A5958" s="439" t="s">
        <v>17956</v>
      </c>
      <c r="B5958" s="440" t="s">
        <v>17957</v>
      </c>
      <c r="C5958" s="440" t="s">
        <v>17989</v>
      </c>
      <c r="D5958" s="440" t="s">
        <v>18172</v>
      </c>
      <c r="E5958" s="440" t="s">
        <v>18173</v>
      </c>
      <c r="F5958" s="440" t="s">
        <v>17990</v>
      </c>
      <c r="G5958" s="440" t="s">
        <v>18182</v>
      </c>
      <c r="H5958" s="440" t="s">
        <v>17991</v>
      </c>
      <c r="I5958" s="436" t="s">
        <v>9</v>
      </c>
      <c r="J5958" s="442" t="s">
        <v>645</v>
      </c>
    </row>
    <row r="5959" spans="1:10" s="443" customFormat="1" ht="216">
      <c r="A5959" s="439" t="s">
        <v>17956</v>
      </c>
      <c r="B5959" s="440" t="s">
        <v>17957</v>
      </c>
      <c r="C5959" s="440" t="s">
        <v>17992</v>
      </c>
      <c r="D5959" s="440" t="s">
        <v>18172</v>
      </c>
      <c r="E5959" s="440" t="s">
        <v>18173</v>
      </c>
      <c r="F5959" s="440" t="s">
        <v>17993</v>
      </c>
      <c r="G5959" s="440" t="s">
        <v>18183</v>
      </c>
      <c r="H5959" s="440" t="s">
        <v>17994</v>
      </c>
      <c r="I5959" s="436" t="s">
        <v>9</v>
      </c>
      <c r="J5959" s="442" t="s">
        <v>645</v>
      </c>
    </row>
    <row r="5960" spans="1:10" s="443" customFormat="1" ht="216">
      <c r="A5960" s="439" t="s">
        <v>17956</v>
      </c>
      <c r="B5960" s="440" t="s">
        <v>17957</v>
      </c>
      <c r="C5960" s="440" t="s">
        <v>17995</v>
      </c>
      <c r="D5960" s="440" t="s">
        <v>18172</v>
      </c>
      <c r="E5960" s="440" t="s">
        <v>18173</v>
      </c>
      <c r="F5960" s="440" t="s">
        <v>17996</v>
      </c>
      <c r="G5960" s="440" t="s">
        <v>18184</v>
      </c>
      <c r="H5960" s="440" t="s">
        <v>17997</v>
      </c>
      <c r="I5960" s="436" t="s">
        <v>9</v>
      </c>
      <c r="J5960" s="442" t="s">
        <v>645</v>
      </c>
    </row>
    <row r="5961" spans="1:10" s="443" customFormat="1" ht="216">
      <c r="A5961" s="439" t="s">
        <v>17956</v>
      </c>
      <c r="B5961" s="440" t="s">
        <v>17957</v>
      </c>
      <c r="C5961" s="440" t="s">
        <v>17998</v>
      </c>
      <c r="D5961" s="440" t="s">
        <v>18172</v>
      </c>
      <c r="E5961" s="440" t="s">
        <v>18173</v>
      </c>
      <c r="F5961" s="440" t="s">
        <v>17999</v>
      </c>
      <c r="G5961" s="440" t="s">
        <v>18185</v>
      </c>
      <c r="H5961" s="440" t="s">
        <v>18000</v>
      </c>
      <c r="I5961" s="436" t="s">
        <v>9</v>
      </c>
      <c r="J5961" s="442" t="s">
        <v>645</v>
      </c>
    </row>
    <row r="5962" spans="1:10" s="443" customFormat="1" ht="216">
      <c r="A5962" s="444" t="s">
        <v>17956</v>
      </c>
      <c r="B5962" s="445" t="s">
        <v>17957</v>
      </c>
      <c r="C5962" s="440" t="s">
        <v>18001</v>
      </c>
      <c r="D5962" s="445" t="s">
        <v>18172</v>
      </c>
      <c r="E5962" s="440" t="s">
        <v>18173</v>
      </c>
      <c r="F5962" s="445" t="s">
        <v>18002</v>
      </c>
      <c r="G5962" s="440" t="s">
        <v>18185</v>
      </c>
      <c r="H5962" s="446" t="s">
        <v>18003</v>
      </c>
      <c r="I5962" s="436" t="s">
        <v>9</v>
      </c>
      <c r="J5962" s="447" t="s">
        <v>645</v>
      </c>
    </row>
    <row r="5963" spans="1:10" s="443" customFormat="1" ht="216">
      <c r="A5963" s="448" t="s">
        <v>17956</v>
      </c>
      <c r="B5963" s="449" t="s">
        <v>17957</v>
      </c>
      <c r="C5963" s="440" t="s">
        <v>18004</v>
      </c>
      <c r="D5963" s="449" t="s">
        <v>18172</v>
      </c>
      <c r="E5963" s="440" t="s">
        <v>18173</v>
      </c>
      <c r="F5963" s="450" t="s">
        <v>18005</v>
      </c>
      <c r="G5963" s="440" t="s">
        <v>18186</v>
      </c>
      <c r="H5963" s="449" t="s">
        <v>18006</v>
      </c>
      <c r="I5963" s="436" t="s">
        <v>9</v>
      </c>
      <c r="J5963" s="450" t="s">
        <v>645</v>
      </c>
    </row>
    <row r="5964" spans="1:10" s="443" customFormat="1" ht="216">
      <c r="A5964" s="439" t="s">
        <v>17956</v>
      </c>
      <c r="B5964" s="440" t="s">
        <v>17957</v>
      </c>
      <c r="C5964" s="440" t="s">
        <v>18007</v>
      </c>
      <c r="D5964" s="440" t="s">
        <v>18172</v>
      </c>
      <c r="E5964" s="440" t="s">
        <v>18173</v>
      </c>
      <c r="F5964" s="451" t="s">
        <v>18008</v>
      </c>
      <c r="G5964" s="439" t="s">
        <v>18179</v>
      </c>
      <c r="H5964" s="440" t="s">
        <v>18009</v>
      </c>
      <c r="I5964" s="436" t="s">
        <v>9</v>
      </c>
      <c r="J5964" s="442" t="s">
        <v>645</v>
      </c>
    </row>
    <row r="5965" spans="1:10" s="443" customFormat="1" ht="216">
      <c r="A5965" s="439" t="s">
        <v>17956</v>
      </c>
      <c r="B5965" s="440" t="s">
        <v>17957</v>
      </c>
      <c r="C5965" s="440" t="s">
        <v>18010</v>
      </c>
      <c r="D5965" s="440" t="s">
        <v>18172</v>
      </c>
      <c r="E5965" s="440" t="s">
        <v>18173</v>
      </c>
      <c r="F5965" s="449" t="s">
        <v>18011</v>
      </c>
      <c r="G5965" s="440" t="s">
        <v>18187</v>
      </c>
      <c r="H5965" s="440" t="s">
        <v>18012</v>
      </c>
      <c r="I5965" s="436" t="s">
        <v>9</v>
      </c>
      <c r="J5965" s="442" t="s">
        <v>645</v>
      </c>
    </row>
    <row r="5966" spans="1:10" s="443" customFormat="1" ht="216">
      <c r="A5966" s="439" t="s">
        <v>17956</v>
      </c>
      <c r="B5966" s="440" t="s">
        <v>17957</v>
      </c>
      <c r="C5966" s="440" t="s">
        <v>18013</v>
      </c>
      <c r="D5966" s="440" t="s">
        <v>18172</v>
      </c>
      <c r="E5966" s="440" t="s">
        <v>18173</v>
      </c>
      <c r="F5966" s="440" t="s">
        <v>18014</v>
      </c>
      <c r="G5966" s="440" t="s">
        <v>18188</v>
      </c>
      <c r="H5966" s="440" t="s">
        <v>18015</v>
      </c>
      <c r="I5966" s="436" t="s">
        <v>9</v>
      </c>
      <c r="J5966" s="442" t="s">
        <v>645</v>
      </c>
    </row>
    <row r="5967" spans="1:10" s="443" customFormat="1" ht="216">
      <c r="A5967" s="439" t="s">
        <v>17956</v>
      </c>
      <c r="B5967" s="440" t="s">
        <v>17957</v>
      </c>
      <c r="C5967" s="440" t="s">
        <v>18016</v>
      </c>
      <c r="D5967" s="440" t="s">
        <v>18172</v>
      </c>
      <c r="E5967" s="440" t="s">
        <v>18173</v>
      </c>
      <c r="F5967" s="440" t="s">
        <v>18017</v>
      </c>
      <c r="G5967" s="440" t="s">
        <v>18189</v>
      </c>
      <c r="H5967" s="440" t="s">
        <v>18018</v>
      </c>
      <c r="I5967" s="436" t="s">
        <v>9</v>
      </c>
      <c r="J5967" s="442" t="s">
        <v>645</v>
      </c>
    </row>
    <row r="5968" spans="1:10" s="443" customFormat="1" ht="216">
      <c r="A5968" s="439" t="s">
        <v>17956</v>
      </c>
      <c r="B5968" s="440" t="s">
        <v>17957</v>
      </c>
      <c r="C5968" s="440" t="s">
        <v>18019</v>
      </c>
      <c r="D5968" s="440" t="s">
        <v>18172</v>
      </c>
      <c r="E5968" s="440" t="s">
        <v>18173</v>
      </c>
      <c r="F5968" s="440" t="s">
        <v>18020</v>
      </c>
      <c r="G5968" s="440" t="s">
        <v>18189</v>
      </c>
      <c r="H5968" s="440" t="s">
        <v>18021</v>
      </c>
      <c r="I5968" s="436" t="s">
        <v>9</v>
      </c>
      <c r="J5968" s="442" t="s">
        <v>645</v>
      </c>
    </row>
    <row r="5969" spans="1:10" s="443" customFormat="1" ht="216">
      <c r="A5969" s="439" t="s">
        <v>17956</v>
      </c>
      <c r="B5969" s="440" t="s">
        <v>17957</v>
      </c>
      <c r="C5969" s="440" t="s">
        <v>18022</v>
      </c>
      <c r="D5969" s="440" t="s">
        <v>18172</v>
      </c>
      <c r="E5969" s="440" t="s">
        <v>18173</v>
      </c>
      <c r="F5969" s="440" t="s">
        <v>18023</v>
      </c>
      <c r="G5969" s="440" t="s">
        <v>18190</v>
      </c>
      <c r="H5969" s="440" t="s">
        <v>18024</v>
      </c>
      <c r="I5969" s="436" t="s">
        <v>9</v>
      </c>
      <c r="J5969" s="442" t="s">
        <v>645</v>
      </c>
    </row>
    <row r="5970" spans="1:10" s="443" customFormat="1" ht="216">
      <c r="A5970" s="439" t="s">
        <v>17956</v>
      </c>
      <c r="B5970" s="440" t="s">
        <v>17957</v>
      </c>
      <c r="C5970" s="440" t="s">
        <v>18025</v>
      </c>
      <c r="D5970" s="440" t="s">
        <v>18172</v>
      </c>
      <c r="E5970" s="440" t="s">
        <v>18173</v>
      </c>
      <c r="F5970" s="440" t="s">
        <v>18026</v>
      </c>
      <c r="G5970" s="440" t="s">
        <v>18191</v>
      </c>
      <c r="H5970" s="440" t="s">
        <v>18027</v>
      </c>
      <c r="I5970" s="436" t="s">
        <v>9</v>
      </c>
      <c r="J5970" s="442" t="s">
        <v>645</v>
      </c>
    </row>
    <row r="5971" spans="1:10" s="454" customFormat="1" ht="216">
      <c r="A5971" s="452" t="s">
        <v>18236</v>
      </c>
      <c r="B5971" s="453" t="s">
        <v>21134</v>
      </c>
      <c r="C5971" s="453" t="s">
        <v>18028</v>
      </c>
      <c r="D5971" s="453" t="s">
        <v>18172</v>
      </c>
      <c r="E5971" s="453" t="s">
        <v>18173</v>
      </c>
      <c r="F5971" s="453" t="s">
        <v>18029</v>
      </c>
      <c r="G5971" s="453" t="s">
        <v>18192</v>
      </c>
      <c r="H5971" s="453" t="s">
        <v>18030</v>
      </c>
      <c r="I5971" s="436" t="s">
        <v>9</v>
      </c>
      <c r="J5971" s="442" t="s">
        <v>645</v>
      </c>
    </row>
    <row r="5972" spans="1:10" s="454" customFormat="1" ht="231.75" customHeight="1">
      <c r="A5972" s="452" t="s">
        <v>18236</v>
      </c>
      <c r="B5972" s="453" t="s">
        <v>21134</v>
      </c>
      <c r="C5972" s="453" t="s">
        <v>18031</v>
      </c>
      <c r="D5972" s="453" t="s">
        <v>18172</v>
      </c>
      <c r="E5972" s="453" t="s">
        <v>18173</v>
      </c>
      <c r="F5972" s="453" t="s">
        <v>18032</v>
      </c>
      <c r="G5972" s="453" t="s">
        <v>18192</v>
      </c>
      <c r="H5972" s="455" t="s">
        <v>18033</v>
      </c>
      <c r="I5972" s="436" t="s">
        <v>9</v>
      </c>
      <c r="J5972" s="442" t="s">
        <v>645</v>
      </c>
    </row>
    <row r="5973" spans="1:10" s="443" customFormat="1" ht="216">
      <c r="A5973" s="439" t="s">
        <v>17956</v>
      </c>
      <c r="B5973" s="440" t="s">
        <v>17957</v>
      </c>
      <c r="C5973" s="440" t="s">
        <v>18028</v>
      </c>
      <c r="D5973" s="440" t="s">
        <v>18172</v>
      </c>
      <c r="E5973" s="440" t="s">
        <v>18173</v>
      </c>
      <c r="F5973" s="440" t="s">
        <v>18035</v>
      </c>
      <c r="G5973" s="440" t="s">
        <v>18193</v>
      </c>
      <c r="H5973" s="440" t="s">
        <v>18036</v>
      </c>
      <c r="I5973" s="436" t="s">
        <v>9</v>
      </c>
      <c r="J5973" s="442" t="s">
        <v>645</v>
      </c>
    </row>
    <row r="5974" spans="1:10" s="443" customFormat="1" ht="216">
      <c r="A5974" s="439" t="s">
        <v>17956</v>
      </c>
      <c r="B5974" s="440" t="s">
        <v>17957</v>
      </c>
      <c r="C5974" s="440" t="s">
        <v>18031</v>
      </c>
      <c r="D5974" s="440" t="s">
        <v>18172</v>
      </c>
      <c r="E5974" s="440" t="s">
        <v>18173</v>
      </c>
      <c r="F5974" s="440" t="s">
        <v>18038</v>
      </c>
      <c r="G5974" s="440" t="s">
        <v>18194</v>
      </c>
      <c r="H5974" s="440" t="s">
        <v>18039</v>
      </c>
      <c r="I5974" s="436" t="s">
        <v>9</v>
      </c>
      <c r="J5974" s="442" t="s">
        <v>645</v>
      </c>
    </row>
    <row r="5975" spans="1:10" s="443" customFormat="1" ht="216">
      <c r="A5975" s="439" t="s">
        <v>17956</v>
      </c>
      <c r="B5975" s="440" t="s">
        <v>17957</v>
      </c>
      <c r="C5975" s="440" t="s">
        <v>18034</v>
      </c>
      <c r="D5975" s="440" t="s">
        <v>18172</v>
      </c>
      <c r="E5975" s="440" t="s">
        <v>18173</v>
      </c>
      <c r="F5975" s="440" t="s">
        <v>18041</v>
      </c>
      <c r="G5975" s="440" t="s">
        <v>18195</v>
      </c>
      <c r="H5975" s="440" t="s">
        <v>18042</v>
      </c>
      <c r="I5975" s="436" t="s">
        <v>9</v>
      </c>
      <c r="J5975" s="442" t="s">
        <v>645</v>
      </c>
    </row>
    <row r="5976" spans="1:10" s="443" customFormat="1" ht="216">
      <c r="A5976" s="439" t="s">
        <v>17956</v>
      </c>
      <c r="B5976" s="440" t="s">
        <v>17957</v>
      </c>
      <c r="C5976" s="440" t="s">
        <v>18037</v>
      </c>
      <c r="D5976" s="440" t="s">
        <v>18172</v>
      </c>
      <c r="E5976" s="440" t="s">
        <v>18173</v>
      </c>
      <c r="F5976" s="440" t="s">
        <v>18044</v>
      </c>
      <c r="G5976" s="440" t="s">
        <v>18195</v>
      </c>
      <c r="H5976" s="440" t="s">
        <v>18045</v>
      </c>
      <c r="I5976" s="436" t="s">
        <v>9</v>
      </c>
      <c r="J5976" s="442" t="s">
        <v>645</v>
      </c>
    </row>
    <row r="5977" spans="1:10" s="443" customFormat="1" ht="216">
      <c r="A5977" s="439" t="s">
        <v>17956</v>
      </c>
      <c r="B5977" s="440" t="s">
        <v>17957</v>
      </c>
      <c r="C5977" s="440" t="s">
        <v>18040</v>
      </c>
      <c r="D5977" s="440" t="s">
        <v>18172</v>
      </c>
      <c r="E5977" s="440" t="s">
        <v>18173</v>
      </c>
      <c r="F5977" s="440" t="s">
        <v>18047</v>
      </c>
      <c r="G5977" s="440" t="s">
        <v>18196</v>
      </c>
      <c r="H5977" s="440" t="s">
        <v>790</v>
      </c>
      <c r="I5977" s="436" t="s">
        <v>9</v>
      </c>
      <c r="J5977" s="442" t="s">
        <v>645</v>
      </c>
    </row>
    <row r="5978" spans="1:10" s="443" customFormat="1" ht="216">
      <c r="A5978" s="439" t="s">
        <v>17956</v>
      </c>
      <c r="B5978" s="440" t="s">
        <v>17957</v>
      </c>
      <c r="C5978" s="440" t="s">
        <v>18043</v>
      </c>
      <c r="D5978" s="440" t="s">
        <v>18172</v>
      </c>
      <c r="E5978" s="440" t="s">
        <v>18173</v>
      </c>
      <c r="F5978" s="440" t="s">
        <v>18049</v>
      </c>
      <c r="G5978" s="440" t="s">
        <v>18197</v>
      </c>
      <c r="H5978" s="440" t="s">
        <v>18050</v>
      </c>
      <c r="I5978" s="436" t="s">
        <v>9</v>
      </c>
      <c r="J5978" s="442" t="s">
        <v>645</v>
      </c>
    </row>
    <row r="5979" spans="1:10" s="443" customFormat="1" ht="216">
      <c r="A5979" s="439" t="s">
        <v>17956</v>
      </c>
      <c r="B5979" s="440" t="s">
        <v>17957</v>
      </c>
      <c r="C5979" s="440" t="s">
        <v>18046</v>
      </c>
      <c r="D5979" s="440" t="s">
        <v>18172</v>
      </c>
      <c r="E5979" s="440" t="s">
        <v>18173</v>
      </c>
      <c r="F5979" s="440" t="s">
        <v>18052</v>
      </c>
      <c r="G5979" s="440" t="s">
        <v>18198</v>
      </c>
      <c r="H5979" s="440" t="s">
        <v>18053</v>
      </c>
      <c r="I5979" s="436" t="s">
        <v>9</v>
      </c>
      <c r="J5979" s="442" t="s">
        <v>645</v>
      </c>
    </row>
    <row r="5980" spans="1:10" s="443" customFormat="1" ht="216">
      <c r="A5980" s="439" t="s">
        <v>17956</v>
      </c>
      <c r="B5980" s="440" t="s">
        <v>17957</v>
      </c>
      <c r="C5980" s="440" t="s">
        <v>18048</v>
      </c>
      <c r="D5980" s="440" t="s">
        <v>18172</v>
      </c>
      <c r="E5980" s="440" t="s">
        <v>18173</v>
      </c>
      <c r="F5980" s="451" t="s">
        <v>18055</v>
      </c>
      <c r="G5980" s="439" t="s">
        <v>18198</v>
      </c>
      <c r="H5980" s="440" t="s">
        <v>271</v>
      </c>
      <c r="I5980" s="436" t="s">
        <v>9</v>
      </c>
      <c r="J5980" s="442" t="s">
        <v>645</v>
      </c>
    </row>
    <row r="5981" spans="1:10" s="443" customFormat="1" ht="216">
      <c r="A5981" s="439" t="s">
        <v>17956</v>
      </c>
      <c r="B5981" s="440" t="s">
        <v>17957</v>
      </c>
      <c r="C5981" s="440" t="s">
        <v>18051</v>
      </c>
      <c r="D5981" s="440" t="s">
        <v>18172</v>
      </c>
      <c r="E5981" s="440" t="s">
        <v>18173</v>
      </c>
      <c r="F5981" s="449" t="s">
        <v>18057</v>
      </c>
      <c r="G5981" s="440" t="s">
        <v>18199</v>
      </c>
      <c r="H5981" s="440" t="s">
        <v>18058</v>
      </c>
      <c r="I5981" s="436" t="s">
        <v>9</v>
      </c>
      <c r="J5981" s="442" t="s">
        <v>645</v>
      </c>
    </row>
    <row r="5982" spans="1:10" s="443" customFormat="1" ht="216">
      <c r="A5982" s="439" t="s">
        <v>17956</v>
      </c>
      <c r="B5982" s="440" t="s">
        <v>17957</v>
      </c>
      <c r="C5982" s="440" t="s">
        <v>18054</v>
      </c>
      <c r="D5982" s="440" t="s">
        <v>18172</v>
      </c>
      <c r="E5982" s="440" t="s">
        <v>18173</v>
      </c>
      <c r="F5982" s="440" t="s">
        <v>18060</v>
      </c>
      <c r="G5982" s="440" t="s">
        <v>18200</v>
      </c>
      <c r="H5982" s="440" t="s">
        <v>18061</v>
      </c>
      <c r="I5982" s="436" t="s">
        <v>9</v>
      </c>
      <c r="J5982" s="442" t="s">
        <v>645</v>
      </c>
    </row>
    <row r="5983" spans="1:10" s="443" customFormat="1" ht="216">
      <c r="A5983" s="439" t="s">
        <v>17956</v>
      </c>
      <c r="B5983" s="440" t="s">
        <v>17957</v>
      </c>
      <c r="C5983" s="440" t="s">
        <v>18056</v>
      </c>
      <c r="D5983" s="440" t="s">
        <v>18172</v>
      </c>
      <c r="E5983" s="440" t="s">
        <v>18173</v>
      </c>
      <c r="F5983" s="440" t="s">
        <v>18063</v>
      </c>
      <c r="G5983" s="440" t="s">
        <v>18201</v>
      </c>
      <c r="H5983" s="440" t="s">
        <v>18064</v>
      </c>
      <c r="I5983" s="436" t="s">
        <v>9</v>
      </c>
      <c r="J5983" s="442" t="s">
        <v>645</v>
      </c>
    </row>
    <row r="5984" spans="1:10" s="443" customFormat="1" ht="216">
      <c r="A5984" s="439" t="s">
        <v>17956</v>
      </c>
      <c r="B5984" s="440" t="s">
        <v>17957</v>
      </c>
      <c r="C5984" s="440" t="s">
        <v>18059</v>
      </c>
      <c r="D5984" s="440" t="s">
        <v>18172</v>
      </c>
      <c r="E5984" s="440" t="s">
        <v>18173</v>
      </c>
      <c r="F5984" s="440" t="s">
        <v>18066</v>
      </c>
      <c r="G5984" s="440" t="s">
        <v>18202</v>
      </c>
      <c r="H5984" s="440" t="s">
        <v>1265</v>
      </c>
      <c r="I5984" s="436" t="s">
        <v>9</v>
      </c>
      <c r="J5984" s="442" t="s">
        <v>645</v>
      </c>
    </row>
    <row r="5985" spans="1:10" s="443" customFormat="1" ht="216">
      <c r="A5985" s="439" t="s">
        <v>17956</v>
      </c>
      <c r="B5985" s="440" t="s">
        <v>17957</v>
      </c>
      <c r="C5985" s="440" t="s">
        <v>18062</v>
      </c>
      <c r="D5985" s="440" t="s">
        <v>18172</v>
      </c>
      <c r="E5985" s="440" t="s">
        <v>18173</v>
      </c>
      <c r="F5985" s="440" t="s">
        <v>18068</v>
      </c>
      <c r="G5985" s="440" t="s">
        <v>18203</v>
      </c>
      <c r="H5985" s="440" t="s">
        <v>1265</v>
      </c>
      <c r="I5985" s="436" t="s">
        <v>9</v>
      </c>
      <c r="J5985" s="442" t="s">
        <v>645</v>
      </c>
    </row>
    <row r="5986" spans="1:10" s="443" customFormat="1" ht="216">
      <c r="A5986" s="439" t="s">
        <v>17956</v>
      </c>
      <c r="B5986" s="440" t="s">
        <v>17957</v>
      </c>
      <c r="C5986" s="440" t="s">
        <v>18065</v>
      </c>
      <c r="D5986" s="440" t="s">
        <v>18172</v>
      </c>
      <c r="E5986" s="440" t="s">
        <v>18173</v>
      </c>
      <c r="F5986" s="440" t="s">
        <v>18070</v>
      </c>
      <c r="G5986" s="440" t="s">
        <v>18204</v>
      </c>
      <c r="H5986" s="440" t="s">
        <v>18071</v>
      </c>
      <c r="I5986" s="436" t="s">
        <v>9</v>
      </c>
      <c r="J5986" s="442" t="s">
        <v>645</v>
      </c>
    </row>
    <row r="5987" spans="1:10" s="443" customFormat="1" ht="216">
      <c r="A5987" s="456" t="s">
        <v>17956</v>
      </c>
      <c r="B5987" s="441" t="s">
        <v>17957</v>
      </c>
      <c r="C5987" s="440" t="s">
        <v>18067</v>
      </c>
      <c r="D5987" s="441" t="s">
        <v>18172</v>
      </c>
      <c r="E5987" s="441" t="s">
        <v>18173</v>
      </c>
      <c r="F5987" s="441" t="s">
        <v>18073</v>
      </c>
      <c r="G5987" s="441" t="s">
        <v>18205</v>
      </c>
      <c r="H5987" s="441" t="s">
        <v>18071</v>
      </c>
      <c r="I5987" s="436" t="s">
        <v>9</v>
      </c>
      <c r="J5987" s="457" t="s">
        <v>645</v>
      </c>
    </row>
    <row r="5988" spans="1:10" s="443" customFormat="1" ht="216">
      <c r="A5988" s="439" t="s">
        <v>17956</v>
      </c>
      <c r="B5988" s="440" t="s">
        <v>17957</v>
      </c>
      <c r="C5988" s="440" t="s">
        <v>18069</v>
      </c>
      <c r="D5988" s="440" t="s">
        <v>18172</v>
      </c>
      <c r="E5988" s="440" t="s">
        <v>18173</v>
      </c>
      <c r="F5988" s="440" t="s">
        <v>18075</v>
      </c>
      <c r="G5988" s="440" t="s">
        <v>18206</v>
      </c>
      <c r="H5988" s="440" t="s">
        <v>18076</v>
      </c>
      <c r="I5988" s="436" t="s">
        <v>9</v>
      </c>
      <c r="J5988" s="442" t="s">
        <v>645</v>
      </c>
    </row>
    <row r="5989" spans="1:10" s="443" customFormat="1" ht="216">
      <c r="A5989" s="439" t="s">
        <v>17956</v>
      </c>
      <c r="B5989" s="440" t="s">
        <v>17957</v>
      </c>
      <c r="C5989" s="440" t="s">
        <v>18072</v>
      </c>
      <c r="D5989" s="440" t="s">
        <v>18172</v>
      </c>
      <c r="E5989" s="440" t="s">
        <v>18173</v>
      </c>
      <c r="F5989" s="440" t="s">
        <v>18078</v>
      </c>
      <c r="G5989" s="440" t="s">
        <v>18207</v>
      </c>
      <c r="H5989" s="440" t="s">
        <v>18076</v>
      </c>
      <c r="I5989" s="436" t="s">
        <v>9</v>
      </c>
      <c r="J5989" s="442" t="s">
        <v>645</v>
      </c>
    </row>
    <row r="5990" spans="1:10" s="443" customFormat="1" ht="216">
      <c r="A5990" s="439" t="s">
        <v>17956</v>
      </c>
      <c r="B5990" s="440" t="s">
        <v>17957</v>
      </c>
      <c r="C5990" s="440" t="s">
        <v>18074</v>
      </c>
      <c r="D5990" s="440" t="s">
        <v>18172</v>
      </c>
      <c r="E5990" s="440" t="s">
        <v>18173</v>
      </c>
      <c r="F5990" s="440" t="s">
        <v>18080</v>
      </c>
      <c r="G5990" s="440" t="s">
        <v>18208</v>
      </c>
      <c r="H5990" s="440" t="s">
        <v>18081</v>
      </c>
      <c r="I5990" s="436" t="s">
        <v>9</v>
      </c>
      <c r="J5990" s="442" t="s">
        <v>645</v>
      </c>
    </row>
    <row r="5991" spans="1:10" s="443" customFormat="1" ht="216">
      <c r="A5991" s="439" t="s">
        <v>17956</v>
      </c>
      <c r="B5991" s="440" t="s">
        <v>17957</v>
      </c>
      <c r="C5991" s="440" t="s">
        <v>18077</v>
      </c>
      <c r="D5991" s="440" t="s">
        <v>18172</v>
      </c>
      <c r="E5991" s="440" t="s">
        <v>18173</v>
      </c>
      <c r="F5991" s="440" t="s">
        <v>18083</v>
      </c>
      <c r="G5991" s="440" t="s">
        <v>18208</v>
      </c>
      <c r="H5991" s="440" t="s">
        <v>18084</v>
      </c>
      <c r="I5991" s="436" t="s">
        <v>9</v>
      </c>
      <c r="J5991" s="442" t="s">
        <v>645</v>
      </c>
    </row>
    <row r="5992" spans="1:10" s="443" customFormat="1" ht="216">
      <c r="A5992" s="439" t="s">
        <v>17956</v>
      </c>
      <c r="B5992" s="440" t="s">
        <v>17957</v>
      </c>
      <c r="C5992" s="440" t="s">
        <v>18079</v>
      </c>
      <c r="D5992" s="440" t="s">
        <v>18172</v>
      </c>
      <c r="E5992" s="440" t="s">
        <v>18173</v>
      </c>
      <c r="F5992" s="440" t="s">
        <v>18086</v>
      </c>
      <c r="G5992" s="440" t="s">
        <v>18209</v>
      </c>
      <c r="H5992" s="440" t="s">
        <v>18210</v>
      </c>
      <c r="I5992" s="436" t="s">
        <v>9</v>
      </c>
      <c r="J5992" s="442" t="s">
        <v>645</v>
      </c>
    </row>
    <row r="5993" spans="1:10" s="443" customFormat="1" ht="216">
      <c r="A5993" s="439" t="s">
        <v>17956</v>
      </c>
      <c r="B5993" s="440" t="s">
        <v>17957</v>
      </c>
      <c r="C5993" s="440" t="s">
        <v>18082</v>
      </c>
      <c r="D5993" s="440" t="s">
        <v>18172</v>
      </c>
      <c r="E5993" s="440" t="s">
        <v>18173</v>
      </c>
      <c r="F5993" s="440" t="s">
        <v>18088</v>
      </c>
      <c r="G5993" s="440" t="s">
        <v>18211</v>
      </c>
      <c r="H5993" s="440" t="s">
        <v>18089</v>
      </c>
      <c r="I5993" s="436" t="s">
        <v>9</v>
      </c>
      <c r="J5993" s="442" t="s">
        <v>645</v>
      </c>
    </row>
    <row r="5994" spans="1:10" s="443" customFormat="1" ht="216">
      <c r="A5994" s="439" t="s">
        <v>17956</v>
      </c>
      <c r="B5994" s="440" t="s">
        <v>17957</v>
      </c>
      <c r="C5994" s="440" t="s">
        <v>18085</v>
      </c>
      <c r="D5994" s="440" t="s">
        <v>645</v>
      </c>
      <c r="E5994" s="440" t="s">
        <v>18173</v>
      </c>
      <c r="F5994" s="440" t="s">
        <v>18091</v>
      </c>
      <c r="G5994" s="440" t="s">
        <v>18211</v>
      </c>
      <c r="H5994" s="440" t="s">
        <v>18092</v>
      </c>
      <c r="I5994" s="436" t="s">
        <v>9</v>
      </c>
      <c r="J5994" s="442" t="s">
        <v>645</v>
      </c>
    </row>
    <row r="5995" spans="1:10" s="443" customFormat="1" ht="216">
      <c r="A5995" s="439" t="s">
        <v>17956</v>
      </c>
      <c r="B5995" s="440" t="s">
        <v>17957</v>
      </c>
      <c r="C5995" s="440" t="s">
        <v>18087</v>
      </c>
      <c r="D5995" s="440" t="s">
        <v>18172</v>
      </c>
      <c r="E5995" s="440" t="s">
        <v>18173</v>
      </c>
      <c r="F5995" s="440" t="s">
        <v>18094</v>
      </c>
      <c r="G5995" s="440" t="s">
        <v>18212</v>
      </c>
      <c r="H5995" s="440" t="s">
        <v>18095</v>
      </c>
      <c r="I5995" s="436" t="s">
        <v>9</v>
      </c>
      <c r="J5995" s="458" t="s">
        <v>645</v>
      </c>
    </row>
    <row r="5996" spans="1:10" s="443" customFormat="1" ht="216">
      <c r="A5996" s="439" t="s">
        <v>17956</v>
      </c>
      <c r="B5996" s="440" t="s">
        <v>17957</v>
      </c>
      <c r="C5996" s="440" t="s">
        <v>18090</v>
      </c>
      <c r="D5996" s="440" t="s">
        <v>18172</v>
      </c>
      <c r="E5996" s="440" t="s">
        <v>18173</v>
      </c>
      <c r="F5996" s="440" t="s">
        <v>18097</v>
      </c>
      <c r="G5996" s="440" t="s">
        <v>18213</v>
      </c>
      <c r="H5996" s="440" t="s">
        <v>18098</v>
      </c>
      <c r="I5996" s="436" t="s">
        <v>9</v>
      </c>
      <c r="J5996" s="442" t="s">
        <v>645</v>
      </c>
    </row>
    <row r="5997" spans="1:10" s="443" customFormat="1" ht="216">
      <c r="A5997" s="439" t="s">
        <v>17956</v>
      </c>
      <c r="B5997" s="440" t="s">
        <v>17957</v>
      </c>
      <c r="C5997" s="440" t="s">
        <v>18093</v>
      </c>
      <c r="D5997" s="440" t="s">
        <v>18172</v>
      </c>
      <c r="E5997" s="440" t="s">
        <v>18173</v>
      </c>
      <c r="F5997" s="440" t="s">
        <v>18100</v>
      </c>
      <c r="G5997" s="440" t="s">
        <v>18214</v>
      </c>
      <c r="H5997" s="440" t="s">
        <v>18101</v>
      </c>
      <c r="I5997" s="436" t="s">
        <v>9</v>
      </c>
      <c r="J5997" s="442" t="s">
        <v>645</v>
      </c>
    </row>
    <row r="5998" spans="1:10" s="443" customFormat="1" ht="216">
      <c r="A5998" s="439" t="s">
        <v>17956</v>
      </c>
      <c r="B5998" s="440" t="s">
        <v>17957</v>
      </c>
      <c r="C5998" s="440" t="s">
        <v>18096</v>
      </c>
      <c r="D5998" s="440" t="s">
        <v>18172</v>
      </c>
      <c r="E5998" s="440" t="s">
        <v>18173</v>
      </c>
      <c r="F5998" s="440" t="s">
        <v>18103</v>
      </c>
      <c r="G5998" s="440" t="s">
        <v>18215</v>
      </c>
      <c r="H5998" s="440" t="s">
        <v>18104</v>
      </c>
      <c r="I5998" s="436" t="s">
        <v>9</v>
      </c>
      <c r="J5998" s="442" t="s">
        <v>645</v>
      </c>
    </row>
    <row r="5999" spans="1:10" s="443" customFormat="1" ht="216">
      <c r="A5999" s="439" t="s">
        <v>17956</v>
      </c>
      <c r="B5999" s="440" t="s">
        <v>17957</v>
      </c>
      <c r="C5999" s="440" t="s">
        <v>18099</v>
      </c>
      <c r="D5999" s="440" t="s">
        <v>18172</v>
      </c>
      <c r="E5999" s="440" t="s">
        <v>18173</v>
      </c>
      <c r="F5999" s="440" t="s">
        <v>18106</v>
      </c>
      <c r="G5999" s="440" t="s">
        <v>18216</v>
      </c>
      <c r="H5999" s="440" t="s">
        <v>18107</v>
      </c>
      <c r="I5999" s="436" t="s">
        <v>9</v>
      </c>
      <c r="J5999" s="442" t="s">
        <v>645</v>
      </c>
    </row>
    <row r="6000" spans="1:10" s="443" customFormat="1" ht="216">
      <c r="A6000" s="439" t="s">
        <v>17956</v>
      </c>
      <c r="B6000" s="440" t="s">
        <v>17957</v>
      </c>
      <c r="C6000" s="440" t="s">
        <v>18102</v>
      </c>
      <c r="D6000" s="440" t="s">
        <v>18172</v>
      </c>
      <c r="E6000" s="440" t="s">
        <v>18173</v>
      </c>
      <c r="F6000" s="440" t="s">
        <v>18109</v>
      </c>
      <c r="G6000" s="440" t="s">
        <v>18217</v>
      </c>
      <c r="H6000" s="440" t="s">
        <v>20938</v>
      </c>
      <c r="I6000" s="436" t="s">
        <v>9</v>
      </c>
      <c r="J6000" s="442" t="s">
        <v>645</v>
      </c>
    </row>
    <row r="6001" spans="1:10" s="443" customFormat="1" ht="216">
      <c r="A6001" s="439" t="s">
        <v>17956</v>
      </c>
      <c r="B6001" s="440" t="s">
        <v>17957</v>
      </c>
      <c r="C6001" s="440" t="s">
        <v>18105</v>
      </c>
      <c r="D6001" s="440" t="s">
        <v>18172</v>
      </c>
      <c r="E6001" s="440" t="s">
        <v>18173</v>
      </c>
      <c r="F6001" s="440" t="s">
        <v>18111</v>
      </c>
      <c r="G6001" s="440" t="s">
        <v>18218</v>
      </c>
      <c r="H6001" s="440" t="s">
        <v>18112</v>
      </c>
      <c r="I6001" s="436" t="s">
        <v>9</v>
      </c>
      <c r="J6001" s="442" t="s">
        <v>645</v>
      </c>
    </row>
    <row r="6002" spans="1:10" s="443" customFormat="1" ht="216">
      <c r="A6002" s="439" t="s">
        <v>17956</v>
      </c>
      <c r="B6002" s="440" t="s">
        <v>17957</v>
      </c>
      <c r="C6002" s="440" t="s">
        <v>18108</v>
      </c>
      <c r="D6002" s="440" t="s">
        <v>18172</v>
      </c>
      <c r="E6002" s="440" t="s">
        <v>18173</v>
      </c>
      <c r="F6002" s="440" t="s">
        <v>18114</v>
      </c>
      <c r="G6002" s="440" t="s">
        <v>18218</v>
      </c>
      <c r="H6002" s="440" t="s">
        <v>18219</v>
      </c>
      <c r="I6002" s="436" t="s">
        <v>9</v>
      </c>
      <c r="J6002" s="442" t="s">
        <v>645</v>
      </c>
    </row>
    <row r="6003" spans="1:10" s="443" customFormat="1" ht="216">
      <c r="A6003" s="439" t="s">
        <v>17956</v>
      </c>
      <c r="B6003" s="440" t="s">
        <v>17957</v>
      </c>
      <c r="C6003" s="440" t="s">
        <v>18110</v>
      </c>
      <c r="D6003" s="440" t="s">
        <v>18172</v>
      </c>
      <c r="E6003" s="440" t="s">
        <v>18173</v>
      </c>
      <c r="F6003" s="440" t="s">
        <v>18116</v>
      </c>
      <c r="G6003" s="440" t="s">
        <v>18220</v>
      </c>
      <c r="H6003" s="440" t="s">
        <v>18117</v>
      </c>
      <c r="I6003" s="436" t="s">
        <v>9</v>
      </c>
      <c r="J6003" s="442" t="s">
        <v>645</v>
      </c>
    </row>
    <row r="6004" spans="1:10" s="443" customFormat="1" ht="216">
      <c r="A6004" s="439" t="s">
        <v>17956</v>
      </c>
      <c r="B6004" s="440" t="s">
        <v>17957</v>
      </c>
      <c r="C6004" s="440" t="s">
        <v>18113</v>
      </c>
      <c r="D6004" s="440" t="s">
        <v>18172</v>
      </c>
      <c r="E6004" s="440" t="s">
        <v>18173</v>
      </c>
      <c r="F6004" s="440" t="s">
        <v>18119</v>
      </c>
      <c r="G6004" s="440" t="s">
        <v>18221</v>
      </c>
      <c r="H6004" s="440" t="s">
        <v>18120</v>
      </c>
      <c r="I6004" s="436" t="s">
        <v>9</v>
      </c>
      <c r="J6004" s="442" t="s">
        <v>645</v>
      </c>
    </row>
    <row r="6005" spans="1:10" s="443" customFormat="1" ht="216">
      <c r="A6005" s="439" t="s">
        <v>17956</v>
      </c>
      <c r="B6005" s="440" t="s">
        <v>17957</v>
      </c>
      <c r="C6005" s="440" t="s">
        <v>18115</v>
      </c>
      <c r="D6005" s="440" t="s">
        <v>18172</v>
      </c>
      <c r="E6005" s="440" t="s">
        <v>18173</v>
      </c>
      <c r="F6005" s="440" t="s">
        <v>18122</v>
      </c>
      <c r="G6005" s="440" t="s">
        <v>18222</v>
      </c>
      <c r="H6005" s="440" t="s">
        <v>18123</v>
      </c>
      <c r="I6005" s="436" t="s">
        <v>9</v>
      </c>
      <c r="J6005" s="442" t="s">
        <v>645</v>
      </c>
    </row>
    <row r="6006" spans="1:10" s="443" customFormat="1" ht="216">
      <c r="A6006" s="439" t="s">
        <v>17956</v>
      </c>
      <c r="B6006" s="440" t="s">
        <v>17957</v>
      </c>
      <c r="C6006" s="440" t="s">
        <v>18118</v>
      </c>
      <c r="D6006" s="440" t="s">
        <v>18172</v>
      </c>
      <c r="E6006" s="440" t="s">
        <v>18173</v>
      </c>
      <c r="F6006" s="440" t="s">
        <v>18125</v>
      </c>
      <c r="G6006" s="440" t="s">
        <v>18223</v>
      </c>
      <c r="H6006" s="440" t="s">
        <v>18126</v>
      </c>
      <c r="I6006" s="436" t="s">
        <v>9</v>
      </c>
      <c r="J6006" s="442" t="s">
        <v>645</v>
      </c>
    </row>
    <row r="6007" spans="1:10" s="443" customFormat="1" ht="216">
      <c r="A6007" s="439" t="s">
        <v>17956</v>
      </c>
      <c r="B6007" s="440" t="s">
        <v>17957</v>
      </c>
      <c r="C6007" s="440" t="s">
        <v>18121</v>
      </c>
      <c r="D6007" s="440" t="s">
        <v>18172</v>
      </c>
      <c r="E6007" s="440" t="s">
        <v>18173</v>
      </c>
      <c r="F6007" s="440" t="s">
        <v>18128</v>
      </c>
      <c r="G6007" s="440" t="s">
        <v>18224</v>
      </c>
      <c r="H6007" s="440" t="s">
        <v>18129</v>
      </c>
      <c r="I6007" s="436" t="s">
        <v>9</v>
      </c>
      <c r="J6007" s="442" t="s">
        <v>645</v>
      </c>
    </row>
    <row r="6008" spans="1:10" s="443" customFormat="1" ht="216">
      <c r="A6008" s="439" t="s">
        <v>17956</v>
      </c>
      <c r="B6008" s="440" t="s">
        <v>17957</v>
      </c>
      <c r="C6008" s="440" t="s">
        <v>18124</v>
      </c>
      <c r="D6008" s="440" t="s">
        <v>18172</v>
      </c>
      <c r="E6008" s="440" t="s">
        <v>18173</v>
      </c>
      <c r="F6008" s="440" t="s">
        <v>18131</v>
      </c>
      <c r="G6008" s="440" t="s">
        <v>18225</v>
      </c>
      <c r="H6008" s="440" t="s">
        <v>18132</v>
      </c>
      <c r="I6008" s="436" t="s">
        <v>9</v>
      </c>
      <c r="J6008" s="442" t="s">
        <v>645</v>
      </c>
    </row>
    <row r="6009" spans="1:10" s="443" customFormat="1" ht="216">
      <c r="A6009" s="439" t="s">
        <v>17956</v>
      </c>
      <c r="B6009" s="440" t="s">
        <v>17957</v>
      </c>
      <c r="C6009" s="440" t="s">
        <v>18127</v>
      </c>
      <c r="D6009" s="440" t="s">
        <v>18172</v>
      </c>
      <c r="E6009" s="440" t="s">
        <v>18173</v>
      </c>
      <c r="F6009" s="440" t="s">
        <v>18134</v>
      </c>
      <c r="G6009" s="440" t="s">
        <v>18226</v>
      </c>
      <c r="H6009" s="440" t="s">
        <v>18101</v>
      </c>
      <c r="I6009" s="436" t="s">
        <v>9</v>
      </c>
      <c r="J6009" s="442" t="s">
        <v>645</v>
      </c>
    </row>
    <row r="6010" spans="1:10" s="443" customFormat="1" ht="216">
      <c r="A6010" s="439" t="s">
        <v>17956</v>
      </c>
      <c r="B6010" s="440" t="s">
        <v>17957</v>
      </c>
      <c r="C6010" s="440" t="s">
        <v>18130</v>
      </c>
      <c r="D6010" s="440" t="s">
        <v>18172</v>
      </c>
      <c r="E6010" s="440" t="s">
        <v>18173</v>
      </c>
      <c r="F6010" s="440" t="s">
        <v>18136</v>
      </c>
      <c r="G6010" s="440" t="s">
        <v>18227</v>
      </c>
      <c r="H6010" s="440" t="s">
        <v>18137</v>
      </c>
      <c r="I6010" s="436" t="s">
        <v>9</v>
      </c>
      <c r="J6010" s="442" t="s">
        <v>645</v>
      </c>
    </row>
    <row r="6011" spans="1:10" s="443" customFormat="1" ht="216">
      <c r="A6011" s="439" t="s">
        <v>17956</v>
      </c>
      <c r="B6011" s="440" t="s">
        <v>17957</v>
      </c>
      <c r="C6011" s="440" t="s">
        <v>18133</v>
      </c>
      <c r="D6011" s="440" t="s">
        <v>18172</v>
      </c>
      <c r="E6011" s="440" t="s">
        <v>18173</v>
      </c>
      <c r="F6011" s="440" t="s">
        <v>18139</v>
      </c>
      <c r="G6011" s="440" t="s">
        <v>18228</v>
      </c>
      <c r="H6011" s="440" t="s">
        <v>18140</v>
      </c>
      <c r="I6011" s="436" t="s">
        <v>9</v>
      </c>
      <c r="J6011" s="442" t="s">
        <v>645</v>
      </c>
    </row>
    <row r="6012" spans="1:10" s="443" customFormat="1" ht="216">
      <c r="A6012" s="439" t="s">
        <v>17956</v>
      </c>
      <c r="B6012" s="440" t="s">
        <v>17957</v>
      </c>
      <c r="C6012" s="440" t="s">
        <v>18135</v>
      </c>
      <c r="D6012" s="440" t="s">
        <v>18172</v>
      </c>
      <c r="E6012" s="440" t="s">
        <v>18173</v>
      </c>
      <c r="F6012" s="440" t="s">
        <v>18142</v>
      </c>
      <c r="G6012" s="440" t="s">
        <v>18227</v>
      </c>
      <c r="H6012" s="440" t="s">
        <v>18140</v>
      </c>
      <c r="I6012" s="436" t="s">
        <v>9</v>
      </c>
      <c r="J6012" s="442" t="s">
        <v>645</v>
      </c>
    </row>
    <row r="6013" spans="1:10" s="443" customFormat="1" ht="216">
      <c r="A6013" s="439" t="s">
        <v>17956</v>
      </c>
      <c r="B6013" s="440" t="s">
        <v>17957</v>
      </c>
      <c r="C6013" s="440" t="s">
        <v>18138</v>
      </c>
      <c r="D6013" s="440" t="s">
        <v>18172</v>
      </c>
      <c r="E6013" s="440" t="s">
        <v>18173</v>
      </c>
      <c r="F6013" s="440" t="s">
        <v>18144</v>
      </c>
      <c r="G6013" s="440" t="s">
        <v>18229</v>
      </c>
      <c r="H6013" s="440" t="s">
        <v>18145</v>
      </c>
      <c r="I6013" s="436" t="s">
        <v>9</v>
      </c>
      <c r="J6013" s="442" t="s">
        <v>645</v>
      </c>
    </row>
    <row r="6014" spans="1:10" s="443" customFormat="1" ht="216">
      <c r="A6014" s="459" t="s">
        <v>17956</v>
      </c>
      <c r="B6014" s="440" t="s">
        <v>17957</v>
      </c>
      <c r="C6014" s="440" t="s">
        <v>18141</v>
      </c>
      <c r="D6014" s="440" t="s">
        <v>18172</v>
      </c>
      <c r="E6014" s="440" t="s">
        <v>18173</v>
      </c>
      <c r="F6014" s="442" t="s">
        <v>18147</v>
      </c>
      <c r="G6014" s="442" t="s">
        <v>18230</v>
      </c>
      <c r="H6014" s="442" t="s">
        <v>18148</v>
      </c>
      <c r="I6014" s="436" t="s">
        <v>9</v>
      </c>
      <c r="J6014" s="442" t="s">
        <v>645</v>
      </c>
    </row>
    <row r="6015" spans="1:10" s="443" customFormat="1" ht="216">
      <c r="A6015" s="459" t="s">
        <v>17956</v>
      </c>
      <c r="B6015" s="440" t="s">
        <v>17957</v>
      </c>
      <c r="C6015" s="440" t="s">
        <v>18143</v>
      </c>
      <c r="D6015" s="440" t="s">
        <v>18172</v>
      </c>
      <c r="E6015" s="440" t="s">
        <v>18173</v>
      </c>
      <c r="F6015" s="442" t="s">
        <v>18150</v>
      </c>
      <c r="G6015" s="442" t="s">
        <v>18231</v>
      </c>
      <c r="H6015" s="442" t="s">
        <v>18151</v>
      </c>
      <c r="I6015" s="436" t="s">
        <v>9</v>
      </c>
      <c r="J6015" s="442" t="s">
        <v>645</v>
      </c>
    </row>
    <row r="6016" spans="1:10" s="443" customFormat="1" ht="216">
      <c r="A6016" s="459" t="s">
        <v>17956</v>
      </c>
      <c r="B6016" s="440" t="s">
        <v>17957</v>
      </c>
      <c r="C6016" s="440" t="s">
        <v>18146</v>
      </c>
      <c r="D6016" s="440" t="s">
        <v>18172</v>
      </c>
      <c r="E6016" s="440" t="s">
        <v>18173</v>
      </c>
      <c r="F6016" s="440" t="s">
        <v>5025</v>
      </c>
      <c r="G6016" s="442" t="s">
        <v>3364</v>
      </c>
      <c r="H6016" s="442" t="s">
        <v>3365</v>
      </c>
      <c r="I6016" s="436" t="s">
        <v>9</v>
      </c>
      <c r="J6016" s="442" t="s">
        <v>645</v>
      </c>
    </row>
    <row r="6017" spans="1:10" s="443" customFormat="1" ht="216">
      <c r="A6017" s="459" t="s">
        <v>17956</v>
      </c>
      <c r="B6017" s="440" t="s">
        <v>17957</v>
      </c>
      <c r="C6017" s="440" t="s">
        <v>18149</v>
      </c>
      <c r="D6017" s="440" t="s">
        <v>18172</v>
      </c>
      <c r="E6017" s="440" t="s">
        <v>18173</v>
      </c>
      <c r="F6017" s="440" t="s">
        <v>3036</v>
      </c>
      <c r="G6017" s="442" t="s">
        <v>18232</v>
      </c>
      <c r="H6017" s="442" t="s">
        <v>6543</v>
      </c>
      <c r="I6017" s="436" t="s">
        <v>9</v>
      </c>
      <c r="J6017" s="442" t="s">
        <v>645</v>
      </c>
    </row>
    <row r="6018" spans="1:10" s="443" customFormat="1" ht="216">
      <c r="A6018" s="459" t="s">
        <v>17956</v>
      </c>
      <c r="B6018" s="440" t="s">
        <v>17957</v>
      </c>
      <c r="C6018" s="440" t="s">
        <v>18152</v>
      </c>
      <c r="D6018" s="440" t="s">
        <v>18172</v>
      </c>
      <c r="E6018" s="440" t="s">
        <v>18173</v>
      </c>
      <c r="F6018" s="460" t="s">
        <v>3031</v>
      </c>
      <c r="G6018" s="442" t="s">
        <v>18233</v>
      </c>
      <c r="H6018" s="442" t="s">
        <v>3362</v>
      </c>
      <c r="I6018" s="436" t="s">
        <v>9</v>
      </c>
      <c r="J6018" s="442" t="s">
        <v>645</v>
      </c>
    </row>
    <row r="6019" spans="1:10" s="443" customFormat="1" ht="216">
      <c r="A6019" s="459" t="s">
        <v>18236</v>
      </c>
      <c r="B6019" s="440" t="s">
        <v>17957</v>
      </c>
      <c r="C6019" s="440" t="s">
        <v>18153</v>
      </c>
      <c r="D6019" s="440" t="s">
        <v>18172</v>
      </c>
      <c r="E6019" s="440" t="s">
        <v>18173</v>
      </c>
      <c r="F6019" s="440" t="s">
        <v>18158</v>
      </c>
      <c r="G6019" s="442" t="s">
        <v>18230</v>
      </c>
      <c r="H6019" s="442" t="s">
        <v>18156</v>
      </c>
      <c r="I6019" s="436" t="s">
        <v>9</v>
      </c>
      <c r="J6019" s="442" t="s">
        <v>645</v>
      </c>
    </row>
    <row r="6020" spans="1:10" s="443" customFormat="1" ht="216">
      <c r="A6020" s="459" t="s">
        <v>18236</v>
      </c>
      <c r="B6020" s="440" t="s">
        <v>17957</v>
      </c>
      <c r="C6020" s="440" t="s">
        <v>18154</v>
      </c>
      <c r="D6020" s="440" t="s">
        <v>18172</v>
      </c>
      <c r="E6020" s="440" t="s">
        <v>18173</v>
      </c>
      <c r="F6020" s="440" t="s">
        <v>18158</v>
      </c>
      <c r="G6020" s="442" t="s">
        <v>18230</v>
      </c>
      <c r="H6020" s="442" t="s">
        <v>18159</v>
      </c>
      <c r="I6020" s="436" t="s">
        <v>9</v>
      </c>
      <c r="J6020" s="442" t="s">
        <v>645</v>
      </c>
    </row>
    <row r="6021" spans="1:10" s="443" customFormat="1" ht="216">
      <c r="A6021" s="459" t="s">
        <v>18236</v>
      </c>
      <c r="B6021" s="440" t="s">
        <v>17957</v>
      </c>
      <c r="C6021" s="440" t="s">
        <v>18155</v>
      </c>
      <c r="D6021" s="440" t="s">
        <v>18172</v>
      </c>
      <c r="E6021" s="440" t="s">
        <v>18173</v>
      </c>
      <c r="F6021" s="440" t="s">
        <v>18161</v>
      </c>
      <c r="G6021" s="442" t="s">
        <v>18230</v>
      </c>
      <c r="H6021" s="442" t="s">
        <v>18162</v>
      </c>
      <c r="I6021" s="436" t="s">
        <v>9</v>
      </c>
      <c r="J6021" s="442" t="s">
        <v>645</v>
      </c>
    </row>
    <row r="6022" spans="1:10" s="464" customFormat="1" ht="216">
      <c r="A6022" s="461" t="s">
        <v>17956</v>
      </c>
      <c r="B6022" s="462" t="s">
        <v>17957</v>
      </c>
      <c r="C6022" s="462" t="s">
        <v>18157</v>
      </c>
      <c r="D6022" s="462" t="s">
        <v>18172</v>
      </c>
      <c r="E6022" s="462" t="s">
        <v>18173</v>
      </c>
      <c r="F6022" s="462" t="s">
        <v>18164</v>
      </c>
      <c r="G6022" s="463" t="s">
        <v>18234</v>
      </c>
      <c r="H6022" s="463" t="s">
        <v>18237</v>
      </c>
      <c r="I6022" s="436" t="s">
        <v>9</v>
      </c>
      <c r="J6022" s="463" t="s">
        <v>645</v>
      </c>
    </row>
    <row r="6023" spans="1:10" s="464" customFormat="1" ht="216">
      <c r="A6023" s="461" t="s">
        <v>17956</v>
      </c>
      <c r="B6023" s="462" t="s">
        <v>17957</v>
      </c>
      <c r="C6023" s="462" t="s">
        <v>18160</v>
      </c>
      <c r="D6023" s="462" t="s">
        <v>18172</v>
      </c>
      <c r="E6023" s="462" t="s">
        <v>18173</v>
      </c>
      <c r="F6023" s="462" t="s">
        <v>18166</v>
      </c>
      <c r="G6023" s="463" t="s">
        <v>18234</v>
      </c>
      <c r="H6023" s="463" t="s">
        <v>18237</v>
      </c>
      <c r="I6023" s="436" t="s">
        <v>9</v>
      </c>
      <c r="J6023" s="463" t="s">
        <v>645</v>
      </c>
    </row>
    <row r="6024" spans="1:10" s="443" customFormat="1" ht="216">
      <c r="A6024" s="459" t="s">
        <v>17956</v>
      </c>
      <c r="B6024" s="440" t="s">
        <v>17957</v>
      </c>
      <c r="C6024" s="440" t="s">
        <v>18163</v>
      </c>
      <c r="D6024" s="440" t="s">
        <v>18172</v>
      </c>
      <c r="E6024" s="440" t="s">
        <v>18173</v>
      </c>
      <c r="F6024" s="442" t="s">
        <v>18168</v>
      </c>
      <c r="G6024" s="442" t="s">
        <v>18234</v>
      </c>
      <c r="H6024" s="442" t="s">
        <v>18169</v>
      </c>
      <c r="I6024" s="436" t="s">
        <v>9</v>
      </c>
      <c r="J6024" s="442" t="s">
        <v>645</v>
      </c>
    </row>
    <row r="6025" spans="1:10" s="443" customFormat="1" ht="216">
      <c r="A6025" s="459" t="s">
        <v>17956</v>
      </c>
      <c r="B6025" s="440" t="s">
        <v>17957</v>
      </c>
      <c r="C6025" s="440" t="s">
        <v>18165</v>
      </c>
      <c r="D6025" s="440" t="s">
        <v>18172</v>
      </c>
      <c r="E6025" s="440" t="s">
        <v>18173</v>
      </c>
      <c r="F6025" s="442" t="s">
        <v>18170</v>
      </c>
      <c r="G6025" s="442" t="s">
        <v>18234</v>
      </c>
      <c r="H6025" s="442" t="s">
        <v>18235</v>
      </c>
      <c r="I6025" s="436" t="s">
        <v>9</v>
      </c>
      <c r="J6025" s="442" t="s">
        <v>645</v>
      </c>
    </row>
    <row r="6026" spans="1:10" s="443" customFormat="1" ht="216">
      <c r="A6026" s="459" t="s">
        <v>17956</v>
      </c>
      <c r="B6026" s="440" t="s">
        <v>17957</v>
      </c>
      <c r="C6026" s="440" t="s">
        <v>18167</v>
      </c>
      <c r="D6026" s="440" t="s">
        <v>18172</v>
      </c>
      <c r="E6026" s="440" t="s">
        <v>18173</v>
      </c>
      <c r="F6026" s="442" t="s">
        <v>18171</v>
      </c>
      <c r="G6026" s="442" t="s">
        <v>18234</v>
      </c>
      <c r="H6026" s="442" t="s">
        <v>18238</v>
      </c>
      <c r="I6026" s="436" t="s">
        <v>9</v>
      </c>
      <c r="J6026" s="442" t="s">
        <v>645</v>
      </c>
    </row>
    <row r="6027" spans="1:10" s="454" customFormat="1" ht="144">
      <c r="A6027" s="439" t="s">
        <v>18239</v>
      </c>
      <c r="B6027" s="440" t="s">
        <v>18240</v>
      </c>
      <c r="C6027" s="440" t="s">
        <v>18241</v>
      </c>
      <c r="D6027" s="440" t="s">
        <v>18242</v>
      </c>
      <c r="E6027" s="440" t="s">
        <v>18243</v>
      </c>
      <c r="F6027" s="440" t="s">
        <v>18244</v>
      </c>
      <c r="G6027" s="440" t="s">
        <v>18245</v>
      </c>
      <c r="H6027" s="440" t="s">
        <v>18246</v>
      </c>
      <c r="I6027" s="436" t="s">
        <v>9</v>
      </c>
      <c r="J6027" s="441" t="s">
        <v>645</v>
      </c>
    </row>
    <row r="6028" spans="1:10" s="454" customFormat="1" ht="144">
      <c r="A6028" s="439" t="s">
        <v>18239</v>
      </c>
      <c r="B6028" s="440" t="s">
        <v>18240</v>
      </c>
      <c r="C6028" s="440" t="s">
        <v>18247</v>
      </c>
      <c r="D6028" s="440" t="s">
        <v>18242</v>
      </c>
      <c r="E6028" s="440" t="s">
        <v>18243</v>
      </c>
      <c r="F6028" s="440" t="s">
        <v>18248</v>
      </c>
      <c r="G6028" s="440" t="s">
        <v>18249</v>
      </c>
      <c r="H6028" s="440" t="s">
        <v>18250</v>
      </c>
      <c r="I6028" s="436" t="s">
        <v>9</v>
      </c>
      <c r="J6028" s="440" t="s">
        <v>645</v>
      </c>
    </row>
    <row r="6029" spans="1:10" s="454" customFormat="1" ht="144">
      <c r="A6029" s="439" t="s">
        <v>18239</v>
      </c>
      <c r="B6029" s="440" t="s">
        <v>18240</v>
      </c>
      <c r="C6029" s="440" t="s">
        <v>18251</v>
      </c>
      <c r="D6029" s="440" t="s">
        <v>18242</v>
      </c>
      <c r="E6029" s="440" t="s">
        <v>18243</v>
      </c>
      <c r="F6029" s="440" t="s">
        <v>18252</v>
      </c>
      <c r="G6029" s="440" t="s">
        <v>18249</v>
      </c>
      <c r="H6029" s="440" t="s">
        <v>18253</v>
      </c>
      <c r="I6029" s="436" t="s">
        <v>9</v>
      </c>
      <c r="J6029" s="440" t="s">
        <v>645</v>
      </c>
    </row>
    <row r="6030" spans="1:10" s="454" customFormat="1" ht="144">
      <c r="A6030" s="439" t="s">
        <v>18239</v>
      </c>
      <c r="B6030" s="440" t="s">
        <v>18240</v>
      </c>
      <c r="C6030" s="440" t="s">
        <v>18254</v>
      </c>
      <c r="D6030" s="440" t="s">
        <v>18242</v>
      </c>
      <c r="E6030" s="440" t="s">
        <v>18243</v>
      </c>
      <c r="F6030" s="440" t="s">
        <v>18255</v>
      </c>
      <c r="G6030" s="440" t="s">
        <v>18256</v>
      </c>
      <c r="H6030" s="440" t="s">
        <v>18257</v>
      </c>
      <c r="I6030" s="436" t="s">
        <v>9</v>
      </c>
      <c r="J6030" s="440" t="s">
        <v>645</v>
      </c>
    </row>
    <row r="6031" spans="1:10" s="454" customFormat="1" ht="144">
      <c r="A6031" s="439" t="s">
        <v>18239</v>
      </c>
      <c r="B6031" s="440" t="s">
        <v>18240</v>
      </c>
      <c r="C6031" s="440" t="s">
        <v>18258</v>
      </c>
      <c r="D6031" s="440" t="s">
        <v>18242</v>
      </c>
      <c r="E6031" s="440" t="s">
        <v>18243</v>
      </c>
      <c r="F6031" s="440" t="s">
        <v>18259</v>
      </c>
      <c r="G6031" s="440" t="s">
        <v>18260</v>
      </c>
      <c r="H6031" s="440" t="s">
        <v>18261</v>
      </c>
      <c r="I6031" s="436" t="s">
        <v>9</v>
      </c>
      <c r="J6031" s="440" t="s">
        <v>645</v>
      </c>
    </row>
    <row r="6032" spans="1:10" s="454" customFormat="1" ht="144">
      <c r="A6032" s="439" t="s">
        <v>18239</v>
      </c>
      <c r="B6032" s="440" t="s">
        <v>18240</v>
      </c>
      <c r="C6032" s="440" t="s">
        <v>18262</v>
      </c>
      <c r="D6032" s="440" t="s">
        <v>18242</v>
      </c>
      <c r="E6032" s="440" t="s">
        <v>18243</v>
      </c>
      <c r="F6032" s="440" t="s">
        <v>18263</v>
      </c>
      <c r="G6032" s="440" t="s">
        <v>18264</v>
      </c>
      <c r="H6032" s="440" t="s">
        <v>18265</v>
      </c>
      <c r="I6032" s="436" t="s">
        <v>9</v>
      </c>
      <c r="J6032" s="440" t="s">
        <v>645</v>
      </c>
    </row>
    <row r="6033" spans="1:10" s="454" customFormat="1" ht="144">
      <c r="A6033" s="439" t="s">
        <v>18239</v>
      </c>
      <c r="B6033" s="440" t="s">
        <v>18240</v>
      </c>
      <c r="C6033" s="440" t="s">
        <v>18266</v>
      </c>
      <c r="D6033" s="440" t="s">
        <v>18242</v>
      </c>
      <c r="E6033" s="440" t="s">
        <v>18243</v>
      </c>
      <c r="F6033" s="440" t="s">
        <v>18267</v>
      </c>
      <c r="G6033" s="440" t="s">
        <v>18268</v>
      </c>
      <c r="H6033" s="440" t="s">
        <v>18269</v>
      </c>
      <c r="I6033" s="436" t="s">
        <v>9</v>
      </c>
      <c r="J6033" s="440" t="s">
        <v>645</v>
      </c>
    </row>
    <row r="6034" spans="1:10" s="454" customFormat="1" ht="144">
      <c r="A6034" s="439" t="s">
        <v>18239</v>
      </c>
      <c r="B6034" s="440" t="s">
        <v>18240</v>
      </c>
      <c r="C6034" s="440" t="s">
        <v>18270</v>
      </c>
      <c r="D6034" s="440" t="s">
        <v>18242</v>
      </c>
      <c r="E6034" s="440" t="s">
        <v>18243</v>
      </c>
      <c r="F6034" s="440" t="s">
        <v>18271</v>
      </c>
      <c r="G6034" s="440" t="s">
        <v>18272</v>
      </c>
      <c r="H6034" s="440" t="s">
        <v>18273</v>
      </c>
      <c r="I6034" s="436" t="s">
        <v>9</v>
      </c>
      <c r="J6034" s="440" t="s">
        <v>645</v>
      </c>
    </row>
    <row r="6035" spans="1:10" s="454" customFormat="1" ht="144">
      <c r="A6035" s="439" t="s">
        <v>18239</v>
      </c>
      <c r="B6035" s="440" t="s">
        <v>18240</v>
      </c>
      <c r="C6035" s="440" t="s">
        <v>18274</v>
      </c>
      <c r="D6035" s="440" t="s">
        <v>18242</v>
      </c>
      <c r="E6035" s="440" t="s">
        <v>18243</v>
      </c>
      <c r="F6035" s="440" t="s">
        <v>18275</v>
      </c>
      <c r="G6035" s="440" t="s">
        <v>18276</v>
      </c>
      <c r="H6035" s="440" t="s">
        <v>18277</v>
      </c>
      <c r="I6035" s="436" t="s">
        <v>9</v>
      </c>
      <c r="J6035" s="440" t="s">
        <v>645</v>
      </c>
    </row>
    <row r="6036" spans="1:10" s="454" customFormat="1" ht="144">
      <c r="A6036" s="439" t="s">
        <v>18239</v>
      </c>
      <c r="B6036" s="440" t="s">
        <v>18240</v>
      </c>
      <c r="C6036" s="440" t="s">
        <v>18278</v>
      </c>
      <c r="D6036" s="440" t="s">
        <v>18242</v>
      </c>
      <c r="E6036" s="440" t="s">
        <v>18243</v>
      </c>
      <c r="F6036" s="440" t="s">
        <v>18279</v>
      </c>
      <c r="G6036" s="440" t="s">
        <v>18280</v>
      </c>
      <c r="H6036" s="440" t="s">
        <v>18281</v>
      </c>
      <c r="I6036" s="436" t="s">
        <v>9</v>
      </c>
      <c r="J6036" s="440" t="s">
        <v>645</v>
      </c>
    </row>
    <row r="6037" spans="1:10" s="454" customFormat="1" ht="144">
      <c r="A6037" s="439" t="s">
        <v>18239</v>
      </c>
      <c r="B6037" s="440" t="s">
        <v>18240</v>
      </c>
      <c r="C6037" s="440" t="s">
        <v>18282</v>
      </c>
      <c r="D6037" s="440" t="s">
        <v>18242</v>
      </c>
      <c r="E6037" s="440" t="s">
        <v>18243</v>
      </c>
      <c r="F6037" s="440" t="s">
        <v>18283</v>
      </c>
      <c r="G6037" s="440" t="s">
        <v>18284</v>
      </c>
      <c r="H6037" s="440" t="s">
        <v>18285</v>
      </c>
      <c r="I6037" s="436" t="s">
        <v>9</v>
      </c>
      <c r="J6037" s="440" t="s">
        <v>645</v>
      </c>
    </row>
    <row r="6038" spans="1:10" s="454" customFormat="1" ht="144">
      <c r="A6038" s="439" t="s">
        <v>18239</v>
      </c>
      <c r="B6038" s="440" t="s">
        <v>18240</v>
      </c>
      <c r="C6038" s="440" t="s">
        <v>18286</v>
      </c>
      <c r="D6038" s="440" t="s">
        <v>18242</v>
      </c>
      <c r="E6038" s="440" t="s">
        <v>18243</v>
      </c>
      <c r="F6038" s="440" t="s">
        <v>18287</v>
      </c>
      <c r="G6038" s="440" t="s">
        <v>18288</v>
      </c>
      <c r="H6038" s="440" t="s">
        <v>18289</v>
      </c>
      <c r="I6038" s="436" t="s">
        <v>9</v>
      </c>
      <c r="J6038" s="440" t="s">
        <v>645</v>
      </c>
    </row>
    <row r="6039" spans="1:10" s="454" customFormat="1" ht="144">
      <c r="A6039" s="439" t="s">
        <v>18239</v>
      </c>
      <c r="B6039" s="440" t="s">
        <v>18240</v>
      </c>
      <c r="C6039" s="440" t="s">
        <v>18290</v>
      </c>
      <c r="D6039" s="440" t="s">
        <v>18242</v>
      </c>
      <c r="E6039" s="440" t="s">
        <v>18243</v>
      </c>
      <c r="F6039" s="440" t="s">
        <v>18291</v>
      </c>
      <c r="G6039" s="440" t="s">
        <v>18292</v>
      </c>
      <c r="H6039" s="440" t="s">
        <v>18293</v>
      </c>
      <c r="I6039" s="436" t="s">
        <v>9</v>
      </c>
      <c r="J6039" s="440" t="s">
        <v>645</v>
      </c>
    </row>
    <row r="6040" spans="1:10" s="454" customFormat="1" ht="144">
      <c r="A6040" s="439" t="s">
        <v>18239</v>
      </c>
      <c r="B6040" s="440" t="s">
        <v>18240</v>
      </c>
      <c r="C6040" s="440" t="s">
        <v>18294</v>
      </c>
      <c r="D6040" s="440" t="s">
        <v>18242</v>
      </c>
      <c r="E6040" s="440" t="s">
        <v>18243</v>
      </c>
      <c r="F6040" s="440" t="s">
        <v>18295</v>
      </c>
      <c r="G6040" s="440" t="s">
        <v>18292</v>
      </c>
      <c r="H6040" s="440" t="s">
        <v>18296</v>
      </c>
      <c r="I6040" s="436" t="s">
        <v>9</v>
      </c>
      <c r="J6040" s="440" t="s">
        <v>645</v>
      </c>
    </row>
    <row r="6041" spans="1:10" s="454" customFormat="1" ht="144">
      <c r="A6041" s="439" t="s">
        <v>18239</v>
      </c>
      <c r="B6041" s="440" t="s">
        <v>18240</v>
      </c>
      <c r="C6041" s="440" t="s">
        <v>18297</v>
      </c>
      <c r="D6041" s="440" t="s">
        <v>18242</v>
      </c>
      <c r="E6041" s="440" t="s">
        <v>18243</v>
      </c>
      <c r="F6041" s="440" t="s">
        <v>18298</v>
      </c>
      <c r="G6041" s="440" t="s">
        <v>18299</v>
      </c>
      <c r="H6041" s="440" t="s">
        <v>18300</v>
      </c>
      <c r="I6041" s="436" t="s">
        <v>9</v>
      </c>
      <c r="J6041" s="440" t="s">
        <v>645</v>
      </c>
    </row>
    <row r="6042" spans="1:10" s="454" customFormat="1" ht="144">
      <c r="A6042" s="439" t="s">
        <v>18239</v>
      </c>
      <c r="B6042" s="440" t="s">
        <v>18240</v>
      </c>
      <c r="C6042" s="440" t="s">
        <v>18301</v>
      </c>
      <c r="D6042" s="440" t="s">
        <v>18242</v>
      </c>
      <c r="E6042" s="440" t="s">
        <v>18243</v>
      </c>
      <c r="F6042" s="440" t="s">
        <v>18302</v>
      </c>
      <c r="G6042" s="440" t="s">
        <v>18303</v>
      </c>
      <c r="H6042" s="440" t="s">
        <v>18304</v>
      </c>
      <c r="I6042" s="436" t="s">
        <v>9</v>
      </c>
      <c r="J6042" s="440" t="s">
        <v>645</v>
      </c>
    </row>
    <row r="6043" spans="1:10" s="454" customFormat="1" ht="144">
      <c r="A6043" s="439" t="s">
        <v>18239</v>
      </c>
      <c r="B6043" s="440" t="s">
        <v>18240</v>
      </c>
      <c r="C6043" s="440" t="s">
        <v>18305</v>
      </c>
      <c r="D6043" s="440" t="s">
        <v>18242</v>
      </c>
      <c r="E6043" s="440" t="s">
        <v>18243</v>
      </c>
      <c r="F6043" s="440" t="s">
        <v>18306</v>
      </c>
      <c r="G6043" s="440" t="s">
        <v>18307</v>
      </c>
      <c r="H6043" s="440" t="s">
        <v>18308</v>
      </c>
      <c r="I6043" s="436" t="s">
        <v>9</v>
      </c>
      <c r="J6043" s="440" t="s">
        <v>645</v>
      </c>
    </row>
    <row r="6044" spans="1:10" s="454" customFormat="1" ht="144">
      <c r="A6044" s="439" t="s">
        <v>18239</v>
      </c>
      <c r="B6044" s="440" t="s">
        <v>18240</v>
      </c>
      <c r="C6044" s="440" t="s">
        <v>18309</v>
      </c>
      <c r="D6044" s="440" t="s">
        <v>18242</v>
      </c>
      <c r="E6044" s="440" t="s">
        <v>18243</v>
      </c>
      <c r="F6044" s="440" t="s">
        <v>18310</v>
      </c>
      <c r="G6044" s="440" t="s">
        <v>18311</v>
      </c>
      <c r="H6044" s="440" t="s">
        <v>18312</v>
      </c>
      <c r="I6044" s="436" t="s">
        <v>9</v>
      </c>
      <c r="J6044" s="440" t="s">
        <v>645</v>
      </c>
    </row>
    <row r="6045" spans="1:10" s="454" customFormat="1" ht="144">
      <c r="A6045" s="439" t="s">
        <v>18239</v>
      </c>
      <c r="B6045" s="440" t="s">
        <v>18240</v>
      </c>
      <c r="C6045" s="440" t="s">
        <v>18313</v>
      </c>
      <c r="D6045" s="440" t="s">
        <v>18242</v>
      </c>
      <c r="E6045" s="440" t="s">
        <v>18243</v>
      </c>
      <c r="F6045" s="440" t="s">
        <v>18314</v>
      </c>
      <c r="G6045" s="440" t="s">
        <v>18315</v>
      </c>
      <c r="H6045" s="440" t="s">
        <v>18316</v>
      </c>
      <c r="I6045" s="436" t="s">
        <v>9</v>
      </c>
      <c r="J6045" s="440" t="s">
        <v>645</v>
      </c>
    </row>
    <row r="6046" spans="1:10" s="454" customFormat="1" ht="144">
      <c r="A6046" s="439" t="s">
        <v>18239</v>
      </c>
      <c r="B6046" s="440" t="s">
        <v>18240</v>
      </c>
      <c r="C6046" s="440" t="s">
        <v>18317</v>
      </c>
      <c r="D6046" s="440" t="s">
        <v>18242</v>
      </c>
      <c r="E6046" s="440" t="s">
        <v>18243</v>
      </c>
      <c r="F6046" s="440" t="s">
        <v>18318</v>
      </c>
      <c r="G6046" s="440" t="s">
        <v>18319</v>
      </c>
      <c r="H6046" s="440" t="s">
        <v>18320</v>
      </c>
      <c r="I6046" s="436" t="s">
        <v>9</v>
      </c>
      <c r="J6046" s="440" t="s">
        <v>645</v>
      </c>
    </row>
    <row r="6047" spans="1:10" s="454" customFormat="1" ht="144">
      <c r="A6047" s="439" t="s">
        <v>18239</v>
      </c>
      <c r="B6047" s="440" t="s">
        <v>18240</v>
      </c>
      <c r="C6047" s="440" t="s">
        <v>18321</v>
      </c>
      <c r="D6047" s="440" t="s">
        <v>18242</v>
      </c>
      <c r="E6047" s="440" t="s">
        <v>18243</v>
      </c>
      <c r="F6047" s="440" t="s">
        <v>18322</v>
      </c>
      <c r="G6047" s="440" t="s">
        <v>18323</v>
      </c>
      <c r="H6047" s="440" t="s">
        <v>18324</v>
      </c>
      <c r="I6047" s="436" t="s">
        <v>9</v>
      </c>
      <c r="J6047" s="440" t="s">
        <v>645</v>
      </c>
    </row>
    <row r="6048" spans="1:10" s="454" customFormat="1" ht="144">
      <c r="A6048" s="439" t="s">
        <v>18239</v>
      </c>
      <c r="B6048" s="440" t="s">
        <v>18240</v>
      </c>
      <c r="C6048" s="440" t="s">
        <v>18325</v>
      </c>
      <c r="D6048" s="440" t="s">
        <v>18242</v>
      </c>
      <c r="E6048" s="440" t="s">
        <v>18243</v>
      </c>
      <c r="F6048" s="440" t="s">
        <v>18326</v>
      </c>
      <c r="G6048" s="440" t="s">
        <v>18323</v>
      </c>
      <c r="H6048" s="440" t="s">
        <v>18327</v>
      </c>
      <c r="I6048" s="436" t="s">
        <v>9</v>
      </c>
      <c r="J6048" s="440"/>
    </row>
    <row r="6049" spans="1:10" s="454" customFormat="1" ht="144">
      <c r="A6049" s="439" t="s">
        <v>18239</v>
      </c>
      <c r="B6049" s="440" t="s">
        <v>18240</v>
      </c>
      <c r="C6049" s="440" t="s">
        <v>18328</v>
      </c>
      <c r="D6049" s="440" t="s">
        <v>18242</v>
      </c>
      <c r="E6049" s="440" t="s">
        <v>18243</v>
      </c>
      <c r="F6049" s="440" t="s">
        <v>18329</v>
      </c>
      <c r="G6049" s="440" t="s">
        <v>18330</v>
      </c>
      <c r="H6049" s="440" t="s">
        <v>18331</v>
      </c>
      <c r="I6049" s="436" t="s">
        <v>9</v>
      </c>
      <c r="J6049" s="440" t="s">
        <v>645</v>
      </c>
    </row>
    <row r="6050" spans="1:10" s="454" customFormat="1" ht="144">
      <c r="A6050" s="439" t="s">
        <v>18239</v>
      </c>
      <c r="B6050" s="440" t="s">
        <v>18240</v>
      </c>
      <c r="C6050" s="440" t="s">
        <v>18332</v>
      </c>
      <c r="D6050" s="440" t="s">
        <v>18242</v>
      </c>
      <c r="E6050" s="440" t="s">
        <v>18243</v>
      </c>
      <c r="F6050" s="440" t="s">
        <v>18333</v>
      </c>
      <c r="G6050" s="440" t="s">
        <v>18319</v>
      </c>
      <c r="H6050" s="440" t="s">
        <v>18334</v>
      </c>
      <c r="I6050" s="436" t="s">
        <v>9</v>
      </c>
      <c r="J6050" s="440" t="s">
        <v>645</v>
      </c>
    </row>
    <row r="6051" spans="1:10" s="454" customFormat="1" ht="144">
      <c r="A6051" s="439" t="s">
        <v>18239</v>
      </c>
      <c r="B6051" s="440" t="s">
        <v>18240</v>
      </c>
      <c r="C6051" s="440" t="s">
        <v>18335</v>
      </c>
      <c r="D6051" s="440" t="s">
        <v>18242</v>
      </c>
      <c r="E6051" s="440" t="s">
        <v>18243</v>
      </c>
      <c r="F6051" s="440" t="s">
        <v>18336</v>
      </c>
      <c r="G6051" s="440" t="s">
        <v>3364</v>
      </c>
      <c r="H6051" s="440" t="s">
        <v>3365</v>
      </c>
      <c r="I6051" s="436" t="s">
        <v>9</v>
      </c>
      <c r="J6051" s="440" t="s">
        <v>645</v>
      </c>
    </row>
    <row r="6052" spans="1:10" s="454" customFormat="1" ht="144">
      <c r="A6052" s="439" t="s">
        <v>18239</v>
      </c>
      <c r="B6052" s="440" t="s">
        <v>18240</v>
      </c>
      <c r="C6052" s="440" t="s">
        <v>18337</v>
      </c>
      <c r="D6052" s="440" t="s">
        <v>18242</v>
      </c>
      <c r="E6052" s="440" t="s">
        <v>18243</v>
      </c>
      <c r="F6052" s="440" t="s">
        <v>18338</v>
      </c>
      <c r="G6052" s="440" t="s">
        <v>18339</v>
      </c>
      <c r="H6052" s="440" t="s">
        <v>3362</v>
      </c>
      <c r="I6052" s="436" t="s">
        <v>9</v>
      </c>
      <c r="J6052" s="440" t="s">
        <v>645</v>
      </c>
    </row>
    <row r="6053" spans="1:10" s="454" customFormat="1" ht="144">
      <c r="A6053" s="439" t="s">
        <v>18239</v>
      </c>
      <c r="B6053" s="440" t="s">
        <v>18240</v>
      </c>
      <c r="C6053" s="440" t="s">
        <v>18340</v>
      </c>
      <c r="D6053" s="440" t="s">
        <v>18242</v>
      </c>
      <c r="E6053" s="440" t="s">
        <v>18243</v>
      </c>
      <c r="F6053" s="440" t="s">
        <v>18341</v>
      </c>
      <c r="G6053" s="440" t="s">
        <v>18232</v>
      </c>
      <c r="H6053" s="440" t="s">
        <v>6543</v>
      </c>
      <c r="I6053" s="436" t="s">
        <v>9</v>
      </c>
      <c r="J6053" s="440" t="s">
        <v>645</v>
      </c>
    </row>
    <row r="6054" spans="1:10" s="454" customFormat="1" ht="144">
      <c r="A6054" s="439" t="s">
        <v>18239</v>
      </c>
      <c r="B6054" s="440" t="s">
        <v>18240</v>
      </c>
      <c r="C6054" s="440" t="s">
        <v>18342</v>
      </c>
      <c r="D6054" s="440" t="s">
        <v>18242</v>
      </c>
      <c r="E6054" s="440" t="s">
        <v>18243</v>
      </c>
      <c r="F6054" s="440" t="s">
        <v>18343</v>
      </c>
      <c r="G6054" s="440" t="s">
        <v>18319</v>
      </c>
      <c r="H6054" s="440" t="s">
        <v>18344</v>
      </c>
      <c r="I6054" s="436" t="s">
        <v>9</v>
      </c>
      <c r="J6054" s="440" t="s">
        <v>645</v>
      </c>
    </row>
    <row r="6055" spans="1:10" s="454" customFormat="1" ht="144">
      <c r="A6055" s="439" t="s">
        <v>18239</v>
      </c>
      <c r="B6055" s="440" t="s">
        <v>18240</v>
      </c>
      <c r="C6055" s="440" t="s">
        <v>18345</v>
      </c>
      <c r="D6055" s="440" t="s">
        <v>18242</v>
      </c>
      <c r="E6055" s="440" t="s">
        <v>18243</v>
      </c>
      <c r="F6055" s="440" t="s">
        <v>18346</v>
      </c>
      <c r="G6055" s="440" t="s">
        <v>18347</v>
      </c>
      <c r="H6055" s="440" t="s">
        <v>18348</v>
      </c>
      <c r="I6055" s="436" t="s">
        <v>9</v>
      </c>
      <c r="J6055" s="440" t="s">
        <v>645</v>
      </c>
    </row>
    <row r="6056" spans="1:10" s="454" customFormat="1" ht="144">
      <c r="A6056" s="439" t="s">
        <v>18239</v>
      </c>
      <c r="B6056" s="440" t="s">
        <v>18240</v>
      </c>
      <c r="C6056" s="440" t="s">
        <v>18349</v>
      </c>
      <c r="D6056" s="440" t="s">
        <v>18242</v>
      </c>
      <c r="E6056" s="440" t="s">
        <v>18243</v>
      </c>
      <c r="F6056" s="440" t="s">
        <v>18350</v>
      </c>
      <c r="G6056" s="440" t="s">
        <v>18347</v>
      </c>
      <c r="H6056" s="440" t="s">
        <v>18351</v>
      </c>
      <c r="I6056" s="436" t="s">
        <v>9</v>
      </c>
      <c r="J6056" s="440" t="s">
        <v>645</v>
      </c>
    </row>
    <row r="6057" spans="1:10" s="454" customFormat="1" ht="144">
      <c r="A6057" s="459" t="s">
        <v>18239</v>
      </c>
      <c r="B6057" s="442" t="s">
        <v>18240</v>
      </c>
      <c r="C6057" s="440" t="s">
        <v>18352</v>
      </c>
      <c r="D6057" s="440" t="s">
        <v>18242</v>
      </c>
      <c r="E6057" s="440" t="s">
        <v>18243</v>
      </c>
      <c r="F6057" s="442" t="s">
        <v>18353</v>
      </c>
      <c r="G6057" s="442" t="s">
        <v>18347</v>
      </c>
      <c r="H6057" s="442" t="s">
        <v>18354</v>
      </c>
      <c r="I6057" s="436" t="s">
        <v>9</v>
      </c>
      <c r="J6057" s="442" t="s">
        <v>645</v>
      </c>
    </row>
    <row r="6058" spans="1:10" s="454" customFormat="1" ht="165.6">
      <c r="A6058" s="459" t="s">
        <v>18239</v>
      </c>
      <c r="B6058" s="442" t="s">
        <v>18240</v>
      </c>
      <c r="C6058" s="440" t="s">
        <v>18355</v>
      </c>
      <c r="D6058" s="440" t="s">
        <v>18242</v>
      </c>
      <c r="E6058" s="440" t="s">
        <v>18243</v>
      </c>
      <c r="F6058" s="442" t="s">
        <v>18356</v>
      </c>
      <c r="G6058" s="442" t="s">
        <v>18357</v>
      </c>
      <c r="H6058" s="442" t="s">
        <v>18358</v>
      </c>
      <c r="I6058" s="436" t="s">
        <v>9</v>
      </c>
      <c r="J6058" s="442" t="s">
        <v>645</v>
      </c>
    </row>
    <row r="6059" spans="1:10" s="454" customFormat="1" ht="207">
      <c r="A6059" s="459" t="s">
        <v>18239</v>
      </c>
      <c r="B6059" s="442" t="s">
        <v>18240</v>
      </c>
      <c r="C6059" s="440" t="s">
        <v>18359</v>
      </c>
      <c r="D6059" s="440" t="s">
        <v>18242</v>
      </c>
      <c r="E6059" s="440" t="s">
        <v>18243</v>
      </c>
      <c r="F6059" s="442" t="s">
        <v>18360</v>
      </c>
      <c r="G6059" s="442" t="s">
        <v>18361</v>
      </c>
      <c r="H6059" s="442" t="s">
        <v>18362</v>
      </c>
      <c r="I6059" s="436" t="s">
        <v>9</v>
      </c>
      <c r="J6059" s="442" t="s">
        <v>645</v>
      </c>
    </row>
    <row r="6060" spans="1:10" s="454" customFormat="1" ht="144">
      <c r="A6060" s="459" t="s">
        <v>18239</v>
      </c>
      <c r="B6060" s="442" t="s">
        <v>18240</v>
      </c>
      <c r="C6060" s="440" t="s">
        <v>18363</v>
      </c>
      <c r="D6060" s="440" t="s">
        <v>18242</v>
      </c>
      <c r="E6060" s="440" t="s">
        <v>18243</v>
      </c>
      <c r="F6060" s="442" t="s">
        <v>18364</v>
      </c>
      <c r="G6060" s="442" t="s">
        <v>18365</v>
      </c>
      <c r="H6060" s="442" t="s">
        <v>18366</v>
      </c>
      <c r="I6060" s="436" t="s">
        <v>9</v>
      </c>
      <c r="J6060" s="442" t="s">
        <v>645</v>
      </c>
    </row>
    <row r="6061" spans="1:10" s="454" customFormat="1" ht="144">
      <c r="A6061" s="459" t="s">
        <v>18239</v>
      </c>
      <c r="B6061" s="442" t="s">
        <v>18240</v>
      </c>
      <c r="C6061" s="440" t="s">
        <v>18367</v>
      </c>
      <c r="D6061" s="440" t="s">
        <v>18242</v>
      </c>
      <c r="E6061" s="440" t="s">
        <v>18243</v>
      </c>
      <c r="F6061" s="442" t="s">
        <v>18368</v>
      </c>
      <c r="G6061" s="442" t="s">
        <v>18365</v>
      </c>
      <c r="H6061" s="442" t="s">
        <v>18369</v>
      </c>
      <c r="I6061" s="436" t="s">
        <v>9</v>
      </c>
      <c r="J6061" s="442" t="s">
        <v>645</v>
      </c>
    </row>
    <row r="6062" spans="1:10" s="454" customFormat="1" ht="144">
      <c r="A6062" s="459" t="s">
        <v>18239</v>
      </c>
      <c r="B6062" s="442" t="s">
        <v>18240</v>
      </c>
      <c r="C6062" s="440" t="s">
        <v>18370</v>
      </c>
      <c r="D6062" s="440" t="s">
        <v>18242</v>
      </c>
      <c r="E6062" s="440" t="s">
        <v>18243</v>
      </c>
      <c r="F6062" s="442" t="s">
        <v>18371</v>
      </c>
      <c r="G6062" s="442" t="s">
        <v>18365</v>
      </c>
      <c r="H6062" s="442" t="s">
        <v>18354</v>
      </c>
      <c r="I6062" s="436" t="s">
        <v>9</v>
      </c>
      <c r="J6062" s="442" t="s">
        <v>645</v>
      </c>
    </row>
    <row r="6063" spans="1:10" s="454" customFormat="1" ht="144">
      <c r="A6063" s="459" t="s">
        <v>18239</v>
      </c>
      <c r="B6063" s="442" t="s">
        <v>18240</v>
      </c>
      <c r="C6063" s="440" t="s">
        <v>18372</v>
      </c>
      <c r="D6063" s="440" t="s">
        <v>18242</v>
      </c>
      <c r="E6063" s="440" t="s">
        <v>18243</v>
      </c>
      <c r="F6063" s="442" t="s">
        <v>18373</v>
      </c>
      <c r="G6063" s="442" t="s">
        <v>18365</v>
      </c>
      <c r="H6063" s="442" t="s">
        <v>18374</v>
      </c>
      <c r="I6063" s="436" t="s">
        <v>9</v>
      </c>
      <c r="J6063" s="442" t="s">
        <v>645</v>
      </c>
    </row>
    <row r="6064" spans="1:10" s="465" customFormat="1" ht="144">
      <c r="A6064" s="461" t="s">
        <v>18239</v>
      </c>
      <c r="B6064" s="463" t="s">
        <v>18240</v>
      </c>
      <c r="C6064" s="462" t="s">
        <v>18375</v>
      </c>
      <c r="D6064" s="462" t="s">
        <v>18242</v>
      </c>
      <c r="E6064" s="462" t="s">
        <v>18243</v>
      </c>
      <c r="F6064" s="463" t="s">
        <v>18376</v>
      </c>
      <c r="G6064" s="463" t="s">
        <v>18377</v>
      </c>
      <c r="H6064" s="463" t="s">
        <v>18389</v>
      </c>
      <c r="I6064" s="436" t="s">
        <v>9</v>
      </c>
      <c r="J6064" s="463" t="s">
        <v>645</v>
      </c>
    </row>
    <row r="6065" spans="1:10" s="465" customFormat="1" ht="189" customHeight="1">
      <c r="A6065" s="461" t="s">
        <v>18239</v>
      </c>
      <c r="B6065" s="463" t="s">
        <v>18240</v>
      </c>
      <c r="C6065" s="462" t="s">
        <v>18378</v>
      </c>
      <c r="D6065" s="466" t="s">
        <v>18242</v>
      </c>
      <c r="E6065" s="466" t="s">
        <v>18243</v>
      </c>
      <c r="F6065" s="463" t="s">
        <v>18379</v>
      </c>
      <c r="G6065" s="463" t="s">
        <v>18380</v>
      </c>
      <c r="H6065" s="463" t="s">
        <v>18390</v>
      </c>
      <c r="I6065" s="436" t="s">
        <v>9</v>
      </c>
      <c r="J6065" s="463" t="s">
        <v>645</v>
      </c>
    </row>
    <row r="6066" spans="1:10" s="454" customFormat="1" ht="187.2">
      <c r="A6066" s="439" t="s">
        <v>18381</v>
      </c>
      <c r="B6066" s="440" t="s">
        <v>18382</v>
      </c>
      <c r="C6066" s="440" t="s">
        <v>18383</v>
      </c>
      <c r="D6066" s="440" t="s">
        <v>18384</v>
      </c>
      <c r="E6066" s="440" t="s">
        <v>18385</v>
      </c>
      <c r="F6066" s="440" t="s">
        <v>18386</v>
      </c>
      <c r="G6066" s="440" t="s">
        <v>18387</v>
      </c>
      <c r="H6066" s="440" t="s">
        <v>18388</v>
      </c>
      <c r="I6066" s="436" t="s">
        <v>9</v>
      </c>
      <c r="J6066" s="442" t="s">
        <v>645</v>
      </c>
    </row>
    <row r="6067" spans="1:10" s="454" customFormat="1" ht="187.2">
      <c r="A6067" s="439" t="s">
        <v>18381</v>
      </c>
      <c r="B6067" s="440" t="s">
        <v>18382</v>
      </c>
      <c r="C6067" s="440" t="s">
        <v>18391</v>
      </c>
      <c r="D6067" s="440" t="s">
        <v>18384</v>
      </c>
      <c r="E6067" s="440" t="s">
        <v>18385</v>
      </c>
      <c r="F6067" s="440" t="s">
        <v>18392</v>
      </c>
      <c r="G6067" s="440" t="s">
        <v>18393</v>
      </c>
      <c r="H6067" s="440" t="s">
        <v>18394</v>
      </c>
      <c r="I6067" s="436" t="s">
        <v>9</v>
      </c>
      <c r="J6067" s="442" t="s">
        <v>645</v>
      </c>
    </row>
    <row r="6068" spans="1:10" s="454" customFormat="1" ht="187.2">
      <c r="A6068" s="439" t="s">
        <v>18381</v>
      </c>
      <c r="B6068" s="440" t="s">
        <v>18382</v>
      </c>
      <c r="C6068" s="440" t="s">
        <v>18395</v>
      </c>
      <c r="D6068" s="440" t="s">
        <v>18384</v>
      </c>
      <c r="E6068" s="440" t="s">
        <v>18385</v>
      </c>
      <c r="F6068" s="440" t="s">
        <v>18396</v>
      </c>
      <c r="G6068" s="440" t="s">
        <v>18397</v>
      </c>
      <c r="H6068" s="440" t="s">
        <v>18398</v>
      </c>
      <c r="I6068" s="436" t="s">
        <v>9</v>
      </c>
      <c r="J6068" s="442" t="s">
        <v>645</v>
      </c>
    </row>
    <row r="6069" spans="1:10" s="454" customFormat="1" ht="187.2">
      <c r="A6069" s="439" t="s">
        <v>18381</v>
      </c>
      <c r="B6069" s="440" t="s">
        <v>18382</v>
      </c>
      <c r="C6069" s="440" t="s">
        <v>18399</v>
      </c>
      <c r="D6069" s="440" t="s">
        <v>18384</v>
      </c>
      <c r="E6069" s="440" t="s">
        <v>18385</v>
      </c>
      <c r="F6069" s="440" t="s">
        <v>18400</v>
      </c>
      <c r="G6069" s="440" t="s">
        <v>18401</v>
      </c>
      <c r="H6069" s="440" t="s">
        <v>18402</v>
      </c>
      <c r="I6069" s="436" t="s">
        <v>9</v>
      </c>
      <c r="J6069" s="442" t="s">
        <v>645</v>
      </c>
    </row>
    <row r="6070" spans="1:10" s="454" customFormat="1" ht="187.2">
      <c r="A6070" s="439" t="s">
        <v>18381</v>
      </c>
      <c r="B6070" s="440" t="s">
        <v>18382</v>
      </c>
      <c r="C6070" s="440" t="s">
        <v>18403</v>
      </c>
      <c r="D6070" s="440" t="s">
        <v>18384</v>
      </c>
      <c r="E6070" s="440" t="s">
        <v>18385</v>
      </c>
      <c r="F6070" s="440" t="s">
        <v>18404</v>
      </c>
      <c r="G6070" s="440" t="s">
        <v>18405</v>
      </c>
      <c r="H6070" s="440" t="s">
        <v>18406</v>
      </c>
      <c r="I6070" s="436" t="s">
        <v>9</v>
      </c>
      <c r="J6070" s="442" t="s">
        <v>645</v>
      </c>
    </row>
    <row r="6071" spans="1:10" s="454" customFormat="1" ht="187.2">
      <c r="A6071" s="439" t="s">
        <v>18381</v>
      </c>
      <c r="B6071" s="440" t="s">
        <v>18382</v>
      </c>
      <c r="C6071" s="440" t="s">
        <v>18407</v>
      </c>
      <c r="D6071" s="440" t="s">
        <v>18384</v>
      </c>
      <c r="E6071" s="440" t="s">
        <v>18385</v>
      </c>
      <c r="F6071" s="440" t="s">
        <v>18408</v>
      </c>
      <c r="G6071" s="440" t="s">
        <v>18409</v>
      </c>
      <c r="H6071" s="440" t="s">
        <v>18410</v>
      </c>
      <c r="I6071" s="436" t="s">
        <v>9</v>
      </c>
      <c r="J6071" s="442" t="s">
        <v>645</v>
      </c>
    </row>
    <row r="6072" spans="1:10" s="454" customFormat="1" ht="187.2">
      <c r="A6072" s="439" t="s">
        <v>18381</v>
      </c>
      <c r="B6072" s="440" t="s">
        <v>18382</v>
      </c>
      <c r="C6072" s="440" t="s">
        <v>18411</v>
      </c>
      <c r="D6072" s="440" t="s">
        <v>18384</v>
      </c>
      <c r="E6072" s="440" t="s">
        <v>18385</v>
      </c>
      <c r="F6072" s="440" t="s">
        <v>18412</v>
      </c>
      <c r="G6072" s="440" t="s">
        <v>18401</v>
      </c>
      <c r="H6072" s="440" t="s">
        <v>18413</v>
      </c>
      <c r="I6072" s="436" t="s">
        <v>9</v>
      </c>
      <c r="J6072" s="442" t="s">
        <v>645</v>
      </c>
    </row>
    <row r="6073" spans="1:10" s="454" customFormat="1" ht="187.2">
      <c r="A6073" s="439" t="s">
        <v>18381</v>
      </c>
      <c r="B6073" s="440" t="s">
        <v>18382</v>
      </c>
      <c r="C6073" s="440" t="s">
        <v>18414</v>
      </c>
      <c r="D6073" s="440" t="s">
        <v>18384</v>
      </c>
      <c r="E6073" s="440" t="s">
        <v>18385</v>
      </c>
      <c r="F6073" s="440" t="s">
        <v>18415</v>
      </c>
      <c r="G6073" s="440" t="s">
        <v>18416</v>
      </c>
      <c r="H6073" s="440" t="s">
        <v>18417</v>
      </c>
      <c r="I6073" s="436" t="s">
        <v>9</v>
      </c>
      <c r="J6073" s="442" t="s">
        <v>645</v>
      </c>
    </row>
    <row r="6074" spans="1:10" s="454" customFormat="1" ht="187.2">
      <c r="A6074" s="439" t="s">
        <v>18381</v>
      </c>
      <c r="B6074" s="440" t="s">
        <v>18382</v>
      </c>
      <c r="C6074" s="440" t="s">
        <v>18418</v>
      </c>
      <c r="D6074" s="440" t="s">
        <v>18384</v>
      </c>
      <c r="E6074" s="440" t="s">
        <v>18385</v>
      </c>
      <c r="F6074" s="440" t="s">
        <v>18419</v>
      </c>
      <c r="G6074" s="440" t="s">
        <v>18420</v>
      </c>
      <c r="H6074" s="440" t="s">
        <v>18421</v>
      </c>
      <c r="I6074" s="436" t="s">
        <v>9</v>
      </c>
      <c r="J6074" s="442" t="s">
        <v>645</v>
      </c>
    </row>
    <row r="6075" spans="1:10" s="454" customFormat="1" ht="187.2">
      <c r="A6075" s="439" t="s">
        <v>18381</v>
      </c>
      <c r="B6075" s="440" t="s">
        <v>18382</v>
      </c>
      <c r="C6075" s="440" t="s">
        <v>18422</v>
      </c>
      <c r="D6075" s="440" t="s">
        <v>18384</v>
      </c>
      <c r="E6075" s="440" t="s">
        <v>18385</v>
      </c>
      <c r="F6075" s="440" t="s">
        <v>18423</v>
      </c>
      <c r="G6075" s="440" t="s">
        <v>18424</v>
      </c>
      <c r="H6075" s="440" t="s">
        <v>18425</v>
      </c>
      <c r="I6075" s="436" t="s">
        <v>9</v>
      </c>
      <c r="J6075" s="442" t="s">
        <v>645</v>
      </c>
    </row>
    <row r="6076" spans="1:10" s="454" customFormat="1" ht="216">
      <c r="A6076" s="439" t="s">
        <v>18381</v>
      </c>
      <c r="B6076" s="440" t="s">
        <v>18382</v>
      </c>
      <c r="C6076" s="440" t="s">
        <v>18426</v>
      </c>
      <c r="D6076" s="440" t="s">
        <v>18384</v>
      </c>
      <c r="E6076" s="440" t="s">
        <v>18385</v>
      </c>
      <c r="F6076" s="440" t="s">
        <v>18427</v>
      </c>
      <c r="G6076" s="440" t="s">
        <v>18428</v>
      </c>
      <c r="H6076" s="440" t="s">
        <v>18429</v>
      </c>
      <c r="I6076" s="436" t="s">
        <v>9</v>
      </c>
      <c r="J6076" s="442" t="s">
        <v>645</v>
      </c>
    </row>
    <row r="6077" spans="1:10" s="454" customFormat="1" ht="187.2">
      <c r="A6077" s="439" t="s">
        <v>18381</v>
      </c>
      <c r="B6077" s="440" t="s">
        <v>18382</v>
      </c>
      <c r="C6077" s="440" t="s">
        <v>18430</v>
      </c>
      <c r="D6077" s="440" t="s">
        <v>18384</v>
      </c>
      <c r="E6077" s="440" t="s">
        <v>18385</v>
      </c>
      <c r="F6077" s="440" t="s">
        <v>18431</v>
      </c>
      <c r="G6077" s="440" t="s">
        <v>18428</v>
      </c>
      <c r="H6077" s="440" t="s">
        <v>18432</v>
      </c>
      <c r="I6077" s="436" t="s">
        <v>9</v>
      </c>
      <c r="J6077" s="442" t="s">
        <v>645</v>
      </c>
    </row>
    <row r="6078" spans="1:10" s="454" customFormat="1" ht="244.8">
      <c r="A6078" s="439" t="s">
        <v>18381</v>
      </c>
      <c r="B6078" s="440" t="s">
        <v>18382</v>
      </c>
      <c r="C6078" s="440" t="s">
        <v>18433</v>
      </c>
      <c r="D6078" s="440" t="s">
        <v>18384</v>
      </c>
      <c r="E6078" s="440" t="s">
        <v>18385</v>
      </c>
      <c r="F6078" s="440" t="s">
        <v>18434</v>
      </c>
      <c r="G6078" s="440" t="s">
        <v>18435</v>
      </c>
      <c r="H6078" s="440" t="s">
        <v>18436</v>
      </c>
      <c r="I6078" s="436" t="s">
        <v>9</v>
      </c>
      <c r="J6078" s="442" t="s">
        <v>645</v>
      </c>
    </row>
    <row r="6079" spans="1:10" s="454" customFormat="1" ht="187.2">
      <c r="A6079" s="439" t="s">
        <v>18381</v>
      </c>
      <c r="B6079" s="440" t="s">
        <v>18382</v>
      </c>
      <c r="C6079" s="440" t="s">
        <v>18437</v>
      </c>
      <c r="D6079" s="440" t="s">
        <v>18384</v>
      </c>
      <c r="E6079" s="440" t="s">
        <v>18385</v>
      </c>
      <c r="F6079" s="440" t="s">
        <v>18438</v>
      </c>
      <c r="G6079" s="440" t="s">
        <v>18439</v>
      </c>
      <c r="H6079" s="440" t="s">
        <v>18440</v>
      </c>
      <c r="I6079" s="436" t="s">
        <v>9</v>
      </c>
      <c r="J6079" s="442" t="s">
        <v>645</v>
      </c>
    </row>
    <row r="6080" spans="1:10" s="454" customFormat="1" ht="230.4">
      <c r="A6080" s="439" t="s">
        <v>18381</v>
      </c>
      <c r="B6080" s="440" t="s">
        <v>18382</v>
      </c>
      <c r="C6080" s="440" t="s">
        <v>18441</v>
      </c>
      <c r="D6080" s="440" t="s">
        <v>18384</v>
      </c>
      <c r="E6080" s="440" t="s">
        <v>18385</v>
      </c>
      <c r="F6080" s="440" t="s">
        <v>18442</v>
      </c>
      <c r="G6080" s="440" t="s">
        <v>18443</v>
      </c>
      <c r="H6080" s="440" t="s">
        <v>18444</v>
      </c>
      <c r="I6080" s="436" t="s">
        <v>9</v>
      </c>
      <c r="J6080" s="442" t="s">
        <v>645</v>
      </c>
    </row>
    <row r="6081" spans="1:10" s="454" customFormat="1" ht="187.2">
      <c r="A6081" s="439" t="s">
        <v>18381</v>
      </c>
      <c r="B6081" s="440" t="s">
        <v>18382</v>
      </c>
      <c r="C6081" s="440" t="s">
        <v>18445</v>
      </c>
      <c r="D6081" s="440" t="s">
        <v>18384</v>
      </c>
      <c r="E6081" s="440" t="s">
        <v>18385</v>
      </c>
      <c r="F6081" s="440" t="s">
        <v>18446</v>
      </c>
      <c r="G6081" s="440" t="s">
        <v>18447</v>
      </c>
      <c r="H6081" s="440" t="s">
        <v>18448</v>
      </c>
      <c r="I6081" s="436" t="s">
        <v>9</v>
      </c>
      <c r="J6081" s="442" t="s">
        <v>645</v>
      </c>
    </row>
    <row r="6082" spans="1:10" s="454" customFormat="1" ht="187.2">
      <c r="A6082" s="439" t="s">
        <v>18381</v>
      </c>
      <c r="B6082" s="440" t="s">
        <v>18382</v>
      </c>
      <c r="C6082" s="440" t="s">
        <v>18449</v>
      </c>
      <c r="D6082" s="440" t="s">
        <v>18384</v>
      </c>
      <c r="E6082" s="440" t="s">
        <v>18385</v>
      </c>
      <c r="F6082" s="440" t="s">
        <v>18450</v>
      </c>
      <c r="G6082" s="440" t="s">
        <v>18451</v>
      </c>
      <c r="H6082" s="440" t="s">
        <v>18452</v>
      </c>
      <c r="I6082" s="436" t="s">
        <v>9</v>
      </c>
      <c r="J6082" s="442" t="s">
        <v>645</v>
      </c>
    </row>
    <row r="6083" spans="1:10" s="454" customFormat="1" ht="187.2">
      <c r="A6083" s="439" t="s">
        <v>18381</v>
      </c>
      <c r="B6083" s="440" t="s">
        <v>18382</v>
      </c>
      <c r="C6083" s="440" t="s">
        <v>18453</v>
      </c>
      <c r="D6083" s="440" t="s">
        <v>18384</v>
      </c>
      <c r="E6083" s="440" t="s">
        <v>18385</v>
      </c>
      <c r="F6083" s="440" t="s">
        <v>18454</v>
      </c>
      <c r="G6083" s="440" t="s">
        <v>18451</v>
      </c>
      <c r="H6083" s="440" t="s">
        <v>18455</v>
      </c>
      <c r="I6083" s="436" t="s">
        <v>9</v>
      </c>
      <c r="J6083" s="442" t="s">
        <v>645</v>
      </c>
    </row>
    <row r="6084" spans="1:10" s="454" customFormat="1" ht="187.2">
      <c r="A6084" s="439" t="s">
        <v>18381</v>
      </c>
      <c r="B6084" s="440" t="s">
        <v>18382</v>
      </c>
      <c r="C6084" s="440" t="s">
        <v>18456</v>
      </c>
      <c r="D6084" s="440" t="s">
        <v>18384</v>
      </c>
      <c r="E6084" s="440" t="s">
        <v>18385</v>
      </c>
      <c r="F6084" s="440" t="s">
        <v>18457</v>
      </c>
      <c r="G6084" s="440" t="s">
        <v>18458</v>
      </c>
      <c r="H6084" s="440" t="s">
        <v>18459</v>
      </c>
      <c r="I6084" s="436" t="s">
        <v>9</v>
      </c>
      <c r="J6084" s="467"/>
    </row>
    <row r="6085" spans="1:10" s="454" customFormat="1" ht="187.2">
      <c r="A6085" s="439" t="s">
        <v>18381</v>
      </c>
      <c r="B6085" s="440" t="s">
        <v>18382</v>
      </c>
      <c r="C6085" s="440" t="s">
        <v>18460</v>
      </c>
      <c r="D6085" s="440" t="s">
        <v>18384</v>
      </c>
      <c r="E6085" s="440" t="s">
        <v>18385</v>
      </c>
      <c r="F6085" s="440" t="s">
        <v>18461</v>
      </c>
      <c r="G6085" s="440" t="s">
        <v>18462</v>
      </c>
      <c r="H6085" s="440" t="s">
        <v>18463</v>
      </c>
      <c r="I6085" s="436" t="s">
        <v>9</v>
      </c>
      <c r="J6085" s="450" t="s">
        <v>645</v>
      </c>
    </row>
    <row r="6086" spans="1:10" s="454" customFormat="1" ht="187.2">
      <c r="A6086" s="439" t="s">
        <v>18381</v>
      </c>
      <c r="B6086" s="440" t="s">
        <v>18382</v>
      </c>
      <c r="C6086" s="440" t="s">
        <v>18464</v>
      </c>
      <c r="D6086" s="440" t="s">
        <v>18384</v>
      </c>
      <c r="E6086" s="440" t="s">
        <v>18385</v>
      </c>
      <c r="F6086" s="440" t="s">
        <v>18465</v>
      </c>
      <c r="G6086" s="440" t="s">
        <v>18466</v>
      </c>
      <c r="H6086" s="440" t="s">
        <v>18467</v>
      </c>
      <c r="I6086" s="436" t="s">
        <v>9</v>
      </c>
      <c r="J6086" s="442" t="s">
        <v>645</v>
      </c>
    </row>
    <row r="6087" spans="1:10" s="454" customFormat="1" ht="187.2">
      <c r="A6087" s="439" t="s">
        <v>18381</v>
      </c>
      <c r="B6087" s="440" t="s">
        <v>18382</v>
      </c>
      <c r="C6087" s="440" t="s">
        <v>18468</v>
      </c>
      <c r="D6087" s="440" t="s">
        <v>18384</v>
      </c>
      <c r="E6087" s="440" t="s">
        <v>18385</v>
      </c>
      <c r="F6087" s="440" t="s">
        <v>18469</v>
      </c>
      <c r="G6087" s="440" t="s">
        <v>18470</v>
      </c>
      <c r="H6087" s="440" t="s">
        <v>18471</v>
      </c>
      <c r="I6087" s="286" t="s">
        <v>116</v>
      </c>
      <c r="J6087" s="442"/>
    </row>
    <row r="6088" spans="1:10" s="454" customFormat="1" ht="187.2">
      <c r="A6088" s="439" t="s">
        <v>18381</v>
      </c>
      <c r="B6088" s="440" t="s">
        <v>18382</v>
      </c>
      <c r="C6088" s="440" t="s">
        <v>18472</v>
      </c>
      <c r="D6088" s="440" t="s">
        <v>18384</v>
      </c>
      <c r="E6088" s="440" t="s">
        <v>18385</v>
      </c>
      <c r="F6088" s="440" t="s">
        <v>18473</v>
      </c>
      <c r="G6088" s="440" t="s">
        <v>18474</v>
      </c>
      <c r="H6088" s="440" t="s">
        <v>18471</v>
      </c>
      <c r="I6088" s="286" t="s">
        <v>116</v>
      </c>
      <c r="J6088" s="442"/>
    </row>
    <row r="6089" spans="1:10" s="454" customFormat="1" ht="187.2">
      <c r="A6089" s="439" t="s">
        <v>18381</v>
      </c>
      <c r="B6089" s="440" t="s">
        <v>18382</v>
      </c>
      <c r="C6089" s="440" t="s">
        <v>18475</v>
      </c>
      <c r="D6089" s="440" t="s">
        <v>18384</v>
      </c>
      <c r="E6089" s="440" t="s">
        <v>18385</v>
      </c>
      <c r="F6089" s="440" t="s">
        <v>18476</v>
      </c>
      <c r="G6089" s="440" t="s">
        <v>18477</v>
      </c>
      <c r="H6089" s="440" t="s">
        <v>18478</v>
      </c>
      <c r="I6089" s="436" t="s">
        <v>9</v>
      </c>
      <c r="J6089" s="442" t="s">
        <v>645</v>
      </c>
    </row>
    <row r="6090" spans="1:10" s="454" customFormat="1" ht="187.2">
      <c r="A6090" s="439" t="s">
        <v>18381</v>
      </c>
      <c r="B6090" s="440" t="s">
        <v>18382</v>
      </c>
      <c r="C6090" s="440" t="s">
        <v>18479</v>
      </c>
      <c r="D6090" s="440" t="s">
        <v>18384</v>
      </c>
      <c r="E6090" s="440" t="s">
        <v>18385</v>
      </c>
      <c r="F6090" s="440" t="s">
        <v>18480</v>
      </c>
      <c r="G6090" s="440" t="s">
        <v>18481</v>
      </c>
      <c r="H6090" s="440" t="s">
        <v>18482</v>
      </c>
      <c r="I6090" s="436" t="s">
        <v>9</v>
      </c>
      <c r="J6090" s="442"/>
    </row>
    <row r="6091" spans="1:10" s="454" customFormat="1" ht="187.2">
      <c r="A6091" s="439" t="s">
        <v>18381</v>
      </c>
      <c r="B6091" s="440" t="s">
        <v>18382</v>
      </c>
      <c r="C6091" s="440" t="s">
        <v>18483</v>
      </c>
      <c r="D6091" s="440" t="s">
        <v>18384</v>
      </c>
      <c r="E6091" s="440" t="s">
        <v>18385</v>
      </c>
      <c r="F6091" s="440" t="s">
        <v>18484</v>
      </c>
      <c r="G6091" s="440" t="s">
        <v>18485</v>
      </c>
      <c r="H6091" s="440" t="s">
        <v>18486</v>
      </c>
      <c r="I6091" s="436" t="s">
        <v>9</v>
      </c>
      <c r="J6091" s="442" t="s">
        <v>645</v>
      </c>
    </row>
    <row r="6092" spans="1:10" s="454" customFormat="1" ht="187.2">
      <c r="A6092" s="439" t="s">
        <v>18381</v>
      </c>
      <c r="B6092" s="440" t="s">
        <v>18382</v>
      </c>
      <c r="C6092" s="440" t="s">
        <v>18487</v>
      </c>
      <c r="D6092" s="440" t="s">
        <v>18384</v>
      </c>
      <c r="E6092" s="440" t="s">
        <v>18385</v>
      </c>
      <c r="F6092" s="440" t="s">
        <v>18488</v>
      </c>
      <c r="G6092" s="440" t="s">
        <v>18489</v>
      </c>
      <c r="H6092" s="440" t="s">
        <v>18490</v>
      </c>
      <c r="I6092" s="436" t="s">
        <v>9</v>
      </c>
      <c r="J6092" s="442" t="s">
        <v>645</v>
      </c>
    </row>
    <row r="6093" spans="1:10" s="454" customFormat="1" ht="187.2">
      <c r="A6093" s="439" t="s">
        <v>18381</v>
      </c>
      <c r="B6093" s="440" t="s">
        <v>18382</v>
      </c>
      <c r="C6093" s="440" t="s">
        <v>18491</v>
      </c>
      <c r="D6093" s="440" t="s">
        <v>18384</v>
      </c>
      <c r="E6093" s="440" t="s">
        <v>18385</v>
      </c>
      <c r="F6093" s="440" t="s">
        <v>18492</v>
      </c>
      <c r="G6093" s="440" t="s">
        <v>18493</v>
      </c>
      <c r="H6093" s="440" t="s">
        <v>18494</v>
      </c>
      <c r="I6093" s="436" t="s">
        <v>9</v>
      </c>
      <c r="J6093" s="442" t="s">
        <v>645</v>
      </c>
    </row>
    <row r="6094" spans="1:10" s="454" customFormat="1" ht="187.2">
      <c r="A6094" s="439" t="s">
        <v>18381</v>
      </c>
      <c r="B6094" s="440" t="s">
        <v>18382</v>
      </c>
      <c r="C6094" s="440" t="s">
        <v>18495</v>
      </c>
      <c r="D6094" s="440" t="s">
        <v>18384</v>
      </c>
      <c r="E6094" s="440" t="s">
        <v>18385</v>
      </c>
      <c r="F6094" s="440" t="s">
        <v>18496</v>
      </c>
      <c r="G6094" s="440" t="s">
        <v>18493</v>
      </c>
      <c r="H6094" s="440" t="s">
        <v>18497</v>
      </c>
      <c r="I6094" s="436" t="s">
        <v>9</v>
      </c>
      <c r="J6094" s="442" t="s">
        <v>645</v>
      </c>
    </row>
    <row r="6095" spans="1:10" s="454" customFormat="1" ht="187.2">
      <c r="A6095" s="439" t="s">
        <v>18381</v>
      </c>
      <c r="B6095" s="440" t="s">
        <v>18382</v>
      </c>
      <c r="C6095" s="440" t="s">
        <v>18498</v>
      </c>
      <c r="D6095" s="440" t="s">
        <v>18384</v>
      </c>
      <c r="E6095" s="440" t="s">
        <v>18385</v>
      </c>
      <c r="F6095" s="440" t="s">
        <v>18499</v>
      </c>
      <c r="G6095" s="440" t="s">
        <v>18493</v>
      </c>
      <c r="H6095" s="440" t="s">
        <v>18500</v>
      </c>
      <c r="I6095" s="436" t="s">
        <v>9</v>
      </c>
      <c r="J6095" s="442"/>
    </row>
    <row r="6096" spans="1:10" s="454" customFormat="1" ht="187.2">
      <c r="A6096" s="439" t="s">
        <v>18381</v>
      </c>
      <c r="B6096" s="440" t="s">
        <v>18382</v>
      </c>
      <c r="C6096" s="440" t="s">
        <v>18501</v>
      </c>
      <c r="D6096" s="440" t="s">
        <v>18384</v>
      </c>
      <c r="E6096" s="440" t="s">
        <v>18385</v>
      </c>
      <c r="F6096" s="440" t="s">
        <v>18502</v>
      </c>
      <c r="G6096" s="440" t="s">
        <v>18503</v>
      </c>
      <c r="H6096" s="440" t="s">
        <v>18504</v>
      </c>
      <c r="I6096" s="436" t="s">
        <v>9</v>
      </c>
      <c r="J6096" s="442" t="s">
        <v>645</v>
      </c>
    </row>
    <row r="6097" spans="1:10" s="454" customFormat="1" ht="187.2">
      <c r="A6097" s="439" t="s">
        <v>18381</v>
      </c>
      <c r="B6097" s="440" t="s">
        <v>18382</v>
      </c>
      <c r="C6097" s="440" t="s">
        <v>18505</v>
      </c>
      <c r="D6097" s="440" t="s">
        <v>18384</v>
      </c>
      <c r="E6097" s="440" t="s">
        <v>18385</v>
      </c>
      <c r="F6097" s="440" t="s">
        <v>18506</v>
      </c>
      <c r="G6097" s="440" t="s">
        <v>18507</v>
      </c>
      <c r="H6097" s="440" t="s">
        <v>18508</v>
      </c>
      <c r="I6097" s="436" t="s">
        <v>9</v>
      </c>
      <c r="J6097" s="442" t="s">
        <v>645</v>
      </c>
    </row>
    <row r="6098" spans="1:10" s="454" customFormat="1" ht="187.2">
      <c r="A6098" s="439" t="s">
        <v>18381</v>
      </c>
      <c r="B6098" s="440" t="s">
        <v>18382</v>
      </c>
      <c r="C6098" s="440" t="s">
        <v>18509</v>
      </c>
      <c r="D6098" s="440" t="s">
        <v>18384</v>
      </c>
      <c r="E6098" s="440" t="s">
        <v>18385</v>
      </c>
      <c r="F6098" s="440" t="s">
        <v>18510</v>
      </c>
      <c r="G6098" s="440" t="s">
        <v>18511</v>
      </c>
      <c r="H6098" s="440" t="s">
        <v>18512</v>
      </c>
      <c r="I6098" s="436" t="s">
        <v>9</v>
      </c>
      <c r="J6098" s="442" t="s">
        <v>645</v>
      </c>
    </row>
    <row r="6099" spans="1:10" s="454" customFormat="1" ht="187.2">
      <c r="A6099" s="459" t="s">
        <v>18381</v>
      </c>
      <c r="B6099" s="440" t="s">
        <v>18382</v>
      </c>
      <c r="C6099" s="440" t="s">
        <v>18513</v>
      </c>
      <c r="D6099" s="440" t="s">
        <v>18384</v>
      </c>
      <c r="E6099" s="440" t="s">
        <v>18385</v>
      </c>
      <c r="F6099" s="442" t="s">
        <v>18514</v>
      </c>
      <c r="G6099" s="442" t="s">
        <v>18515</v>
      </c>
      <c r="H6099" s="442" t="s">
        <v>18516</v>
      </c>
      <c r="I6099" s="436" t="s">
        <v>9</v>
      </c>
      <c r="J6099" s="442" t="s">
        <v>645</v>
      </c>
    </row>
    <row r="6100" spans="1:10" s="454" customFormat="1" ht="187.2">
      <c r="A6100" s="459" t="s">
        <v>18381</v>
      </c>
      <c r="B6100" s="440" t="s">
        <v>18382</v>
      </c>
      <c r="C6100" s="440" t="s">
        <v>18517</v>
      </c>
      <c r="D6100" s="440" t="s">
        <v>18384</v>
      </c>
      <c r="E6100" s="440" t="s">
        <v>18385</v>
      </c>
      <c r="F6100" s="442" t="s">
        <v>18518</v>
      </c>
      <c r="G6100" s="442" t="s">
        <v>18519</v>
      </c>
      <c r="H6100" s="442" t="s">
        <v>18520</v>
      </c>
      <c r="I6100" s="436" t="s">
        <v>9</v>
      </c>
      <c r="J6100" s="442" t="s">
        <v>645</v>
      </c>
    </row>
    <row r="6101" spans="1:10" s="454" customFormat="1" ht="187.2">
      <c r="A6101" s="459" t="s">
        <v>18381</v>
      </c>
      <c r="B6101" s="440" t="s">
        <v>18382</v>
      </c>
      <c r="C6101" s="440" t="s">
        <v>18521</v>
      </c>
      <c r="D6101" s="440" t="s">
        <v>18384</v>
      </c>
      <c r="E6101" s="440" t="s">
        <v>18385</v>
      </c>
      <c r="F6101" s="442" t="s">
        <v>18522</v>
      </c>
      <c r="G6101" s="442" t="s">
        <v>18523</v>
      </c>
      <c r="H6101" s="442" t="s">
        <v>18524</v>
      </c>
      <c r="I6101" s="436" t="s">
        <v>9</v>
      </c>
      <c r="J6101" s="442" t="s">
        <v>645</v>
      </c>
    </row>
    <row r="6102" spans="1:10" s="454" customFormat="1" ht="187.2">
      <c r="A6102" s="459" t="s">
        <v>18381</v>
      </c>
      <c r="B6102" s="440" t="s">
        <v>18382</v>
      </c>
      <c r="C6102" s="440" t="s">
        <v>18525</v>
      </c>
      <c r="D6102" s="440" t="s">
        <v>18384</v>
      </c>
      <c r="E6102" s="440" t="s">
        <v>18385</v>
      </c>
      <c r="F6102" s="442" t="s">
        <v>18526</v>
      </c>
      <c r="G6102" s="442" t="s">
        <v>18527</v>
      </c>
      <c r="H6102" s="442" t="s">
        <v>18171</v>
      </c>
      <c r="I6102" s="436" t="s">
        <v>9</v>
      </c>
      <c r="J6102" s="442" t="s">
        <v>645</v>
      </c>
    </row>
    <row r="6103" spans="1:10" s="454" customFormat="1" ht="187.2">
      <c r="A6103" s="459" t="s">
        <v>18381</v>
      </c>
      <c r="B6103" s="440" t="s">
        <v>18382</v>
      </c>
      <c r="C6103" s="440" t="s">
        <v>18528</v>
      </c>
      <c r="D6103" s="440" t="s">
        <v>18384</v>
      </c>
      <c r="E6103" s="440" t="s">
        <v>18385</v>
      </c>
      <c r="F6103" s="442" t="s">
        <v>18336</v>
      </c>
      <c r="G6103" s="442" t="s">
        <v>3364</v>
      </c>
      <c r="H6103" s="442" t="s">
        <v>3365</v>
      </c>
      <c r="I6103" s="436" t="s">
        <v>9</v>
      </c>
      <c r="J6103" s="442" t="s">
        <v>645</v>
      </c>
    </row>
    <row r="6104" spans="1:10" s="454" customFormat="1" ht="187.2">
      <c r="A6104" s="459" t="s">
        <v>18381</v>
      </c>
      <c r="B6104" s="440" t="s">
        <v>18382</v>
      </c>
      <c r="C6104" s="440" t="s">
        <v>18529</v>
      </c>
      <c r="D6104" s="440" t="s">
        <v>18384</v>
      </c>
      <c r="E6104" s="440" t="s">
        <v>18385</v>
      </c>
      <c r="F6104" s="442" t="s">
        <v>18338</v>
      </c>
      <c r="G6104" s="442" t="s">
        <v>18530</v>
      </c>
      <c r="H6104" s="442" t="s">
        <v>3362</v>
      </c>
      <c r="I6104" s="436" t="s">
        <v>9</v>
      </c>
      <c r="J6104" s="442" t="s">
        <v>645</v>
      </c>
    </row>
    <row r="6105" spans="1:10" s="454" customFormat="1" ht="187.2">
      <c r="A6105" s="459" t="s">
        <v>18381</v>
      </c>
      <c r="B6105" s="440" t="s">
        <v>18382</v>
      </c>
      <c r="C6105" s="440" t="s">
        <v>18531</v>
      </c>
      <c r="D6105" s="440" t="s">
        <v>18384</v>
      </c>
      <c r="E6105" s="440" t="s">
        <v>18385</v>
      </c>
      <c r="F6105" s="442" t="s">
        <v>3036</v>
      </c>
      <c r="G6105" s="442" t="s">
        <v>18532</v>
      </c>
      <c r="H6105" s="442" t="s">
        <v>6543</v>
      </c>
      <c r="I6105" s="436" t="s">
        <v>9</v>
      </c>
      <c r="J6105" s="442" t="s">
        <v>645</v>
      </c>
    </row>
    <row r="6106" spans="1:10" s="465" customFormat="1" ht="187.2">
      <c r="A6106" s="461" t="s">
        <v>18381</v>
      </c>
      <c r="B6106" s="462" t="s">
        <v>18382</v>
      </c>
      <c r="C6106" s="462" t="s">
        <v>18533</v>
      </c>
      <c r="D6106" s="462" t="s">
        <v>18384</v>
      </c>
      <c r="E6106" s="462" t="s">
        <v>18385</v>
      </c>
      <c r="F6106" s="468" t="s">
        <v>18534</v>
      </c>
      <c r="G6106" s="463" t="s">
        <v>18527</v>
      </c>
      <c r="H6106" s="463" t="s">
        <v>18535</v>
      </c>
      <c r="I6106" s="436" t="s">
        <v>9</v>
      </c>
      <c r="J6106" s="463" t="s">
        <v>645</v>
      </c>
    </row>
    <row r="6107" spans="1:10" s="465" customFormat="1" ht="187.2">
      <c r="A6107" s="461" t="s">
        <v>18381</v>
      </c>
      <c r="B6107" s="462" t="s">
        <v>18382</v>
      </c>
      <c r="C6107" s="462" t="s">
        <v>18536</v>
      </c>
      <c r="D6107" s="462" t="s">
        <v>18384</v>
      </c>
      <c r="E6107" s="462" t="s">
        <v>18385</v>
      </c>
      <c r="F6107" s="468" t="s">
        <v>18537</v>
      </c>
      <c r="G6107" s="463" t="s">
        <v>18527</v>
      </c>
      <c r="H6107" s="463" t="s">
        <v>18538</v>
      </c>
      <c r="I6107" s="436" t="s">
        <v>9</v>
      </c>
      <c r="J6107" s="463" t="s">
        <v>645</v>
      </c>
    </row>
    <row r="6108" spans="1:10" s="454" customFormat="1" ht="193.2">
      <c r="A6108" s="459" t="s">
        <v>18381</v>
      </c>
      <c r="B6108" s="442" t="s">
        <v>18382</v>
      </c>
      <c r="C6108" s="440" t="s">
        <v>18539</v>
      </c>
      <c r="D6108" s="442" t="s">
        <v>18384</v>
      </c>
      <c r="E6108" s="442" t="s">
        <v>18385</v>
      </c>
      <c r="F6108" s="442" t="s">
        <v>18540</v>
      </c>
      <c r="G6108" s="442" t="s">
        <v>18541</v>
      </c>
      <c r="H6108" s="442" t="s">
        <v>18542</v>
      </c>
      <c r="I6108" s="436" t="s">
        <v>9</v>
      </c>
      <c r="J6108" s="442"/>
    </row>
    <row r="6109" spans="1:10" s="454" customFormat="1" ht="158.4">
      <c r="A6109" s="439" t="s">
        <v>18543</v>
      </c>
      <c r="B6109" s="440" t="s">
        <v>18544</v>
      </c>
      <c r="C6109" s="440" t="s">
        <v>18545</v>
      </c>
      <c r="D6109" s="440" t="s">
        <v>18546</v>
      </c>
      <c r="E6109" s="440" t="s">
        <v>18547</v>
      </c>
      <c r="F6109" s="440" t="s">
        <v>18548</v>
      </c>
      <c r="G6109" s="440" t="s">
        <v>18549</v>
      </c>
      <c r="H6109" s="440" t="s">
        <v>18550</v>
      </c>
      <c r="I6109" s="436" t="s">
        <v>9</v>
      </c>
      <c r="J6109" s="442" t="s">
        <v>645</v>
      </c>
    </row>
    <row r="6110" spans="1:10" s="454" customFormat="1" ht="158.4">
      <c r="A6110" s="439" t="s">
        <v>18543</v>
      </c>
      <c r="B6110" s="440" t="s">
        <v>18544</v>
      </c>
      <c r="C6110" s="440" t="s">
        <v>18551</v>
      </c>
      <c r="D6110" s="440" t="s">
        <v>18546</v>
      </c>
      <c r="E6110" s="440" t="s">
        <v>18547</v>
      </c>
      <c r="F6110" s="440" t="s">
        <v>18552</v>
      </c>
      <c r="G6110" s="440" t="s">
        <v>18549</v>
      </c>
      <c r="H6110" s="440" t="s">
        <v>18553</v>
      </c>
      <c r="I6110" s="436" t="s">
        <v>9</v>
      </c>
      <c r="J6110" s="442" t="s">
        <v>645</v>
      </c>
    </row>
    <row r="6111" spans="1:10" s="454" customFormat="1" ht="158.4">
      <c r="A6111" s="439" t="s">
        <v>18543</v>
      </c>
      <c r="B6111" s="440" t="s">
        <v>18544</v>
      </c>
      <c r="C6111" s="440" t="s">
        <v>18554</v>
      </c>
      <c r="D6111" s="440" t="s">
        <v>18546</v>
      </c>
      <c r="E6111" s="440" t="s">
        <v>18547</v>
      </c>
      <c r="F6111" s="440" t="s">
        <v>18555</v>
      </c>
      <c r="G6111" s="440" t="s">
        <v>18556</v>
      </c>
      <c r="H6111" s="440" t="s">
        <v>18557</v>
      </c>
      <c r="I6111" s="436" t="s">
        <v>9</v>
      </c>
      <c r="J6111" s="442" t="s">
        <v>645</v>
      </c>
    </row>
    <row r="6112" spans="1:10" s="454" customFormat="1" ht="158.4">
      <c r="A6112" s="439" t="s">
        <v>18543</v>
      </c>
      <c r="B6112" s="440" t="s">
        <v>18544</v>
      </c>
      <c r="C6112" s="440" t="s">
        <v>18558</v>
      </c>
      <c r="D6112" s="440" t="s">
        <v>18546</v>
      </c>
      <c r="E6112" s="440" t="s">
        <v>18547</v>
      </c>
      <c r="F6112" s="440" t="s">
        <v>18559</v>
      </c>
      <c r="G6112" s="440" t="s">
        <v>18560</v>
      </c>
      <c r="H6112" s="440" t="s">
        <v>18561</v>
      </c>
      <c r="I6112" s="436" t="s">
        <v>9</v>
      </c>
      <c r="J6112" s="442" t="s">
        <v>645</v>
      </c>
    </row>
    <row r="6113" spans="1:10" s="454" customFormat="1" ht="158.4">
      <c r="A6113" s="439" t="s">
        <v>18543</v>
      </c>
      <c r="B6113" s="440" t="s">
        <v>18544</v>
      </c>
      <c r="C6113" s="440" t="s">
        <v>18562</v>
      </c>
      <c r="D6113" s="440" t="s">
        <v>18546</v>
      </c>
      <c r="E6113" s="440" t="s">
        <v>18547</v>
      </c>
      <c r="F6113" s="440" t="s">
        <v>18563</v>
      </c>
      <c r="G6113" s="440" t="s">
        <v>18564</v>
      </c>
      <c r="H6113" s="440" t="s">
        <v>18565</v>
      </c>
      <c r="I6113" s="436" t="s">
        <v>9</v>
      </c>
      <c r="J6113" s="442" t="s">
        <v>645</v>
      </c>
    </row>
    <row r="6114" spans="1:10" s="454" customFormat="1" ht="158.4">
      <c r="A6114" s="439" t="s">
        <v>18543</v>
      </c>
      <c r="B6114" s="440" t="s">
        <v>18544</v>
      </c>
      <c r="C6114" s="440" t="s">
        <v>18566</v>
      </c>
      <c r="D6114" s="440" t="s">
        <v>18546</v>
      </c>
      <c r="E6114" s="440" t="s">
        <v>18547</v>
      </c>
      <c r="F6114" s="440" t="s">
        <v>18567</v>
      </c>
      <c r="G6114" s="440" t="s">
        <v>18568</v>
      </c>
      <c r="H6114" s="440" t="s">
        <v>18569</v>
      </c>
      <c r="I6114" s="436" t="s">
        <v>9</v>
      </c>
      <c r="J6114" s="442" t="s">
        <v>645</v>
      </c>
    </row>
    <row r="6115" spans="1:10" s="454" customFormat="1" ht="158.4">
      <c r="A6115" s="439" t="s">
        <v>18543</v>
      </c>
      <c r="B6115" s="440" t="s">
        <v>18544</v>
      </c>
      <c r="C6115" s="440" t="s">
        <v>18570</v>
      </c>
      <c r="D6115" s="440" t="s">
        <v>18546</v>
      </c>
      <c r="E6115" s="440" t="s">
        <v>18547</v>
      </c>
      <c r="F6115" s="440" t="s">
        <v>18571</v>
      </c>
      <c r="G6115" s="440" t="s">
        <v>18572</v>
      </c>
      <c r="H6115" s="440" t="s">
        <v>18573</v>
      </c>
      <c r="I6115" s="436" t="s">
        <v>9</v>
      </c>
      <c r="J6115" s="442" t="s">
        <v>645</v>
      </c>
    </row>
    <row r="6116" spans="1:10" s="454" customFormat="1" ht="158.4">
      <c r="A6116" s="439" t="s">
        <v>18543</v>
      </c>
      <c r="B6116" s="440" t="s">
        <v>18544</v>
      </c>
      <c r="C6116" s="440" t="s">
        <v>18574</v>
      </c>
      <c r="D6116" s="440" t="s">
        <v>18546</v>
      </c>
      <c r="E6116" s="440" t="s">
        <v>18547</v>
      </c>
      <c r="F6116" s="440" t="s">
        <v>18575</v>
      </c>
      <c r="G6116" s="440" t="s">
        <v>18576</v>
      </c>
      <c r="H6116" s="440" t="s">
        <v>18577</v>
      </c>
      <c r="I6116" s="436" t="s">
        <v>9</v>
      </c>
      <c r="J6116" s="442" t="s">
        <v>645</v>
      </c>
    </row>
    <row r="6117" spans="1:10" s="454" customFormat="1" ht="158.4">
      <c r="A6117" s="439" t="s">
        <v>18543</v>
      </c>
      <c r="B6117" s="440" t="s">
        <v>18544</v>
      </c>
      <c r="C6117" s="440" t="s">
        <v>18578</v>
      </c>
      <c r="D6117" s="440" t="s">
        <v>18546</v>
      </c>
      <c r="E6117" s="440" t="s">
        <v>18547</v>
      </c>
      <c r="F6117" s="440" t="s">
        <v>18579</v>
      </c>
      <c r="G6117" s="440" t="s">
        <v>18556</v>
      </c>
      <c r="H6117" s="440" t="s">
        <v>18580</v>
      </c>
      <c r="I6117" s="436" t="s">
        <v>9</v>
      </c>
      <c r="J6117" s="442" t="s">
        <v>645</v>
      </c>
    </row>
    <row r="6118" spans="1:10" s="454" customFormat="1" ht="158.4">
      <c r="A6118" s="439" t="s">
        <v>18543</v>
      </c>
      <c r="B6118" s="440" t="s">
        <v>18544</v>
      </c>
      <c r="C6118" s="440" t="s">
        <v>18581</v>
      </c>
      <c r="D6118" s="440" t="s">
        <v>18546</v>
      </c>
      <c r="E6118" s="440" t="s">
        <v>18547</v>
      </c>
      <c r="F6118" s="440" t="s">
        <v>18582</v>
      </c>
      <c r="G6118" s="440" t="s">
        <v>18583</v>
      </c>
      <c r="H6118" s="440" t="s">
        <v>1414</v>
      </c>
      <c r="I6118" s="436" t="s">
        <v>9</v>
      </c>
      <c r="J6118" s="442" t="s">
        <v>645</v>
      </c>
    </row>
    <row r="6119" spans="1:10" s="454" customFormat="1" ht="158.4">
      <c r="A6119" s="439" t="s">
        <v>18543</v>
      </c>
      <c r="B6119" s="440" t="s">
        <v>18544</v>
      </c>
      <c r="C6119" s="440" t="s">
        <v>18584</v>
      </c>
      <c r="D6119" s="440" t="s">
        <v>18546</v>
      </c>
      <c r="E6119" s="440" t="s">
        <v>18547</v>
      </c>
      <c r="F6119" s="440" t="s">
        <v>18585</v>
      </c>
      <c r="G6119" s="440" t="s">
        <v>18586</v>
      </c>
      <c r="H6119" s="440" t="s">
        <v>18000</v>
      </c>
      <c r="I6119" s="436" t="s">
        <v>9</v>
      </c>
      <c r="J6119" s="442" t="s">
        <v>645</v>
      </c>
    </row>
    <row r="6120" spans="1:10" s="454" customFormat="1" ht="158.4">
      <c r="A6120" s="439" t="s">
        <v>18543</v>
      </c>
      <c r="B6120" s="440" t="s">
        <v>18544</v>
      </c>
      <c r="C6120" s="440" t="s">
        <v>18587</v>
      </c>
      <c r="D6120" s="440" t="s">
        <v>18546</v>
      </c>
      <c r="E6120" s="440" t="s">
        <v>18547</v>
      </c>
      <c r="F6120" s="440" t="s">
        <v>18588</v>
      </c>
      <c r="G6120" s="440" t="s">
        <v>18589</v>
      </c>
      <c r="H6120" s="440" t="s">
        <v>18590</v>
      </c>
      <c r="I6120" s="436" t="s">
        <v>9</v>
      </c>
      <c r="J6120" s="442" t="s">
        <v>645</v>
      </c>
    </row>
    <row r="6121" spans="1:10" s="454" customFormat="1" ht="158.4">
      <c r="A6121" s="456" t="s">
        <v>18543</v>
      </c>
      <c r="B6121" s="441" t="s">
        <v>18544</v>
      </c>
      <c r="C6121" s="441" t="s">
        <v>18591</v>
      </c>
      <c r="D6121" s="441" t="s">
        <v>18546</v>
      </c>
      <c r="E6121" s="441" t="s">
        <v>18547</v>
      </c>
      <c r="F6121" s="441" t="s">
        <v>18592</v>
      </c>
      <c r="G6121" s="441" t="s">
        <v>18593</v>
      </c>
      <c r="H6121" s="441" t="s">
        <v>18594</v>
      </c>
      <c r="I6121" s="436" t="s">
        <v>9</v>
      </c>
      <c r="J6121" s="457"/>
    </row>
    <row r="6122" spans="1:10" s="454" customFormat="1" ht="158.4">
      <c r="A6122" s="439" t="s">
        <v>18543</v>
      </c>
      <c r="B6122" s="440" t="s">
        <v>18544</v>
      </c>
      <c r="C6122" s="440" t="s">
        <v>18595</v>
      </c>
      <c r="D6122" s="440" t="s">
        <v>18546</v>
      </c>
      <c r="E6122" s="440" t="s">
        <v>18547</v>
      </c>
      <c r="F6122" s="440" t="s">
        <v>18596</v>
      </c>
      <c r="G6122" s="440" t="s">
        <v>18593</v>
      </c>
      <c r="H6122" s="440" t="s">
        <v>18597</v>
      </c>
      <c r="I6122" s="436" t="s">
        <v>9</v>
      </c>
      <c r="J6122" s="442" t="s">
        <v>645</v>
      </c>
    </row>
    <row r="6123" spans="1:10" s="454" customFormat="1" ht="158.4">
      <c r="A6123" s="456" t="s">
        <v>18543</v>
      </c>
      <c r="B6123" s="441" t="s">
        <v>18544</v>
      </c>
      <c r="C6123" s="441" t="s">
        <v>18598</v>
      </c>
      <c r="D6123" s="441" t="s">
        <v>18546</v>
      </c>
      <c r="E6123" s="441" t="s">
        <v>18547</v>
      </c>
      <c r="F6123" s="441" t="s">
        <v>18582</v>
      </c>
      <c r="G6123" s="441" t="s">
        <v>18599</v>
      </c>
      <c r="H6123" s="441" t="s">
        <v>18600</v>
      </c>
      <c r="I6123" s="436" t="s">
        <v>9</v>
      </c>
      <c r="J6123" s="457" t="s">
        <v>645</v>
      </c>
    </row>
    <row r="6124" spans="1:10" s="454" customFormat="1" ht="158.4">
      <c r="A6124" s="439" t="s">
        <v>18543</v>
      </c>
      <c r="B6124" s="440" t="s">
        <v>18544</v>
      </c>
      <c r="C6124" s="440" t="s">
        <v>18601</v>
      </c>
      <c r="D6124" s="440" t="s">
        <v>18546</v>
      </c>
      <c r="E6124" s="440" t="s">
        <v>18547</v>
      </c>
      <c r="F6124" s="440" t="s">
        <v>18602</v>
      </c>
      <c r="G6124" s="440" t="s">
        <v>18603</v>
      </c>
      <c r="H6124" s="440" t="s">
        <v>18604</v>
      </c>
      <c r="I6124" s="436" t="s">
        <v>9</v>
      </c>
      <c r="J6124" s="442" t="s">
        <v>645</v>
      </c>
    </row>
    <row r="6125" spans="1:10" s="454" customFormat="1" ht="158.4">
      <c r="A6125" s="439" t="s">
        <v>18543</v>
      </c>
      <c r="B6125" s="440" t="s">
        <v>18544</v>
      </c>
      <c r="C6125" s="440" t="s">
        <v>18605</v>
      </c>
      <c r="D6125" s="440" t="s">
        <v>18546</v>
      </c>
      <c r="E6125" s="440" t="s">
        <v>18547</v>
      </c>
      <c r="F6125" s="440" t="s">
        <v>18606</v>
      </c>
      <c r="G6125" s="440" t="s">
        <v>18599</v>
      </c>
      <c r="H6125" s="440" t="s">
        <v>18607</v>
      </c>
      <c r="I6125" s="436" t="s">
        <v>9</v>
      </c>
      <c r="J6125" s="442" t="s">
        <v>645</v>
      </c>
    </row>
    <row r="6126" spans="1:10" s="454" customFormat="1" ht="158.4">
      <c r="A6126" s="456" t="s">
        <v>18543</v>
      </c>
      <c r="B6126" s="441" t="s">
        <v>18544</v>
      </c>
      <c r="C6126" s="441" t="s">
        <v>18608</v>
      </c>
      <c r="D6126" s="441" t="s">
        <v>18546</v>
      </c>
      <c r="E6126" s="441" t="s">
        <v>18547</v>
      </c>
      <c r="F6126" s="441" t="s">
        <v>18609</v>
      </c>
      <c r="G6126" s="441" t="s">
        <v>18610</v>
      </c>
      <c r="H6126" s="441" t="s">
        <v>18611</v>
      </c>
      <c r="I6126" s="436" t="s">
        <v>9</v>
      </c>
      <c r="J6126" s="457" t="s">
        <v>645</v>
      </c>
    </row>
    <row r="6127" spans="1:10" s="454" customFormat="1" ht="158.4">
      <c r="A6127" s="439" t="s">
        <v>18543</v>
      </c>
      <c r="B6127" s="440" t="s">
        <v>18544</v>
      </c>
      <c r="C6127" s="440" t="s">
        <v>18612</v>
      </c>
      <c r="D6127" s="440" t="s">
        <v>18546</v>
      </c>
      <c r="E6127" s="440" t="s">
        <v>18547</v>
      </c>
      <c r="F6127" s="440" t="s">
        <v>18613</v>
      </c>
      <c r="G6127" s="440" t="s">
        <v>18614</v>
      </c>
      <c r="H6127" s="440" t="s">
        <v>18615</v>
      </c>
      <c r="I6127" s="436" t="s">
        <v>9</v>
      </c>
      <c r="J6127" s="442" t="s">
        <v>645</v>
      </c>
    </row>
    <row r="6128" spans="1:10" s="454" customFormat="1" ht="158.4">
      <c r="A6128" s="439" t="s">
        <v>18543</v>
      </c>
      <c r="B6128" s="440" t="s">
        <v>18544</v>
      </c>
      <c r="C6128" s="440" t="s">
        <v>18616</v>
      </c>
      <c r="D6128" s="440" t="s">
        <v>18546</v>
      </c>
      <c r="E6128" s="440" t="s">
        <v>18547</v>
      </c>
      <c r="F6128" s="440" t="s">
        <v>18617</v>
      </c>
      <c r="G6128" s="440" t="s">
        <v>18618</v>
      </c>
      <c r="H6128" s="440" t="s">
        <v>18619</v>
      </c>
      <c r="I6128" s="436" t="s">
        <v>9</v>
      </c>
      <c r="J6128" s="442" t="s">
        <v>645</v>
      </c>
    </row>
    <row r="6129" spans="1:10" s="454" customFormat="1" ht="158.4">
      <c r="A6129" s="439" t="s">
        <v>18543</v>
      </c>
      <c r="B6129" s="440" t="s">
        <v>18544</v>
      </c>
      <c r="C6129" s="440" t="s">
        <v>18620</v>
      </c>
      <c r="D6129" s="440" t="s">
        <v>18546</v>
      </c>
      <c r="E6129" s="440" t="s">
        <v>18547</v>
      </c>
      <c r="F6129" s="440" t="s">
        <v>18621</v>
      </c>
      <c r="G6129" s="440" t="s">
        <v>18622</v>
      </c>
      <c r="H6129" s="440" t="s">
        <v>18623</v>
      </c>
      <c r="I6129" s="436" t="s">
        <v>9</v>
      </c>
      <c r="J6129" s="442" t="s">
        <v>645</v>
      </c>
    </row>
    <row r="6130" spans="1:10" s="454" customFormat="1" ht="158.4">
      <c r="A6130" s="439" t="s">
        <v>18543</v>
      </c>
      <c r="B6130" s="440" t="s">
        <v>18544</v>
      </c>
      <c r="C6130" s="440" t="s">
        <v>18624</v>
      </c>
      <c r="D6130" s="440" t="s">
        <v>18546</v>
      </c>
      <c r="E6130" s="440" t="s">
        <v>18547</v>
      </c>
      <c r="F6130" s="440" t="s">
        <v>18625</v>
      </c>
      <c r="G6130" s="440" t="s">
        <v>18626</v>
      </c>
      <c r="H6130" s="440" t="s">
        <v>18627</v>
      </c>
      <c r="I6130" s="436" t="s">
        <v>9</v>
      </c>
      <c r="J6130" s="442" t="s">
        <v>645</v>
      </c>
    </row>
    <row r="6131" spans="1:10" s="454" customFormat="1" ht="158.4">
      <c r="A6131" s="439" t="s">
        <v>18543</v>
      </c>
      <c r="B6131" s="440" t="s">
        <v>18544</v>
      </c>
      <c r="C6131" s="440" t="s">
        <v>18628</v>
      </c>
      <c r="D6131" s="440" t="s">
        <v>18546</v>
      </c>
      <c r="E6131" s="440" t="s">
        <v>18547</v>
      </c>
      <c r="F6131" s="440" t="s">
        <v>18629</v>
      </c>
      <c r="G6131" s="440" t="s">
        <v>18630</v>
      </c>
      <c r="H6131" s="440" t="s">
        <v>18064</v>
      </c>
      <c r="I6131" s="436" t="s">
        <v>9</v>
      </c>
      <c r="J6131" s="442" t="s">
        <v>645</v>
      </c>
    </row>
    <row r="6132" spans="1:10" s="454" customFormat="1" ht="158.4">
      <c r="A6132" s="439" t="s">
        <v>18543</v>
      </c>
      <c r="B6132" s="440" t="s">
        <v>18544</v>
      </c>
      <c r="C6132" s="440" t="s">
        <v>18631</v>
      </c>
      <c r="D6132" s="440" t="s">
        <v>18546</v>
      </c>
      <c r="E6132" s="440" t="s">
        <v>18547</v>
      </c>
      <c r="F6132" s="440" t="s">
        <v>18632</v>
      </c>
      <c r="G6132" s="440" t="s">
        <v>18633</v>
      </c>
      <c r="H6132" s="441" t="s">
        <v>18634</v>
      </c>
      <c r="I6132" s="436" t="s">
        <v>9</v>
      </c>
      <c r="J6132" s="442" t="s">
        <v>645</v>
      </c>
    </row>
    <row r="6133" spans="1:10" s="454" customFormat="1" ht="158.4">
      <c r="A6133" s="439" t="s">
        <v>18543</v>
      </c>
      <c r="B6133" s="440" t="s">
        <v>18544</v>
      </c>
      <c r="C6133" s="440" t="s">
        <v>18635</v>
      </c>
      <c r="D6133" s="440" t="s">
        <v>18546</v>
      </c>
      <c r="E6133" s="440" t="s">
        <v>18547</v>
      </c>
      <c r="F6133" s="440" t="s">
        <v>18636</v>
      </c>
      <c r="G6133" s="440" t="s">
        <v>18637</v>
      </c>
      <c r="H6133" s="440" t="s">
        <v>18638</v>
      </c>
      <c r="I6133" s="436" t="s">
        <v>9</v>
      </c>
      <c r="J6133" s="442" t="s">
        <v>645</v>
      </c>
    </row>
    <row r="6134" spans="1:10" s="454" customFormat="1" ht="158.4">
      <c r="A6134" s="456" t="s">
        <v>18543</v>
      </c>
      <c r="B6134" s="441" t="s">
        <v>18544</v>
      </c>
      <c r="C6134" s="441" t="s">
        <v>18639</v>
      </c>
      <c r="D6134" s="441" t="s">
        <v>18546</v>
      </c>
      <c r="E6134" s="441" t="s">
        <v>18547</v>
      </c>
      <c r="F6134" s="441" t="s">
        <v>18640</v>
      </c>
      <c r="G6134" s="441" t="s">
        <v>18637</v>
      </c>
      <c r="H6134" s="441" t="s">
        <v>18641</v>
      </c>
      <c r="I6134" s="436" t="s">
        <v>9</v>
      </c>
      <c r="J6134" s="457" t="s">
        <v>645</v>
      </c>
    </row>
    <row r="6135" spans="1:10" s="454" customFormat="1" ht="158.4">
      <c r="A6135" s="439" t="s">
        <v>18543</v>
      </c>
      <c r="B6135" s="440" t="s">
        <v>18544</v>
      </c>
      <c r="C6135" s="440" t="s">
        <v>18642</v>
      </c>
      <c r="D6135" s="440" t="s">
        <v>18546</v>
      </c>
      <c r="E6135" s="440" t="s">
        <v>18547</v>
      </c>
      <c r="F6135" s="440" t="s">
        <v>18643</v>
      </c>
      <c r="G6135" s="440" t="s">
        <v>18637</v>
      </c>
      <c r="H6135" s="440" t="s">
        <v>790</v>
      </c>
      <c r="I6135" s="436" t="s">
        <v>9</v>
      </c>
      <c r="J6135" s="442" t="s">
        <v>645</v>
      </c>
    </row>
    <row r="6136" spans="1:10" s="454" customFormat="1" ht="158.4">
      <c r="A6136" s="439" t="s">
        <v>18543</v>
      </c>
      <c r="B6136" s="440" t="s">
        <v>18544</v>
      </c>
      <c r="C6136" s="440" t="s">
        <v>18644</v>
      </c>
      <c r="D6136" s="440" t="s">
        <v>18546</v>
      </c>
      <c r="E6136" s="440" t="s">
        <v>18547</v>
      </c>
      <c r="F6136" s="440" t="s">
        <v>18645</v>
      </c>
      <c r="G6136" s="440" t="s">
        <v>18637</v>
      </c>
      <c r="H6136" s="440" t="s">
        <v>18646</v>
      </c>
      <c r="I6136" s="436" t="s">
        <v>9</v>
      </c>
      <c r="J6136" s="458" t="s">
        <v>645</v>
      </c>
    </row>
    <row r="6137" spans="1:10" s="454" customFormat="1" ht="158.4">
      <c r="A6137" s="439" t="s">
        <v>18543</v>
      </c>
      <c r="B6137" s="440" t="s">
        <v>18544</v>
      </c>
      <c r="C6137" s="440" t="s">
        <v>18647</v>
      </c>
      <c r="D6137" s="440" t="s">
        <v>18546</v>
      </c>
      <c r="E6137" s="440" t="s">
        <v>18547</v>
      </c>
      <c r="F6137" s="440" t="s">
        <v>18648</v>
      </c>
      <c r="G6137" s="440" t="s">
        <v>18649</v>
      </c>
      <c r="H6137" s="440" t="s">
        <v>18650</v>
      </c>
      <c r="I6137" s="436" t="s">
        <v>9</v>
      </c>
      <c r="J6137" s="442" t="s">
        <v>645</v>
      </c>
    </row>
    <row r="6138" spans="1:10" s="454" customFormat="1" ht="158.4">
      <c r="A6138" s="439" t="s">
        <v>18543</v>
      </c>
      <c r="B6138" s="440" t="s">
        <v>18544</v>
      </c>
      <c r="C6138" s="440" t="s">
        <v>18651</v>
      </c>
      <c r="D6138" s="440" t="s">
        <v>18546</v>
      </c>
      <c r="E6138" s="440" t="s">
        <v>18547</v>
      </c>
      <c r="F6138" s="440" t="s">
        <v>18652</v>
      </c>
      <c r="G6138" s="440" t="s">
        <v>18653</v>
      </c>
      <c r="H6138" s="440" t="s">
        <v>18654</v>
      </c>
      <c r="I6138" s="436" t="s">
        <v>9</v>
      </c>
      <c r="J6138" s="442" t="s">
        <v>645</v>
      </c>
    </row>
    <row r="6139" spans="1:10" s="454" customFormat="1" ht="158.4">
      <c r="A6139" s="439" t="s">
        <v>18543</v>
      </c>
      <c r="B6139" s="440" t="s">
        <v>18544</v>
      </c>
      <c r="C6139" s="440" t="s">
        <v>18655</v>
      </c>
      <c r="D6139" s="440" t="s">
        <v>18546</v>
      </c>
      <c r="E6139" s="440" t="s">
        <v>18547</v>
      </c>
      <c r="F6139" s="440" t="s">
        <v>18656</v>
      </c>
      <c r="G6139" s="440" t="s">
        <v>18657</v>
      </c>
      <c r="H6139" s="440" t="s">
        <v>18658</v>
      </c>
      <c r="I6139" s="436" t="s">
        <v>9</v>
      </c>
      <c r="J6139" s="442" t="s">
        <v>645</v>
      </c>
    </row>
    <row r="6140" spans="1:10" s="454" customFormat="1" ht="158.4">
      <c r="A6140" s="439" t="s">
        <v>18543</v>
      </c>
      <c r="B6140" s="440" t="s">
        <v>18544</v>
      </c>
      <c r="C6140" s="440" t="s">
        <v>18659</v>
      </c>
      <c r="D6140" s="440" t="s">
        <v>18546</v>
      </c>
      <c r="E6140" s="440" t="s">
        <v>18547</v>
      </c>
      <c r="F6140" s="440" t="s">
        <v>18660</v>
      </c>
      <c r="G6140" s="440" t="s">
        <v>18661</v>
      </c>
      <c r="H6140" s="440" t="s">
        <v>18662</v>
      </c>
      <c r="I6140" s="436" t="s">
        <v>9</v>
      </c>
      <c r="J6140" s="442" t="s">
        <v>645</v>
      </c>
    </row>
    <row r="6141" spans="1:10" s="454" customFormat="1" ht="158.4">
      <c r="A6141" s="439" t="s">
        <v>18543</v>
      </c>
      <c r="B6141" s="440" t="s">
        <v>18544</v>
      </c>
      <c r="C6141" s="440" t="s">
        <v>18663</v>
      </c>
      <c r="D6141" s="440" t="s">
        <v>18546</v>
      </c>
      <c r="E6141" s="440" t="s">
        <v>18547</v>
      </c>
      <c r="F6141" s="440" t="s">
        <v>18664</v>
      </c>
      <c r="G6141" s="440" t="s">
        <v>18665</v>
      </c>
      <c r="H6141" s="440" t="s">
        <v>18666</v>
      </c>
      <c r="I6141" s="286" t="s">
        <v>116</v>
      </c>
      <c r="J6141" s="442"/>
    </row>
    <row r="6142" spans="1:10" s="454" customFormat="1" ht="158.4">
      <c r="A6142" s="439" t="s">
        <v>18543</v>
      </c>
      <c r="B6142" s="440" t="s">
        <v>18544</v>
      </c>
      <c r="C6142" s="440" t="s">
        <v>18667</v>
      </c>
      <c r="D6142" s="440" t="s">
        <v>18546</v>
      </c>
      <c r="E6142" s="440" t="s">
        <v>18547</v>
      </c>
      <c r="F6142" s="440" t="s">
        <v>18668</v>
      </c>
      <c r="G6142" s="440" t="s">
        <v>18669</v>
      </c>
      <c r="H6142" s="440" t="s">
        <v>18670</v>
      </c>
      <c r="I6142" s="436" t="s">
        <v>9</v>
      </c>
      <c r="J6142" s="442" t="s">
        <v>645</v>
      </c>
    </row>
    <row r="6143" spans="1:10" s="454" customFormat="1" ht="158.4">
      <c r="A6143" s="439" t="s">
        <v>18543</v>
      </c>
      <c r="B6143" s="440" t="s">
        <v>18544</v>
      </c>
      <c r="C6143" s="440" t="s">
        <v>18671</v>
      </c>
      <c r="D6143" s="440" t="s">
        <v>18546</v>
      </c>
      <c r="E6143" s="440" t="s">
        <v>18547</v>
      </c>
      <c r="F6143" s="440" t="s">
        <v>18672</v>
      </c>
      <c r="G6143" s="440" t="s">
        <v>18673</v>
      </c>
      <c r="H6143" s="440" t="s">
        <v>18674</v>
      </c>
      <c r="I6143" s="436" t="s">
        <v>9</v>
      </c>
      <c r="J6143" s="442" t="s">
        <v>645</v>
      </c>
    </row>
    <row r="6144" spans="1:10" s="454" customFormat="1" ht="158.4">
      <c r="A6144" s="439" t="s">
        <v>18543</v>
      </c>
      <c r="B6144" s="440" t="s">
        <v>18544</v>
      </c>
      <c r="C6144" s="440" t="s">
        <v>18675</v>
      </c>
      <c r="D6144" s="440" t="s">
        <v>18546</v>
      </c>
      <c r="E6144" s="440" t="s">
        <v>18547</v>
      </c>
      <c r="F6144" s="440" t="s">
        <v>18676</v>
      </c>
      <c r="G6144" s="440" t="s">
        <v>18677</v>
      </c>
      <c r="H6144" s="440" t="s">
        <v>18678</v>
      </c>
      <c r="I6144" s="436" t="s">
        <v>9</v>
      </c>
      <c r="J6144" s="442" t="s">
        <v>645</v>
      </c>
    </row>
    <row r="6145" spans="1:10" s="454" customFormat="1" ht="158.4">
      <c r="A6145" s="439" t="s">
        <v>18543</v>
      </c>
      <c r="B6145" s="440" t="s">
        <v>18544</v>
      </c>
      <c r="C6145" s="440" t="s">
        <v>18679</v>
      </c>
      <c r="D6145" s="440" t="s">
        <v>18546</v>
      </c>
      <c r="E6145" s="440" t="s">
        <v>18547</v>
      </c>
      <c r="F6145" s="440" t="s">
        <v>18680</v>
      </c>
      <c r="G6145" s="440" t="s">
        <v>18681</v>
      </c>
      <c r="H6145" s="440" t="s">
        <v>18682</v>
      </c>
      <c r="I6145" s="436" t="s">
        <v>9</v>
      </c>
      <c r="J6145" s="442" t="s">
        <v>645</v>
      </c>
    </row>
    <row r="6146" spans="1:10" s="454" customFormat="1" ht="158.4">
      <c r="A6146" s="439" t="s">
        <v>18543</v>
      </c>
      <c r="B6146" s="440" t="s">
        <v>18544</v>
      </c>
      <c r="C6146" s="440" t="s">
        <v>18683</v>
      </c>
      <c r="D6146" s="440" t="s">
        <v>18546</v>
      </c>
      <c r="E6146" s="440" t="s">
        <v>18547</v>
      </c>
      <c r="F6146" s="442" t="s">
        <v>18684</v>
      </c>
      <c r="G6146" s="440" t="s">
        <v>18685</v>
      </c>
      <c r="H6146" s="440" t="s">
        <v>18686</v>
      </c>
      <c r="I6146" s="436" t="s">
        <v>9</v>
      </c>
      <c r="J6146" s="442" t="s">
        <v>645</v>
      </c>
    </row>
    <row r="6147" spans="1:10" s="454" customFormat="1" ht="158.4">
      <c r="A6147" s="439" t="s">
        <v>18543</v>
      </c>
      <c r="B6147" s="440" t="s">
        <v>18544</v>
      </c>
      <c r="C6147" s="440" t="s">
        <v>18687</v>
      </c>
      <c r="D6147" s="440" t="s">
        <v>18546</v>
      </c>
      <c r="E6147" s="440" t="s">
        <v>18547</v>
      </c>
      <c r="F6147" s="440" t="s">
        <v>18688</v>
      </c>
      <c r="G6147" s="440" t="s">
        <v>18689</v>
      </c>
      <c r="H6147" s="440" t="s">
        <v>18690</v>
      </c>
      <c r="I6147" s="436" t="s">
        <v>9</v>
      </c>
      <c r="J6147" s="442" t="s">
        <v>645</v>
      </c>
    </row>
    <row r="6148" spans="1:10" s="454" customFormat="1" ht="158.4">
      <c r="A6148" s="439" t="s">
        <v>18543</v>
      </c>
      <c r="B6148" s="440" t="s">
        <v>18544</v>
      </c>
      <c r="C6148" s="440" t="s">
        <v>18691</v>
      </c>
      <c r="D6148" s="440" t="s">
        <v>18546</v>
      </c>
      <c r="E6148" s="440" t="s">
        <v>18547</v>
      </c>
      <c r="F6148" s="440" t="s">
        <v>18692</v>
      </c>
      <c r="G6148" s="440" t="s">
        <v>18693</v>
      </c>
      <c r="H6148" s="440" t="s">
        <v>18694</v>
      </c>
      <c r="I6148" s="436" t="s">
        <v>9</v>
      </c>
      <c r="J6148" s="442" t="s">
        <v>645</v>
      </c>
    </row>
    <row r="6149" spans="1:10" s="454" customFormat="1" ht="158.4">
      <c r="A6149" s="439" t="s">
        <v>18543</v>
      </c>
      <c r="B6149" s="440" t="s">
        <v>18544</v>
      </c>
      <c r="C6149" s="440" t="s">
        <v>18695</v>
      </c>
      <c r="D6149" s="440" t="s">
        <v>18546</v>
      </c>
      <c r="E6149" s="440" t="s">
        <v>18547</v>
      </c>
      <c r="F6149" s="440" t="s">
        <v>18696</v>
      </c>
      <c r="G6149" s="440" t="s">
        <v>18697</v>
      </c>
      <c r="H6149" s="440" t="s">
        <v>18698</v>
      </c>
      <c r="I6149" s="436" t="s">
        <v>9</v>
      </c>
      <c r="J6149" s="442" t="s">
        <v>645</v>
      </c>
    </row>
    <row r="6150" spans="1:10" s="454" customFormat="1" ht="158.4">
      <c r="A6150" s="439" t="s">
        <v>18543</v>
      </c>
      <c r="B6150" s="440" t="s">
        <v>18544</v>
      </c>
      <c r="C6150" s="440" t="s">
        <v>18699</v>
      </c>
      <c r="D6150" s="440" t="s">
        <v>18546</v>
      </c>
      <c r="E6150" s="440" t="s">
        <v>18547</v>
      </c>
      <c r="F6150" s="440" t="s">
        <v>18625</v>
      </c>
      <c r="G6150" s="440" t="s">
        <v>18700</v>
      </c>
      <c r="H6150" s="440" t="s">
        <v>18701</v>
      </c>
      <c r="I6150" s="436" t="s">
        <v>9</v>
      </c>
      <c r="J6150" s="442" t="s">
        <v>645</v>
      </c>
    </row>
    <row r="6151" spans="1:10" s="454" customFormat="1" ht="158.4">
      <c r="A6151" s="439" t="s">
        <v>18543</v>
      </c>
      <c r="B6151" s="440" t="s">
        <v>18544</v>
      </c>
      <c r="C6151" s="440" t="s">
        <v>18702</v>
      </c>
      <c r="D6151" s="440" t="s">
        <v>18546</v>
      </c>
      <c r="E6151" s="440" t="s">
        <v>18547</v>
      </c>
      <c r="F6151" s="440" t="s">
        <v>18703</v>
      </c>
      <c r="G6151" s="440" t="s">
        <v>18704</v>
      </c>
      <c r="H6151" s="440" t="s">
        <v>18705</v>
      </c>
      <c r="I6151" s="436" t="s">
        <v>9</v>
      </c>
      <c r="J6151" s="442" t="s">
        <v>645</v>
      </c>
    </row>
    <row r="6152" spans="1:10" s="454" customFormat="1" ht="158.4">
      <c r="A6152" s="439" t="s">
        <v>18543</v>
      </c>
      <c r="B6152" s="440" t="s">
        <v>18544</v>
      </c>
      <c r="C6152" s="440" t="s">
        <v>18706</v>
      </c>
      <c r="D6152" s="440" t="s">
        <v>18546</v>
      </c>
      <c r="E6152" s="440" t="s">
        <v>18547</v>
      </c>
      <c r="F6152" s="440" t="s">
        <v>18707</v>
      </c>
      <c r="G6152" s="440" t="s">
        <v>18708</v>
      </c>
      <c r="H6152" s="440" t="s">
        <v>18709</v>
      </c>
      <c r="I6152" s="436" t="s">
        <v>9</v>
      </c>
      <c r="J6152" s="442" t="s">
        <v>645</v>
      </c>
    </row>
    <row r="6153" spans="1:10" s="454" customFormat="1" ht="158.4">
      <c r="A6153" s="439" t="s">
        <v>18543</v>
      </c>
      <c r="B6153" s="440" t="s">
        <v>18544</v>
      </c>
      <c r="C6153" s="440" t="s">
        <v>18710</v>
      </c>
      <c r="D6153" s="440" t="s">
        <v>18546</v>
      </c>
      <c r="E6153" s="440" t="s">
        <v>18547</v>
      </c>
      <c r="F6153" s="440" t="s">
        <v>18711</v>
      </c>
      <c r="G6153" s="440" t="s">
        <v>18708</v>
      </c>
      <c r="H6153" s="440" t="s">
        <v>18712</v>
      </c>
      <c r="I6153" s="436" t="s">
        <v>9</v>
      </c>
      <c r="J6153" s="442" t="s">
        <v>645</v>
      </c>
    </row>
    <row r="6154" spans="1:10" s="454" customFormat="1" ht="158.4">
      <c r="A6154" s="439" t="s">
        <v>18543</v>
      </c>
      <c r="B6154" s="440" t="s">
        <v>18544</v>
      </c>
      <c r="C6154" s="440" t="s">
        <v>18713</v>
      </c>
      <c r="D6154" s="440" t="s">
        <v>18546</v>
      </c>
      <c r="E6154" s="440" t="s">
        <v>18547</v>
      </c>
      <c r="F6154" s="440" t="s">
        <v>18714</v>
      </c>
      <c r="G6154" s="440" t="s">
        <v>18715</v>
      </c>
      <c r="H6154" s="440" t="s">
        <v>18716</v>
      </c>
      <c r="I6154" s="436" t="s">
        <v>9</v>
      </c>
      <c r="J6154" s="442" t="s">
        <v>645</v>
      </c>
    </row>
    <row r="6155" spans="1:10" s="454" customFormat="1" ht="158.4">
      <c r="A6155" s="439" t="s">
        <v>18543</v>
      </c>
      <c r="B6155" s="440" t="s">
        <v>18544</v>
      </c>
      <c r="C6155" s="440" t="s">
        <v>18717</v>
      </c>
      <c r="D6155" s="440" t="s">
        <v>18546</v>
      </c>
      <c r="E6155" s="440" t="s">
        <v>18547</v>
      </c>
      <c r="F6155" s="440" t="s">
        <v>18718</v>
      </c>
      <c r="G6155" s="440" t="s">
        <v>18708</v>
      </c>
      <c r="H6155" s="440" t="s">
        <v>18719</v>
      </c>
      <c r="I6155" s="436" t="s">
        <v>9</v>
      </c>
      <c r="J6155" s="442" t="s">
        <v>645</v>
      </c>
    </row>
    <row r="6156" spans="1:10" s="454" customFormat="1" ht="158.4">
      <c r="A6156" s="439" t="s">
        <v>18543</v>
      </c>
      <c r="B6156" s="440" t="s">
        <v>18544</v>
      </c>
      <c r="C6156" s="440" t="s">
        <v>18720</v>
      </c>
      <c r="D6156" s="440" t="s">
        <v>18546</v>
      </c>
      <c r="E6156" s="440" t="s">
        <v>18547</v>
      </c>
      <c r="F6156" s="440" t="s">
        <v>18721</v>
      </c>
      <c r="G6156" s="440" t="s">
        <v>18722</v>
      </c>
      <c r="H6156" s="440" t="s">
        <v>18723</v>
      </c>
      <c r="I6156" s="436" t="s">
        <v>9</v>
      </c>
      <c r="J6156" s="442" t="s">
        <v>645</v>
      </c>
    </row>
    <row r="6157" spans="1:10" s="454" customFormat="1" ht="158.4">
      <c r="A6157" s="439" t="s">
        <v>18543</v>
      </c>
      <c r="B6157" s="440" t="s">
        <v>18544</v>
      </c>
      <c r="C6157" s="440" t="s">
        <v>18724</v>
      </c>
      <c r="D6157" s="440" t="s">
        <v>18546</v>
      </c>
      <c r="E6157" s="440" t="s">
        <v>18547</v>
      </c>
      <c r="F6157" s="440" t="s">
        <v>18725</v>
      </c>
      <c r="G6157" s="440" t="s">
        <v>18726</v>
      </c>
      <c r="H6157" s="440" t="s">
        <v>18727</v>
      </c>
      <c r="I6157" s="436" t="s">
        <v>9</v>
      </c>
      <c r="J6157" s="442" t="s">
        <v>645</v>
      </c>
    </row>
    <row r="6158" spans="1:10" s="454" customFormat="1" ht="158.4">
      <c r="A6158" s="439" t="s">
        <v>18543</v>
      </c>
      <c r="B6158" s="440" t="s">
        <v>18544</v>
      </c>
      <c r="C6158" s="440" t="s">
        <v>18728</v>
      </c>
      <c r="D6158" s="440" t="s">
        <v>18546</v>
      </c>
      <c r="E6158" s="440" t="s">
        <v>18547</v>
      </c>
      <c r="F6158" s="440" t="s">
        <v>18729</v>
      </c>
      <c r="G6158" s="440" t="s">
        <v>18730</v>
      </c>
      <c r="H6158" s="440" t="s">
        <v>18731</v>
      </c>
      <c r="I6158" s="436" t="s">
        <v>9</v>
      </c>
      <c r="J6158" s="442" t="s">
        <v>645</v>
      </c>
    </row>
    <row r="6159" spans="1:10" s="454" customFormat="1" ht="158.4">
      <c r="A6159" s="456" t="s">
        <v>18543</v>
      </c>
      <c r="B6159" s="441" t="s">
        <v>18544</v>
      </c>
      <c r="C6159" s="441" t="s">
        <v>18732</v>
      </c>
      <c r="D6159" s="441" t="s">
        <v>18546</v>
      </c>
      <c r="E6159" s="441" t="s">
        <v>18547</v>
      </c>
      <c r="F6159" s="441" t="s">
        <v>18733</v>
      </c>
      <c r="G6159" s="441" t="s">
        <v>18734</v>
      </c>
      <c r="H6159" s="441" t="s">
        <v>18735</v>
      </c>
      <c r="I6159" s="436" t="s">
        <v>9</v>
      </c>
      <c r="J6159" s="457" t="s">
        <v>645</v>
      </c>
    </row>
    <row r="6160" spans="1:10" s="454" customFormat="1" ht="158.4">
      <c r="A6160" s="439" t="s">
        <v>18543</v>
      </c>
      <c r="B6160" s="440" t="s">
        <v>18544</v>
      </c>
      <c r="C6160" s="440" t="s">
        <v>18736</v>
      </c>
      <c r="D6160" s="440" t="s">
        <v>18546</v>
      </c>
      <c r="E6160" s="440" t="s">
        <v>18547</v>
      </c>
      <c r="F6160" s="440" t="s">
        <v>18737</v>
      </c>
      <c r="G6160" s="440" t="s">
        <v>18738</v>
      </c>
      <c r="H6160" s="440" t="s">
        <v>18739</v>
      </c>
      <c r="I6160" s="436" t="s">
        <v>9</v>
      </c>
      <c r="J6160" s="442" t="s">
        <v>645</v>
      </c>
    </row>
    <row r="6161" spans="1:10" s="454" customFormat="1" ht="158.4">
      <c r="A6161" s="439" t="s">
        <v>18543</v>
      </c>
      <c r="B6161" s="440" t="s">
        <v>18544</v>
      </c>
      <c r="C6161" s="440" t="s">
        <v>18740</v>
      </c>
      <c r="D6161" s="440" t="s">
        <v>18546</v>
      </c>
      <c r="E6161" s="440" t="s">
        <v>18547</v>
      </c>
      <c r="F6161" s="440" t="s">
        <v>18741</v>
      </c>
      <c r="G6161" s="440" t="s">
        <v>18742</v>
      </c>
      <c r="H6161" s="440" t="s">
        <v>18743</v>
      </c>
      <c r="I6161" s="436" t="s">
        <v>9</v>
      </c>
      <c r="J6161" s="442" t="s">
        <v>645</v>
      </c>
    </row>
    <row r="6162" spans="1:10" s="454" customFormat="1" ht="158.4">
      <c r="A6162" s="456" t="s">
        <v>18543</v>
      </c>
      <c r="B6162" s="441" t="s">
        <v>18544</v>
      </c>
      <c r="C6162" s="441" t="s">
        <v>18744</v>
      </c>
      <c r="D6162" s="441" t="s">
        <v>18546</v>
      </c>
      <c r="E6162" s="441" t="s">
        <v>18547</v>
      </c>
      <c r="F6162" s="441" t="s">
        <v>18745</v>
      </c>
      <c r="G6162" s="441" t="s">
        <v>18742</v>
      </c>
      <c r="H6162" s="441" t="s">
        <v>18746</v>
      </c>
      <c r="I6162" s="436" t="s">
        <v>9</v>
      </c>
      <c r="J6162" s="457" t="s">
        <v>645</v>
      </c>
    </row>
    <row r="6163" spans="1:10" s="454" customFormat="1" ht="158.4">
      <c r="A6163" s="439" t="s">
        <v>18543</v>
      </c>
      <c r="B6163" s="440" t="s">
        <v>18544</v>
      </c>
      <c r="C6163" s="440" t="s">
        <v>18747</v>
      </c>
      <c r="D6163" s="440" t="s">
        <v>18546</v>
      </c>
      <c r="E6163" s="440" t="s">
        <v>18547</v>
      </c>
      <c r="F6163" s="440" t="s">
        <v>18748</v>
      </c>
      <c r="G6163" s="440" t="s">
        <v>18749</v>
      </c>
      <c r="H6163" s="440" t="s">
        <v>18750</v>
      </c>
      <c r="I6163" s="436" t="s">
        <v>9</v>
      </c>
      <c r="J6163" s="442" t="s">
        <v>645</v>
      </c>
    </row>
    <row r="6164" spans="1:10" s="454" customFormat="1" ht="158.4">
      <c r="A6164" s="439" t="s">
        <v>18543</v>
      </c>
      <c r="B6164" s="440" t="s">
        <v>18544</v>
      </c>
      <c r="C6164" s="440" t="s">
        <v>18751</v>
      </c>
      <c r="D6164" s="440" t="s">
        <v>18546</v>
      </c>
      <c r="E6164" s="440" t="s">
        <v>18547</v>
      </c>
      <c r="F6164" s="440" t="s">
        <v>18752</v>
      </c>
      <c r="G6164" s="440" t="s">
        <v>18753</v>
      </c>
      <c r="H6164" s="440" t="s">
        <v>18754</v>
      </c>
      <c r="I6164" s="436" t="s">
        <v>9</v>
      </c>
      <c r="J6164" s="442" t="s">
        <v>645</v>
      </c>
    </row>
    <row r="6165" spans="1:10" s="454" customFormat="1" ht="158.4">
      <c r="A6165" s="439" t="s">
        <v>18543</v>
      </c>
      <c r="B6165" s="440" t="s">
        <v>18544</v>
      </c>
      <c r="C6165" s="440" t="s">
        <v>18755</v>
      </c>
      <c r="D6165" s="440" t="s">
        <v>18546</v>
      </c>
      <c r="E6165" s="440" t="s">
        <v>18547</v>
      </c>
      <c r="F6165" s="440" t="s">
        <v>18080</v>
      </c>
      <c r="G6165" s="440" t="s">
        <v>18756</v>
      </c>
      <c r="H6165" s="440" t="s">
        <v>18757</v>
      </c>
      <c r="I6165" s="436" t="s">
        <v>9</v>
      </c>
      <c r="J6165" s="442" t="s">
        <v>645</v>
      </c>
    </row>
    <row r="6166" spans="1:10" s="454" customFormat="1" ht="158.4">
      <c r="A6166" s="439" t="s">
        <v>18543</v>
      </c>
      <c r="B6166" s="440" t="s">
        <v>18544</v>
      </c>
      <c r="C6166" s="440" t="s">
        <v>18758</v>
      </c>
      <c r="D6166" s="440" t="s">
        <v>18546</v>
      </c>
      <c r="E6166" s="440" t="s">
        <v>18547</v>
      </c>
      <c r="F6166" s="440" t="s">
        <v>18759</v>
      </c>
      <c r="G6166" s="440" t="s">
        <v>18760</v>
      </c>
      <c r="H6166" s="440" t="s">
        <v>18761</v>
      </c>
      <c r="I6166" s="436" t="s">
        <v>9</v>
      </c>
      <c r="J6166" s="442" t="s">
        <v>645</v>
      </c>
    </row>
    <row r="6167" spans="1:10" s="454" customFormat="1" ht="158.4">
      <c r="A6167" s="439" t="s">
        <v>18543</v>
      </c>
      <c r="B6167" s="440" t="s">
        <v>18544</v>
      </c>
      <c r="C6167" s="440" t="s">
        <v>18762</v>
      </c>
      <c r="D6167" s="440" t="s">
        <v>18546</v>
      </c>
      <c r="E6167" s="440" t="s">
        <v>18547</v>
      </c>
      <c r="F6167" s="440" t="s">
        <v>18763</v>
      </c>
      <c r="G6167" s="440" t="s">
        <v>18764</v>
      </c>
      <c r="H6167" s="440" t="s">
        <v>18765</v>
      </c>
      <c r="I6167" s="436" t="s">
        <v>9</v>
      </c>
      <c r="J6167" s="442" t="s">
        <v>645</v>
      </c>
    </row>
    <row r="6168" spans="1:10" s="454" customFormat="1" ht="158.4">
      <c r="A6168" s="439" t="s">
        <v>18543</v>
      </c>
      <c r="B6168" s="440" t="s">
        <v>18544</v>
      </c>
      <c r="C6168" s="440" t="s">
        <v>18766</v>
      </c>
      <c r="D6168" s="440" t="s">
        <v>18546</v>
      </c>
      <c r="E6168" s="440" t="s">
        <v>18547</v>
      </c>
      <c r="F6168" s="440" t="s">
        <v>18767</v>
      </c>
      <c r="G6168" s="440" t="s">
        <v>18768</v>
      </c>
      <c r="H6168" s="440" t="s">
        <v>18769</v>
      </c>
      <c r="I6168" s="436" t="s">
        <v>9</v>
      </c>
      <c r="J6168" s="442" t="s">
        <v>645</v>
      </c>
    </row>
    <row r="6169" spans="1:10" s="454" customFormat="1" ht="158.4">
      <c r="A6169" s="439" t="s">
        <v>18543</v>
      </c>
      <c r="B6169" s="440" t="s">
        <v>18544</v>
      </c>
      <c r="C6169" s="440" t="s">
        <v>18770</v>
      </c>
      <c r="D6169" s="440" t="s">
        <v>18546</v>
      </c>
      <c r="E6169" s="440" t="s">
        <v>18547</v>
      </c>
      <c r="F6169" s="453" t="s">
        <v>18771</v>
      </c>
      <c r="G6169" s="440" t="s">
        <v>18772</v>
      </c>
      <c r="H6169" s="440" t="s">
        <v>18773</v>
      </c>
      <c r="I6169" s="436" t="s">
        <v>9</v>
      </c>
      <c r="J6169" s="442" t="s">
        <v>645</v>
      </c>
    </row>
    <row r="6170" spans="1:10" s="454" customFormat="1" ht="158.4">
      <c r="A6170" s="439" t="s">
        <v>18543</v>
      </c>
      <c r="B6170" s="440" t="s">
        <v>18544</v>
      </c>
      <c r="C6170" s="440" t="s">
        <v>18774</v>
      </c>
      <c r="D6170" s="440" t="s">
        <v>18546</v>
      </c>
      <c r="E6170" s="440" t="s">
        <v>18547</v>
      </c>
      <c r="F6170" s="440" t="s">
        <v>18775</v>
      </c>
      <c r="G6170" s="440" t="s">
        <v>18768</v>
      </c>
      <c r="H6170" s="440" t="s">
        <v>18776</v>
      </c>
      <c r="I6170" s="436" t="s">
        <v>9</v>
      </c>
      <c r="J6170" s="442" t="s">
        <v>645</v>
      </c>
    </row>
    <row r="6171" spans="1:10" s="454" customFormat="1" ht="158.4">
      <c r="A6171" s="439" t="s">
        <v>18543</v>
      </c>
      <c r="B6171" s="440" t="s">
        <v>18544</v>
      </c>
      <c r="C6171" s="440" t="s">
        <v>18777</v>
      </c>
      <c r="D6171" s="440" t="s">
        <v>18546</v>
      </c>
      <c r="E6171" s="440" t="s">
        <v>18547</v>
      </c>
      <c r="F6171" s="440" t="s">
        <v>18778</v>
      </c>
      <c r="G6171" s="440" t="s">
        <v>18768</v>
      </c>
      <c r="H6171" s="440" t="s">
        <v>18779</v>
      </c>
      <c r="I6171" s="436" t="s">
        <v>9</v>
      </c>
      <c r="J6171" s="442" t="s">
        <v>645</v>
      </c>
    </row>
    <row r="6172" spans="1:10" s="454" customFormat="1" ht="158.4">
      <c r="A6172" s="439" t="s">
        <v>18543</v>
      </c>
      <c r="B6172" s="440" t="s">
        <v>18544</v>
      </c>
      <c r="C6172" s="440" t="s">
        <v>18780</v>
      </c>
      <c r="D6172" s="440" t="s">
        <v>18546</v>
      </c>
      <c r="E6172" s="440" t="s">
        <v>18547</v>
      </c>
      <c r="F6172" s="440" t="s">
        <v>18781</v>
      </c>
      <c r="G6172" s="440" t="s">
        <v>18782</v>
      </c>
      <c r="H6172" s="440" t="s">
        <v>18783</v>
      </c>
      <c r="I6172" s="436" t="s">
        <v>9</v>
      </c>
      <c r="J6172" s="442" t="s">
        <v>645</v>
      </c>
    </row>
    <row r="6173" spans="1:10" s="454" customFormat="1" ht="158.4">
      <c r="A6173" s="439" t="s">
        <v>18543</v>
      </c>
      <c r="B6173" s="440" t="s">
        <v>18544</v>
      </c>
      <c r="C6173" s="440" t="s">
        <v>18784</v>
      </c>
      <c r="D6173" s="440" t="s">
        <v>18546</v>
      </c>
      <c r="E6173" s="440" t="s">
        <v>18547</v>
      </c>
      <c r="F6173" s="440" t="s">
        <v>18785</v>
      </c>
      <c r="G6173" s="440" t="s">
        <v>18782</v>
      </c>
      <c r="H6173" s="440" t="s">
        <v>18786</v>
      </c>
      <c r="I6173" s="436" t="s">
        <v>9</v>
      </c>
      <c r="J6173" s="442" t="s">
        <v>645</v>
      </c>
    </row>
    <row r="6174" spans="1:10" s="454" customFormat="1" ht="158.4">
      <c r="A6174" s="439" t="s">
        <v>18543</v>
      </c>
      <c r="B6174" s="440" t="s">
        <v>18544</v>
      </c>
      <c r="C6174" s="440" t="s">
        <v>18787</v>
      </c>
      <c r="D6174" s="440" t="s">
        <v>18546</v>
      </c>
      <c r="E6174" s="440" t="s">
        <v>18547</v>
      </c>
      <c r="F6174" s="440" t="s">
        <v>18788</v>
      </c>
      <c r="G6174" s="440" t="s">
        <v>18789</v>
      </c>
      <c r="H6174" s="440" t="s">
        <v>18790</v>
      </c>
      <c r="I6174" s="436" t="s">
        <v>9</v>
      </c>
      <c r="J6174" s="442" t="s">
        <v>645</v>
      </c>
    </row>
    <row r="6175" spans="1:10" s="454" customFormat="1" ht="158.4">
      <c r="A6175" s="439" t="s">
        <v>18543</v>
      </c>
      <c r="B6175" s="440" t="s">
        <v>18544</v>
      </c>
      <c r="C6175" s="440" t="s">
        <v>18791</v>
      </c>
      <c r="D6175" s="440" t="s">
        <v>18546</v>
      </c>
      <c r="E6175" s="440" t="s">
        <v>18547</v>
      </c>
      <c r="F6175" s="440" t="s">
        <v>18792</v>
      </c>
      <c r="G6175" s="440" t="s">
        <v>18793</v>
      </c>
      <c r="H6175" s="440" t="s">
        <v>18794</v>
      </c>
      <c r="I6175" s="436" t="s">
        <v>9</v>
      </c>
      <c r="J6175" s="442" t="s">
        <v>645</v>
      </c>
    </row>
    <row r="6176" spans="1:10" s="454" customFormat="1" ht="158.4">
      <c r="A6176" s="439" t="s">
        <v>18543</v>
      </c>
      <c r="B6176" s="440" t="s">
        <v>18544</v>
      </c>
      <c r="C6176" s="440" t="s">
        <v>18795</v>
      </c>
      <c r="D6176" s="440" t="s">
        <v>18546</v>
      </c>
      <c r="E6176" s="440" t="s">
        <v>18547</v>
      </c>
      <c r="F6176" s="440" t="s">
        <v>18796</v>
      </c>
      <c r="G6176" s="440" t="s">
        <v>18797</v>
      </c>
      <c r="H6176" s="440" t="s">
        <v>18798</v>
      </c>
      <c r="I6176" s="436" t="s">
        <v>9</v>
      </c>
      <c r="J6176" s="442" t="s">
        <v>645</v>
      </c>
    </row>
    <row r="6177" spans="1:10" s="454" customFormat="1" ht="158.4">
      <c r="A6177" s="439" t="s">
        <v>18543</v>
      </c>
      <c r="B6177" s="440" t="s">
        <v>18544</v>
      </c>
      <c r="C6177" s="440" t="s">
        <v>18799</v>
      </c>
      <c r="D6177" s="440" t="s">
        <v>18546</v>
      </c>
      <c r="E6177" s="440" t="s">
        <v>18547</v>
      </c>
      <c r="F6177" s="440" t="s">
        <v>18800</v>
      </c>
      <c r="G6177" s="440" t="s">
        <v>18801</v>
      </c>
      <c r="H6177" s="440" t="s">
        <v>18802</v>
      </c>
      <c r="I6177" s="436" t="s">
        <v>9</v>
      </c>
      <c r="J6177" s="442" t="s">
        <v>645</v>
      </c>
    </row>
    <row r="6178" spans="1:10" s="454" customFormat="1" ht="158.4">
      <c r="A6178" s="439" t="s">
        <v>18543</v>
      </c>
      <c r="B6178" s="440" t="s">
        <v>18544</v>
      </c>
      <c r="C6178" s="440" t="s">
        <v>18803</v>
      </c>
      <c r="D6178" s="440" t="s">
        <v>18546</v>
      </c>
      <c r="E6178" s="440" t="s">
        <v>18547</v>
      </c>
      <c r="F6178" s="440" t="s">
        <v>18804</v>
      </c>
      <c r="G6178" s="440" t="s">
        <v>18805</v>
      </c>
      <c r="H6178" s="440" t="s">
        <v>18806</v>
      </c>
      <c r="I6178" s="436" t="s">
        <v>9</v>
      </c>
      <c r="J6178" s="442" t="s">
        <v>645</v>
      </c>
    </row>
    <row r="6179" spans="1:10" s="454" customFormat="1" ht="158.4">
      <c r="A6179" s="439" t="s">
        <v>18543</v>
      </c>
      <c r="B6179" s="440" t="s">
        <v>18544</v>
      </c>
      <c r="C6179" s="440" t="s">
        <v>18807</v>
      </c>
      <c r="D6179" s="440" t="s">
        <v>18546</v>
      </c>
      <c r="E6179" s="440" t="s">
        <v>18547</v>
      </c>
      <c r="F6179" s="440" t="s">
        <v>18808</v>
      </c>
      <c r="G6179" s="440" t="s">
        <v>18809</v>
      </c>
      <c r="H6179" s="440" t="s">
        <v>18810</v>
      </c>
      <c r="I6179" s="436" t="s">
        <v>9</v>
      </c>
      <c r="J6179" s="442" t="s">
        <v>645</v>
      </c>
    </row>
    <row r="6180" spans="1:10" s="454" customFormat="1" ht="158.4">
      <c r="A6180" s="439" t="s">
        <v>18543</v>
      </c>
      <c r="B6180" s="440" t="s">
        <v>18544</v>
      </c>
      <c r="C6180" s="440" t="s">
        <v>18811</v>
      </c>
      <c r="D6180" s="440" t="s">
        <v>18546</v>
      </c>
      <c r="E6180" s="440" t="s">
        <v>18547</v>
      </c>
      <c r="F6180" s="440" t="s">
        <v>18812</v>
      </c>
      <c r="G6180" s="440" t="s">
        <v>18813</v>
      </c>
      <c r="H6180" s="440" t="s">
        <v>18814</v>
      </c>
      <c r="I6180" s="436" t="s">
        <v>9</v>
      </c>
      <c r="J6180" s="442" t="s">
        <v>645</v>
      </c>
    </row>
    <row r="6181" spans="1:10" s="454" customFormat="1" ht="158.4">
      <c r="A6181" s="439" t="s">
        <v>18543</v>
      </c>
      <c r="B6181" s="440" t="s">
        <v>18544</v>
      </c>
      <c r="C6181" s="440" t="s">
        <v>18815</v>
      </c>
      <c r="D6181" s="440" t="s">
        <v>18546</v>
      </c>
      <c r="E6181" s="440" t="s">
        <v>18547</v>
      </c>
      <c r="F6181" s="440" t="s">
        <v>18816</v>
      </c>
      <c r="G6181" s="440" t="s">
        <v>18817</v>
      </c>
      <c r="H6181" s="440" t="s">
        <v>18818</v>
      </c>
      <c r="I6181" s="436" t="s">
        <v>9</v>
      </c>
      <c r="J6181" s="442" t="s">
        <v>645</v>
      </c>
    </row>
    <row r="6182" spans="1:10" s="454" customFormat="1" ht="158.4">
      <c r="A6182" s="439" t="s">
        <v>18543</v>
      </c>
      <c r="B6182" s="440" t="s">
        <v>18544</v>
      </c>
      <c r="C6182" s="440" t="s">
        <v>18819</v>
      </c>
      <c r="D6182" s="440" t="s">
        <v>18546</v>
      </c>
      <c r="E6182" s="440" t="s">
        <v>18547</v>
      </c>
      <c r="F6182" s="440" t="s">
        <v>18820</v>
      </c>
      <c r="G6182" s="440" t="s">
        <v>18821</v>
      </c>
      <c r="H6182" s="440" t="s">
        <v>18822</v>
      </c>
      <c r="I6182" s="436" t="s">
        <v>9</v>
      </c>
      <c r="J6182" s="442" t="s">
        <v>645</v>
      </c>
    </row>
    <row r="6183" spans="1:10" s="454" customFormat="1" ht="158.4">
      <c r="A6183" s="439" t="s">
        <v>18543</v>
      </c>
      <c r="B6183" s="440" t="s">
        <v>18544</v>
      </c>
      <c r="C6183" s="440" t="s">
        <v>18823</v>
      </c>
      <c r="D6183" s="440" t="s">
        <v>18546</v>
      </c>
      <c r="E6183" s="440" t="s">
        <v>18547</v>
      </c>
      <c r="F6183" s="440" t="s">
        <v>18824</v>
      </c>
      <c r="G6183" s="440" t="s">
        <v>18825</v>
      </c>
      <c r="H6183" s="440" t="s">
        <v>18826</v>
      </c>
      <c r="I6183" s="436" t="s">
        <v>9</v>
      </c>
      <c r="J6183" s="442" t="s">
        <v>645</v>
      </c>
    </row>
    <row r="6184" spans="1:10" s="454" customFormat="1" ht="158.4">
      <c r="A6184" s="439" t="s">
        <v>18543</v>
      </c>
      <c r="B6184" s="440" t="s">
        <v>18544</v>
      </c>
      <c r="C6184" s="440" t="s">
        <v>18827</v>
      </c>
      <c r="D6184" s="440" t="s">
        <v>18546</v>
      </c>
      <c r="E6184" s="440" t="s">
        <v>18547</v>
      </c>
      <c r="F6184" s="440" t="s">
        <v>18828</v>
      </c>
      <c r="G6184" s="440" t="s">
        <v>18829</v>
      </c>
      <c r="H6184" s="440" t="s">
        <v>18830</v>
      </c>
      <c r="I6184" s="436" t="s">
        <v>9</v>
      </c>
      <c r="J6184" s="442" t="s">
        <v>645</v>
      </c>
    </row>
    <row r="6185" spans="1:10" s="454" customFormat="1" ht="158.4">
      <c r="A6185" s="439" t="s">
        <v>18543</v>
      </c>
      <c r="B6185" s="440" t="s">
        <v>18544</v>
      </c>
      <c r="C6185" s="440" t="s">
        <v>18831</v>
      </c>
      <c r="D6185" s="440" t="s">
        <v>18546</v>
      </c>
      <c r="E6185" s="440" t="s">
        <v>18547</v>
      </c>
      <c r="F6185" s="440" t="s">
        <v>18832</v>
      </c>
      <c r="G6185" s="440" t="s">
        <v>18833</v>
      </c>
      <c r="H6185" s="440" t="s">
        <v>18834</v>
      </c>
      <c r="I6185" s="436" t="s">
        <v>9</v>
      </c>
      <c r="J6185" s="442" t="s">
        <v>645</v>
      </c>
    </row>
    <row r="6186" spans="1:10" s="465" customFormat="1" ht="158.4">
      <c r="A6186" s="469" t="s">
        <v>18543</v>
      </c>
      <c r="B6186" s="462" t="s">
        <v>18544</v>
      </c>
      <c r="C6186" s="462" t="s">
        <v>18835</v>
      </c>
      <c r="D6186" s="462" t="s">
        <v>18546</v>
      </c>
      <c r="E6186" s="462" t="s">
        <v>18547</v>
      </c>
      <c r="F6186" s="462" t="s">
        <v>18836</v>
      </c>
      <c r="G6186" s="462" t="s">
        <v>18829</v>
      </c>
      <c r="H6186" s="462" t="s">
        <v>18837</v>
      </c>
      <c r="I6186" s="436" t="s">
        <v>9</v>
      </c>
      <c r="J6186" s="463" t="s">
        <v>645</v>
      </c>
    </row>
    <row r="6187" spans="1:10" s="454" customFormat="1" ht="158.4">
      <c r="A6187" s="439" t="s">
        <v>18543</v>
      </c>
      <c r="B6187" s="440" t="s">
        <v>18544</v>
      </c>
      <c r="C6187" s="440" t="s">
        <v>18838</v>
      </c>
      <c r="D6187" s="440" t="s">
        <v>18546</v>
      </c>
      <c r="E6187" s="440" t="s">
        <v>18547</v>
      </c>
      <c r="F6187" s="440" t="s">
        <v>18839</v>
      </c>
      <c r="G6187" s="440" t="s">
        <v>18840</v>
      </c>
      <c r="H6187" s="440" t="s">
        <v>18841</v>
      </c>
      <c r="I6187" s="436" t="s">
        <v>9</v>
      </c>
      <c r="J6187" s="442" t="s">
        <v>645</v>
      </c>
    </row>
    <row r="6188" spans="1:10" s="454" customFormat="1" ht="158.4">
      <c r="A6188" s="439" t="s">
        <v>18543</v>
      </c>
      <c r="B6188" s="440" t="s">
        <v>18544</v>
      </c>
      <c r="C6188" s="440" t="s">
        <v>18842</v>
      </c>
      <c r="D6188" s="440" t="s">
        <v>18546</v>
      </c>
      <c r="E6188" s="440" t="s">
        <v>18547</v>
      </c>
      <c r="F6188" s="440" t="s">
        <v>18843</v>
      </c>
      <c r="G6188" s="440" t="s">
        <v>18844</v>
      </c>
      <c r="H6188" s="440" t="s">
        <v>18845</v>
      </c>
      <c r="I6188" s="436" t="s">
        <v>9</v>
      </c>
      <c r="J6188" s="442" t="s">
        <v>645</v>
      </c>
    </row>
    <row r="6189" spans="1:10" s="454" customFormat="1" ht="158.4">
      <c r="A6189" s="439" t="s">
        <v>18543</v>
      </c>
      <c r="B6189" s="440" t="s">
        <v>18544</v>
      </c>
      <c r="C6189" s="440" t="s">
        <v>18846</v>
      </c>
      <c r="D6189" s="440" t="s">
        <v>18546</v>
      </c>
      <c r="E6189" s="440" t="s">
        <v>18547</v>
      </c>
      <c r="F6189" s="440" t="s">
        <v>18847</v>
      </c>
      <c r="G6189" s="440" t="s">
        <v>18848</v>
      </c>
      <c r="H6189" s="440" t="s">
        <v>18849</v>
      </c>
      <c r="I6189" s="436" t="s">
        <v>9</v>
      </c>
      <c r="J6189" s="442" t="s">
        <v>645</v>
      </c>
    </row>
    <row r="6190" spans="1:10" s="465" customFormat="1" ht="158.4">
      <c r="A6190" s="469" t="s">
        <v>18543</v>
      </c>
      <c r="B6190" s="462" t="s">
        <v>18544</v>
      </c>
      <c r="C6190" s="462" t="s">
        <v>18850</v>
      </c>
      <c r="D6190" s="462" t="s">
        <v>18546</v>
      </c>
      <c r="E6190" s="462" t="s">
        <v>18547</v>
      </c>
      <c r="F6190" s="462" t="s">
        <v>18851</v>
      </c>
      <c r="G6190" s="462" t="s">
        <v>18852</v>
      </c>
      <c r="H6190" s="462" t="s">
        <v>18853</v>
      </c>
      <c r="I6190" s="436" t="s">
        <v>9</v>
      </c>
      <c r="J6190" s="463" t="s">
        <v>645</v>
      </c>
    </row>
    <row r="6191" spans="1:10" s="454" customFormat="1" ht="158.4">
      <c r="A6191" s="439" t="s">
        <v>18543</v>
      </c>
      <c r="B6191" s="440" t="s">
        <v>18544</v>
      </c>
      <c r="C6191" s="440" t="s">
        <v>18854</v>
      </c>
      <c r="D6191" s="440" t="s">
        <v>18546</v>
      </c>
      <c r="E6191" s="440" t="s">
        <v>18547</v>
      </c>
      <c r="F6191" s="440" t="s">
        <v>5025</v>
      </c>
      <c r="G6191" s="440" t="s">
        <v>18855</v>
      </c>
      <c r="H6191" s="440" t="s">
        <v>3365</v>
      </c>
      <c r="I6191" s="436" t="s">
        <v>9</v>
      </c>
      <c r="J6191" s="442" t="s">
        <v>645</v>
      </c>
    </row>
    <row r="6192" spans="1:10" s="454" customFormat="1" ht="158.4">
      <c r="A6192" s="439" t="s">
        <v>18543</v>
      </c>
      <c r="B6192" s="440" t="s">
        <v>18544</v>
      </c>
      <c r="C6192" s="440" t="s">
        <v>18856</v>
      </c>
      <c r="D6192" s="440" t="s">
        <v>18546</v>
      </c>
      <c r="E6192" s="440" t="s">
        <v>18547</v>
      </c>
      <c r="F6192" s="440" t="s">
        <v>7863</v>
      </c>
      <c r="G6192" s="440" t="s">
        <v>18857</v>
      </c>
      <c r="H6192" s="440" t="s">
        <v>6543</v>
      </c>
      <c r="I6192" s="436" t="s">
        <v>9</v>
      </c>
      <c r="J6192" s="442" t="s">
        <v>645</v>
      </c>
    </row>
    <row r="6193" spans="1:10" s="454" customFormat="1" ht="158.4">
      <c r="A6193" s="439" t="s">
        <v>18543</v>
      </c>
      <c r="B6193" s="440" t="s">
        <v>18544</v>
      </c>
      <c r="C6193" s="440" t="s">
        <v>18858</v>
      </c>
      <c r="D6193" s="440" t="s">
        <v>18546</v>
      </c>
      <c r="E6193" s="440" t="s">
        <v>18547</v>
      </c>
      <c r="F6193" s="440" t="s">
        <v>3031</v>
      </c>
      <c r="G6193" s="440" t="s">
        <v>5408</v>
      </c>
      <c r="H6193" s="440" t="s">
        <v>3362</v>
      </c>
      <c r="I6193" s="436" t="s">
        <v>9</v>
      </c>
      <c r="J6193" s="442" t="s">
        <v>645</v>
      </c>
    </row>
    <row r="6194" spans="1:10" s="454" customFormat="1" ht="158.4">
      <c r="A6194" s="439" t="s">
        <v>18543</v>
      </c>
      <c r="B6194" s="440" t="s">
        <v>18544</v>
      </c>
      <c r="C6194" s="440" t="s">
        <v>18859</v>
      </c>
      <c r="D6194" s="440" t="s">
        <v>18546</v>
      </c>
      <c r="E6194" s="440" t="s">
        <v>18547</v>
      </c>
      <c r="F6194" s="470" t="s">
        <v>18860</v>
      </c>
      <c r="G6194" s="442" t="s">
        <v>18848</v>
      </c>
      <c r="H6194" s="442" t="s">
        <v>18682</v>
      </c>
      <c r="I6194" s="436" t="s">
        <v>9</v>
      </c>
      <c r="J6194" s="442" t="s">
        <v>645</v>
      </c>
    </row>
    <row r="6195" spans="1:10" s="454" customFormat="1" ht="158.4">
      <c r="A6195" s="439" t="s">
        <v>18543</v>
      </c>
      <c r="B6195" s="440" t="s">
        <v>18544</v>
      </c>
      <c r="C6195" s="440" t="s">
        <v>18861</v>
      </c>
      <c r="D6195" s="440" t="s">
        <v>18546</v>
      </c>
      <c r="E6195" s="440" t="s">
        <v>18547</v>
      </c>
      <c r="F6195" s="470" t="s">
        <v>18862</v>
      </c>
      <c r="G6195" s="442" t="s">
        <v>18848</v>
      </c>
      <c r="H6195" s="442" t="s">
        <v>18686</v>
      </c>
      <c r="I6195" s="436" t="s">
        <v>9</v>
      </c>
      <c r="J6195" s="442" t="s">
        <v>645</v>
      </c>
    </row>
    <row r="6196" spans="1:10" s="454" customFormat="1" ht="158.4">
      <c r="A6196" s="439" t="s">
        <v>18543</v>
      </c>
      <c r="B6196" s="440" t="s">
        <v>18544</v>
      </c>
      <c r="C6196" s="440" t="s">
        <v>18863</v>
      </c>
      <c r="D6196" s="440" t="s">
        <v>18546</v>
      </c>
      <c r="E6196" s="440" t="s">
        <v>18547</v>
      </c>
      <c r="F6196" s="470" t="s">
        <v>18864</v>
      </c>
      <c r="G6196" s="442" t="s">
        <v>18865</v>
      </c>
      <c r="H6196" s="442" t="s">
        <v>18866</v>
      </c>
      <c r="I6196" s="436" t="s">
        <v>9</v>
      </c>
      <c r="J6196" s="442" t="s">
        <v>645</v>
      </c>
    </row>
    <row r="6197" spans="1:10" s="454" customFormat="1" ht="158.4">
      <c r="A6197" s="439" t="s">
        <v>18543</v>
      </c>
      <c r="B6197" s="440" t="s">
        <v>18544</v>
      </c>
      <c r="C6197" s="440" t="s">
        <v>18867</v>
      </c>
      <c r="D6197" s="440" t="s">
        <v>18546</v>
      </c>
      <c r="E6197" s="440" t="s">
        <v>18547</v>
      </c>
      <c r="F6197" s="470" t="s">
        <v>1625</v>
      </c>
      <c r="G6197" s="442" t="s">
        <v>18865</v>
      </c>
      <c r="H6197" s="442" t="s">
        <v>18868</v>
      </c>
      <c r="I6197" s="436" t="s">
        <v>9</v>
      </c>
      <c r="J6197" s="442" t="s">
        <v>645</v>
      </c>
    </row>
    <row r="6198" spans="1:10" s="465" customFormat="1" ht="158.4">
      <c r="A6198" s="469" t="s">
        <v>18543</v>
      </c>
      <c r="B6198" s="462" t="s">
        <v>18544</v>
      </c>
      <c r="C6198" s="462" t="s">
        <v>18869</v>
      </c>
      <c r="D6198" s="462" t="s">
        <v>18546</v>
      </c>
      <c r="E6198" s="462" t="s">
        <v>18547</v>
      </c>
      <c r="F6198" s="325" t="s">
        <v>18870</v>
      </c>
      <c r="G6198" s="325" t="s">
        <v>18848</v>
      </c>
      <c r="H6198" s="325" t="s">
        <v>18871</v>
      </c>
      <c r="I6198" s="282" t="s">
        <v>10</v>
      </c>
      <c r="J6198" s="290" t="s">
        <v>18888</v>
      </c>
    </row>
    <row r="6199" spans="1:10" s="454" customFormat="1" ht="158.4">
      <c r="A6199" s="456" t="s">
        <v>18543</v>
      </c>
      <c r="B6199" s="441" t="s">
        <v>18544</v>
      </c>
      <c r="C6199" s="441" t="s">
        <v>18872</v>
      </c>
      <c r="D6199" s="441" t="s">
        <v>18546</v>
      </c>
      <c r="E6199" s="441" t="s">
        <v>18547</v>
      </c>
      <c r="F6199" s="471" t="s">
        <v>18873</v>
      </c>
      <c r="G6199" s="457" t="s">
        <v>18865</v>
      </c>
      <c r="H6199" s="457" t="s">
        <v>18874</v>
      </c>
      <c r="I6199" s="436" t="s">
        <v>9</v>
      </c>
      <c r="J6199" s="457" t="s">
        <v>645</v>
      </c>
    </row>
    <row r="6200" spans="1:10" s="465" customFormat="1" ht="165.6">
      <c r="A6200" s="461" t="s">
        <v>18543</v>
      </c>
      <c r="B6200" s="463" t="s">
        <v>18544</v>
      </c>
      <c r="C6200" s="463" t="s">
        <v>18875</v>
      </c>
      <c r="D6200" s="463" t="s">
        <v>18546</v>
      </c>
      <c r="E6200" s="463" t="s">
        <v>18547</v>
      </c>
      <c r="F6200" s="463" t="s">
        <v>18876</v>
      </c>
      <c r="G6200" s="463" t="s">
        <v>18877</v>
      </c>
      <c r="H6200" s="463" t="s">
        <v>18878</v>
      </c>
      <c r="I6200" s="436" t="s">
        <v>9</v>
      </c>
      <c r="J6200" s="463" t="s">
        <v>645</v>
      </c>
    </row>
    <row r="6201" spans="1:10" s="454" customFormat="1" ht="165.6">
      <c r="A6201" s="459" t="s">
        <v>18543</v>
      </c>
      <c r="B6201" s="442" t="s">
        <v>18544</v>
      </c>
      <c r="C6201" s="442" t="s">
        <v>18879</v>
      </c>
      <c r="D6201" s="442" t="s">
        <v>18546</v>
      </c>
      <c r="E6201" s="442" t="s">
        <v>18547</v>
      </c>
      <c r="F6201" s="442" t="s">
        <v>18880</v>
      </c>
      <c r="G6201" s="442" t="s">
        <v>18881</v>
      </c>
      <c r="H6201" s="442" t="s">
        <v>18882</v>
      </c>
      <c r="I6201" s="436" t="s">
        <v>9</v>
      </c>
      <c r="J6201" s="442"/>
    </row>
    <row r="6202" spans="1:10" s="454" customFormat="1" ht="165.6">
      <c r="A6202" s="459" t="s">
        <v>18543</v>
      </c>
      <c r="B6202" s="442" t="s">
        <v>18544</v>
      </c>
      <c r="C6202" s="442" t="s">
        <v>18883</v>
      </c>
      <c r="D6202" s="442" t="s">
        <v>18546</v>
      </c>
      <c r="E6202" s="442" t="s">
        <v>18547</v>
      </c>
      <c r="F6202" s="442" t="s">
        <v>18884</v>
      </c>
      <c r="G6202" s="442" t="s">
        <v>18885</v>
      </c>
      <c r="H6202" s="442" t="s">
        <v>18886</v>
      </c>
      <c r="I6202" s="436" t="s">
        <v>9</v>
      </c>
      <c r="J6202" s="442"/>
    </row>
    <row r="6203" spans="1:10" s="474" customFormat="1" ht="65.25" customHeight="1">
      <c r="A6203" s="472" t="s">
        <v>19007</v>
      </c>
      <c r="B6203" s="473" t="s">
        <v>19008</v>
      </c>
      <c r="C6203" s="472" t="s">
        <v>19009</v>
      </c>
      <c r="D6203" s="472"/>
      <c r="E6203" s="473" t="s">
        <v>19010</v>
      </c>
      <c r="F6203" s="473" t="s">
        <v>19011</v>
      </c>
      <c r="G6203" s="473" t="s">
        <v>19012</v>
      </c>
      <c r="H6203" s="473" t="s">
        <v>19013</v>
      </c>
      <c r="I6203" s="436" t="s">
        <v>9</v>
      </c>
      <c r="J6203" s="472"/>
    </row>
    <row r="6204" spans="1:10" s="474" customFormat="1" ht="158.4">
      <c r="A6204" s="472" t="s">
        <v>19007</v>
      </c>
      <c r="B6204" s="473" t="s">
        <v>19008</v>
      </c>
      <c r="C6204" s="472" t="s">
        <v>19014</v>
      </c>
      <c r="D6204" s="472"/>
      <c r="E6204" s="473" t="s">
        <v>19010</v>
      </c>
      <c r="F6204" s="473" t="s">
        <v>19015</v>
      </c>
      <c r="G6204" s="473" t="s">
        <v>19016</v>
      </c>
      <c r="H6204" s="473" t="s">
        <v>19017</v>
      </c>
      <c r="I6204" s="436" t="s">
        <v>9</v>
      </c>
      <c r="J6204" s="472"/>
    </row>
    <row r="6205" spans="1:10" s="474" customFormat="1" ht="158.4">
      <c r="A6205" s="472" t="s">
        <v>19007</v>
      </c>
      <c r="B6205" s="473" t="s">
        <v>19008</v>
      </c>
      <c r="C6205" s="472" t="s">
        <v>19018</v>
      </c>
      <c r="D6205" s="472"/>
      <c r="E6205" s="473" t="s">
        <v>19010</v>
      </c>
      <c r="F6205" s="473" t="s">
        <v>19019</v>
      </c>
      <c r="G6205" s="473" t="s">
        <v>19020</v>
      </c>
      <c r="H6205" s="473" t="s">
        <v>19021</v>
      </c>
      <c r="I6205" s="282" t="s">
        <v>10</v>
      </c>
      <c r="J6205" s="475" t="s">
        <v>19022</v>
      </c>
    </row>
    <row r="6206" spans="1:10" s="474" customFormat="1" ht="201.6">
      <c r="A6206" s="472" t="s">
        <v>19007</v>
      </c>
      <c r="B6206" s="473" t="s">
        <v>19008</v>
      </c>
      <c r="C6206" s="472" t="s">
        <v>19023</v>
      </c>
      <c r="D6206" s="472"/>
      <c r="E6206" s="473" t="s">
        <v>19010</v>
      </c>
      <c r="F6206" s="473" t="s">
        <v>19024</v>
      </c>
      <c r="G6206" s="473" t="s">
        <v>19025</v>
      </c>
      <c r="H6206" s="473" t="s">
        <v>19026</v>
      </c>
      <c r="I6206" s="436" t="s">
        <v>9</v>
      </c>
      <c r="J6206" s="472"/>
    </row>
    <row r="6207" spans="1:10" s="474" customFormat="1" ht="158.4">
      <c r="A6207" s="472" t="s">
        <v>19007</v>
      </c>
      <c r="B6207" s="473" t="s">
        <v>19008</v>
      </c>
      <c r="C6207" s="472" t="s">
        <v>19027</v>
      </c>
      <c r="D6207" s="472"/>
      <c r="E6207" s="473" t="s">
        <v>19010</v>
      </c>
      <c r="F6207" s="473" t="s">
        <v>19028</v>
      </c>
      <c r="G6207" s="473" t="s">
        <v>19025</v>
      </c>
      <c r="H6207" s="473" t="s">
        <v>19029</v>
      </c>
      <c r="I6207" s="436" t="s">
        <v>9</v>
      </c>
      <c r="J6207" s="472"/>
    </row>
    <row r="6208" spans="1:10" s="474" customFormat="1" ht="158.4">
      <c r="A6208" s="472" t="s">
        <v>19007</v>
      </c>
      <c r="B6208" s="473" t="s">
        <v>19008</v>
      </c>
      <c r="C6208" s="472" t="s">
        <v>19030</v>
      </c>
      <c r="D6208" s="472"/>
      <c r="E6208" s="473" t="s">
        <v>19010</v>
      </c>
      <c r="F6208" s="473" t="s">
        <v>19031</v>
      </c>
      <c r="G6208" s="473" t="s">
        <v>19032</v>
      </c>
      <c r="H6208" s="473" t="s">
        <v>19033</v>
      </c>
      <c r="I6208" s="436" t="s">
        <v>9</v>
      </c>
      <c r="J6208" s="472"/>
    </row>
    <row r="6209" spans="1:10" s="474" customFormat="1" ht="158.4">
      <c r="A6209" s="472" t="s">
        <v>19007</v>
      </c>
      <c r="B6209" s="473" t="s">
        <v>19008</v>
      </c>
      <c r="C6209" s="472" t="s">
        <v>19034</v>
      </c>
      <c r="D6209" s="472"/>
      <c r="E6209" s="473" t="s">
        <v>19010</v>
      </c>
      <c r="F6209" s="473" t="s">
        <v>19035</v>
      </c>
      <c r="G6209" s="473" t="s">
        <v>19036</v>
      </c>
      <c r="H6209" s="473" t="s">
        <v>19037</v>
      </c>
      <c r="I6209" s="436" t="s">
        <v>9</v>
      </c>
      <c r="J6209" s="472"/>
    </row>
    <row r="6210" spans="1:10" s="474" customFormat="1" ht="158.4">
      <c r="A6210" s="472" t="s">
        <v>19007</v>
      </c>
      <c r="B6210" s="473" t="s">
        <v>19008</v>
      </c>
      <c r="C6210" s="472" t="s">
        <v>19038</v>
      </c>
      <c r="D6210" s="472"/>
      <c r="E6210" s="473" t="s">
        <v>19010</v>
      </c>
      <c r="F6210" s="473" t="s">
        <v>19039</v>
      </c>
      <c r="G6210" s="473" t="s">
        <v>19040</v>
      </c>
      <c r="H6210" s="473" t="s">
        <v>19041</v>
      </c>
      <c r="I6210" s="436" t="s">
        <v>9</v>
      </c>
      <c r="J6210" s="472"/>
    </row>
    <row r="6211" spans="1:10" s="474" customFormat="1" ht="158.4">
      <c r="A6211" s="472" t="s">
        <v>19007</v>
      </c>
      <c r="B6211" s="473" t="s">
        <v>19008</v>
      </c>
      <c r="C6211" s="472" t="s">
        <v>19042</v>
      </c>
      <c r="D6211" s="472"/>
      <c r="E6211" s="473" t="s">
        <v>19010</v>
      </c>
      <c r="F6211" s="473" t="s">
        <v>19043</v>
      </c>
      <c r="G6211" s="473" t="s">
        <v>19044</v>
      </c>
      <c r="H6211" s="473" t="s">
        <v>19045</v>
      </c>
      <c r="I6211" s="436" t="s">
        <v>9</v>
      </c>
      <c r="J6211" s="472"/>
    </row>
    <row r="6212" spans="1:10" s="474" customFormat="1" ht="158.4">
      <c r="A6212" s="472" t="s">
        <v>19007</v>
      </c>
      <c r="B6212" s="473" t="s">
        <v>19008</v>
      </c>
      <c r="C6212" s="472" t="s">
        <v>19046</v>
      </c>
      <c r="D6212" s="472"/>
      <c r="E6212" s="473" t="s">
        <v>19010</v>
      </c>
      <c r="F6212" s="473" t="s">
        <v>19047</v>
      </c>
      <c r="G6212" s="473" t="s">
        <v>19048</v>
      </c>
      <c r="H6212" s="473" t="s">
        <v>19045</v>
      </c>
      <c r="I6212" s="436" t="s">
        <v>9</v>
      </c>
      <c r="J6212" s="472"/>
    </row>
    <row r="6213" spans="1:10" s="474" customFormat="1" ht="158.4">
      <c r="A6213" s="472" t="s">
        <v>19007</v>
      </c>
      <c r="B6213" s="473" t="s">
        <v>19008</v>
      </c>
      <c r="C6213" s="472" t="s">
        <v>19049</v>
      </c>
      <c r="D6213" s="472"/>
      <c r="E6213" s="473" t="s">
        <v>19010</v>
      </c>
      <c r="F6213" s="473" t="s">
        <v>19050</v>
      </c>
      <c r="G6213" s="473" t="s">
        <v>19051</v>
      </c>
      <c r="H6213" s="473" t="s">
        <v>19052</v>
      </c>
      <c r="I6213" s="436" t="s">
        <v>9</v>
      </c>
      <c r="J6213" s="472"/>
    </row>
    <row r="6214" spans="1:10" s="474" customFormat="1" ht="158.4">
      <c r="A6214" s="472" t="s">
        <v>19007</v>
      </c>
      <c r="B6214" s="473" t="s">
        <v>19008</v>
      </c>
      <c r="C6214" s="472" t="s">
        <v>19053</v>
      </c>
      <c r="D6214" s="472"/>
      <c r="E6214" s="473" t="s">
        <v>19010</v>
      </c>
      <c r="F6214" s="473" t="s">
        <v>19054</v>
      </c>
      <c r="G6214" s="473" t="s">
        <v>19055</v>
      </c>
      <c r="H6214" s="473" t="s">
        <v>19045</v>
      </c>
      <c r="I6214" s="436" t="s">
        <v>9</v>
      </c>
      <c r="J6214" s="472"/>
    </row>
    <row r="6215" spans="1:10" s="474" customFormat="1" ht="158.4">
      <c r="A6215" s="472" t="s">
        <v>19007</v>
      </c>
      <c r="B6215" s="473" t="s">
        <v>19008</v>
      </c>
      <c r="C6215" s="472" t="s">
        <v>19056</v>
      </c>
      <c r="D6215" s="472"/>
      <c r="E6215" s="473" t="s">
        <v>19010</v>
      </c>
      <c r="F6215" s="473" t="s">
        <v>19057</v>
      </c>
      <c r="G6215" s="473" t="s">
        <v>19058</v>
      </c>
      <c r="H6215" s="473" t="s">
        <v>19059</v>
      </c>
      <c r="I6215" s="436" t="s">
        <v>9</v>
      </c>
      <c r="J6215" s="472"/>
    </row>
    <row r="6216" spans="1:10" s="474" customFormat="1" ht="216">
      <c r="A6216" s="472" t="s">
        <v>19007</v>
      </c>
      <c r="B6216" s="473" t="s">
        <v>19008</v>
      </c>
      <c r="C6216" s="472" t="s">
        <v>19060</v>
      </c>
      <c r="D6216" s="472"/>
      <c r="E6216" s="473" t="s">
        <v>19010</v>
      </c>
      <c r="F6216" s="473" t="s">
        <v>19061</v>
      </c>
      <c r="G6216" s="473" t="s">
        <v>19062</v>
      </c>
      <c r="H6216" s="473" t="s">
        <v>19063</v>
      </c>
      <c r="I6216" s="436" t="s">
        <v>9</v>
      </c>
      <c r="J6216" s="472"/>
    </row>
    <row r="6217" spans="1:10" s="474" customFormat="1" ht="216">
      <c r="A6217" s="472" t="s">
        <v>19007</v>
      </c>
      <c r="B6217" s="473" t="s">
        <v>19008</v>
      </c>
      <c r="C6217" s="472" t="s">
        <v>19064</v>
      </c>
      <c r="D6217" s="472"/>
      <c r="E6217" s="473" t="s">
        <v>19010</v>
      </c>
      <c r="F6217" s="473" t="s">
        <v>19065</v>
      </c>
      <c r="G6217" s="473" t="s">
        <v>19062</v>
      </c>
      <c r="H6217" s="473" t="s">
        <v>19063</v>
      </c>
      <c r="I6217" s="436" t="s">
        <v>9</v>
      </c>
      <c r="J6217" s="472"/>
    </row>
    <row r="6218" spans="1:10" s="474" customFormat="1" ht="158.4">
      <c r="A6218" s="472" t="s">
        <v>19007</v>
      </c>
      <c r="B6218" s="473" t="s">
        <v>19008</v>
      </c>
      <c r="C6218" s="472" t="s">
        <v>19066</v>
      </c>
      <c r="D6218" s="472"/>
      <c r="E6218" s="473" t="s">
        <v>19010</v>
      </c>
      <c r="F6218" s="473" t="s">
        <v>19067</v>
      </c>
      <c r="G6218" s="473" t="s">
        <v>19068</v>
      </c>
      <c r="H6218" s="473" t="s">
        <v>19069</v>
      </c>
      <c r="I6218" s="436" t="s">
        <v>9</v>
      </c>
      <c r="J6218" s="472"/>
    </row>
    <row r="6219" spans="1:10" s="474" customFormat="1" ht="158.4">
      <c r="A6219" s="472" t="s">
        <v>19007</v>
      </c>
      <c r="B6219" s="473" t="s">
        <v>19008</v>
      </c>
      <c r="C6219" s="472" t="s">
        <v>19070</v>
      </c>
      <c r="D6219" s="472"/>
      <c r="E6219" s="473" t="s">
        <v>19010</v>
      </c>
      <c r="F6219" s="473" t="s">
        <v>19071</v>
      </c>
      <c r="G6219" s="473" t="s">
        <v>19072</v>
      </c>
      <c r="H6219" s="473" t="s">
        <v>19069</v>
      </c>
      <c r="I6219" s="436" t="s">
        <v>9</v>
      </c>
      <c r="J6219" s="472"/>
    </row>
    <row r="6220" spans="1:10" s="474" customFormat="1" ht="158.4">
      <c r="A6220" s="472" t="s">
        <v>19007</v>
      </c>
      <c r="B6220" s="473" t="s">
        <v>19008</v>
      </c>
      <c r="C6220" s="472" t="s">
        <v>19073</v>
      </c>
      <c r="D6220" s="472"/>
      <c r="E6220" s="473" t="s">
        <v>19010</v>
      </c>
      <c r="F6220" s="473" t="s">
        <v>19074</v>
      </c>
      <c r="G6220" s="473" t="s">
        <v>19075</v>
      </c>
      <c r="H6220" s="473" t="s">
        <v>19069</v>
      </c>
      <c r="I6220" s="436" t="s">
        <v>9</v>
      </c>
      <c r="J6220" s="472"/>
    </row>
    <row r="6221" spans="1:10" s="474" customFormat="1" ht="135.75" customHeight="1">
      <c r="A6221" s="476" t="s">
        <v>19290</v>
      </c>
      <c r="B6221" s="284"/>
      <c r="C6221" s="476" t="s">
        <v>19291</v>
      </c>
      <c r="D6221" s="476"/>
      <c r="E6221" s="284"/>
      <c r="F6221" s="477" t="s">
        <v>19292</v>
      </c>
      <c r="G6221" s="477" t="s">
        <v>19293</v>
      </c>
      <c r="H6221" s="477" t="s">
        <v>19294</v>
      </c>
      <c r="I6221" s="436" t="s">
        <v>9</v>
      </c>
    </row>
    <row r="6222" spans="1:10" s="474" customFormat="1" ht="69">
      <c r="A6222" s="476" t="s">
        <v>19290</v>
      </c>
      <c r="B6222" s="284"/>
      <c r="C6222" s="476" t="s">
        <v>19295</v>
      </c>
      <c r="D6222" s="476"/>
      <c r="E6222" s="284"/>
      <c r="F6222" s="477" t="s">
        <v>19296</v>
      </c>
      <c r="G6222" s="477" t="s">
        <v>19297</v>
      </c>
      <c r="H6222" s="477" t="s">
        <v>19298</v>
      </c>
      <c r="I6222" s="436" t="s">
        <v>9</v>
      </c>
    </row>
    <row r="6223" spans="1:10" s="474" customFormat="1" ht="69">
      <c r="A6223" s="476" t="s">
        <v>19290</v>
      </c>
      <c r="B6223" s="284"/>
      <c r="C6223" s="476" t="s">
        <v>19299</v>
      </c>
      <c r="D6223" s="476"/>
      <c r="E6223" s="284"/>
      <c r="F6223" s="477" t="s">
        <v>19300</v>
      </c>
      <c r="G6223" s="477" t="s">
        <v>19301</v>
      </c>
      <c r="H6223" s="477" t="s">
        <v>19302</v>
      </c>
      <c r="I6223" s="436" t="s">
        <v>9</v>
      </c>
    </row>
    <row r="6224" spans="1:10" s="474" customFormat="1" ht="69">
      <c r="A6224" s="476" t="s">
        <v>19290</v>
      </c>
      <c r="B6224" s="284"/>
      <c r="C6224" s="476" t="s">
        <v>19303</v>
      </c>
      <c r="D6224" s="476"/>
      <c r="E6224" s="284"/>
      <c r="F6224" s="477" t="s">
        <v>19304</v>
      </c>
      <c r="G6224" s="477" t="s">
        <v>19305</v>
      </c>
      <c r="H6224" s="477" t="s">
        <v>19306</v>
      </c>
      <c r="I6224" s="436" t="s">
        <v>9</v>
      </c>
    </row>
    <row r="6225" spans="1:9" s="474" customFormat="1" ht="82.8">
      <c r="A6225" s="476" t="s">
        <v>19290</v>
      </c>
      <c r="B6225" s="284"/>
      <c r="C6225" s="476" t="s">
        <v>19307</v>
      </c>
      <c r="D6225" s="476"/>
      <c r="E6225" s="284"/>
      <c r="F6225" s="477" t="s">
        <v>19308</v>
      </c>
      <c r="G6225" s="477" t="s">
        <v>19309</v>
      </c>
      <c r="H6225" s="477" t="s">
        <v>19310</v>
      </c>
      <c r="I6225" s="436" t="s">
        <v>9</v>
      </c>
    </row>
    <row r="6226" spans="1:9" s="474" customFormat="1" ht="82.8">
      <c r="A6226" s="476" t="s">
        <v>19290</v>
      </c>
      <c r="B6226" s="284"/>
      <c r="C6226" s="476" t="s">
        <v>19311</v>
      </c>
      <c r="D6226" s="476"/>
      <c r="E6226" s="284"/>
      <c r="F6226" s="477" t="s">
        <v>19312</v>
      </c>
      <c r="G6226" s="477" t="s">
        <v>19313</v>
      </c>
      <c r="H6226" s="477" t="s">
        <v>19314</v>
      </c>
      <c r="I6226" s="436" t="s">
        <v>9</v>
      </c>
    </row>
    <row r="6227" spans="1:9" s="474" customFormat="1" ht="69">
      <c r="A6227" s="476" t="s">
        <v>19290</v>
      </c>
      <c r="B6227" s="476"/>
      <c r="C6227" s="476" t="s">
        <v>19315</v>
      </c>
      <c r="D6227" s="476"/>
      <c r="E6227" s="476"/>
      <c r="F6227" s="477" t="s">
        <v>19316</v>
      </c>
      <c r="G6227" s="477" t="s">
        <v>19317</v>
      </c>
      <c r="H6227" s="477" t="s">
        <v>19318</v>
      </c>
      <c r="I6227" s="436" t="s">
        <v>9</v>
      </c>
    </row>
    <row r="6228" spans="1:9" s="474" customFormat="1" ht="138">
      <c r="A6228" s="476" t="s">
        <v>19290</v>
      </c>
      <c r="B6228" s="476"/>
      <c r="C6228" s="476" t="s">
        <v>19319</v>
      </c>
      <c r="D6228" s="476"/>
      <c r="E6228" s="476"/>
      <c r="F6228" s="477" t="s">
        <v>19320</v>
      </c>
      <c r="G6228" s="477" t="s">
        <v>19321</v>
      </c>
      <c r="H6228" s="477" t="s">
        <v>19322</v>
      </c>
      <c r="I6228" s="436" t="s">
        <v>9</v>
      </c>
    </row>
    <row r="6229" spans="1:9" s="474" customFormat="1" ht="138">
      <c r="A6229" s="476" t="s">
        <v>19290</v>
      </c>
      <c r="B6229" s="476"/>
      <c r="C6229" s="476" t="s">
        <v>19323</v>
      </c>
      <c r="D6229" s="476"/>
      <c r="E6229" s="476"/>
      <c r="F6229" s="477" t="s">
        <v>19324</v>
      </c>
      <c r="G6229" s="477" t="s">
        <v>19325</v>
      </c>
      <c r="H6229" s="477" t="s">
        <v>19322</v>
      </c>
      <c r="I6229" s="436" t="s">
        <v>9</v>
      </c>
    </row>
    <row r="6230" spans="1:9" s="474" customFormat="1" ht="139.5" customHeight="1">
      <c r="A6230" s="476" t="s">
        <v>19326</v>
      </c>
      <c r="B6230" s="284"/>
      <c r="C6230" s="476" t="s">
        <v>19327</v>
      </c>
      <c r="D6230" s="284" t="s">
        <v>21127</v>
      </c>
      <c r="E6230" s="284" t="s">
        <v>21128</v>
      </c>
      <c r="F6230" s="477" t="s">
        <v>19328</v>
      </c>
      <c r="G6230" s="477" t="s">
        <v>19329</v>
      </c>
      <c r="H6230" s="477" t="s">
        <v>19330</v>
      </c>
      <c r="I6230" s="436" t="s">
        <v>9</v>
      </c>
    </row>
    <row r="6231" spans="1:9" s="474" customFormat="1" ht="124.2">
      <c r="A6231" s="476" t="s">
        <v>19326</v>
      </c>
      <c r="B6231" s="284"/>
      <c r="C6231" s="476" t="s">
        <v>19331</v>
      </c>
      <c r="D6231" s="284" t="s">
        <v>21127</v>
      </c>
      <c r="E6231" s="284" t="s">
        <v>21128</v>
      </c>
      <c r="F6231" s="477" t="s">
        <v>19332</v>
      </c>
      <c r="G6231" s="477" t="s">
        <v>19329</v>
      </c>
      <c r="H6231" s="477" t="s">
        <v>19333</v>
      </c>
      <c r="I6231" s="436" t="s">
        <v>9</v>
      </c>
    </row>
    <row r="6232" spans="1:9" s="474" customFormat="1" ht="124.2">
      <c r="A6232" s="476" t="s">
        <v>19326</v>
      </c>
      <c r="B6232" s="284"/>
      <c r="C6232" s="476" t="s">
        <v>19334</v>
      </c>
      <c r="D6232" s="284" t="s">
        <v>21127</v>
      </c>
      <c r="E6232" s="284" t="s">
        <v>21128</v>
      </c>
      <c r="F6232" s="477" t="s">
        <v>19335</v>
      </c>
      <c r="G6232" s="477" t="s">
        <v>19336</v>
      </c>
      <c r="H6232" s="477" t="s">
        <v>19337</v>
      </c>
      <c r="I6232" s="436" t="s">
        <v>9</v>
      </c>
    </row>
    <row r="6233" spans="1:9" s="474" customFormat="1" ht="124.2">
      <c r="A6233" s="476" t="s">
        <v>19326</v>
      </c>
      <c r="B6233" s="284"/>
      <c r="C6233" s="476" t="s">
        <v>19338</v>
      </c>
      <c r="D6233" s="284" t="s">
        <v>21127</v>
      </c>
      <c r="E6233" s="284" t="s">
        <v>21128</v>
      </c>
      <c r="F6233" s="477" t="s">
        <v>19339</v>
      </c>
      <c r="G6233" s="477" t="s">
        <v>19340</v>
      </c>
      <c r="H6233" s="477" t="s">
        <v>19341</v>
      </c>
      <c r="I6233" s="436" t="s">
        <v>9</v>
      </c>
    </row>
    <row r="6234" spans="1:9" s="474" customFormat="1" ht="124.2">
      <c r="A6234" s="476" t="s">
        <v>19326</v>
      </c>
      <c r="B6234" s="284"/>
      <c r="C6234" s="476" t="s">
        <v>19342</v>
      </c>
      <c r="D6234" s="284" t="s">
        <v>21127</v>
      </c>
      <c r="E6234" s="284" t="s">
        <v>21128</v>
      </c>
      <c r="F6234" s="477" t="s">
        <v>19343</v>
      </c>
      <c r="G6234" s="477" t="s">
        <v>19344</v>
      </c>
      <c r="H6234" s="477" t="s">
        <v>19345</v>
      </c>
      <c r="I6234" s="436" t="s">
        <v>9</v>
      </c>
    </row>
    <row r="6235" spans="1:9" s="474" customFormat="1" ht="124.2">
      <c r="A6235" s="476" t="s">
        <v>19326</v>
      </c>
      <c r="B6235" s="284"/>
      <c r="C6235" s="476" t="s">
        <v>19346</v>
      </c>
      <c r="D6235" s="284" t="s">
        <v>21127</v>
      </c>
      <c r="E6235" s="284" t="s">
        <v>21128</v>
      </c>
      <c r="F6235" s="477" t="s">
        <v>19347</v>
      </c>
      <c r="G6235" s="477" t="s">
        <v>19348</v>
      </c>
      <c r="H6235" s="477" t="s">
        <v>19349</v>
      </c>
      <c r="I6235" s="436" t="s">
        <v>9</v>
      </c>
    </row>
    <row r="6236" spans="1:9" s="474" customFormat="1" ht="124.2">
      <c r="A6236" s="476" t="s">
        <v>19326</v>
      </c>
      <c r="B6236" s="284"/>
      <c r="C6236" s="476" t="s">
        <v>19350</v>
      </c>
      <c r="D6236" s="284" t="s">
        <v>21127</v>
      </c>
      <c r="E6236" s="284" t="s">
        <v>21128</v>
      </c>
      <c r="F6236" s="477" t="s">
        <v>19351</v>
      </c>
      <c r="G6236" s="477" t="s">
        <v>19352</v>
      </c>
      <c r="H6236" s="477" t="s">
        <v>19353</v>
      </c>
      <c r="I6236" s="436" t="s">
        <v>9</v>
      </c>
    </row>
    <row r="6237" spans="1:9" s="474" customFormat="1" ht="124.2">
      <c r="A6237" s="476" t="s">
        <v>19326</v>
      </c>
      <c r="B6237" s="284"/>
      <c r="C6237" s="476" t="s">
        <v>19354</v>
      </c>
      <c r="D6237" s="284" t="s">
        <v>21127</v>
      </c>
      <c r="E6237" s="284" t="s">
        <v>21128</v>
      </c>
      <c r="F6237" s="477" t="s">
        <v>19355</v>
      </c>
      <c r="G6237" s="477" t="s">
        <v>19356</v>
      </c>
      <c r="H6237" s="477" t="s">
        <v>19357</v>
      </c>
      <c r="I6237" s="436" t="s">
        <v>9</v>
      </c>
    </row>
    <row r="6238" spans="1:9" s="474" customFormat="1" ht="151.80000000000001">
      <c r="A6238" s="476" t="s">
        <v>19326</v>
      </c>
      <c r="B6238" s="284"/>
      <c r="C6238" s="476" t="s">
        <v>19358</v>
      </c>
      <c r="D6238" s="284" t="s">
        <v>21127</v>
      </c>
      <c r="E6238" s="284" t="s">
        <v>21128</v>
      </c>
      <c r="F6238" s="477" t="s">
        <v>19359</v>
      </c>
      <c r="G6238" s="477" t="s">
        <v>19360</v>
      </c>
      <c r="H6238" s="477" t="s">
        <v>19361</v>
      </c>
      <c r="I6238" s="436" t="s">
        <v>9</v>
      </c>
    </row>
    <row r="6239" spans="1:9" s="474" customFormat="1" ht="124.2">
      <c r="A6239" s="476" t="s">
        <v>19326</v>
      </c>
      <c r="B6239" s="284"/>
      <c r="C6239" s="476" t="s">
        <v>19362</v>
      </c>
      <c r="D6239" s="284" t="s">
        <v>21127</v>
      </c>
      <c r="E6239" s="284" t="s">
        <v>21128</v>
      </c>
      <c r="F6239" s="477" t="s">
        <v>19363</v>
      </c>
      <c r="G6239" s="477" t="s">
        <v>19364</v>
      </c>
      <c r="H6239" s="477" t="s">
        <v>19365</v>
      </c>
      <c r="I6239" s="436" t="s">
        <v>9</v>
      </c>
    </row>
    <row r="6240" spans="1:9" s="474" customFormat="1" ht="124.2">
      <c r="A6240" s="476" t="s">
        <v>19326</v>
      </c>
      <c r="B6240" s="284"/>
      <c r="C6240" s="476" t="s">
        <v>19366</v>
      </c>
      <c r="D6240" s="284" t="s">
        <v>21127</v>
      </c>
      <c r="E6240" s="284" t="s">
        <v>21128</v>
      </c>
      <c r="F6240" s="477" t="s">
        <v>19367</v>
      </c>
      <c r="G6240" s="477" t="s">
        <v>19368</v>
      </c>
      <c r="H6240" s="477" t="s">
        <v>19369</v>
      </c>
      <c r="I6240" s="436" t="s">
        <v>9</v>
      </c>
    </row>
    <row r="6241" spans="1:9" s="474" customFormat="1" ht="124.2">
      <c r="A6241" s="476" t="s">
        <v>19326</v>
      </c>
      <c r="B6241" s="476"/>
      <c r="C6241" s="476" t="s">
        <v>19370</v>
      </c>
      <c r="D6241" s="284" t="s">
        <v>21127</v>
      </c>
      <c r="E6241" s="284" t="s">
        <v>21128</v>
      </c>
      <c r="F6241" s="477" t="s">
        <v>19371</v>
      </c>
      <c r="G6241" s="477" t="s">
        <v>19372</v>
      </c>
      <c r="H6241" s="477" t="s">
        <v>19373</v>
      </c>
      <c r="I6241" s="436" t="s">
        <v>9</v>
      </c>
    </row>
    <row r="6242" spans="1:9" s="474" customFormat="1" ht="124.2">
      <c r="A6242" s="476" t="s">
        <v>19326</v>
      </c>
      <c r="B6242" s="476"/>
      <c r="C6242" s="476" t="s">
        <v>19374</v>
      </c>
      <c r="D6242" s="284" t="s">
        <v>21127</v>
      </c>
      <c r="E6242" s="284" t="s">
        <v>21128</v>
      </c>
      <c r="F6242" s="477" t="s">
        <v>19375</v>
      </c>
      <c r="G6242" s="477" t="s">
        <v>19376</v>
      </c>
      <c r="H6242" s="477" t="s">
        <v>19377</v>
      </c>
      <c r="I6242" s="436" t="s">
        <v>9</v>
      </c>
    </row>
    <row r="6243" spans="1:9" s="474" customFormat="1" ht="196.5" customHeight="1">
      <c r="A6243" s="476" t="s">
        <v>19378</v>
      </c>
      <c r="B6243" s="284"/>
      <c r="C6243" s="478" t="s">
        <v>19379</v>
      </c>
      <c r="D6243" s="476"/>
      <c r="E6243" s="284" t="s">
        <v>21129</v>
      </c>
      <c r="F6243" s="477" t="s">
        <v>19380</v>
      </c>
      <c r="G6243" s="477" t="s">
        <v>19381</v>
      </c>
      <c r="H6243" s="477" t="s">
        <v>19382</v>
      </c>
      <c r="I6243" s="436" t="s">
        <v>9</v>
      </c>
    </row>
    <row r="6244" spans="1:9" s="474" customFormat="1" ht="196.5" customHeight="1">
      <c r="A6244" s="476" t="s">
        <v>19378</v>
      </c>
      <c r="B6244" s="284"/>
      <c r="C6244" s="478" t="s">
        <v>19383</v>
      </c>
      <c r="D6244" s="476"/>
      <c r="E6244" s="284" t="s">
        <v>21129</v>
      </c>
      <c r="F6244" s="477" t="s">
        <v>19384</v>
      </c>
      <c r="G6244" s="477" t="s">
        <v>19385</v>
      </c>
      <c r="H6244" s="477" t="s">
        <v>19382</v>
      </c>
      <c r="I6244" s="436" t="s">
        <v>9</v>
      </c>
    </row>
    <row r="6245" spans="1:9" s="474" customFormat="1" ht="196.5" customHeight="1">
      <c r="A6245" s="476" t="s">
        <v>19378</v>
      </c>
      <c r="B6245" s="284"/>
      <c r="C6245" s="478" t="s">
        <v>19386</v>
      </c>
      <c r="D6245" s="476"/>
      <c r="E6245" s="284" t="s">
        <v>21129</v>
      </c>
      <c r="F6245" s="477" t="s">
        <v>19387</v>
      </c>
      <c r="G6245" s="477" t="s">
        <v>19388</v>
      </c>
      <c r="H6245" s="476" t="s">
        <v>19389</v>
      </c>
      <c r="I6245" s="436" t="s">
        <v>9</v>
      </c>
    </row>
    <row r="6246" spans="1:9" s="474" customFormat="1" ht="196.5" customHeight="1">
      <c r="A6246" s="476" t="s">
        <v>19378</v>
      </c>
      <c r="B6246" s="284"/>
      <c r="C6246" s="478" t="s">
        <v>19390</v>
      </c>
      <c r="D6246" s="476"/>
      <c r="E6246" s="284" t="s">
        <v>21129</v>
      </c>
      <c r="F6246" s="477" t="s">
        <v>19391</v>
      </c>
      <c r="G6246" s="477" t="s">
        <v>19392</v>
      </c>
      <c r="H6246" s="477" t="s">
        <v>19393</v>
      </c>
      <c r="I6246" s="436" t="s">
        <v>9</v>
      </c>
    </row>
    <row r="6247" spans="1:9" s="474" customFormat="1" ht="196.5" customHeight="1">
      <c r="A6247" s="476" t="s">
        <v>19378</v>
      </c>
      <c r="B6247" s="284"/>
      <c r="C6247" s="478" t="s">
        <v>19394</v>
      </c>
      <c r="D6247" s="476"/>
      <c r="E6247" s="284" t="s">
        <v>21129</v>
      </c>
      <c r="F6247" s="477" t="s">
        <v>19395</v>
      </c>
      <c r="G6247" s="477" t="s">
        <v>19396</v>
      </c>
      <c r="H6247" s="477" t="s">
        <v>19397</v>
      </c>
      <c r="I6247" s="436" t="s">
        <v>9</v>
      </c>
    </row>
    <row r="6248" spans="1:9" s="474" customFormat="1" ht="196.5" customHeight="1">
      <c r="A6248" s="476" t="s">
        <v>19378</v>
      </c>
      <c r="B6248" s="284"/>
      <c r="C6248" s="478" t="s">
        <v>19398</v>
      </c>
      <c r="D6248" s="476"/>
      <c r="E6248" s="284" t="s">
        <v>21129</v>
      </c>
      <c r="F6248" s="477" t="s">
        <v>19399</v>
      </c>
      <c r="G6248" s="477" t="s">
        <v>19400</v>
      </c>
      <c r="H6248" s="477" t="s">
        <v>19401</v>
      </c>
      <c r="I6248" s="436" t="s">
        <v>9</v>
      </c>
    </row>
    <row r="6249" spans="1:9" s="474" customFormat="1" ht="196.5" customHeight="1">
      <c r="A6249" s="476" t="s">
        <v>19378</v>
      </c>
      <c r="B6249" s="284"/>
      <c r="C6249" s="478" t="s">
        <v>19402</v>
      </c>
      <c r="D6249" s="476"/>
      <c r="E6249" s="284" t="s">
        <v>21129</v>
      </c>
      <c r="F6249" s="477" t="s">
        <v>19403</v>
      </c>
      <c r="G6249" s="477" t="s">
        <v>19404</v>
      </c>
      <c r="H6249" s="477" t="s">
        <v>19405</v>
      </c>
      <c r="I6249" s="436" t="s">
        <v>9</v>
      </c>
    </row>
    <row r="6250" spans="1:9" s="474" customFormat="1" ht="196.5" customHeight="1">
      <c r="A6250" s="476" t="s">
        <v>19378</v>
      </c>
      <c r="B6250" s="284"/>
      <c r="C6250" s="478" t="s">
        <v>19406</v>
      </c>
      <c r="D6250" s="476"/>
      <c r="E6250" s="284" t="s">
        <v>21129</v>
      </c>
      <c r="F6250" s="477" t="s">
        <v>19407</v>
      </c>
      <c r="G6250" s="477" t="s">
        <v>19408</v>
      </c>
      <c r="H6250" s="477" t="s">
        <v>19409</v>
      </c>
      <c r="I6250" s="436" t="s">
        <v>9</v>
      </c>
    </row>
    <row r="6251" spans="1:9" s="480" customFormat="1" ht="129.75" customHeight="1">
      <c r="A6251" s="403" t="s">
        <v>19765</v>
      </c>
      <c r="B6251" s="284"/>
      <c r="C6251" s="403" t="s">
        <v>19766</v>
      </c>
      <c r="D6251" s="284"/>
      <c r="E6251" s="284"/>
      <c r="F6251" s="479" t="s">
        <v>19767</v>
      </c>
      <c r="G6251" s="404" t="s">
        <v>19768</v>
      </c>
      <c r="H6251" s="404" t="s">
        <v>19769</v>
      </c>
      <c r="I6251" s="436" t="s">
        <v>9</v>
      </c>
    </row>
    <row r="6252" spans="1:9" s="480" customFormat="1" ht="129.75" customHeight="1">
      <c r="A6252" s="403" t="s">
        <v>19765</v>
      </c>
      <c r="B6252" s="284"/>
      <c r="C6252" s="403" t="s">
        <v>19770</v>
      </c>
      <c r="D6252" s="284"/>
      <c r="E6252" s="284"/>
      <c r="F6252" s="479" t="s">
        <v>19771</v>
      </c>
      <c r="G6252" s="404" t="s">
        <v>19772</v>
      </c>
      <c r="H6252" s="404" t="s">
        <v>19773</v>
      </c>
      <c r="I6252" s="436" t="s">
        <v>9</v>
      </c>
    </row>
    <row r="6253" spans="1:9" s="480" customFormat="1" ht="138" customHeight="1">
      <c r="A6253" s="403" t="s">
        <v>19765</v>
      </c>
      <c r="B6253" s="284"/>
      <c r="C6253" s="403" t="s">
        <v>19774</v>
      </c>
      <c r="D6253" s="284"/>
      <c r="E6253" s="284"/>
      <c r="F6253" s="479" t="s">
        <v>19775</v>
      </c>
      <c r="G6253" s="404" t="s">
        <v>19776</v>
      </c>
      <c r="H6253" s="404" t="s">
        <v>19777</v>
      </c>
      <c r="I6253" s="436" t="s">
        <v>9</v>
      </c>
    </row>
    <row r="6254" spans="1:9" s="480" customFormat="1" ht="246" customHeight="1">
      <c r="A6254" s="403" t="s">
        <v>19765</v>
      </c>
      <c r="B6254" s="284"/>
      <c r="C6254" s="403" t="s">
        <v>19778</v>
      </c>
      <c r="D6254" s="284"/>
      <c r="E6254" s="284"/>
      <c r="F6254" s="479" t="s">
        <v>19779</v>
      </c>
      <c r="G6254" s="404" t="s">
        <v>19780</v>
      </c>
      <c r="H6254" s="404" t="s">
        <v>19781</v>
      </c>
      <c r="I6254" s="436" t="s">
        <v>9</v>
      </c>
    </row>
    <row r="6255" spans="1:9" s="480" customFormat="1" ht="246" customHeight="1">
      <c r="A6255" s="403" t="s">
        <v>19765</v>
      </c>
      <c r="B6255" s="284"/>
      <c r="C6255" s="403" t="s">
        <v>19782</v>
      </c>
      <c r="D6255" s="284"/>
      <c r="E6255" s="284"/>
      <c r="F6255" s="479" t="s">
        <v>19783</v>
      </c>
      <c r="G6255" s="404" t="s">
        <v>19784</v>
      </c>
      <c r="H6255" s="404" t="s">
        <v>19785</v>
      </c>
      <c r="I6255" s="436" t="s">
        <v>9</v>
      </c>
    </row>
    <row r="6256" spans="1:9" s="480" customFormat="1" ht="191.25" customHeight="1">
      <c r="A6256" s="403" t="s">
        <v>19765</v>
      </c>
      <c r="B6256" s="284"/>
      <c r="C6256" s="403" t="s">
        <v>19786</v>
      </c>
      <c r="D6256" s="284"/>
      <c r="E6256" s="284"/>
      <c r="F6256" s="479" t="s">
        <v>19787</v>
      </c>
      <c r="G6256" s="404" t="s">
        <v>19788</v>
      </c>
      <c r="H6256" s="404" t="s">
        <v>19789</v>
      </c>
      <c r="I6256" s="436" t="s">
        <v>9</v>
      </c>
    </row>
    <row r="6257" spans="1:9" s="480" customFormat="1" ht="169.5" customHeight="1">
      <c r="A6257" s="403" t="s">
        <v>19765</v>
      </c>
      <c r="B6257" s="284"/>
      <c r="C6257" s="403" t="s">
        <v>19790</v>
      </c>
      <c r="D6257" s="284"/>
      <c r="E6257" s="284"/>
      <c r="F6257" s="479" t="s">
        <v>19791</v>
      </c>
      <c r="G6257" s="404" t="s">
        <v>19792</v>
      </c>
      <c r="H6257" s="404" t="s">
        <v>19793</v>
      </c>
      <c r="I6257" s="436" t="s">
        <v>9</v>
      </c>
    </row>
    <row r="6258" spans="1:9" s="480" customFormat="1" ht="167.25" customHeight="1">
      <c r="A6258" s="403" t="s">
        <v>19765</v>
      </c>
      <c r="B6258" s="284"/>
      <c r="C6258" s="403" t="s">
        <v>19794</v>
      </c>
      <c r="D6258" s="284"/>
      <c r="E6258" s="284"/>
      <c r="F6258" s="479" t="s">
        <v>19795</v>
      </c>
      <c r="G6258" s="404" t="s">
        <v>19796</v>
      </c>
      <c r="H6258" s="404" t="s">
        <v>19797</v>
      </c>
      <c r="I6258" s="436" t="s">
        <v>9</v>
      </c>
    </row>
    <row r="6259" spans="1:9" s="480" customFormat="1" ht="177.75" customHeight="1">
      <c r="A6259" s="403" t="s">
        <v>19765</v>
      </c>
      <c r="B6259" s="284"/>
      <c r="C6259" s="403" t="s">
        <v>19798</v>
      </c>
      <c r="D6259" s="284"/>
      <c r="E6259" s="284"/>
      <c r="F6259" s="479" t="s">
        <v>19799</v>
      </c>
      <c r="G6259" s="404" t="s">
        <v>19800</v>
      </c>
      <c r="H6259" s="404" t="s">
        <v>19801</v>
      </c>
      <c r="I6259" s="436" t="s">
        <v>9</v>
      </c>
    </row>
    <row r="6260" spans="1:9" s="480" customFormat="1" ht="165" customHeight="1">
      <c r="A6260" s="403" t="s">
        <v>19765</v>
      </c>
      <c r="B6260" s="284"/>
      <c r="C6260" s="403" t="s">
        <v>19802</v>
      </c>
      <c r="D6260" s="284"/>
      <c r="E6260" s="284"/>
      <c r="F6260" s="479" t="s">
        <v>19803</v>
      </c>
      <c r="G6260" s="404" t="s">
        <v>19804</v>
      </c>
      <c r="H6260" s="404" t="s">
        <v>19805</v>
      </c>
      <c r="I6260" s="436" t="s">
        <v>9</v>
      </c>
    </row>
    <row r="6261" spans="1:9" s="480" customFormat="1" ht="181.5" customHeight="1">
      <c r="A6261" s="403" t="s">
        <v>19765</v>
      </c>
      <c r="B6261" s="284"/>
      <c r="C6261" s="403" t="s">
        <v>19806</v>
      </c>
      <c r="D6261" s="284"/>
      <c r="E6261" s="284"/>
      <c r="F6261" s="479" t="s">
        <v>19807</v>
      </c>
      <c r="G6261" s="404" t="s">
        <v>19808</v>
      </c>
      <c r="H6261" s="404" t="s">
        <v>19809</v>
      </c>
      <c r="I6261" s="436" t="s">
        <v>9</v>
      </c>
    </row>
    <row r="6262" spans="1:9" s="480" customFormat="1" ht="178.5" customHeight="1">
      <c r="A6262" s="403" t="s">
        <v>19765</v>
      </c>
      <c r="B6262" s="284"/>
      <c r="C6262" s="403" t="s">
        <v>19810</v>
      </c>
      <c r="D6262" s="284"/>
      <c r="E6262" s="284"/>
      <c r="F6262" s="479" t="s">
        <v>19811</v>
      </c>
      <c r="G6262" s="404" t="s">
        <v>19812</v>
      </c>
      <c r="H6262" s="404" t="s">
        <v>19813</v>
      </c>
      <c r="I6262" s="436" t="s">
        <v>9</v>
      </c>
    </row>
    <row r="6263" spans="1:9" s="480" customFormat="1" ht="135.75" customHeight="1">
      <c r="A6263" s="403" t="s">
        <v>19765</v>
      </c>
      <c r="B6263" s="284"/>
      <c r="C6263" s="403" t="s">
        <v>19814</v>
      </c>
      <c r="D6263" s="284"/>
      <c r="E6263" s="284"/>
      <c r="F6263" s="479" t="s">
        <v>19815</v>
      </c>
      <c r="G6263" s="404" t="s">
        <v>19816</v>
      </c>
      <c r="H6263" s="404" t="s">
        <v>19817</v>
      </c>
      <c r="I6263" s="436" t="s">
        <v>9</v>
      </c>
    </row>
    <row r="6264" spans="1:9" s="480" customFormat="1" ht="150" customHeight="1">
      <c r="A6264" s="403" t="s">
        <v>19765</v>
      </c>
      <c r="B6264" s="284"/>
      <c r="C6264" s="403" t="s">
        <v>19818</v>
      </c>
      <c r="D6264" s="284"/>
      <c r="E6264" s="284"/>
      <c r="F6264" s="479" t="s">
        <v>19819</v>
      </c>
      <c r="G6264" s="404" t="s">
        <v>18299</v>
      </c>
      <c r="H6264" s="404" t="s">
        <v>19820</v>
      </c>
      <c r="I6264" s="436" t="s">
        <v>9</v>
      </c>
    </row>
    <row r="6265" spans="1:9" s="480" customFormat="1" ht="164.25" customHeight="1">
      <c r="A6265" s="403" t="s">
        <v>19765</v>
      </c>
      <c r="B6265" s="284"/>
      <c r="C6265" s="403" t="s">
        <v>19821</v>
      </c>
      <c r="D6265" s="284"/>
      <c r="E6265" s="284"/>
      <c r="F6265" s="479" t="s">
        <v>19822</v>
      </c>
      <c r="G6265" s="404" t="s">
        <v>18303</v>
      </c>
      <c r="H6265" s="404" t="s">
        <v>19823</v>
      </c>
      <c r="I6265" s="436" t="s">
        <v>9</v>
      </c>
    </row>
    <row r="6266" spans="1:9" s="480" customFormat="1" ht="147" customHeight="1">
      <c r="A6266" s="403" t="s">
        <v>19765</v>
      </c>
      <c r="B6266" s="284"/>
      <c r="C6266" s="403" t="s">
        <v>19824</v>
      </c>
      <c r="D6266" s="284"/>
      <c r="E6266" s="284"/>
      <c r="F6266" s="479" t="s">
        <v>19825</v>
      </c>
      <c r="G6266" s="404" t="s">
        <v>19826</v>
      </c>
      <c r="H6266" s="404" t="s">
        <v>18320</v>
      </c>
      <c r="I6266" s="436" t="s">
        <v>9</v>
      </c>
    </row>
    <row r="6267" spans="1:9" s="480" customFormat="1" ht="159.75" customHeight="1">
      <c r="A6267" s="403" t="s">
        <v>19765</v>
      </c>
      <c r="B6267" s="284"/>
      <c r="C6267" s="403" t="s">
        <v>19827</v>
      </c>
      <c r="D6267" s="284"/>
      <c r="E6267" s="284"/>
      <c r="F6267" s="479" t="s">
        <v>18329</v>
      </c>
      <c r="G6267" s="404" t="s">
        <v>19828</v>
      </c>
      <c r="H6267" s="404" t="s">
        <v>19829</v>
      </c>
      <c r="I6267" s="436" t="s">
        <v>9</v>
      </c>
    </row>
    <row r="6268" spans="1:9" s="480" customFormat="1" ht="171.75" customHeight="1">
      <c r="A6268" s="403" t="s">
        <v>19765</v>
      </c>
      <c r="B6268" s="284"/>
      <c r="C6268" s="403" t="s">
        <v>19830</v>
      </c>
      <c r="D6268" s="284"/>
      <c r="E6268" s="284"/>
      <c r="F6268" s="479" t="s">
        <v>19831</v>
      </c>
      <c r="G6268" s="404" t="s">
        <v>19832</v>
      </c>
      <c r="H6268" s="404" t="s">
        <v>19833</v>
      </c>
      <c r="I6268" s="436" t="s">
        <v>9</v>
      </c>
    </row>
    <row r="6269" spans="1:9" s="480" customFormat="1" ht="168" customHeight="1">
      <c r="A6269" s="403" t="s">
        <v>19765</v>
      </c>
      <c r="B6269" s="284"/>
      <c r="C6269" s="403" t="s">
        <v>19834</v>
      </c>
      <c r="D6269" s="284"/>
      <c r="E6269" s="284"/>
      <c r="F6269" s="479" t="s">
        <v>19835</v>
      </c>
      <c r="G6269" s="404" t="s">
        <v>19836</v>
      </c>
      <c r="H6269" s="404" t="s">
        <v>19837</v>
      </c>
      <c r="I6269" s="436" t="s">
        <v>9</v>
      </c>
    </row>
    <row r="6270" spans="1:9" s="480" customFormat="1" ht="164.25" customHeight="1">
      <c r="A6270" s="403" t="s">
        <v>19765</v>
      </c>
      <c r="B6270" s="284"/>
      <c r="C6270" s="403" t="s">
        <v>19838</v>
      </c>
      <c r="D6270" s="284"/>
      <c r="E6270" s="284"/>
      <c r="F6270" s="479" t="s">
        <v>19839</v>
      </c>
      <c r="G6270" s="404" t="s">
        <v>19840</v>
      </c>
      <c r="H6270" s="404" t="s">
        <v>19841</v>
      </c>
      <c r="I6270" s="436" t="s">
        <v>9</v>
      </c>
    </row>
    <row r="6271" spans="1:9" s="480" customFormat="1" ht="194.25" customHeight="1">
      <c r="A6271" s="403" t="s">
        <v>19765</v>
      </c>
      <c r="B6271" s="284"/>
      <c r="C6271" s="403" t="s">
        <v>19842</v>
      </c>
      <c r="D6271" s="284"/>
      <c r="E6271" s="284"/>
      <c r="F6271" s="479" t="s">
        <v>19843</v>
      </c>
      <c r="G6271" s="404" t="s">
        <v>19844</v>
      </c>
      <c r="H6271" s="404" t="s">
        <v>19845</v>
      </c>
      <c r="I6271" s="436" t="s">
        <v>9</v>
      </c>
    </row>
    <row r="6272" spans="1:9" s="480" customFormat="1" ht="212.25" customHeight="1">
      <c r="A6272" s="403" t="s">
        <v>19765</v>
      </c>
      <c r="B6272" s="284"/>
      <c r="C6272" s="403" t="s">
        <v>19846</v>
      </c>
      <c r="D6272" s="284"/>
      <c r="E6272" s="284"/>
      <c r="F6272" s="479" t="s">
        <v>19847</v>
      </c>
      <c r="G6272" s="404" t="s">
        <v>19848</v>
      </c>
      <c r="H6272" s="404" t="s">
        <v>19849</v>
      </c>
      <c r="I6272" s="436" t="s">
        <v>9</v>
      </c>
    </row>
    <row r="6273" spans="1:9" s="480" customFormat="1" ht="212.25" customHeight="1">
      <c r="A6273" s="403" t="s">
        <v>19765</v>
      </c>
      <c r="B6273" s="284"/>
      <c r="C6273" s="403" t="s">
        <v>19850</v>
      </c>
      <c r="D6273" s="284"/>
      <c r="E6273" s="284"/>
      <c r="F6273" s="479" t="s">
        <v>19851</v>
      </c>
      <c r="G6273" s="404" t="s">
        <v>19852</v>
      </c>
      <c r="H6273" s="404" t="s">
        <v>19853</v>
      </c>
      <c r="I6273" s="436" t="s">
        <v>9</v>
      </c>
    </row>
    <row r="6274" spans="1:9" s="480" customFormat="1" ht="154.5" customHeight="1">
      <c r="A6274" s="403" t="s">
        <v>19765</v>
      </c>
      <c r="B6274" s="284"/>
      <c r="C6274" s="403" t="s">
        <v>19854</v>
      </c>
      <c r="D6274" s="284"/>
      <c r="E6274" s="284"/>
      <c r="F6274" s="479" t="s">
        <v>19855</v>
      </c>
      <c r="G6274" s="404" t="s">
        <v>19856</v>
      </c>
      <c r="H6274" s="404" t="s">
        <v>19857</v>
      </c>
      <c r="I6274" s="436" t="s">
        <v>9</v>
      </c>
    </row>
    <row r="6275" spans="1:9" s="480" customFormat="1" ht="212.25" customHeight="1">
      <c r="A6275" s="403" t="s">
        <v>19765</v>
      </c>
      <c r="B6275" s="284"/>
      <c r="C6275" s="403" t="s">
        <v>19858</v>
      </c>
      <c r="D6275" s="284"/>
      <c r="E6275" s="284"/>
      <c r="F6275" s="479" t="s">
        <v>19859</v>
      </c>
      <c r="G6275" s="404" t="s">
        <v>19860</v>
      </c>
      <c r="H6275" s="404" t="s">
        <v>19861</v>
      </c>
      <c r="I6275" s="436" t="s">
        <v>9</v>
      </c>
    </row>
    <row r="6276" spans="1:9" s="480" customFormat="1" ht="219.75" customHeight="1">
      <c r="A6276" s="403" t="s">
        <v>19765</v>
      </c>
      <c r="B6276" s="284"/>
      <c r="C6276" s="403" t="s">
        <v>19862</v>
      </c>
      <c r="D6276" s="284"/>
      <c r="E6276" s="284"/>
      <c r="F6276" s="479" t="s">
        <v>19863</v>
      </c>
      <c r="G6276" s="404" t="s">
        <v>19864</v>
      </c>
      <c r="H6276" s="479" t="s">
        <v>18837</v>
      </c>
      <c r="I6276" s="436" t="s">
        <v>9</v>
      </c>
    </row>
    <row r="6277" spans="1:9" s="480" customFormat="1" ht="135" customHeight="1">
      <c r="A6277" s="403" t="s">
        <v>19765</v>
      </c>
      <c r="B6277" s="284"/>
      <c r="C6277" s="403" t="s">
        <v>19865</v>
      </c>
      <c r="D6277" s="284"/>
      <c r="E6277" s="284"/>
      <c r="F6277" s="479" t="s">
        <v>19866</v>
      </c>
      <c r="G6277" s="404" t="s">
        <v>19867</v>
      </c>
      <c r="H6277" s="404" t="s">
        <v>1812</v>
      </c>
      <c r="I6277" s="436" t="s">
        <v>9</v>
      </c>
    </row>
    <row r="6278" spans="1:9" s="480" customFormat="1" ht="133.5" customHeight="1">
      <c r="A6278" s="403" t="s">
        <v>19765</v>
      </c>
      <c r="B6278" s="284"/>
      <c r="C6278" s="403" t="s">
        <v>19868</v>
      </c>
      <c r="D6278" s="284"/>
      <c r="E6278" s="284"/>
      <c r="F6278" s="479" t="s">
        <v>19869</v>
      </c>
      <c r="G6278" s="404" t="s">
        <v>19870</v>
      </c>
      <c r="H6278" s="404" t="s">
        <v>1808</v>
      </c>
      <c r="I6278" s="436" t="s">
        <v>9</v>
      </c>
    </row>
    <row r="6279" spans="1:9" s="480" customFormat="1" ht="136.5" customHeight="1">
      <c r="A6279" s="403" t="s">
        <v>19765</v>
      </c>
      <c r="B6279" s="284"/>
      <c r="C6279" s="403" t="s">
        <v>19871</v>
      </c>
      <c r="D6279" s="284"/>
      <c r="E6279" s="284"/>
      <c r="F6279" s="479" t="s">
        <v>19872</v>
      </c>
      <c r="G6279" s="404" t="s">
        <v>19873</v>
      </c>
      <c r="H6279" s="404" t="s">
        <v>19874</v>
      </c>
      <c r="I6279" s="436" t="s">
        <v>9</v>
      </c>
    </row>
    <row r="6280" spans="1:9" s="480" customFormat="1" ht="175.5" customHeight="1">
      <c r="A6280" s="403" t="s">
        <v>19765</v>
      </c>
      <c r="B6280" s="284"/>
      <c r="C6280" s="403" t="s">
        <v>19875</v>
      </c>
      <c r="D6280" s="284"/>
      <c r="E6280" s="284"/>
      <c r="F6280" s="479" t="s">
        <v>19876</v>
      </c>
      <c r="G6280" s="404" t="s">
        <v>19877</v>
      </c>
      <c r="H6280" s="404" t="s">
        <v>19878</v>
      </c>
      <c r="I6280" s="436" t="s">
        <v>9</v>
      </c>
    </row>
    <row r="6281" spans="1:9" s="480" customFormat="1" ht="188.25" customHeight="1">
      <c r="A6281" s="403" t="s">
        <v>19765</v>
      </c>
      <c r="B6281" s="284"/>
      <c r="C6281" s="403" t="s">
        <v>19879</v>
      </c>
      <c r="D6281" s="284"/>
      <c r="E6281" s="284"/>
      <c r="F6281" s="479" t="s">
        <v>19880</v>
      </c>
      <c r="G6281" s="404" t="s">
        <v>19881</v>
      </c>
      <c r="H6281" s="404" t="s">
        <v>19882</v>
      </c>
      <c r="I6281" s="436" t="s">
        <v>9</v>
      </c>
    </row>
    <row r="6282" spans="1:9" s="480" customFormat="1" ht="150.75" customHeight="1">
      <c r="A6282" s="403" t="s">
        <v>19765</v>
      </c>
      <c r="B6282" s="284"/>
      <c r="C6282" s="403" t="s">
        <v>19883</v>
      </c>
      <c r="D6282" s="284"/>
      <c r="E6282" s="284"/>
      <c r="F6282" s="481" t="s">
        <v>5025</v>
      </c>
      <c r="G6282" s="404" t="s">
        <v>18855</v>
      </c>
      <c r="H6282" s="404" t="s">
        <v>3365</v>
      </c>
      <c r="I6282" s="436" t="s">
        <v>9</v>
      </c>
    </row>
    <row r="6283" spans="1:9" s="480" customFormat="1" ht="100.5" customHeight="1">
      <c r="A6283" s="403" t="s">
        <v>19765</v>
      </c>
      <c r="B6283" s="284"/>
      <c r="C6283" s="403" t="s">
        <v>19884</v>
      </c>
      <c r="D6283" s="284"/>
      <c r="E6283" s="284"/>
      <c r="F6283" s="479" t="s">
        <v>7863</v>
      </c>
      <c r="G6283" s="404" t="s">
        <v>18857</v>
      </c>
      <c r="H6283" s="404" t="s">
        <v>6543</v>
      </c>
      <c r="I6283" s="436" t="s">
        <v>9</v>
      </c>
    </row>
    <row r="6284" spans="1:9" s="480" customFormat="1" ht="102.75" customHeight="1">
      <c r="A6284" s="403" t="s">
        <v>19765</v>
      </c>
      <c r="B6284" s="284"/>
      <c r="C6284" s="403" t="s">
        <v>19885</v>
      </c>
      <c r="D6284" s="284"/>
      <c r="E6284" s="284"/>
      <c r="F6284" s="481" t="s">
        <v>3031</v>
      </c>
      <c r="G6284" s="404" t="s">
        <v>5408</v>
      </c>
      <c r="H6284" s="404" t="s">
        <v>3362</v>
      </c>
      <c r="I6284" s="436" t="s">
        <v>9</v>
      </c>
    </row>
    <row r="6285" spans="1:9" s="480" customFormat="1" ht="126" customHeight="1">
      <c r="A6285" s="403" t="s">
        <v>19765</v>
      </c>
      <c r="B6285" s="284"/>
      <c r="C6285" s="403" t="s">
        <v>19886</v>
      </c>
      <c r="D6285" s="284"/>
      <c r="E6285" s="284"/>
      <c r="F6285" s="479" t="s">
        <v>19887</v>
      </c>
      <c r="G6285" s="404" t="s">
        <v>19888</v>
      </c>
      <c r="H6285" s="404" t="s">
        <v>19889</v>
      </c>
      <c r="I6285" s="436" t="s">
        <v>9</v>
      </c>
    </row>
    <row r="6286" spans="1:9" s="480" customFormat="1" ht="117.75" customHeight="1">
      <c r="A6286" s="403" t="s">
        <v>19765</v>
      </c>
      <c r="B6286" s="284"/>
      <c r="C6286" s="403" t="s">
        <v>19890</v>
      </c>
      <c r="D6286" s="284"/>
      <c r="E6286" s="284"/>
      <c r="F6286" s="479" t="s">
        <v>19891</v>
      </c>
      <c r="G6286" s="404" t="s">
        <v>19892</v>
      </c>
      <c r="H6286" s="404" t="s">
        <v>19893</v>
      </c>
      <c r="I6286" s="436" t="s">
        <v>9</v>
      </c>
    </row>
    <row r="6287" spans="1:9" s="480" customFormat="1" ht="129" customHeight="1">
      <c r="A6287" s="403" t="s">
        <v>19765</v>
      </c>
      <c r="B6287" s="284"/>
      <c r="C6287" s="403" t="s">
        <v>19894</v>
      </c>
      <c r="D6287" s="284"/>
      <c r="E6287" s="284"/>
      <c r="F6287" s="479" t="s">
        <v>19895</v>
      </c>
      <c r="G6287" s="404" t="s">
        <v>19896</v>
      </c>
      <c r="H6287" s="404" t="s">
        <v>19897</v>
      </c>
      <c r="I6287" s="436" t="s">
        <v>9</v>
      </c>
    </row>
    <row r="6288" spans="1:9" s="480" customFormat="1" ht="212.25" customHeight="1">
      <c r="A6288" s="403" t="s">
        <v>19765</v>
      </c>
      <c r="B6288" s="403"/>
      <c r="C6288" s="403" t="s">
        <v>19898</v>
      </c>
      <c r="D6288" s="403"/>
      <c r="E6288" s="403"/>
      <c r="F6288" s="278" t="s">
        <v>19899</v>
      </c>
      <c r="G6288" s="404" t="s">
        <v>19900</v>
      </c>
      <c r="H6288" s="404" t="s">
        <v>19901</v>
      </c>
      <c r="I6288" s="436" t="s">
        <v>9</v>
      </c>
    </row>
    <row r="6289" spans="1:9" s="480" customFormat="1" ht="234" customHeight="1">
      <c r="A6289" s="403" t="s">
        <v>19902</v>
      </c>
      <c r="B6289" s="284"/>
      <c r="C6289" s="403" t="s">
        <v>19903</v>
      </c>
      <c r="D6289" s="284" t="s">
        <v>21131</v>
      </c>
      <c r="E6289" s="284" t="s">
        <v>21130</v>
      </c>
      <c r="F6289" s="404" t="s">
        <v>19904</v>
      </c>
      <c r="G6289" s="404" t="s">
        <v>19905</v>
      </c>
      <c r="H6289" s="404" t="s">
        <v>19906</v>
      </c>
      <c r="I6289" s="436" t="s">
        <v>9</v>
      </c>
    </row>
    <row r="6290" spans="1:9" s="480" customFormat="1" ht="138.75" customHeight="1">
      <c r="A6290" s="403" t="s">
        <v>19902</v>
      </c>
      <c r="B6290" s="284"/>
      <c r="C6290" s="403" t="s">
        <v>19907</v>
      </c>
      <c r="D6290" s="284" t="s">
        <v>21131</v>
      </c>
      <c r="E6290" s="284" t="s">
        <v>21130</v>
      </c>
      <c r="F6290" s="404" t="s">
        <v>19908</v>
      </c>
      <c r="G6290" s="404" t="s">
        <v>19909</v>
      </c>
      <c r="H6290" s="404" t="s">
        <v>19910</v>
      </c>
      <c r="I6290" s="436" t="s">
        <v>9</v>
      </c>
    </row>
    <row r="6291" spans="1:9" s="480" customFormat="1" ht="138.75" customHeight="1">
      <c r="A6291" s="403" t="s">
        <v>19902</v>
      </c>
      <c r="B6291" s="284"/>
      <c r="C6291" s="403" t="s">
        <v>19911</v>
      </c>
      <c r="D6291" s="284" t="s">
        <v>21131</v>
      </c>
      <c r="E6291" s="284" t="s">
        <v>21130</v>
      </c>
      <c r="F6291" s="404" t="s">
        <v>19912</v>
      </c>
      <c r="G6291" s="404" t="s">
        <v>19913</v>
      </c>
      <c r="H6291" s="404" t="s">
        <v>19914</v>
      </c>
      <c r="I6291" s="436" t="s">
        <v>9</v>
      </c>
    </row>
    <row r="6292" spans="1:9" s="480" customFormat="1" ht="138.75" customHeight="1">
      <c r="A6292" s="403" t="s">
        <v>19902</v>
      </c>
      <c r="B6292" s="284"/>
      <c r="C6292" s="403" t="s">
        <v>21133</v>
      </c>
      <c r="D6292" s="284" t="s">
        <v>21131</v>
      </c>
      <c r="E6292" s="284" t="s">
        <v>21130</v>
      </c>
      <c r="F6292" s="404" t="s">
        <v>19916</v>
      </c>
      <c r="G6292" s="404" t="s">
        <v>19917</v>
      </c>
      <c r="H6292" s="404" t="s">
        <v>19918</v>
      </c>
      <c r="I6292" s="436" t="s">
        <v>9</v>
      </c>
    </row>
    <row r="6293" spans="1:9" s="480" customFormat="1" ht="138.75" customHeight="1">
      <c r="A6293" s="403" t="s">
        <v>19902</v>
      </c>
      <c r="B6293" s="284"/>
      <c r="C6293" s="403" t="s">
        <v>19915</v>
      </c>
      <c r="D6293" s="284" t="s">
        <v>21131</v>
      </c>
      <c r="E6293" s="284" t="s">
        <v>21130</v>
      </c>
      <c r="F6293" s="404" t="s">
        <v>19920</v>
      </c>
      <c r="G6293" s="404" t="s">
        <v>19921</v>
      </c>
      <c r="H6293" s="404" t="s">
        <v>19922</v>
      </c>
      <c r="I6293" s="436" t="s">
        <v>9</v>
      </c>
    </row>
    <row r="6294" spans="1:9" s="480" customFormat="1" ht="138.75" customHeight="1">
      <c r="A6294" s="403" t="s">
        <v>19902</v>
      </c>
      <c r="B6294" s="284"/>
      <c r="C6294" s="403" t="s">
        <v>19919</v>
      </c>
      <c r="D6294" s="284" t="s">
        <v>21131</v>
      </c>
      <c r="E6294" s="284" t="s">
        <v>21130</v>
      </c>
      <c r="F6294" s="404" t="s">
        <v>19924</v>
      </c>
      <c r="G6294" s="404" t="s">
        <v>19925</v>
      </c>
      <c r="H6294" s="404" t="s">
        <v>19926</v>
      </c>
      <c r="I6294" s="436" t="s">
        <v>9</v>
      </c>
    </row>
    <row r="6295" spans="1:9" s="480" customFormat="1" ht="138.75" customHeight="1">
      <c r="A6295" s="403" t="s">
        <v>19902</v>
      </c>
      <c r="B6295" s="284"/>
      <c r="C6295" s="403" t="s">
        <v>19923</v>
      </c>
      <c r="D6295" s="284" t="s">
        <v>21131</v>
      </c>
      <c r="E6295" s="284" t="s">
        <v>21130</v>
      </c>
      <c r="F6295" s="404" t="s">
        <v>19928</v>
      </c>
      <c r="G6295" s="404" t="s">
        <v>19925</v>
      </c>
      <c r="H6295" s="404" t="s">
        <v>19929</v>
      </c>
      <c r="I6295" s="436" t="s">
        <v>9</v>
      </c>
    </row>
    <row r="6296" spans="1:9" s="480" customFormat="1" ht="138.75" customHeight="1">
      <c r="A6296" s="403" t="s">
        <v>19902</v>
      </c>
      <c r="B6296" s="284"/>
      <c r="C6296" s="403" t="s">
        <v>19927</v>
      </c>
      <c r="D6296" s="284" t="s">
        <v>21131</v>
      </c>
      <c r="E6296" s="284" t="s">
        <v>21130</v>
      </c>
      <c r="F6296" s="404" t="s">
        <v>19931</v>
      </c>
      <c r="G6296" s="404" t="s">
        <v>19925</v>
      </c>
      <c r="H6296" s="404" t="s">
        <v>19932</v>
      </c>
      <c r="I6296" s="436" t="s">
        <v>9</v>
      </c>
    </row>
    <row r="6297" spans="1:9" s="480" customFormat="1" ht="138.75" customHeight="1">
      <c r="A6297" s="403" t="s">
        <v>19902</v>
      </c>
      <c r="B6297" s="284"/>
      <c r="C6297" s="403" t="s">
        <v>19930</v>
      </c>
      <c r="D6297" s="284" t="s">
        <v>21131</v>
      </c>
      <c r="E6297" s="284" t="s">
        <v>21130</v>
      </c>
      <c r="F6297" s="404" t="s">
        <v>19934</v>
      </c>
      <c r="G6297" s="404" t="s">
        <v>19925</v>
      </c>
      <c r="H6297" s="404" t="s">
        <v>19935</v>
      </c>
      <c r="I6297" s="436" t="s">
        <v>9</v>
      </c>
    </row>
    <row r="6298" spans="1:9" s="480" customFormat="1" ht="138.75" customHeight="1">
      <c r="A6298" s="403" t="s">
        <v>19902</v>
      </c>
      <c r="B6298" s="284"/>
      <c r="C6298" s="403" t="s">
        <v>19933</v>
      </c>
      <c r="D6298" s="284" t="s">
        <v>21131</v>
      </c>
      <c r="E6298" s="284" t="s">
        <v>21130</v>
      </c>
      <c r="F6298" s="404" t="s">
        <v>19937</v>
      </c>
      <c r="G6298" s="404" t="s">
        <v>19925</v>
      </c>
      <c r="H6298" s="404" t="s">
        <v>19938</v>
      </c>
      <c r="I6298" s="436" t="s">
        <v>9</v>
      </c>
    </row>
    <row r="6299" spans="1:9" s="480" customFormat="1" ht="138.75" customHeight="1">
      <c r="A6299" s="403" t="s">
        <v>19902</v>
      </c>
      <c r="B6299" s="284"/>
      <c r="C6299" s="403" t="s">
        <v>19936</v>
      </c>
      <c r="D6299" s="284" t="s">
        <v>21131</v>
      </c>
      <c r="E6299" s="284" t="s">
        <v>21130</v>
      </c>
      <c r="F6299" s="404" t="s">
        <v>19843</v>
      </c>
      <c r="G6299" s="404" t="s">
        <v>19940</v>
      </c>
      <c r="H6299" s="404" t="s">
        <v>19845</v>
      </c>
      <c r="I6299" s="436" t="s">
        <v>9</v>
      </c>
    </row>
    <row r="6300" spans="1:9" s="480" customFormat="1" ht="138.75" customHeight="1">
      <c r="A6300" s="403" t="s">
        <v>19902</v>
      </c>
      <c r="B6300" s="284"/>
      <c r="C6300" s="403" t="s">
        <v>19939</v>
      </c>
      <c r="D6300" s="284" t="s">
        <v>21131</v>
      </c>
      <c r="E6300" s="284" t="s">
        <v>21130</v>
      </c>
      <c r="F6300" s="404" t="s">
        <v>19942</v>
      </c>
      <c r="G6300" s="404" t="s">
        <v>19943</v>
      </c>
      <c r="H6300" s="404" t="s">
        <v>19944</v>
      </c>
      <c r="I6300" s="436" t="s">
        <v>9</v>
      </c>
    </row>
    <row r="6301" spans="1:9" s="480" customFormat="1" ht="138.75" customHeight="1">
      <c r="A6301" s="403" t="s">
        <v>19902</v>
      </c>
      <c r="B6301" s="284"/>
      <c r="C6301" s="403" t="s">
        <v>19941</v>
      </c>
      <c r="D6301" s="284" t="s">
        <v>21131</v>
      </c>
      <c r="E6301" s="284" t="s">
        <v>21130</v>
      </c>
      <c r="F6301" s="404" t="s">
        <v>19946</v>
      </c>
      <c r="G6301" s="404" t="s">
        <v>19947</v>
      </c>
      <c r="H6301" s="404" t="s">
        <v>19948</v>
      </c>
      <c r="I6301" s="436" t="s">
        <v>9</v>
      </c>
    </row>
    <row r="6302" spans="1:9" s="480" customFormat="1" ht="138.75" customHeight="1">
      <c r="A6302" s="403" t="s">
        <v>19902</v>
      </c>
      <c r="B6302" s="284"/>
      <c r="C6302" s="403" t="s">
        <v>19945</v>
      </c>
      <c r="D6302" s="284" t="s">
        <v>21131</v>
      </c>
      <c r="E6302" s="284" t="s">
        <v>21130</v>
      </c>
      <c r="F6302" s="404" t="s">
        <v>19950</v>
      </c>
      <c r="G6302" s="404" t="s">
        <v>19951</v>
      </c>
      <c r="H6302" s="404" t="s">
        <v>19952</v>
      </c>
      <c r="I6302" s="436" t="s">
        <v>9</v>
      </c>
    </row>
    <row r="6303" spans="1:9" s="480" customFormat="1" ht="138.75" customHeight="1">
      <c r="A6303" s="403" t="s">
        <v>19902</v>
      </c>
      <c r="B6303" s="284"/>
      <c r="C6303" s="403" t="s">
        <v>19949</v>
      </c>
      <c r="D6303" s="284" t="s">
        <v>21131</v>
      </c>
      <c r="E6303" s="284" t="s">
        <v>21130</v>
      </c>
      <c r="F6303" s="404" t="s">
        <v>19954</v>
      </c>
      <c r="G6303" s="404" t="s">
        <v>19955</v>
      </c>
      <c r="H6303" s="404" t="s">
        <v>19956</v>
      </c>
      <c r="I6303" s="436" t="s">
        <v>9</v>
      </c>
    </row>
    <row r="6304" spans="1:9" s="480" customFormat="1" ht="138.75" customHeight="1">
      <c r="A6304" s="403" t="s">
        <v>19902</v>
      </c>
      <c r="B6304" s="284"/>
      <c r="C6304" s="403" t="s">
        <v>19953</v>
      </c>
      <c r="D6304" s="284" t="s">
        <v>21131</v>
      </c>
      <c r="E6304" s="284" t="s">
        <v>21130</v>
      </c>
      <c r="F6304" s="404" t="s">
        <v>19958</v>
      </c>
      <c r="G6304" s="404" t="s">
        <v>19959</v>
      </c>
      <c r="H6304" s="404" t="s">
        <v>19960</v>
      </c>
      <c r="I6304" s="436" t="s">
        <v>9</v>
      </c>
    </row>
    <row r="6305" spans="1:9" s="480" customFormat="1" ht="138.75" customHeight="1">
      <c r="A6305" s="403" t="s">
        <v>19902</v>
      </c>
      <c r="B6305" s="284"/>
      <c r="C6305" s="403" t="s">
        <v>19957</v>
      </c>
      <c r="D6305" s="284" t="s">
        <v>21131</v>
      </c>
      <c r="E6305" s="284" t="s">
        <v>21130</v>
      </c>
      <c r="F6305" s="404" t="s">
        <v>19962</v>
      </c>
      <c r="G6305" s="404" t="s">
        <v>19963</v>
      </c>
      <c r="H6305" s="404" t="s">
        <v>19964</v>
      </c>
      <c r="I6305" s="436" t="s">
        <v>9</v>
      </c>
    </row>
    <row r="6306" spans="1:9" s="480" customFormat="1" ht="138.75" customHeight="1">
      <c r="A6306" s="403" t="s">
        <v>19902</v>
      </c>
      <c r="B6306" s="284"/>
      <c r="C6306" s="403" t="s">
        <v>19961</v>
      </c>
      <c r="D6306" s="284" t="s">
        <v>21131</v>
      </c>
      <c r="E6306" s="284" t="s">
        <v>21130</v>
      </c>
      <c r="F6306" s="404" t="s">
        <v>19847</v>
      </c>
      <c r="G6306" s="404" t="s">
        <v>19966</v>
      </c>
      <c r="H6306" s="404" t="s">
        <v>19967</v>
      </c>
      <c r="I6306" s="436" t="s">
        <v>9</v>
      </c>
    </row>
    <row r="6307" spans="1:9" s="480" customFormat="1" ht="138.75" customHeight="1">
      <c r="A6307" s="403" t="s">
        <v>19902</v>
      </c>
      <c r="B6307" s="284"/>
      <c r="C6307" s="403" t="s">
        <v>19965</v>
      </c>
      <c r="D6307" s="284" t="s">
        <v>21131</v>
      </c>
      <c r="E6307" s="284" t="s">
        <v>21130</v>
      </c>
      <c r="F6307" s="404" t="s">
        <v>19969</v>
      </c>
      <c r="G6307" s="404" t="s">
        <v>19970</v>
      </c>
      <c r="H6307" s="404" t="s">
        <v>19971</v>
      </c>
      <c r="I6307" s="436" t="s">
        <v>9</v>
      </c>
    </row>
    <row r="6308" spans="1:9" s="480" customFormat="1" ht="138.75" customHeight="1">
      <c r="A6308" s="403" t="s">
        <v>19902</v>
      </c>
      <c r="B6308" s="284"/>
      <c r="C6308" s="403" t="s">
        <v>19968</v>
      </c>
      <c r="D6308" s="284" t="s">
        <v>21131</v>
      </c>
      <c r="E6308" s="284" t="s">
        <v>21130</v>
      </c>
      <c r="F6308" s="404" t="s">
        <v>19973</v>
      </c>
      <c r="G6308" s="404" t="s">
        <v>19974</v>
      </c>
      <c r="H6308" s="404" t="s">
        <v>19975</v>
      </c>
      <c r="I6308" s="436" t="s">
        <v>9</v>
      </c>
    </row>
    <row r="6309" spans="1:9" s="480" customFormat="1" ht="138.75" customHeight="1">
      <c r="A6309" s="403" t="s">
        <v>19902</v>
      </c>
      <c r="B6309" s="284"/>
      <c r="C6309" s="403" t="s">
        <v>19972</v>
      </c>
      <c r="D6309" s="284" t="s">
        <v>21131</v>
      </c>
      <c r="E6309" s="284" t="s">
        <v>21130</v>
      </c>
      <c r="F6309" s="404" t="s">
        <v>19977</v>
      </c>
      <c r="G6309" s="404" t="s">
        <v>19970</v>
      </c>
      <c r="H6309" s="404" t="s">
        <v>19978</v>
      </c>
      <c r="I6309" s="436" t="s">
        <v>9</v>
      </c>
    </row>
    <row r="6310" spans="1:9" s="480" customFormat="1" ht="138.75" customHeight="1">
      <c r="A6310" s="403" t="s">
        <v>19902</v>
      </c>
      <c r="B6310" s="284"/>
      <c r="C6310" s="403" t="s">
        <v>19976</v>
      </c>
      <c r="D6310" s="284" t="s">
        <v>21131</v>
      </c>
      <c r="E6310" s="284" t="s">
        <v>21130</v>
      </c>
      <c r="F6310" s="404" t="s">
        <v>19980</v>
      </c>
      <c r="G6310" s="404" t="s">
        <v>19981</v>
      </c>
      <c r="H6310" s="404" t="s">
        <v>19982</v>
      </c>
      <c r="I6310" s="436" t="s">
        <v>9</v>
      </c>
    </row>
    <row r="6311" spans="1:9" s="480" customFormat="1" ht="138.75" customHeight="1">
      <c r="A6311" s="403" t="s">
        <v>19902</v>
      </c>
      <c r="B6311" s="284"/>
      <c r="C6311" s="403" t="s">
        <v>19979</v>
      </c>
      <c r="D6311" s="284" t="s">
        <v>21131</v>
      </c>
      <c r="E6311" s="284" t="s">
        <v>21130</v>
      </c>
      <c r="F6311" s="404" t="s">
        <v>19984</v>
      </c>
      <c r="G6311" s="404" t="s">
        <v>19985</v>
      </c>
      <c r="H6311" s="404" t="s">
        <v>19986</v>
      </c>
      <c r="I6311" s="436" t="s">
        <v>9</v>
      </c>
    </row>
    <row r="6312" spans="1:9" s="480" customFormat="1" ht="138.75" customHeight="1">
      <c r="A6312" s="403" t="s">
        <v>19902</v>
      </c>
      <c r="B6312" s="284"/>
      <c r="C6312" s="403" t="s">
        <v>19983</v>
      </c>
      <c r="D6312" s="284" t="s">
        <v>21131</v>
      </c>
      <c r="E6312" s="284" t="s">
        <v>21130</v>
      </c>
      <c r="F6312" s="404" t="s">
        <v>19988</v>
      </c>
      <c r="G6312" s="404" t="s">
        <v>19989</v>
      </c>
      <c r="H6312" s="404" t="s">
        <v>19990</v>
      </c>
      <c r="I6312" s="436" t="s">
        <v>9</v>
      </c>
    </row>
    <row r="6313" spans="1:9" s="480" customFormat="1" ht="138.75" customHeight="1">
      <c r="A6313" s="403" t="s">
        <v>19902</v>
      </c>
      <c r="B6313" s="284"/>
      <c r="C6313" s="403" t="s">
        <v>19987</v>
      </c>
      <c r="D6313" s="284" t="s">
        <v>21131</v>
      </c>
      <c r="E6313" s="284" t="s">
        <v>21130</v>
      </c>
      <c r="F6313" s="404" t="s">
        <v>19992</v>
      </c>
      <c r="G6313" s="404" t="s">
        <v>19993</v>
      </c>
      <c r="H6313" s="404" t="s">
        <v>19994</v>
      </c>
      <c r="I6313" s="436" t="s">
        <v>9</v>
      </c>
    </row>
    <row r="6314" spans="1:9" s="480" customFormat="1" ht="138.75" customHeight="1">
      <c r="A6314" s="403" t="s">
        <v>19902</v>
      </c>
      <c r="B6314" s="284"/>
      <c r="C6314" s="403" t="s">
        <v>19991</v>
      </c>
      <c r="D6314" s="284" t="s">
        <v>21131</v>
      </c>
      <c r="E6314" s="284" t="s">
        <v>21130</v>
      </c>
      <c r="F6314" s="404" t="s">
        <v>19996</v>
      </c>
      <c r="G6314" s="404" t="s">
        <v>19997</v>
      </c>
      <c r="H6314" s="404" t="s">
        <v>19998</v>
      </c>
      <c r="I6314" s="436" t="s">
        <v>9</v>
      </c>
    </row>
    <row r="6315" spans="1:9" s="480" customFormat="1" ht="138.75" customHeight="1">
      <c r="A6315" s="403" t="s">
        <v>19902</v>
      </c>
      <c r="B6315" s="284"/>
      <c r="C6315" s="403" t="s">
        <v>19995</v>
      </c>
      <c r="D6315" s="284" t="s">
        <v>21131</v>
      </c>
      <c r="E6315" s="284" t="s">
        <v>21130</v>
      </c>
      <c r="F6315" s="404" t="s">
        <v>19851</v>
      </c>
      <c r="G6315" s="404" t="s">
        <v>20000</v>
      </c>
      <c r="H6315" s="404" t="s">
        <v>19853</v>
      </c>
      <c r="I6315" s="436" t="s">
        <v>9</v>
      </c>
    </row>
    <row r="6316" spans="1:9" s="480" customFormat="1" ht="138.75" customHeight="1">
      <c r="A6316" s="403" t="s">
        <v>19902</v>
      </c>
      <c r="B6316" s="284"/>
      <c r="C6316" s="403" t="s">
        <v>21132</v>
      </c>
      <c r="D6316" s="284" t="s">
        <v>21131</v>
      </c>
      <c r="E6316" s="284" t="s">
        <v>21130</v>
      </c>
      <c r="F6316" s="404" t="s">
        <v>20002</v>
      </c>
      <c r="G6316" s="404" t="s">
        <v>20003</v>
      </c>
      <c r="H6316" s="404" t="s">
        <v>20004</v>
      </c>
      <c r="I6316" s="436" t="s">
        <v>9</v>
      </c>
    </row>
    <row r="6317" spans="1:9" s="480" customFormat="1" ht="138.75" customHeight="1">
      <c r="A6317" s="403" t="s">
        <v>19902</v>
      </c>
      <c r="B6317" s="284"/>
      <c r="C6317" s="403" t="s">
        <v>19999</v>
      </c>
      <c r="D6317" s="284" t="s">
        <v>21131</v>
      </c>
      <c r="E6317" s="284" t="s">
        <v>21130</v>
      </c>
      <c r="F6317" s="404" t="s">
        <v>20006</v>
      </c>
      <c r="G6317" s="404" t="s">
        <v>20007</v>
      </c>
      <c r="H6317" s="404" t="s">
        <v>20008</v>
      </c>
      <c r="I6317" s="436" t="s">
        <v>9</v>
      </c>
    </row>
    <row r="6318" spans="1:9" s="480" customFormat="1" ht="138.75" customHeight="1">
      <c r="A6318" s="403" t="s">
        <v>19902</v>
      </c>
      <c r="B6318" s="284"/>
      <c r="C6318" s="403" t="s">
        <v>20001</v>
      </c>
      <c r="D6318" s="284" t="s">
        <v>21131</v>
      </c>
      <c r="E6318" s="284" t="s">
        <v>21130</v>
      </c>
      <c r="F6318" s="404" t="s">
        <v>18836</v>
      </c>
      <c r="G6318" s="404" t="s">
        <v>20010</v>
      </c>
      <c r="H6318" s="404" t="s">
        <v>18837</v>
      </c>
      <c r="I6318" s="436" t="s">
        <v>9</v>
      </c>
    </row>
    <row r="6319" spans="1:9" s="480" customFormat="1" ht="138.75" customHeight="1">
      <c r="A6319" s="403" t="s">
        <v>19902</v>
      </c>
      <c r="B6319" s="284"/>
      <c r="C6319" s="403" t="s">
        <v>20005</v>
      </c>
      <c r="D6319" s="284" t="s">
        <v>21131</v>
      </c>
      <c r="E6319" s="284" t="s">
        <v>21130</v>
      </c>
      <c r="F6319" s="404" t="s">
        <v>20012</v>
      </c>
      <c r="G6319" s="404" t="s">
        <v>20013</v>
      </c>
      <c r="H6319" s="404" t="s">
        <v>1812</v>
      </c>
      <c r="I6319" s="436" t="s">
        <v>9</v>
      </c>
    </row>
    <row r="6320" spans="1:9" s="480" customFormat="1" ht="138.75" customHeight="1">
      <c r="A6320" s="403" t="s">
        <v>19902</v>
      </c>
      <c r="B6320" s="284"/>
      <c r="C6320" s="403" t="s">
        <v>20009</v>
      </c>
      <c r="D6320" s="284" t="s">
        <v>21131</v>
      </c>
      <c r="E6320" s="284" t="s">
        <v>21130</v>
      </c>
      <c r="F6320" s="404" t="s">
        <v>20015</v>
      </c>
      <c r="G6320" s="404" t="s">
        <v>20016</v>
      </c>
      <c r="H6320" s="404" t="s">
        <v>1808</v>
      </c>
      <c r="I6320" s="436" t="s">
        <v>9</v>
      </c>
    </row>
    <row r="6321" spans="1:24" s="480" customFormat="1" ht="138.75" customHeight="1">
      <c r="A6321" s="403" t="s">
        <v>19902</v>
      </c>
      <c r="B6321" s="284"/>
      <c r="C6321" s="403" t="s">
        <v>20011</v>
      </c>
      <c r="D6321" s="284" t="s">
        <v>21131</v>
      </c>
      <c r="E6321" s="284" t="s">
        <v>21130</v>
      </c>
      <c r="F6321" s="404" t="s">
        <v>18847</v>
      </c>
      <c r="G6321" s="404" t="s">
        <v>20018</v>
      </c>
      <c r="H6321" s="404" t="s">
        <v>19882</v>
      </c>
      <c r="I6321" s="436" t="s">
        <v>9</v>
      </c>
    </row>
    <row r="6322" spans="1:24" s="480" customFormat="1" ht="138.75" customHeight="1">
      <c r="A6322" s="403" t="s">
        <v>19902</v>
      </c>
      <c r="B6322" s="284"/>
      <c r="C6322" s="403" t="s">
        <v>20014</v>
      </c>
      <c r="D6322" s="284" t="s">
        <v>21131</v>
      </c>
      <c r="E6322" s="284" t="s">
        <v>21130</v>
      </c>
      <c r="F6322" s="403" t="s">
        <v>5025</v>
      </c>
      <c r="G6322" s="404" t="s">
        <v>18855</v>
      </c>
      <c r="H6322" s="404" t="s">
        <v>3365</v>
      </c>
      <c r="I6322" s="436" t="s">
        <v>9</v>
      </c>
    </row>
    <row r="6323" spans="1:24" s="480" customFormat="1" ht="138.75" customHeight="1">
      <c r="A6323" s="403" t="s">
        <v>19902</v>
      </c>
      <c r="B6323" s="284"/>
      <c r="C6323" s="403" t="s">
        <v>20017</v>
      </c>
      <c r="D6323" s="284" t="s">
        <v>21131</v>
      </c>
      <c r="E6323" s="284" t="s">
        <v>21130</v>
      </c>
      <c r="F6323" s="404" t="s">
        <v>3036</v>
      </c>
      <c r="G6323" s="404" t="s">
        <v>18857</v>
      </c>
      <c r="H6323" s="404" t="s">
        <v>6543</v>
      </c>
      <c r="I6323" s="436" t="s">
        <v>9</v>
      </c>
    </row>
    <row r="6324" spans="1:24" s="480" customFormat="1" ht="138.75" customHeight="1">
      <c r="A6324" s="403" t="s">
        <v>19902</v>
      </c>
      <c r="B6324" s="284"/>
      <c r="C6324" s="403" t="s">
        <v>20019</v>
      </c>
      <c r="D6324" s="284" t="s">
        <v>21131</v>
      </c>
      <c r="E6324" s="284" t="s">
        <v>21130</v>
      </c>
      <c r="F6324" s="403" t="s">
        <v>3031</v>
      </c>
      <c r="G6324" s="404" t="s">
        <v>5408</v>
      </c>
      <c r="H6324" s="404" t="s">
        <v>3362</v>
      </c>
      <c r="I6324" s="436" t="s">
        <v>9</v>
      </c>
    </row>
    <row r="6325" spans="1:24" s="480" customFormat="1" ht="138.75" customHeight="1">
      <c r="A6325" s="403" t="s">
        <v>19902</v>
      </c>
      <c r="B6325" s="284"/>
      <c r="C6325" s="403" t="s">
        <v>20020</v>
      </c>
      <c r="D6325" s="284" t="s">
        <v>21131</v>
      </c>
      <c r="E6325" s="284" t="s">
        <v>21130</v>
      </c>
      <c r="F6325" s="404" t="s">
        <v>20023</v>
      </c>
      <c r="G6325" s="404" t="s">
        <v>20024</v>
      </c>
      <c r="H6325" s="404" t="s">
        <v>20025</v>
      </c>
      <c r="I6325" s="436" t="s">
        <v>9</v>
      </c>
    </row>
    <row r="6326" spans="1:24" s="480" customFormat="1" ht="138.75" customHeight="1">
      <c r="A6326" s="403" t="s">
        <v>19902</v>
      </c>
      <c r="B6326" s="284"/>
      <c r="C6326" s="403" t="s">
        <v>20021</v>
      </c>
      <c r="D6326" s="284" t="s">
        <v>21131</v>
      </c>
      <c r="E6326" s="284" t="s">
        <v>21130</v>
      </c>
      <c r="F6326" s="403" t="s">
        <v>20027</v>
      </c>
      <c r="G6326" s="404" t="s">
        <v>20028</v>
      </c>
      <c r="H6326" s="404" t="s">
        <v>19893</v>
      </c>
      <c r="I6326" s="436" t="s">
        <v>9</v>
      </c>
    </row>
    <row r="6327" spans="1:24" s="480" customFormat="1" ht="138.75" customHeight="1">
      <c r="A6327" s="403" t="s">
        <v>19902</v>
      </c>
      <c r="B6327" s="284"/>
      <c r="C6327" s="403" t="s">
        <v>20022</v>
      </c>
      <c r="D6327" s="284" t="s">
        <v>21131</v>
      </c>
      <c r="E6327" s="284" t="s">
        <v>21130</v>
      </c>
      <c r="F6327" s="404" t="s">
        <v>20030</v>
      </c>
      <c r="G6327" s="404" t="s">
        <v>20031</v>
      </c>
      <c r="H6327" s="404" t="s">
        <v>20032</v>
      </c>
      <c r="I6327" s="436" t="s">
        <v>9</v>
      </c>
    </row>
    <row r="6328" spans="1:24" s="480" customFormat="1" ht="138.75" customHeight="1">
      <c r="A6328" s="403" t="s">
        <v>19902</v>
      </c>
      <c r="B6328" s="284"/>
      <c r="C6328" s="403" t="s">
        <v>20026</v>
      </c>
      <c r="D6328" s="284" t="s">
        <v>21131</v>
      </c>
      <c r="E6328" s="284" t="s">
        <v>21130</v>
      </c>
      <c r="F6328" s="271" t="s">
        <v>20033</v>
      </c>
      <c r="G6328" s="404" t="s">
        <v>20034</v>
      </c>
      <c r="H6328" s="404" t="s">
        <v>20035</v>
      </c>
      <c r="I6328" s="436" t="s">
        <v>9</v>
      </c>
    </row>
    <row r="6329" spans="1:24" s="480" customFormat="1" ht="138.75" customHeight="1">
      <c r="A6329" s="403" t="s">
        <v>19902</v>
      </c>
      <c r="B6329" s="403"/>
      <c r="C6329" s="403" t="s">
        <v>20029</v>
      </c>
      <c r="D6329" s="284" t="s">
        <v>21131</v>
      </c>
      <c r="E6329" s="284" t="s">
        <v>21130</v>
      </c>
      <c r="F6329" s="271" t="s">
        <v>20036</v>
      </c>
      <c r="G6329" s="271" t="s">
        <v>20037</v>
      </c>
      <c r="H6329" s="271" t="s">
        <v>20038</v>
      </c>
      <c r="I6329" s="436" t="s">
        <v>9</v>
      </c>
    </row>
    <row r="6330" spans="1:24" s="480" customFormat="1" ht="138.75" customHeight="1">
      <c r="A6330" s="403" t="s">
        <v>19902</v>
      </c>
      <c r="B6330" s="403"/>
      <c r="C6330" s="403" t="s">
        <v>20051</v>
      </c>
      <c r="D6330" s="284" t="s">
        <v>21131</v>
      </c>
      <c r="E6330" s="284" t="s">
        <v>21130</v>
      </c>
      <c r="F6330" s="271" t="s">
        <v>20039</v>
      </c>
      <c r="G6330" s="271" t="s">
        <v>20040</v>
      </c>
      <c r="H6330" s="271" t="s">
        <v>20041</v>
      </c>
      <c r="I6330" s="436" t="s">
        <v>9</v>
      </c>
    </row>
    <row r="6331" spans="1:24" s="480" customFormat="1" ht="138.75" customHeight="1">
      <c r="A6331" s="403" t="s">
        <v>19902</v>
      </c>
      <c r="B6331" s="403"/>
      <c r="C6331" s="403" t="s">
        <v>20052</v>
      </c>
      <c r="D6331" s="284" t="s">
        <v>21131</v>
      </c>
      <c r="E6331" s="284" t="s">
        <v>21130</v>
      </c>
      <c r="F6331" s="271" t="s">
        <v>20042</v>
      </c>
      <c r="G6331" s="271" t="s">
        <v>20043</v>
      </c>
      <c r="H6331" s="271" t="s">
        <v>20044</v>
      </c>
      <c r="I6331" s="436" t="s">
        <v>9</v>
      </c>
    </row>
    <row r="6332" spans="1:24" s="480" customFormat="1" ht="138.75" customHeight="1">
      <c r="A6332" s="403" t="s">
        <v>19902</v>
      </c>
      <c r="B6332" s="403"/>
      <c r="C6332" s="403" t="s">
        <v>20053</v>
      </c>
      <c r="D6332" s="284" t="s">
        <v>21131</v>
      </c>
      <c r="E6332" s="284" t="s">
        <v>21130</v>
      </c>
      <c r="F6332" s="271" t="s">
        <v>20045</v>
      </c>
      <c r="G6332" s="404" t="s">
        <v>20046</v>
      </c>
      <c r="H6332" s="404" t="s">
        <v>20047</v>
      </c>
      <c r="I6332" s="436" t="s">
        <v>9</v>
      </c>
    </row>
    <row r="6333" spans="1:24" s="480" customFormat="1" ht="138.75" customHeight="1">
      <c r="A6333" s="403" t="s">
        <v>19902</v>
      </c>
      <c r="B6333" s="403"/>
      <c r="C6333" s="403" t="s">
        <v>20054</v>
      </c>
      <c r="D6333" s="284" t="s">
        <v>21131</v>
      </c>
      <c r="E6333" s="284" t="s">
        <v>21130</v>
      </c>
      <c r="F6333" s="271" t="s">
        <v>20048</v>
      </c>
      <c r="G6333" s="404" t="s">
        <v>20049</v>
      </c>
      <c r="H6333" s="404" t="s">
        <v>20050</v>
      </c>
      <c r="I6333" s="436" t="s">
        <v>9</v>
      </c>
    </row>
    <row r="6334" spans="1:24" s="480" customFormat="1" ht="112.5" customHeight="1">
      <c r="A6334" s="403" t="s">
        <v>20055</v>
      </c>
      <c r="B6334" s="403" t="s">
        <v>20056</v>
      </c>
      <c r="C6334" s="403" t="s">
        <v>20057</v>
      </c>
      <c r="D6334" s="404" t="s">
        <v>20058</v>
      </c>
      <c r="E6334" s="404" t="s">
        <v>20059</v>
      </c>
      <c r="F6334" s="404" t="s">
        <v>20060</v>
      </c>
      <c r="G6334" s="404" t="s">
        <v>20061</v>
      </c>
      <c r="H6334" s="271" t="s">
        <v>20062</v>
      </c>
      <c r="I6334" s="436" t="s">
        <v>9</v>
      </c>
      <c r="J6334" s="403"/>
      <c r="K6334" s="403" t="s">
        <v>18894</v>
      </c>
      <c r="L6334" s="403"/>
      <c r="M6334" s="403"/>
      <c r="N6334" s="403"/>
      <c r="O6334" s="403"/>
      <c r="P6334" s="403"/>
      <c r="Q6334" s="403"/>
      <c r="R6334" s="403"/>
      <c r="S6334" s="403"/>
      <c r="T6334" s="403"/>
      <c r="U6334" s="403"/>
      <c r="V6334" s="403"/>
      <c r="W6334" s="403"/>
      <c r="X6334" s="403"/>
    </row>
    <row r="6335" spans="1:24" s="480" customFormat="1" ht="112.5" customHeight="1">
      <c r="A6335" s="403" t="s">
        <v>20055</v>
      </c>
      <c r="B6335" s="541"/>
      <c r="C6335" s="403" t="s">
        <v>20063</v>
      </c>
      <c r="D6335" s="541"/>
      <c r="E6335" s="541"/>
      <c r="F6335" s="404" t="s">
        <v>20064</v>
      </c>
      <c r="G6335" s="404" t="s">
        <v>20065</v>
      </c>
      <c r="H6335" s="404" t="s">
        <v>20066</v>
      </c>
      <c r="I6335" s="436" t="s">
        <v>9</v>
      </c>
      <c r="J6335" s="403"/>
      <c r="K6335" s="403" t="s">
        <v>18894</v>
      </c>
      <c r="L6335" s="403"/>
      <c r="M6335" s="403"/>
      <c r="N6335" s="403"/>
      <c r="O6335" s="403"/>
      <c r="P6335" s="403"/>
      <c r="Q6335" s="403"/>
      <c r="R6335" s="403"/>
      <c r="S6335" s="403"/>
      <c r="T6335" s="403"/>
      <c r="U6335" s="403"/>
      <c r="V6335" s="403"/>
      <c r="W6335" s="403"/>
      <c r="X6335" s="403"/>
    </row>
    <row r="6336" spans="1:24" s="480" customFormat="1" ht="112.5" customHeight="1">
      <c r="A6336" s="403" t="s">
        <v>20055</v>
      </c>
      <c r="B6336" s="542"/>
      <c r="C6336" s="403" t="s">
        <v>20067</v>
      </c>
      <c r="D6336" s="542"/>
      <c r="E6336" s="542"/>
      <c r="F6336" s="404" t="s">
        <v>20068</v>
      </c>
      <c r="G6336" s="404" t="s">
        <v>20069</v>
      </c>
      <c r="H6336" s="404" t="s">
        <v>20070</v>
      </c>
      <c r="I6336" s="436" t="s">
        <v>9</v>
      </c>
      <c r="J6336" s="403"/>
      <c r="K6336" s="403" t="s">
        <v>18894</v>
      </c>
      <c r="L6336" s="403"/>
      <c r="M6336" s="403"/>
      <c r="N6336" s="403"/>
      <c r="O6336" s="403"/>
      <c r="P6336" s="403"/>
      <c r="Q6336" s="403"/>
      <c r="R6336" s="403"/>
      <c r="S6336" s="403"/>
      <c r="T6336" s="403"/>
      <c r="U6336" s="403"/>
      <c r="V6336" s="403"/>
      <c r="W6336" s="403"/>
      <c r="X6336" s="403"/>
    </row>
    <row r="6337" spans="1:24" s="480" customFormat="1" ht="112.5" customHeight="1">
      <c r="A6337" s="403" t="s">
        <v>20055</v>
      </c>
      <c r="B6337" s="542"/>
      <c r="C6337" s="403" t="s">
        <v>20071</v>
      </c>
      <c r="D6337" s="542"/>
      <c r="E6337" s="542"/>
      <c r="F6337" s="404" t="s">
        <v>20072</v>
      </c>
      <c r="G6337" s="404" t="s">
        <v>20073</v>
      </c>
      <c r="H6337" s="404" t="s">
        <v>20074</v>
      </c>
      <c r="I6337" s="436" t="s">
        <v>9</v>
      </c>
      <c r="J6337" s="403"/>
      <c r="K6337" s="403" t="s">
        <v>18894</v>
      </c>
      <c r="L6337" s="403"/>
      <c r="M6337" s="403"/>
      <c r="N6337" s="403"/>
      <c r="O6337" s="403"/>
      <c r="P6337" s="403"/>
      <c r="Q6337" s="403"/>
      <c r="R6337" s="403"/>
      <c r="S6337" s="403"/>
      <c r="T6337" s="403"/>
      <c r="U6337" s="403"/>
      <c r="V6337" s="403"/>
      <c r="W6337" s="403"/>
      <c r="X6337" s="403"/>
    </row>
    <row r="6338" spans="1:24" s="480" customFormat="1" ht="112.5" customHeight="1">
      <c r="A6338" s="403" t="s">
        <v>20055</v>
      </c>
      <c r="B6338" s="542"/>
      <c r="C6338" s="403" t="s">
        <v>20075</v>
      </c>
      <c r="D6338" s="542"/>
      <c r="E6338" s="542"/>
      <c r="F6338" s="404" t="s">
        <v>20076</v>
      </c>
      <c r="G6338" s="404" t="s">
        <v>20077</v>
      </c>
      <c r="H6338" s="404" t="s">
        <v>20078</v>
      </c>
      <c r="I6338" s="436" t="s">
        <v>9</v>
      </c>
      <c r="J6338" s="403"/>
      <c r="K6338" s="403" t="s">
        <v>18894</v>
      </c>
      <c r="L6338" s="403"/>
      <c r="M6338" s="403"/>
      <c r="N6338" s="403"/>
      <c r="O6338" s="403"/>
      <c r="P6338" s="403"/>
      <c r="Q6338" s="403"/>
      <c r="R6338" s="403"/>
      <c r="S6338" s="403"/>
      <c r="T6338" s="403"/>
      <c r="U6338" s="403"/>
      <c r="V6338" s="403"/>
      <c r="W6338" s="403"/>
      <c r="X6338" s="403"/>
    </row>
    <row r="6339" spans="1:24" s="480" customFormat="1" ht="112.5" customHeight="1">
      <c r="A6339" s="403" t="s">
        <v>20055</v>
      </c>
      <c r="B6339" s="542"/>
      <c r="C6339" s="403" t="s">
        <v>20079</v>
      </c>
      <c r="D6339" s="542"/>
      <c r="E6339" s="542"/>
      <c r="F6339" s="404" t="s">
        <v>20080</v>
      </c>
      <c r="G6339" s="404" t="s">
        <v>20081</v>
      </c>
      <c r="H6339" s="404" t="s">
        <v>20082</v>
      </c>
      <c r="I6339" s="436" t="s">
        <v>9</v>
      </c>
      <c r="J6339" s="403"/>
      <c r="K6339" s="403" t="s">
        <v>18894</v>
      </c>
      <c r="L6339" s="403"/>
      <c r="M6339" s="403"/>
      <c r="N6339" s="403"/>
      <c r="O6339" s="403"/>
      <c r="P6339" s="403"/>
      <c r="Q6339" s="403"/>
      <c r="R6339" s="403"/>
      <c r="S6339" s="403"/>
      <c r="T6339" s="403"/>
      <c r="U6339" s="403"/>
      <c r="V6339" s="403"/>
      <c r="W6339" s="403"/>
      <c r="X6339" s="403"/>
    </row>
    <row r="6340" spans="1:24" s="480" customFormat="1" ht="112.5" customHeight="1">
      <c r="A6340" s="403" t="s">
        <v>20055</v>
      </c>
      <c r="B6340" s="542"/>
      <c r="C6340" s="403" t="s">
        <v>20083</v>
      </c>
      <c r="D6340" s="542"/>
      <c r="E6340" s="542"/>
      <c r="F6340" s="271" t="s">
        <v>20084</v>
      </c>
      <c r="G6340" s="404" t="s">
        <v>20085</v>
      </c>
      <c r="H6340" s="404" t="s">
        <v>20086</v>
      </c>
      <c r="I6340" s="436" t="s">
        <v>9</v>
      </c>
      <c r="J6340" s="403"/>
      <c r="K6340" s="403" t="s">
        <v>18894</v>
      </c>
      <c r="L6340" s="403"/>
      <c r="M6340" s="403"/>
      <c r="N6340" s="403"/>
      <c r="O6340" s="403"/>
      <c r="P6340" s="403"/>
      <c r="Q6340" s="403"/>
      <c r="R6340" s="403"/>
      <c r="S6340" s="403"/>
      <c r="T6340" s="403"/>
      <c r="U6340" s="403"/>
      <c r="V6340" s="403"/>
      <c r="W6340" s="403"/>
      <c r="X6340" s="403"/>
    </row>
    <row r="6341" spans="1:24" s="480" customFormat="1" ht="112.5" customHeight="1">
      <c r="A6341" s="403" t="s">
        <v>20055</v>
      </c>
      <c r="B6341" s="542"/>
      <c r="C6341" s="403" t="s">
        <v>20087</v>
      </c>
      <c r="D6341" s="542"/>
      <c r="E6341" s="542"/>
      <c r="F6341" s="404" t="s">
        <v>20088</v>
      </c>
      <c r="G6341" s="404" t="s">
        <v>20089</v>
      </c>
      <c r="H6341" s="404" t="s">
        <v>20090</v>
      </c>
      <c r="I6341" s="436" t="s">
        <v>9</v>
      </c>
      <c r="J6341" s="403"/>
      <c r="K6341" s="403" t="s">
        <v>18894</v>
      </c>
      <c r="L6341" s="403"/>
      <c r="M6341" s="403"/>
      <c r="N6341" s="403"/>
      <c r="O6341" s="403"/>
      <c r="P6341" s="403"/>
      <c r="Q6341" s="403"/>
      <c r="R6341" s="403"/>
      <c r="S6341" s="403"/>
      <c r="T6341" s="403"/>
      <c r="U6341" s="403"/>
      <c r="V6341" s="403"/>
      <c r="W6341" s="403"/>
      <c r="X6341" s="403"/>
    </row>
    <row r="6342" spans="1:24" s="480" customFormat="1" ht="112.5" customHeight="1">
      <c r="A6342" s="403" t="s">
        <v>20055</v>
      </c>
      <c r="B6342" s="542"/>
      <c r="C6342" s="403" t="s">
        <v>20091</v>
      </c>
      <c r="D6342" s="542"/>
      <c r="E6342" s="542"/>
      <c r="F6342" s="404" t="s">
        <v>20092</v>
      </c>
      <c r="G6342" s="404" t="s">
        <v>20093</v>
      </c>
      <c r="H6342" s="404" t="s">
        <v>20094</v>
      </c>
      <c r="I6342" s="436" t="s">
        <v>9</v>
      </c>
      <c r="J6342" s="403"/>
      <c r="K6342" s="403" t="s">
        <v>18894</v>
      </c>
      <c r="L6342" s="403"/>
      <c r="M6342" s="403"/>
      <c r="N6342" s="403"/>
      <c r="O6342" s="403"/>
      <c r="P6342" s="403"/>
      <c r="Q6342" s="403"/>
      <c r="R6342" s="403"/>
      <c r="S6342" s="403"/>
      <c r="T6342" s="403"/>
      <c r="U6342" s="403"/>
      <c r="V6342" s="403"/>
      <c r="W6342" s="403"/>
      <c r="X6342" s="403"/>
    </row>
    <row r="6343" spans="1:24" s="480" customFormat="1" ht="112.5" customHeight="1">
      <c r="A6343" s="403" t="s">
        <v>20055</v>
      </c>
      <c r="B6343" s="542"/>
      <c r="C6343" s="403" t="s">
        <v>20095</v>
      </c>
      <c r="D6343" s="542"/>
      <c r="E6343" s="542"/>
      <c r="F6343" s="404" t="s">
        <v>20096</v>
      </c>
      <c r="G6343" s="404" t="s">
        <v>20097</v>
      </c>
      <c r="H6343" s="404" t="s">
        <v>20098</v>
      </c>
      <c r="I6343" s="436" t="s">
        <v>9</v>
      </c>
      <c r="J6343" s="403"/>
      <c r="K6343" s="403" t="s">
        <v>18894</v>
      </c>
      <c r="L6343" s="403"/>
      <c r="M6343" s="403"/>
      <c r="N6343" s="403"/>
      <c r="O6343" s="403"/>
      <c r="P6343" s="403"/>
      <c r="Q6343" s="403"/>
      <c r="R6343" s="403"/>
      <c r="S6343" s="403"/>
      <c r="T6343" s="403"/>
      <c r="U6343" s="403"/>
      <c r="V6343" s="403"/>
      <c r="W6343" s="403"/>
      <c r="X6343" s="403"/>
    </row>
    <row r="6344" spans="1:24" s="480" customFormat="1" ht="112.5" customHeight="1">
      <c r="A6344" s="403" t="s">
        <v>20055</v>
      </c>
      <c r="B6344" s="542"/>
      <c r="C6344" s="403" t="s">
        <v>20099</v>
      </c>
      <c r="D6344" s="542"/>
      <c r="E6344" s="542"/>
      <c r="F6344" s="404" t="s">
        <v>20100</v>
      </c>
      <c r="G6344" s="404" t="s">
        <v>20101</v>
      </c>
      <c r="H6344" s="404" t="s">
        <v>20102</v>
      </c>
      <c r="I6344" s="436" t="s">
        <v>9</v>
      </c>
      <c r="J6344" s="403"/>
      <c r="K6344" s="403" t="s">
        <v>18894</v>
      </c>
      <c r="L6344" s="403"/>
      <c r="M6344" s="403"/>
      <c r="N6344" s="403"/>
      <c r="O6344" s="403"/>
      <c r="P6344" s="403"/>
      <c r="Q6344" s="403"/>
      <c r="R6344" s="403"/>
      <c r="S6344" s="403"/>
      <c r="T6344" s="403"/>
      <c r="U6344" s="403"/>
      <c r="V6344" s="403"/>
      <c r="W6344" s="403"/>
      <c r="X6344" s="403"/>
    </row>
    <row r="6345" spans="1:24" s="480" customFormat="1" ht="112.5" customHeight="1">
      <c r="A6345" s="403" t="s">
        <v>20055</v>
      </c>
      <c r="B6345" s="542"/>
      <c r="C6345" s="403" t="s">
        <v>20103</v>
      </c>
      <c r="D6345" s="542"/>
      <c r="E6345" s="542"/>
      <c r="F6345" s="404" t="s">
        <v>20104</v>
      </c>
      <c r="G6345" s="404" t="s">
        <v>20105</v>
      </c>
      <c r="H6345" s="404" t="s">
        <v>20106</v>
      </c>
      <c r="I6345" s="436" t="s">
        <v>9</v>
      </c>
      <c r="J6345" s="403"/>
      <c r="K6345" s="403" t="s">
        <v>18894</v>
      </c>
      <c r="L6345" s="403"/>
      <c r="M6345" s="403"/>
      <c r="N6345" s="403"/>
      <c r="O6345" s="403"/>
      <c r="P6345" s="403"/>
      <c r="Q6345" s="403"/>
      <c r="R6345" s="403"/>
      <c r="S6345" s="403"/>
      <c r="T6345" s="403"/>
      <c r="U6345" s="403"/>
      <c r="V6345" s="403"/>
      <c r="W6345" s="403"/>
      <c r="X6345" s="403"/>
    </row>
    <row r="6346" spans="1:24" s="480" customFormat="1" ht="112.5" customHeight="1">
      <c r="A6346" s="403" t="s">
        <v>20055</v>
      </c>
      <c r="B6346" s="542"/>
      <c r="C6346" s="403" t="s">
        <v>20107</v>
      </c>
      <c r="D6346" s="542"/>
      <c r="E6346" s="542"/>
      <c r="F6346" s="404" t="s">
        <v>20108</v>
      </c>
      <c r="G6346" s="404" t="s">
        <v>20109</v>
      </c>
      <c r="H6346" s="404" t="s">
        <v>20110</v>
      </c>
      <c r="I6346" s="436" t="s">
        <v>9</v>
      </c>
      <c r="J6346" s="403"/>
      <c r="K6346" s="403" t="s">
        <v>18934</v>
      </c>
      <c r="L6346" s="403"/>
      <c r="M6346" s="403"/>
      <c r="N6346" s="403"/>
      <c r="O6346" s="403"/>
      <c r="P6346" s="403"/>
      <c r="Q6346" s="403"/>
      <c r="R6346" s="403"/>
      <c r="S6346" s="403"/>
      <c r="T6346" s="403"/>
      <c r="U6346" s="403"/>
      <c r="V6346" s="403"/>
      <c r="W6346" s="403"/>
      <c r="X6346" s="403"/>
    </row>
    <row r="6347" spans="1:24" s="480" customFormat="1" ht="112.5" customHeight="1">
      <c r="A6347" s="403" t="s">
        <v>20055</v>
      </c>
      <c r="B6347" s="542"/>
      <c r="C6347" s="403" t="s">
        <v>20111</v>
      </c>
      <c r="D6347" s="542"/>
      <c r="E6347" s="542"/>
      <c r="F6347" s="404" t="s">
        <v>20112</v>
      </c>
      <c r="G6347" s="404" t="s">
        <v>20113</v>
      </c>
      <c r="H6347" s="404" t="s">
        <v>20114</v>
      </c>
      <c r="I6347" s="436" t="s">
        <v>9</v>
      </c>
      <c r="J6347" s="403"/>
      <c r="K6347" s="403" t="s">
        <v>18934</v>
      </c>
      <c r="L6347" s="403"/>
      <c r="M6347" s="403"/>
      <c r="N6347" s="403"/>
      <c r="O6347" s="403"/>
      <c r="P6347" s="403"/>
      <c r="Q6347" s="403"/>
      <c r="R6347" s="403"/>
      <c r="S6347" s="403"/>
      <c r="T6347" s="403"/>
      <c r="U6347" s="403"/>
      <c r="V6347" s="403"/>
      <c r="W6347" s="403"/>
      <c r="X6347" s="403"/>
    </row>
    <row r="6348" spans="1:24" s="480" customFormat="1" ht="112.5" customHeight="1">
      <c r="A6348" s="403" t="s">
        <v>20055</v>
      </c>
      <c r="B6348" s="542"/>
      <c r="C6348" s="403" t="s">
        <v>20115</v>
      </c>
      <c r="D6348" s="542"/>
      <c r="E6348" s="542"/>
      <c r="F6348" s="404" t="s">
        <v>20116</v>
      </c>
      <c r="G6348" s="404" t="s">
        <v>20113</v>
      </c>
      <c r="H6348" s="404" t="s">
        <v>20117</v>
      </c>
      <c r="I6348" s="436" t="s">
        <v>9</v>
      </c>
      <c r="J6348" s="403"/>
      <c r="K6348" s="403" t="s">
        <v>18894</v>
      </c>
      <c r="L6348" s="403"/>
      <c r="M6348" s="403"/>
      <c r="N6348" s="403"/>
      <c r="O6348" s="403"/>
      <c r="P6348" s="403"/>
      <c r="Q6348" s="403"/>
      <c r="R6348" s="403"/>
      <c r="S6348" s="403"/>
      <c r="T6348" s="403"/>
      <c r="U6348" s="403"/>
      <c r="V6348" s="403"/>
      <c r="W6348" s="403"/>
      <c r="X6348" s="403"/>
    </row>
    <row r="6349" spans="1:24" s="480" customFormat="1" ht="112.5" customHeight="1">
      <c r="A6349" s="403" t="s">
        <v>20055</v>
      </c>
      <c r="B6349" s="542"/>
      <c r="C6349" s="403" t="s">
        <v>20118</v>
      </c>
      <c r="D6349" s="542"/>
      <c r="E6349" s="542"/>
      <c r="F6349" s="404" t="s">
        <v>20119</v>
      </c>
      <c r="G6349" s="404" t="s">
        <v>20120</v>
      </c>
      <c r="H6349" s="404" t="s">
        <v>20121</v>
      </c>
      <c r="I6349" s="436" t="s">
        <v>9</v>
      </c>
      <c r="J6349" s="403"/>
      <c r="K6349" s="403" t="s">
        <v>18894</v>
      </c>
      <c r="L6349" s="403"/>
      <c r="M6349" s="403"/>
      <c r="N6349" s="403"/>
      <c r="O6349" s="403"/>
      <c r="P6349" s="403"/>
      <c r="Q6349" s="403"/>
      <c r="R6349" s="403"/>
      <c r="S6349" s="403"/>
      <c r="T6349" s="403"/>
      <c r="U6349" s="403"/>
      <c r="V6349" s="403"/>
      <c r="W6349" s="403"/>
      <c r="X6349" s="403"/>
    </row>
    <row r="6350" spans="1:24" s="480" customFormat="1" ht="112.5" customHeight="1">
      <c r="A6350" s="403" t="s">
        <v>20055</v>
      </c>
      <c r="B6350" s="542"/>
      <c r="C6350" s="403" t="s">
        <v>20122</v>
      </c>
      <c r="D6350" s="542"/>
      <c r="E6350" s="542"/>
      <c r="F6350" s="404" t="s">
        <v>20123</v>
      </c>
      <c r="G6350" s="404" t="s">
        <v>20124</v>
      </c>
      <c r="H6350" s="404" t="s">
        <v>20125</v>
      </c>
      <c r="I6350" s="436" t="s">
        <v>9</v>
      </c>
      <c r="J6350" s="403"/>
      <c r="K6350" s="403" t="s">
        <v>18894</v>
      </c>
      <c r="L6350" s="403"/>
      <c r="M6350" s="403"/>
      <c r="N6350" s="403"/>
      <c r="O6350" s="403"/>
      <c r="P6350" s="403"/>
      <c r="Q6350" s="403"/>
      <c r="R6350" s="403"/>
      <c r="S6350" s="403"/>
      <c r="T6350" s="403"/>
      <c r="U6350" s="403"/>
      <c r="V6350" s="403"/>
      <c r="W6350" s="403"/>
      <c r="X6350" s="403"/>
    </row>
    <row r="6351" spans="1:24" s="480" customFormat="1" ht="112.5" customHeight="1">
      <c r="A6351" s="403" t="s">
        <v>20055</v>
      </c>
      <c r="B6351" s="542"/>
      <c r="C6351" s="403" t="s">
        <v>20126</v>
      </c>
      <c r="D6351" s="542"/>
      <c r="E6351" s="542"/>
      <c r="F6351" s="404" t="s">
        <v>20127</v>
      </c>
      <c r="G6351" s="404" t="s">
        <v>20128</v>
      </c>
      <c r="H6351" s="404" t="s">
        <v>20129</v>
      </c>
      <c r="I6351" s="436" t="s">
        <v>9</v>
      </c>
      <c r="J6351" s="403"/>
      <c r="K6351" s="403" t="s">
        <v>18894</v>
      </c>
      <c r="L6351" s="403"/>
      <c r="M6351" s="403"/>
      <c r="N6351" s="403"/>
      <c r="O6351" s="403"/>
      <c r="P6351" s="403"/>
      <c r="Q6351" s="403"/>
      <c r="R6351" s="403"/>
      <c r="S6351" s="403"/>
      <c r="T6351" s="403"/>
      <c r="U6351" s="403"/>
      <c r="V6351" s="403"/>
      <c r="W6351" s="403"/>
      <c r="X6351" s="403"/>
    </row>
    <row r="6352" spans="1:24" s="480" customFormat="1" ht="112.5" customHeight="1">
      <c r="A6352" s="403" t="s">
        <v>20055</v>
      </c>
      <c r="B6352" s="542"/>
      <c r="C6352" s="403" t="s">
        <v>20130</v>
      </c>
      <c r="D6352" s="542"/>
      <c r="E6352" s="542"/>
      <c r="F6352" s="404" t="s">
        <v>20131</v>
      </c>
      <c r="G6352" s="404" t="s">
        <v>20132</v>
      </c>
      <c r="H6352" s="404" t="s">
        <v>20133</v>
      </c>
      <c r="I6352" s="436" t="s">
        <v>9</v>
      </c>
      <c r="J6352" s="403"/>
      <c r="K6352" s="403" t="s">
        <v>18894</v>
      </c>
      <c r="L6352" s="403"/>
      <c r="M6352" s="403"/>
      <c r="N6352" s="403"/>
      <c r="O6352" s="403"/>
      <c r="P6352" s="403"/>
      <c r="Q6352" s="403"/>
      <c r="R6352" s="403"/>
      <c r="S6352" s="403"/>
      <c r="T6352" s="403"/>
      <c r="U6352" s="403"/>
      <c r="V6352" s="403"/>
      <c r="W6352" s="403"/>
      <c r="X6352" s="403"/>
    </row>
    <row r="6353" spans="1:24" s="480" customFormat="1" ht="112.5" customHeight="1">
      <c r="A6353" s="403" t="s">
        <v>20055</v>
      </c>
      <c r="B6353" s="542"/>
      <c r="C6353" s="403" t="s">
        <v>20134</v>
      </c>
      <c r="D6353" s="542"/>
      <c r="E6353" s="542"/>
      <c r="F6353" s="404" t="s">
        <v>20135</v>
      </c>
      <c r="G6353" s="404" t="s">
        <v>20136</v>
      </c>
      <c r="H6353" s="404" t="s">
        <v>20137</v>
      </c>
      <c r="I6353" s="436" t="s">
        <v>9</v>
      </c>
      <c r="J6353" s="404"/>
      <c r="K6353" s="403" t="s">
        <v>18894</v>
      </c>
      <c r="L6353" s="403"/>
      <c r="M6353" s="403"/>
      <c r="N6353" s="403"/>
      <c r="O6353" s="403"/>
      <c r="P6353" s="403"/>
      <c r="Q6353" s="403"/>
      <c r="R6353" s="403"/>
      <c r="S6353" s="403"/>
      <c r="T6353" s="403"/>
      <c r="U6353" s="403"/>
      <c r="V6353" s="403"/>
      <c r="W6353" s="403"/>
      <c r="X6353" s="403"/>
    </row>
    <row r="6354" spans="1:24" s="480" customFormat="1" ht="112.5" customHeight="1">
      <c r="A6354" s="403" t="s">
        <v>20055</v>
      </c>
      <c r="B6354" s="542"/>
      <c r="C6354" s="403" t="s">
        <v>20138</v>
      </c>
      <c r="D6354" s="542"/>
      <c r="E6354" s="542"/>
      <c r="F6354" s="404" t="s">
        <v>20139</v>
      </c>
      <c r="G6354" s="404" t="s">
        <v>20140</v>
      </c>
      <c r="H6354" s="404" t="s">
        <v>20141</v>
      </c>
      <c r="I6354" s="436" t="s">
        <v>9</v>
      </c>
      <c r="J6354" s="403"/>
      <c r="K6354" s="403" t="s">
        <v>18934</v>
      </c>
      <c r="L6354" s="403"/>
      <c r="M6354" s="403"/>
      <c r="N6354" s="403"/>
      <c r="O6354" s="403"/>
      <c r="P6354" s="403"/>
      <c r="Q6354" s="403"/>
      <c r="R6354" s="403"/>
      <c r="S6354" s="403"/>
      <c r="T6354" s="403"/>
      <c r="U6354" s="403"/>
      <c r="V6354" s="403"/>
      <c r="W6354" s="403"/>
      <c r="X6354" s="403"/>
    </row>
    <row r="6355" spans="1:24" s="480" customFormat="1" ht="112.5" customHeight="1">
      <c r="A6355" s="403" t="s">
        <v>20055</v>
      </c>
      <c r="B6355" s="542"/>
      <c r="C6355" s="403" t="s">
        <v>20142</v>
      </c>
      <c r="D6355" s="542"/>
      <c r="E6355" s="542"/>
      <c r="F6355" s="404" t="s">
        <v>20143</v>
      </c>
      <c r="G6355" s="404" t="s">
        <v>20144</v>
      </c>
      <c r="H6355" s="482" t="s">
        <v>20145</v>
      </c>
      <c r="I6355" s="436" t="s">
        <v>9</v>
      </c>
      <c r="J6355" s="403"/>
      <c r="K6355" s="403" t="s">
        <v>18934</v>
      </c>
      <c r="L6355" s="403"/>
      <c r="M6355" s="403"/>
      <c r="N6355" s="403"/>
      <c r="O6355" s="403"/>
      <c r="P6355" s="403"/>
      <c r="Q6355" s="403"/>
      <c r="R6355" s="403"/>
      <c r="S6355" s="403"/>
      <c r="T6355" s="403"/>
      <c r="U6355" s="403"/>
      <c r="V6355" s="403"/>
      <c r="W6355" s="403"/>
      <c r="X6355" s="403"/>
    </row>
    <row r="6356" spans="1:24" s="480" customFormat="1" ht="112.5" customHeight="1">
      <c r="A6356" s="403" t="s">
        <v>20055</v>
      </c>
      <c r="B6356" s="542"/>
      <c r="C6356" s="403" t="s">
        <v>20146</v>
      </c>
      <c r="D6356" s="542"/>
      <c r="E6356" s="542"/>
      <c r="F6356" s="404" t="s">
        <v>20147</v>
      </c>
      <c r="G6356" s="404" t="s">
        <v>20148</v>
      </c>
      <c r="H6356" s="404" t="s">
        <v>20149</v>
      </c>
      <c r="I6356" s="436" t="s">
        <v>9</v>
      </c>
      <c r="J6356" s="403"/>
      <c r="K6356" s="403" t="s">
        <v>18894</v>
      </c>
      <c r="L6356" s="403"/>
      <c r="M6356" s="403"/>
      <c r="N6356" s="403"/>
      <c r="O6356" s="403"/>
      <c r="P6356" s="403"/>
      <c r="Q6356" s="403"/>
      <c r="R6356" s="403"/>
      <c r="S6356" s="403"/>
      <c r="T6356" s="403"/>
      <c r="U6356" s="403"/>
      <c r="V6356" s="403"/>
      <c r="W6356" s="403"/>
      <c r="X6356" s="403"/>
    </row>
    <row r="6357" spans="1:24" s="480" customFormat="1" ht="112.5" customHeight="1">
      <c r="A6357" s="403" t="s">
        <v>20055</v>
      </c>
      <c r="B6357" s="542"/>
      <c r="C6357" s="403" t="s">
        <v>20150</v>
      </c>
      <c r="D6357" s="542"/>
      <c r="E6357" s="542"/>
      <c r="F6357" s="404" t="s">
        <v>20151</v>
      </c>
      <c r="G6357" s="404" t="s">
        <v>20152</v>
      </c>
      <c r="H6357" s="404" t="s">
        <v>20153</v>
      </c>
      <c r="I6357" s="436" t="s">
        <v>9</v>
      </c>
      <c r="J6357" s="403"/>
      <c r="K6357" s="403" t="s">
        <v>18894</v>
      </c>
      <c r="L6357" s="403"/>
      <c r="M6357" s="403"/>
      <c r="N6357" s="403"/>
      <c r="O6357" s="403"/>
      <c r="P6357" s="403"/>
      <c r="Q6357" s="403"/>
      <c r="R6357" s="403"/>
      <c r="S6357" s="403"/>
      <c r="T6357" s="403"/>
      <c r="U6357" s="403"/>
      <c r="V6357" s="403"/>
      <c r="W6357" s="403"/>
      <c r="X6357" s="403"/>
    </row>
    <row r="6358" spans="1:24" s="480" customFormat="1" ht="112.5" customHeight="1">
      <c r="A6358" s="403" t="s">
        <v>20055</v>
      </c>
      <c r="B6358" s="542"/>
      <c r="C6358" s="403" t="s">
        <v>20154</v>
      </c>
      <c r="D6358" s="542"/>
      <c r="E6358" s="542"/>
      <c r="F6358" s="404" t="s">
        <v>20155</v>
      </c>
      <c r="G6358" s="404" t="s">
        <v>20156</v>
      </c>
      <c r="H6358" s="404" t="s">
        <v>20157</v>
      </c>
      <c r="I6358" s="436" t="s">
        <v>9</v>
      </c>
      <c r="J6358" s="403"/>
      <c r="K6358" s="403" t="s">
        <v>18894</v>
      </c>
      <c r="L6358" s="403"/>
      <c r="M6358" s="403"/>
      <c r="N6358" s="403"/>
      <c r="O6358" s="403"/>
      <c r="P6358" s="403"/>
      <c r="Q6358" s="403"/>
      <c r="R6358" s="403"/>
      <c r="S6358" s="403"/>
      <c r="T6358" s="403"/>
      <c r="U6358" s="403"/>
      <c r="V6358" s="403"/>
      <c r="W6358" s="403"/>
      <c r="X6358" s="403"/>
    </row>
    <row r="6359" spans="1:24" s="480" customFormat="1" ht="112.5" customHeight="1">
      <c r="A6359" s="403" t="s">
        <v>20055</v>
      </c>
      <c r="B6359" s="542"/>
      <c r="C6359" s="403" t="s">
        <v>20158</v>
      </c>
      <c r="D6359" s="542"/>
      <c r="E6359" s="542"/>
      <c r="F6359" s="404" t="s">
        <v>20159</v>
      </c>
      <c r="G6359" s="404" t="s">
        <v>20160</v>
      </c>
      <c r="H6359" s="404" t="s">
        <v>20161</v>
      </c>
      <c r="I6359" s="436" t="s">
        <v>9</v>
      </c>
      <c r="J6359" s="403"/>
      <c r="K6359" s="403" t="s">
        <v>18934</v>
      </c>
      <c r="L6359" s="403"/>
      <c r="M6359" s="403"/>
      <c r="N6359" s="403"/>
      <c r="O6359" s="403"/>
      <c r="P6359" s="403"/>
      <c r="Q6359" s="403"/>
      <c r="R6359" s="403"/>
      <c r="S6359" s="403"/>
      <c r="T6359" s="403"/>
      <c r="U6359" s="403"/>
      <c r="V6359" s="403"/>
      <c r="W6359" s="403"/>
      <c r="X6359" s="403"/>
    </row>
    <row r="6360" spans="1:24" s="480" customFormat="1" ht="112.5" customHeight="1">
      <c r="A6360" s="403" t="s">
        <v>20055</v>
      </c>
      <c r="B6360" s="542"/>
      <c r="C6360" s="403" t="s">
        <v>20162</v>
      </c>
      <c r="D6360" s="542"/>
      <c r="E6360" s="542"/>
      <c r="F6360" s="404" t="s">
        <v>20163</v>
      </c>
      <c r="G6360" s="404" t="s">
        <v>20164</v>
      </c>
      <c r="H6360" s="404" t="s">
        <v>20165</v>
      </c>
      <c r="I6360" s="436" t="s">
        <v>9</v>
      </c>
      <c r="J6360" s="403"/>
      <c r="K6360" s="403" t="s">
        <v>18894</v>
      </c>
      <c r="L6360" s="403"/>
      <c r="M6360" s="403"/>
      <c r="N6360" s="403"/>
      <c r="O6360" s="403"/>
      <c r="P6360" s="403"/>
      <c r="Q6360" s="403"/>
      <c r="R6360" s="403"/>
      <c r="S6360" s="403"/>
      <c r="T6360" s="403"/>
      <c r="U6360" s="403"/>
      <c r="V6360" s="403"/>
      <c r="W6360" s="403"/>
      <c r="X6360" s="403"/>
    </row>
    <row r="6361" spans="1:24" s="480" customFormat="1" ht="141" customHeight="1">
      <c r="A6361" s="403" t="s">
        <v>20055</v>
      </c>
      <c r="B6361" s="542"/>
      <c r="C6361" s="403" t="s">
        <v>20166</v>
      </c>
      <c r="D6361" s="542"/>
      <c r="E6361" s="542"/>
      <c r="F6361" s="404" t="s">
        <v>20167</v>
      </c>
      <c r="G6361" s="404" t="s">
        <v>20168</v>
      </c>
      <c r="H6361" s="483" t="s">
        <v>20169</v>
      </c>
      <c r="I6361" s="436" t="s">
        <v>9</v>
      </c>
      <c r="J6361" s="484"/>
      <c r="K6361" s="403" t="s">
        <v>18894</v>
      </c>
      <c r="L6361" s="403"/>
      <c r="M6361" s="403"/>
      <c r="N6361" s="403"/>
      <c r="O6361" s="403"/>
      <c r="P6361" s="403"/>
      <c r="Q6361" s="403"/>
      <c r="R6361" s="403"/>
      <c r="S6361" s="403"/>
      <c r="T6361" s="403"/>
      <c r="U6361" s="403"/>
      <c r="V6361" s="403"/>
      <c r="W6361" s="403"/>
      <c r="X6361" s="403"/>
    </row>
    <row r="6362" spans="1:24" s="480" customFormat="1" ht="133.5" customHeight="1">
      <c r="A6362" s="403" t="s">
        <v>20055</v>
      </c>
      <c r="B6362" s="542"/>
      <c r="C6362" s="403" t="s">
        <v>20170</v>
      </c>
      <c r="D6362" s="542"/>
      <c r="E6362" s="542"/>
      <c r="F6362" s="404" t="s">
        <v>20171</v>
      </c>
      <c r="G6362" s="404" t="s">
        <v>20172</v>
      </c>
      <c r="H6362" s="483" t="s">
        <v>20173</v>
      </c>
      <c r="I6362" s="436" t="s">
        <v>9</v>
      </c>
      <c r="J6362" s="484"/>
      <c r="K6362" s="403" t="s">
        <v>18894</v>
      </c>
      <c r="L6362" s="403"/>
      <c r="M6362" s="403"/>
      <c r="N6362" s="403"/>
      <c r="O6362" s="403"/>
      <c r="P6362" s="403"/>
      <c r="Q6362" s="403"/>
      <c r="R6362" s="403"/>
      <c r="S6362" s="403"/>
      <c r="T6362" s="403"/>
      <c r="U6362" s="403"/>
      <c r="V6362" s="403"/>
      <c r="W6362" s="403"/>
      <c r="X6362" s="403"/>
    </row>
    <row r="6363" spans="1:24" s="480" customFormat="1" ht="132" customHeight="1">
      <c r="A6363" s="403" t="s">
        <v>20055</v>
      </c>
      <c r="B6363" s="542"/>
      <c r="C6363" s="403" t="s">
        <v>20174</v>
      </c>
      <c r="D6363" s="542"/>
      <c r="E6363" s="542"/>
      <c r="F6363" s="404" t="s">
        <v>20175</v>
      </c>
      <c r="G6363" s="404" t="s">
        <v>20176</v>
      </c>
      <c r="H6363" s="483" t="s">
        <v>20177</v>
      </c>
      <c r="I6363" s="436" t="s">
        <v>9</v>
      </c>
      <c r="J6363" s="484"/>
      <c r="K6363" s="403" t="s">
        <v>18934</v>
      </c>
      <c r="L6363" s="403"/>
      <c r="M6363" s="403"/>
      <c r="N6363" s="403"/>
      <c r="O6363" s="403"/>
      <c r="P6363" s="403"/>
      <c r="Q6363" s="403"/>
      <c r="R6363" s="403"/>
      <c r="S6363" s="403"/>
      <c r="T6363" s="403"/>
      <c r="U6363" s="403"/>
      <c r="V6363" s="403"/>
      <c r="W6363" s="403"/>
      <c r="X6363" s="403"/>
    </row>
    <row r="6364" spans="1:24" s="480" customFormat="1" ht="112.5" customHeight="1">
      <c r="A6364" s="403" t="s">
        <v>20055</v>
      </c>
      <c r="B6364" s="542"/>
      <c r="C6364" s="403" t="s">
        <v>20178</v>
      </c>
      <c r="D6364" s="542"/>
      <c r="E6364" s="542"/>
      <c r="F6364" s="404" t="s">
        <v>20179</v>
      </c>
      <c r="G6364" s="404" t="s">
        <v>20180</v>
      </c>
      <c r="H6364" s="404" t="s">
        <v>20181</v>
      </c>
      <c r="I6364" s="436" t="s">
        <v>9</v>
      </c>
      <c r="J6364" s="403"/>
      <c r="K6364" s="403" t="s">
        <v>18894</v>
      </c>
      <c r="L6364" s="403"/>
      <c r="M6364" s="403"/>
      <c r="N6364" s="403"/>
      <c r="O6364" s="403"/>
      <c r="P6364" s="403"/>
      <c r="Q6364" s="403"/>
      <c r="R6364" s="403"/>
      <c r="S6364" s="403"/>
      <c r="T6364" s="403"/>
      <c r="U6364" s="403"/>
      <c r="V6364" s="403"/>
      <c r="W6364" s="403"/>
      <c r="X6364" s="403"/>
    </row>
    <row r="6365" spans="1:24" s="480" customFormat="1" ht="112.5" customHeight="1">
      <c r="A6365" s="403" t="s">
        <v>20055</v>
      </c>
      <c r="B6365" s="542"/>
      <c r="C6365" s="403" t="s">
        <v>20182</v>
      </c>
      <c r="D6365" s="542"/>
      <c r="E6365" s="542"/>
      <c r="F6365" s="404" t="s">
        <v>20183</v>
      </c>
      <c r="G6365" s="404" t="s">
        <v>20184</v>
      </c>
      <c r="H6365" s="404" t="s">
        <v>20185</v>
      </c>
      <c r="I6365" s="436" t="s">
        <v>9</v>
      </c>
      <c r="J6365" s="403"/>
      <c r="K6365" s="403" t="s">
        <v>18894</v>
      </c>
      <c r="L6365" s="403"/>
      <c r="M6365" s="403"/>
      <c r="N6365" s="403"/>
      <c r="O6365" s="403"/>
      <c r="P6365" s="403"/>
      <c r="Q6365" s="403"/>
      <c r="R6365" s="403"/>
      <c r="S6365" s="403"/>
      <c r="T6365" s="403"/>
      <c r="U6365" s="403"/>
      <c r="V6365" s="403"/>
      <c r="W6365" s="403"/>
      <c r="X6365" s="403"/>
    </row>
    <row r="6366" spans="1:24" s="480" customFormat="1" ht="112.5" customHeight="1">
      <c r="A6366" s="403" t="s">
        <v>20055</v>
      </c>
      <c r="B6366" s="542"/>
      <c r="C6366" s="403" t="s">
        <v>20186</v>
      </c>
      <c r="D6366" s="542"/>
      <c r="E6366" s="542"/>
      <c r="F6366" s="404" t="s">
        <v>20187</v>
      </c>
      <c r="G6366" s="404" t="s">
        <v>20184</v>
      </c>
      <c r="H6366" s="404" t="s">
        <v>20188</v>
      </c>
      <c r="I6366" s="436" t="s">
        <v>9</v>
      </c>
      <c r="J6366" s="485"/>
      <c r="K6366" s="403" t="s">
        <v>2232</v>
      </c>
      <c r="L6366" s="403"/>
      <c r="M6366" s="403"/>
      <c r="N6366" s="403"/>
      <c r="O6366" s="403"/>
      <c r="P6366" s="403"/>
      <c r="Q6366" s="403"/>
      <c r="R6366" s="403"/>
      <c r="S6366" s="403"/>
      <c r="T6366" s="403"/>
      <c r="U6366" s="403"/>
      <c r="V6366" s="403"/>
      <c r="W6366" s="403"/>
      <c r="X6366" s="403"/>
    </row>
    <row r="6367" spans="1:24" s="480" customFormat="1" ht="112.5" customHeight="1">
      <c r="A6367" s="403" t="s">
        <v>20055</v>
      </c>
      <c r="B6367" s="542"/>
      <c r="C6367" s="403" t="s">
        <v>20189</v>
      </c>
      <c r="D6367" s="542"/>
      <c r="E6367" s="542"/>
      <c r="F6367" s="404" t="s">
        <v>20190</v>
      </c>
      <c r="G6367" s="404" t="s">
        <v>20191</v>
      </c>
      <c r="H6367" s="404" t="s">
        <v>20192</v>
      </c>
      <c r="I6367" s="436" t="s">
        <v>9</v>
      </c>
      <c r="J6367" s="403"/>
      <c r="K6367" s="403" t="s">
        <v>18894</v>
      </c>
      <c r="L6367" s="403"/>
      <c r="M6367" s="403"/>
      <c r="N6367" s="403"/>
      <c r="O6367" s="403"/>
      <c r="P6367" s="403"/>
      <c r="Q6367" s="403"/>
      <c r="R6367" s="403"/>
      <c r="S6367" s="403"/>
      <c r="T6367" s="403"/>
      <c r="U6367" s="403"/>
      <c r="V6367" s="403"/>
      <c r="W6367" s="403"/>
      <c r="X6367" s="403"/>
    </row>
    <row r="6368" spans="1:24" s="480" customFormat="1" ht="112.5" customHeight="1">
      <c r="A6368" s="403" t="s">
        <v>20055</v>
      </c>
      <c r="B6368" s="542"/>
      <c r="C6368" s="403" t="s">
        <v>20193</v>
      </c>
      <c r="D6368" s="542"/>
      <c r="E6368" s="542"/>
      <c r="F6368" s="404" t="s">
        <v>20194</v>
      </c>
      <c r="G6368" s="404" t="s">
        <v>20195</v>
      </c>
      <c r="H6368" s="404" t="s">
        <v>20196</v>
      </c>
      <c r="I6368" s="286" t="s">
        <v>116</v>
      </c>
      <c r="J6368" s="486"/>
      <c r="K6368" s="403" t="s">
        <v>18894</v>
      </c>
      <c r="L6368" s="403"/>
      <c r="M6368" s="403"/>
      <c r="N6368" s="403"/>
      <c r="O6368" s="403"/>
      <c r="P6368" s="403"/>
      <c r="Q6368" s="403"/>
      <c r="R6368" s="403"/>
      <c r="S6368" s="403"/>
      <c r="T6368" s="403"/>
      <c r="U6368" s="403"/>
      <c r="V6368" s="403"/>
      <c r="W6368" s="403"/>
      <c r="X6368" s="403"/>
    </row>
    <row r="6369" spans="1:24" s="480" customFormat="1" ht="144" customHeight="1">
      <c r="A6369" s="403" t="s">
        <v>20055</v>
      </c>
      <c r="B6369" s="542"/>
      <c r="C6369" s="403" t="s">
        <v>20197</v>
      </c>
      <c r="D6369" s="542"/>
      <c r="E6369" s="542"/>
      <c r="F6369" s="404" t="s">
        <v>20198</v>
      </c>
      <c r="G6369" s="404" t="s">
        <v>20199</v>
      </c>
      <c r="H6369" s="404" t="s">
        <v>20200</v>
      </c>
      <c r="I6369" s="436" t="s">
        <v>9</v>
      </c>
      <c r="J6369" s="403"/>
      <c r="K6369" s="484" t="s">
        <v>438</v>
      </c>
      <c r="L6369" s="403"/>
      <c r="M6369" s="403"/>
      <c r="N6369" s="403"/>
      <c r="O6369" s="403"/>
      <c r="P6369" s="403"/>
      <c r="Q6369" s="403"/>
      <c r="R6369" s="403"/>
      <c r="S6369" s="403"/>
      <c r="T6369" s="403"/>
      <c r="U6369" s="403"/>
      <c r="V6369" s="403"/>
      <c r="W6369" s="403"/>
      <c r="X6369" s="403"/>
    </row>
    <row r="6370" spans="1:24" s="480" customFormat="1" ht="112.5" customHeight="1">
      <c r="A6370" s="403" t="s">
        <v>20055</v>
      </c>
      <c r="B6370" s="542"/>
      <c r="C6370" s="403" t="s">
        <v>20201</v>
      </c>
      <c r="D6370" s="542"/>
      <c r="E6370" s="542"/>
      <c r="F6370" s="404" t="s">
        <v>20202</v>
      </c>
      <c r="G6370" s="404" t="s">
        <v>20203</v>
      </c>
      <c r="H6370" s="404" t="s">
        <v>20204</v>
      </c>
      <c r="I6370" s="436" t="s">
        <v>9</v>
      </c>
      <c r="J6370" s="403"/>
      <c r="K6370" s="484" t="s">
        <v>18894</v>
      </c>
      <c r="L6370" s="403"/>
      <c r="M6370" s="403"/>
      <c r="N6370" s="403"/>
      <c r="O6370" s="403"/>
      <c r="P6370" s="403"/>
      <c r="Q6370" s="403"/>
      <c r="R6370" s="403"/>
      <c r="S6370" s="403"/>
      <c r="T6370" s="403"/>
      <c r="U6370" s="403"/>
      <c r="V6370" s="403"/>
      <c r="W6370" s="403"/>
      <c r="X6370" s="403"/>
    </row>
    <row r="6371" spans="1:24" s="480" customFormat="1" ht="112.5" customHeight="1">
      <c r="A6371" s="403" t="s">
        <v>20055</v>
      </c>
      <c r="B6371" s="542"/>
      <c r="C6371" s="403" t="s">
        <v>20205</v>
      </c>
      <c r="D6371" s="542"/>
      <c r="E6371" s="542"/>
      <c r="F6371" s="404" t="s">
        <v>20206</v>
      </c>
      <c r="G6371" s="404" t="s">
        <v>20207</v>
      </c>
      <c r="H6371" s="404" t="s">
        <v>20208</v>
      </c>
      <c r="I6371" s="436" t="s">
        <v>9</v>
      </c>
      <c r="J6371" s="403"/>
      <c r="K6371" s="484" t="s">
        <v>438</v>
      </c>
      <c r="L6371" s="403"/>
      <c r="M6371" s="403"/>
      <c r="N6371" s="403"/>
      <c r="O6371" s="403"/>
      <c r="P6371" s="403"/>
      <c r="Q6371" s="403"/>
      <c r="R6371" s="403"/>
      <c r="S6371" s="403"/>
      <c r="T6371" s="403"/>
      <c r="U6371" s="403"/>
      <c r="V6371" s="403"/>
      <c r="W6371" s="403"/>
      <c r="X6371" s="403"/>
    </row>
    <row r="6372" spans="1:24" s="480" customFormat="1" ht="112.5" customHeight="1">
      <c r="A6372" s="403" t="s">
        <v>20055</v>
      </c>
      <c r="B6372" s="542"/>
      <c r="C6372" s="403" t="s">
        <v>20209</v>
      </c>
      <c r="D6372" s="542"/>
      <c r="E6372" s="542"/>
      <c r="F6372" s="404" t="s">
        <v>20210</v>
      </c>
      <c r="G6372" s="404" t="s">
        <v>20211</v>
      </c>
      <c r="H6372" s="404" t="s">
        <v>20212</v>
      </c>
      <c r="I6372" s="436" t="s">
        <v>9</v>
      </c>
      <c r="J6372" s="487"/>
      <c r="K6372" s="484" t="s">
        <v>18934</v>
      </c>
      <c r="L6372" s="403"/>
      <c r="M6372" s="403"/>
      <c r="N6372" s="403"/>
      <c r="O6372" s="403"/>
      <c r="P6372" s="403"/>
      <c r="Q6372" s="403"/>
      <c r="R6372" s="403"/>
      <c r="S6372" s="403"/>
      <c r="T6372" s="403"/>
      <c r="U6372" s="403"/>
      <c r="V6372" s="403"/>
      <c r="W6372" s="403"/>
      <c r="X6372" s="403"/>
    </row>
    <row r="6373" spans="1:24" s="480" customFormat="1" ht="179.25" customHeight="1">
      <c r="A6373" s="403" t="s">
        <v>20055</v>
      </c>
      <c r="B6373" s="542"/>
      <c r="C6373" s="403" t="s">
        <v>20213</v>
      </c>
      <c r="D6373" s="542"/>
      <c r="E6373" s="542"/>
      <c r="F6373" s="404" t="s">
        <v>20214</v>
      </c>
      <c r="G6373" s="404" t="s">
        <v>20215</v>
      </c>
      <c r="H6373" s="404" t="s">
        <v>20216</v>
      </c>
      <c r="I6373" s="436" t="s">
        <v>9</v>
      </c>
      <c r="J6373" s="487"/>
      <c r="K6373" s="484" t="s">
        <v>18894</v>
      </c>
      <c r="L6373" s="403"/>
      <c r="M6373" s="403"/>
      <c r="N6373" s="403"/>
      <c r="O6373" s="403"/>
      <c r="P6373" s="403"/>
      <c r="Q6373" s="403"/>
      <c r="R6373" s="403"/>
      <c r="S6373" s="403"/>
      <c r="T6373" s="403"/>
      <c r="U6373" s="403"/>
      <c r="V6373" s="403"/>
      <c r="W6373" s="403"/>
      <c r="X6373" s="403"/>
    </row>
    <row r="6374" spans="1:24" s="480" customFormat="1" ht="137.25" customHeight="1">
      <c r="A6374" s="403" t="s">
        <v>20055</v>
      </c>
      <c r="B6374" s="542"/>
      <c r="C6374" s="403" t="s">
        <v>20217</v>
      </c>
      <c r="D6374" s="542"/>
      <c r="E6374" s="542"/>
      <c r="F6374" s="404" t="s">
        <v>20218</v>
      </c>
      <c r="G6374" s="404" t="s">
        <v>20219</v>
      </c>
      <c r="H6374" s="404" t="s">
        <v>20220</v>
      </c>
      <c r="I6374" s="436" t="s">
        <v>9</v>
      </c>
      <c r="J6374" s="487"/>
      <c r="K6374" s="484" t="s">
        <v>18934</v>
      </c>
      <c r="L6374" s="403"/>
      <c r="M6374" s="403"/>
      <c r="N6374" s="403"/>
      <c r="O6374" s="403"/>
      <c r="P6374" s="403"/>
      <c r="Q6374" s="403"/>
      <c r="R6374" s="403"/>
      <c r="S6374" s="403"/>
      <c r="T6374" s="403"/>
      <c r="U6374" s="403"/>
      <c r="V6374" s="403"/>
      <c r="W6374" s="403"/>
      <c r="X6374" s="403"/>
    </row>
    <row r="6375" spans="1:24" s="480" customFormat="1" ht="131.25" customHeight="1">
      <c r="A6375" s="403" t="s">
        <v>20055</v>
      </c>
      <c r="B6375" s="542"/>
      <c r="C6375" s="403" t="s">
        <v>20221</v>
      </c>
      <c r="D6375" s="542"/>
      <c r="E6375" s="542"/>
      <c r="F6375" s="404" t="s">
        <v>20222</v>
      </c>
      <c r="G6375" s="404" t="s">
        <v>20223</v>
      </c>
      <c r="H6375" s="404" t="s">
        <v>20117</v>
      </c>
      <c r="I6375" s="436" t="s">
        <v>9</v>
      </c>
      <c r="J6375" s="487"/>
      <c r="K6375" s="484" t="s">
        <v>18894</v>
      </c>
      <c r="L6375" s="403"/>
      <c r="M6375" s="403"/>
      <c r="N6375" s="403"/>
      <c r="O6375" s="403"/>
      <c r="P6375" s="403"/>
      <c r="Q6375" s="403"/>
      <c r="R6375" s="403"/>
      <c r="S6375" s="403"/>
      <c r="T6375" s="403"/>
      <c r="U6375" s="403"/>
      <c r="V6375" s="403"/>
      <c r="W6375" s="403"/>
      <c r="X6375" s="403"/>
    </row>
    <row r="6376" spans="1:24" s="480" customFormat="1" ht="112.5" customHeight="1">
      <c r="A6376" s="403" t="s">
        <v>20055</v>
      </c>
      <c r="B6376" s="542"/>
      <c r="C6376" s="403" t="s">
        <v>20224</v>
      </c>
      <c r="D6376" s="542"/>
      <c r="E6376" s="542"/>
      <c r="F6376" s="404" t="s">
        <v>20225</v>
      </c>
      <c r="G6376" s="404" t="s">
        <v>20226</v>
      </c>
      <c r="H6376" s="404" t="s">
        <v>20227</v>
      </c>
      <c r="I6376" s="436" t="s">
        <v>9</v>
      </c>
      <c r="J6376" s="403"/>
      <c r="K6376" s="484" t="s">
        <v>18894</v>
      </c>
      <c r="L6376" s="403"/>
      <c r="M6376" s="403"/>
      <c r="N6376" s="403"/>
      <c r="O6376" s="403"/>
      <c r="P6376" s="403"/>
      <c r="Q6376" s="403"/>
      <c r="R6376" s="403"/>
      <c r="S6376" s="403"/>
      <c r="T6376" s="403"/>
      <c r="U6376" s="403"/>
      <c r="V6376" s="403"/>
      <c r="W6376" s="403"/>
      <c r="X6376" s="403"/>
    </row>
    <row r="6377" spans="1:24" s="480" customFormat="1" ht="145.5" customHeight="1">
      <c r="A6377" s="403" t="s">
        <v>20055</v>
      </c>
      <c r="B6377" s="542"/>
      <c r="C6377" s="403" t="s">
        <v>20228</v>
      </c>
      <c r="D6377" s="542"/>
      <c r="E6377" s="542"/>
      <c r="F6377" s="404" t="s">
        <v>20229</v>
      </c>
      <c r="G6377" s="404" t="s">
        <v>20230</v>
      </c>
      <c r="H6377" s="483" t="s">
        <v>20231</v>
      </c>
      <c r="I6377" s="436" t="s">
        <v>9</v>
      </c>
      <c r="J6377" s="488"/>
      <c r="K6377" s="484" t="s">
        <v>18934</v>
      </c>
      <c r="L6377" s="403"/>
      <c r="M6377" s="403"/>
      <c r="N6377" s="403"/>
      <c r="O6377" s="403"/>
      <c r="P6377" s="403"/>
      <c r="Q6377" s="403"/>
      <c r="R6377" s="403"/>
      <c r="S6377" s="403"/>
      <c r="T6377" s="403"/>
      <c r="U6377" s="403"/>
      <c r="V6377" s="403"/>
      <c r="W6377" s="403"/>
      <c r="X6377" s="403"/>
    </row>
    <row r="6378" spans="1:24" s="480" customFormat="1" ht="144.75" customHeight="1">
      <c r="A6378" s="403" t="s">
        <v>20055</v>
      </c>
      <c r="B6378" s="542"/>
      <c r="C6378" s="403" t="s">
        <v>20232</v>
      </c>
      <c r="D6378" s="542"/>
      <c r="E6378" s="542"/>
      <c r="F6378" s="404" t="s">
        <v>20233</v>
      </c>
      <c r="G6378" s="404" t="s">
        <v>20234</v>
      </c>
      <c r="H6378" s="483" t="s">
        <v>20235</v>
      </c>
      <c r="I6378" s="436" t="s">
        <v>9</v>
      </c>
      <c r="J6378" s="489"/>
      <c r="K6378" s="484" t="s">
        <v>18934</v>
      </c>
      <c r="L6378" s="403"/>
      <c r="M6378" s="403"/>
      <c r="N6378" s="403"/>
      <c r="O6378" s="403"/>
      <c r="P6378" s="403"/>
      <c r="Q6378" s="403"/>
      <c r="R6378" s="403"/>
      <c r="S6378" s="403"/>
      <c r="T6378" s="403"/>
      <c r="U6378" s="403"/>
      <c r="V6378" s="403"/>
      <c r="W6378" s="403"/>
      <c r="X6378" s="403"/>
    </row>
    <row r="6379" spans="1:24" s="480" customFormat="1" ht="144.75" customHeight="1">
      <c r="A6379" s="403" t="s">
        <v>20055</v>
      </c>
      <c r="B6379" s="542"/>
      <c r="C6379" s="403" t="s">
        <v>20236</v>
      </c>
      <c r="D6379" s="542"/>
      <c r="E6379" s="542"/>
      <c r="F6379" s="482" t="s">
        <v>20237</v>
      </c>
      <c r="G6379" s="404" t="s">
        <v>20238</v>
      </c>
      <c r="H6379" s="483" t="s">
        <v>20239</v>
      </c>
      <c r="I6379" s="436" t="s">
        <v>9</v>
      </c>
      <c r="J6379" s="489"/>
      <c r="K6379" s="484" t="s">
        <v>18934</v>
      </c>
      <c r="L6379" s="403"/>
      <c r="M6379" s="403"/>
      <c r="N6379" s="403"/>
      <c r="O6379" s="403"/>
      <c r="P6379" s="403"/>
      <c r="Q6379" s="403"/>
      <c r="R6379" s="403"/>
      <c r="S6379" s="403"/>
      <c r="T6379" s="403"/>
      <c r="U6379" s="403"/>
      <c r="V6379" s="403"/>
      <c r="W6379" s="403"/>
      <c r="X6379" s="403"/>
    </row>
    <row r="6380" spans="1:24" s="480" customFormat="1" ht="127.5" customHeight="1">
      <c r="A6380" s="403" t="s">
        <v>20055</v>
      </c>
      <c r="B6380" s="542"/>
      <c r="C6380" s="403" t="s">
        <v>20240</v>
      </c>
      <c r="D6380" s="542"/>
      <c r="E6380" s="542"/>
      <c r="F6380" s="404" t="s">
        <v>20241</v>
      </c>
      <c r="G6380" s="404" t="s">
        <v>20242</v>
      </c>
      <c r="H6380" s="404" t="s">
        <v>20243</v>
      </c>
      <c r="I6380" s="436" t="s">
        <v>9</v>
      </c>
      <c r="J6380" s="490"/>
      <c r="K6380" s="484" t="s">
        <v>18934</v>
      </c>
      <c r="L6380" s="403"/>
      <c r="M6380" s="403"/>
      <c r="N6380" s="403"/>
      <c r="O6380" s="403"/>
      <c r="P6380" s="403"/>
      <c r="Q6380" s="403"/>
      <c r="R6380" s="403"/>
      <c r="S6380" s="403"/>
      <c r="T6380" s="403"/>
      <c r="U6380" s="403"/>
      <c r="V6380" s="403"/>
      <c r="W6380" s="403"/>
      <c r="X6380" s="403"/>
    </row>
    <row r="6381" spans="1:24" s="480" customFormat="1" ht="153" customHeight="1">
      <c r="A6381" s="403" t="s">
        <v>20055</v>
      </c>
      <c r="B6381" s="542"/>
      <c r="C6381" s="403" t="s">
        <v>20244</v>
      </c>
      <c r="D6381" s="542"/>
      <c r="E6381" s="542"/>
      <c r="F6381" s="404" t="s">
        <v>20245</v>
      </c>
      <c r="G6381" s="404" t="s">
        <v>20246</v>
      </c>
      <c r="H6381" s="404" t="s">
        <v>20247</v>
      </c>
      <c r="I6381" s="436" t="s">
        <v>9</v>
      </c>
      <c r="J6381" s="490"/>
      <c r="K6381" s="484" t="s">
        <v>18894</v>
      </c>
      <c r="L6381" s="403"/>
      <c r="M6381" s="403"/>
      <c r="N6381" s="403"/>
      <c r="O6381" s="403"/>
      <c r="P6381" s="403"/>
      <c r="Q6381" s="403"/>
      <c r="R6381" s="403"/>
      <c r="S6381" s="403"/>
      <c r="T6381" s="403"/>
      <c r="U6381" s="403"/>
      <c r="V6381" s="403"/>
      <c r="W6381" s="403"/>
      <c r="X6381" s="403"/>
    </row>
    <row r="6382" spans="1:24" s="480" customFormat="1" ht="112.5" customHeight="1">
      <c r="A6382" s="403" t="s">
        <v>20055</v>
      </c>
      <c r="B6382" s="542"/>
      <c r="C6382" s="403" t="s">
        <v>20248</v>
      </c>
      <c r="D6382" s="542"/>
      <c r="E6382" s="542"/>
      <c r="F6382" s="404" t="s">
        <v>20249</v>
      </c>
      <c r="G6382" s="404" t="s">
        <v>20250</v>
      </c>
      <c r="H6382" s="404" t="s">
        <v>20251</v>
      </c>
      <c r="I6382" s="436" t="s">
        <v>9</v>
      </c>
      <c r="J6382" s="491"/>
      <c r="K6382" s="484" t="s">
        <v>18894</v>
      </c>
      <c r="L6382" s="403"/>
      <c r="M6382" s="403"/>
      <c r="N6382" s="403"/>
      <c r="O6382" s="403"/>
      <c r="P6382" s="403"/>
      <c r="Q6382" s="403"/>
      <c r="R6382" s="403"/>
      <c r="S6382" s="403"/>
      <c r="T6382" s="403"/>
      <c r="U6382" s="403"/>
      <c r="V6382" s="403"/>
      <c r="W6382" s="403"/>
      <c r="X6382" s="403"/>
    </row>
    <row r="6383" spans="1:24" s="480" customFormat="1" ht="112.5" customHeight="1">
      <c r="A6383" s="403" t="s">
        <v>20055</v>
      </c>
      <c r="B6383" s="542"/>
      <c r="C6383" s="403" t="s">
        <v>20252</v>
      </c>
      <c r="D6383" s="542"/>
      <c r="E6383" s="542"/>
      <c r="F6383" s="404" t="s">
        <v>20253</v>
      </c>
      <c r="G6383" s="404" t="s">
        <v>20254</v>
      </c>
      <c r="H6383" s="404" t="s">
        <v>20255</v>
      </c>
      <c r="I6383" s="436" t="s">
        <v>9</v>
      </c>
      <c r="J6383" s="403"/>
      <c r="K6383" s="403" t="s">
        <v>18934</v>
      </c>
      <c r="L6383" s="403"/>
      <c r="M6383" s="403"/>
      <c r="N6383" s="403"/>
      <c r="O6383" s="403"/>
      <c r="P6383" s="403"/>
      <c r="Q6383" s="403"/>
      <c r="R6383" s="403"/>
      <c r="S6383" s="403"/>
      <c r="T6383" s="403"/>
      <c r="U6383" s="403"/>
      <c r="V6383" s="403"/>
      <c r="W6383" s="403"/>
      <c r="X6383" s="403"/>
    </row>
    <row r="6384" spans="1:24" s="480" customFormat="1" ht="112.5" customHeight="1">
      <c r="A6384" s="403" t="s">
        <v>20055</v>
      </c>
      <c r="B6384" s="542"/>
      <c r="C6384" s="403" t="s">
        <v>20256</v>
      </c>
      <c r="D6384" s="542"/>
      <c r="E6384" s="542"/>
      <c r="F6384" s="404" t="s">
        <v>20257</v>
      </c>
      <c r="G6384" s="404" t="s">
        <v>20258</v>
      </c>
      <c r="H6384" s="404" t="s">
        <v>20259</v>
      </c>
      <c r="I6384" s="436" t="s">
        <v>9</v>
      </c>
      <c r="J6384" s="403"/>
      <c r="K6384" s="403" t="s">
        <v>18934</v>
      </c>
      <c r="L6384" s="403"/>
      <c r="M6384" s="403"/>
      <c r="N6384" s="403"/>
      <c r="O6384" s="403"/>
      <c r="P6384" s="403"/>
      <c r="Q6384" s="403"/>
      <c r="R6384" s="403"/>
      <c r="S6384" s="403"/>
      <c r="T6384" s="403"/>
      <c r="U6384" s="403"/>
      <c r="V6384" s="403"/>
      <c r="W6384" s="403"/>
      <c r="X6384" s="403"/>
    </row>
    <row r="6385" spans="1:24" s="480" customFormat="1" ht="186.75" customHeight="1">
      <c r="A6385" s="403" t="s">
        <v>20055</v>
      </c>
      <c r="B6385" s="542"/>
      <c r="C6385" s="403" t="s">
        <v>20260</v>
      </c>
      <c r="D6385" s="542"/>
      <c r="E6385" s="542"/>
      <c r="F6385" s="404" t="s">
        <v>20261</v>
      </c>
      <c r="G6385" s="404" t="s">
        <v>20262</v>
      </c>
      <c r="H6385" s="404" t="s">
        <v>20263</v>
      </c>
      <c r="I6385" s="436" t="s">
        <v>9</v>
      </c>
      <c r="J6385" s="403"/>
      <c r="K6385" s="403" t="s">
        <v>18894</v>
      </c>
      <c r="L6385" s="403"/>
      <c r="M6385" s="403"/>
      <c r="N6385" s="403"/>
      <c r="O6385" s="403"/>
      <c r="P6385" s="403"/>
      <c r="Q6385" s="403"/>
      <c r="R6385" s="403"/>
      <c r="S6385" s="403"/>
      <c r="T6385" s="403"/>
      <c r="U6385" s="403"/>
      <c r="V6385" s="403"/>
      <c r="W6385" s="403"/>
      <c r="X6385" s="403"/>
    </row>
    <row r="6386" spans="1:24" s="480" customFormat="1" ht="112.5" customHeight="1">
      <c r="A6386" s="403" t="s">
        <v>20055</v>
      </c>
      <c r="B6386" s="542"/>
      <c r="C6386" s="403" t="s">
        <v>20264</v>
      </c>
      <c r="D6386" s="542"/>
      <c r="E6386" s="542"/>
      <c r="F6386" s="404" t="s">
        <v>20265</v>
      </c>
      <c r="G6386" s="404" t="s">
        <v>20266</v>
      </c>
      <c r="H6386" s="404" t="s">
        <v>20267</v>
      </c>
      <c r="I6386" s="436" t="s">
        <v>9</v>
      </c>
      <c r="J6386" s="403"/>
      <c r="K6386" s="403" t="s">
        <v>18894</v>
      </c>
      <c r="L6386" s="403"/>
      <c r="M6386" s="403"/>
      <c r="N6386" s="403"/>
      <c r="O6386" s="403"/>
      <c r="P6386" s="403"/>
      <c r="Q6386" s="403"/>
      <c r="R6386" s="403"/>
      <c r="S6386" s="403"/>
      <c r="T6386" s="403"/>
      <c r="U6386" s="403"/>
      <c r="V6386" s="403"/>
      <c r="W6386" s="403"/>
      <c r="X6386" s="403"/>
    </row>
    <row r="6387" spans="1:24" s="480" customFormat="1" ht="205.5" customHeight="1">
      <c r="A6387" s="403" t="s">
        <v>20055</v>
      </c>
      <c r="B6387" s="542"/>
      <c r="C6387" s="403" t="s">
        <v>20268</v>
      </c>
      <c r="D6387" s="542"/>
      <c r="E6387" s="542"/>
      <c r="F6387" s="404" t="s">
        <v>20269</v>
      </c>
      <c r="G6387" s="404" t="s">
        <v>20270</v>
      </c>
      <c r="H6387" s="404" t="s">
        <v>20271</v>
      </c>
      <c r="I6387" s="436" t="s">
        <v>9</v>
      </c>
      <c r="J6387" s="403"/>
      <c r="K6387" s="403" t="s">
        <v>18934</v>
      </c>
      <c r="L6387" s="403"/>
      <c r="M6387" s="403"/>
      <c r="N6387" s="403"/>
      <c r="O6387" s="403"/>
      <c r="P6387" s="403"/>
      <c r="Q6387" s="403"/>
      <c r="R6387" s="403"/>
      <c r="S6387" s="403"/>
      <c r="T6387" s="403"/>
      <c r="U6387" s="403"/>
      <c r="V6387" s="403"/>
      <c r="W6387" s="403"/>
      <c r="X6387" s="403"/>
    </row>
    <row r="6388" spans="1:24" s="480" customFormat="1" ht="147" customHeight="1">
      <c r="A6388" s="403" t="s">
        <v>20055</v>
      </c>
      <c r="B6388" s="542"/>
      <c r="C6388" s="403" t="s">
        <v>20272</v>
      </c>
      <c r="D6388" s="542"/>
      <c r="E6388" s="542"/>
      <c r="F6388" s="404" t="s">
        <v>20273</v>
      </c>
      <c r="G6388" s="404" t="s">
        <v>20274</v>
      </c>
      <c r="H6388" s="404" t="s">
        <v>20275</v>
      </c>
      <c r="I6388" s="436" t="s">
        <v>9</v>
      </c>
      <c r="J6388" s="403"/>
      <c r="K6388" s="403" t="s">
        <v>18934</v>
      </c>
      <c r="L6388" s="403"/>
      <c r="M6388" s="403"/>
      <c r="N6388" s="403"/>
      <c r="O6388" s="403"/>
      <c r="P6388" s="403"/>
      <c r="Q6388" s="403"/>
      <c r="R6388" s="403"/>
      <c r="S6388" s="403"/>
      <c r="T6388" s="403"/>
      <c r="U6388" s="403"/>
      <c r="V6388" s="403"/>
      <c r="W6388" s="403"/>
      <c r="X6388" s="403"/>
    </row>
    <row r="6389" spans="1:24" s="480" customFormat="1" ht="170.25" customHeight="1">
      <c r="A6389" s="403" t="s">
        <v>20055</v>
      </c>
      <c r="B6389" s="542"/>
      <c r="C6389" s="403" t="s">
        <v>20276</v>
      </c>
      <c r="D6389" s="542"/>
      <c r="E6389" s="542"/>
      <c r="F6389" s="404" t="s">
        <v>20277</v>
      </c>
      <c r="G6389" s="404" t="s">
        <v>20278</v>
      </c>
      <c r="H6389" s="404" t="s">
        <v>20279</v>
      </c>
      <c r="I6389" s="436" t="s">
        <v>9</v>
      </c>
      <c r="J6389" s="403"/>
      <c r="K6389" s="403" t="s">
        <v>18934</v>
      </c>
      <c r="L6389" s="403"/>
      <c r="M6389" s="403"/>
      <c r="N6389" s="403"/>
      <c r="O6389" s="403"/>
      <c r="P6389" s="403"/>
      <c r="Q6389" s="403"/>
      <c r="R6389" s="403"/>
      <c r="S6389" s="403"/>
      <c r="T6389" s="403"/>
      <c r="U6389" s="403"/>
      <c r="V6389" s="403"/>
      <c r="W6389" s="403"/>
      <c r="X6389" s="403"/>
    </row>
    <row r="6390" spans="1:24" s="480" customFormat="1" ht="156.75" customHeight="1">
      <c r="A6390" s="403" t="s">
        <v>20055</v>
      </c>
      <c r="B6390" s="542"/>
      <c r="C6390" s="403" t="s">
        <v>20280</v>
      </c>
      <c r="D6390" s="542"/>
      <c r="E6390" s="542"/>
      <c r="F6390" s="404" t="s">
        <v>20281</v>
      </c>
      <c r="G6390" s="404" t="s">
        <v>20282</v>
      </c>
      <c r="H6390" s="404" t="s">
        <v>20283</v>
      </c>
      <c r="I6390" s="436" t="s">
        <v>9</v>
      </c>
      <c r="J6390" s="403"/>
      <c r="K6390" s="403" t="s">
        <v>18934</v>
      </c>
      <c r="L6390" s="403"/>
      <c r="M6390" s="403"/>
      <c r="N6390" s="403"/>
      <c r="O6390" s="403"/>
      <c r="P6390" s="403"/>
      <c r="Q6390" s="403"/>
      <c r="R6390" s="403"/>
      <c r="S6390" s="403"/>
      <c r="T6390" s="403"/>
      <c r="U6390" s="403"/>
      <c r="V6390" s="403"/>
      <c r="W6390" s="403"/>
      <c r="X6390" s="403"/>
    </row>
    <row r="6391" spans="1:24" s="480" customFormat="1" ht="141" customHeight="1">
      <c r="A6391" s="403" t="s">
        <v>20055</v>
      </c>
      <c r="B6391" s="542"/>
      <c r="C6391" s="403" t="s">
        <v>20284</v>
      </c>
      <c r="D6391" s="542"/>
      <c r="E6391" s="542"/>
      <c r="F6391" s="404" t="s">
        <v>20285</v>
      </c>
      <c r="G6391" s="404" t="s">
        <v>20286</v>
      </c>
      <c r="H6391" s="404" t="s">
        <v>20283</v>
      </c>
      <c r="I6391" s="436" t="s">
        <v>9</v>
      </c>
      <c r="J6391" s="403"/>
      <c r="K6391" s="403" t="s">
        <v>18934</v>
      </c>
      <c r="L6391" s="403"/>
      <c r="M6391" s="403"/>
      <c r="N6391" s="403"/>
      <c r="O6391" s="403"/>
      <c r="P6391" s="403"/>
      <c r="Q6391" s="403"/>
      <c r="R6391" s="403"/>
      <c r="S6391" s="403"/>
      <c r="T6391" s="403"/>
      <c r="U6391" s="403"/>
      <c r="V6391" s="403"/>
      <c r="W6391" s="403"/>
      <c r="X6391" s="403"/>
    </row>
    <row r="6392" spans="1:24" s="480" customFormat="1" ht="135" customHeight="1">
      <c r="A6392" s="403" t="s">
        <v>20055</v>
      </c>
      <c r="B6392" s="542"/>
      <c r="C6392" s="403" t="s">
        <v>20287</v>
      </c>
      <c r="D6392" s="542"/>
      <c r="E6392" s="542"/>
      <c r="F6392" s="404" t="s">
        <v>20288</v>
      </c>
      <c r="G6392" s="404" t="s">
        <v>20289</v>
      </c>
      <c r="H6392" s="404" t="s">
        <v>20290</v>
      </c>
      <c r="I6392" s="436" t="s">
        <v>9</v>
      </c>
      <c r="J6392" s="403"/>
      <c r="K6392" s="403" t="s">
        <v>18934</v>
      </c>
      <c r="L6392" s="403"/>
      <c r="M6392" s="403"/>
      <c r="N6392" s="403"/>
      <c r="O6392" s="403"/>
      <c r="P6392" s="403"/>
      <c r="Q6392" s="403"/>
      <c r="R6392" s="403"/>
      <c r="S6392" s="403"/>
      <c r="T6392" s="403"/>
      <c r="U6392" s="403"/>
      <c r="V6392" s="403"/>
      <c r="W6392" s="403"/>
      <c r="X6392" s="403"/>
    </row>
    <row r="6393" spans="1:24" s="480" customFormat="1" ht="135" customHeight="1">
      <c r="A6393" s="403" t="s">
        <v>20055</v>
      </c>
      <c r="B6393" s="542"/>
      <c r="C6393" s="403" t="s">
        <v>20291</v>
      </c>
      <c r="D6393" s="542"/>
      <c r="E6393" s="542"/>
      <c r="F6393" s="404" t="s">
        <v>20292</v>
      </c>
      <c r="G6393" s="404" t="s">
        <v>20293</v>
      </c>
      <c r="H6393" s="404" t="s">
        <v>20294</v>
      </c>
      <c r="I6393" s="436" t="s">
        <v>9</v>
      </c>
      <c r="J6393" s="403"/>
      <c r="K6393" s="403" t="s">
        <v>438</v>
      </c>
      <c r="L6393" s="403"/>
      <c r="M6393" s="403"/>
      <c r="N6393" s="403"/>
      <c r="O6393" s="403"/>
      <c r="P6393" s="403"/>
      <c r="Q6393" s="403"/>
      <c r="R6393" s="403"/>
      <c r="S6393" s="403"/>
      <c r="T6393" s="403"/>
      <c r="U6393" s="403"/>
      <c r="V6393" s="403"/>
      <c r="W6393" s="403"/>
      <c r="X6393" s="403"/>
    </row>
    <row r="6394" spans="1:24" s="480" customFormat="1" ht="112.5" customHeight="1">
      <c r="A6394" s="403" t="s">
        <v>20055</v>
      </c>
      <c r="B6394" s="542"/>
      <c r="C6394" s="403" t="s">
        <v>20295</v>
      </c>
      <c r="D6394" s="542"/>
      <c r="E6394" s="542"/>
      <c r="F6394" s="404" t="s">
        <v>20296</v>
      </c>
      <c r="G6394" s="404" t="s">
        <v>20297</v>
      </c>
      <c r="H6394" s="404" t="s">
        <v>20298</v>
      </c>
      <c r="I6394" s="436" t="s">
        <v>9</v>
      </c>
      <c r="J6394" s="403"/>
      <c r="K6394" s="484" t="s">
        <v>18894</v>
      </c>
      <c r="L6394" s="403"/>
      <c r="M6394" s="403"/>
      <c r="N6394" s="403"/>
      <c r="O6394" s="403"/>
      <c r="P6394" s="403"/>
      <c r="Q6394" s="403"/>
      <c r="R6394" s="403"/>
      <c r="S6394" s="403"/>
      <c r="T6394" s="403"/>
      <c r="U6394" s="403"/>
      <c r="V6394" s="403"/>
      <c r="W6394" s="403"/>
      <c r="X6394" s="403"/>
    </row>
    <row r="6395" spans="1:24" s="480" customFormat="1" ht="112.5" customHeight="1">
      <c r="A6395" s="403" t="s">
        <v>20055</v>
      </c>
      <c r="B6395" s="542"/>
      <c r="C6395" s="403" t="s">
        <v>20299</v>
      </c>
      <c r="D6395" s="542"/>
      <c r="E6395" s="542"/>
      <c r="F6395" s="404" t="s">
        <v>20300</v>
      </c>
      <c r="G6395" s="404" t="s">
        <v>20301</v>
      </c>
      <c r="H6395" s="404" t="s">
        <v>20302</v>
      </c>
      <c r="I6395" s="436" t="s">
        <v>9</v>
      </c>
      <c r="J6395" s="403"/>
      <c r="K6395" s="403" t="s">
        <v>18934</v>
      </c>
      <c r="L6395" s="403"/>
      <c r="M6395" s="403"/>
      <c r="N6395" s="403"/>
      <c r="O6395" s="403"/>
      <c r="P6395" s="403"/>
      <c r="Q6395" s="403"/>
      <c r="R6395" s="403"/>
      <c r="S6395" s="403"/>
      <c r="T6395" s="403"/>
      <c r="U6395" s="403"/>
      <c r="V6395" s="403"/>
      <c r="W6395" s="403"/>
      <c r="X6395" s="403"/>
    </row>
    <row r="6396" spans="1:24" s="480" customFormat="1" ht="112.5" customHeight="1">
      <c r="A6396" s="403" t="s">
        <v>20055</v>
      </c>
      <c r="B6396" s="542"/>
      <c r="C6396" s="403" t="s">
        <v>20303</v>
      </c>
      <c r="D6396" s="542"/>
      <c r="E6396" s="542"/>
      <c r="F6396" s="404" t="s">
        <v>20304</v>
      </c>
      <c r="G6396" s="404" t="s">
        <v>20305</v>
      </c>
      <c r="H6396" s="404" t="s">
        <v>20306</v>
      </c>
      <c r="I6396" s="436" t="s">
        <v>9</v>
      </c>
      <c r="J6396" s="403"/>
      <c r="K6396" s="403" t="s">
        <v>18934</v>
      </c>
      <c r="L6396" s="403"/>
      <c r="M6396" s="403"/>
      <c r="N6396" s="403"/>
      <c r="O6396" s="403"/>
      <c r="P6396" s="403"/>
      <c r="Q6396" s="403"/>
      <c r="R6396" s="403"/>
      <c r="S6396" s="403"/>
      <c r="T6396" s="403"/>
      <c r="U6396" s="403"/>
      <c r="V6396" s="403"/>
      <c r="W6396" s="403"/>
      <c r="X6396" s="403"/>
    </row>
    <row r="6397" spans="1:24" s="480" customFormat="1" ht="135" customHeight="1">
      <c r="A6397" s="403" t="s">
        <v>20055</v>
      </c>
      <c r="B6397" s="542"/>
      <c r="C6397" s="403" t="s">
        <v>20307</v>
      </c>
      <c r="D6397" s="542"/>
      <c r="E6397" s="542"/>
      <c r="F6397" s="404" t="s">
        <v>20308</v>
      </c>
      <c r="G6397" s="404" t="s">
        <v>20309</v>
      </c>
      <c r="H6397" s="404" t="s">
        <v>20310</v>
      </c>
      <c r="I6397" s="436" t="s">
        <v>9</v>
      </c>
      <c r="J6397" s="403"/>
      <c r="K6397" s="403" t="s">
        <v>18934</v>
      </c>
      <c r="L6397" s="403"/>
      <c r="M6397" s="403"/>
      <c r="N6397" s="403"/>
      <c r="O6397" s="403"/>
      <c r="P6397" s="403"/>
      <c r="Q6397" s="403"/>
      <c r="R6397" s="403"/>
      <c r="S6397" s="403"/>
      <c r="T6397" s="403"/>
      <c r="U6397" s="403"/>
      <c r="V6397" s="403"/>
      <c r="W6397" s="403"/>
      <c r="X6397" s="403"/>
    </row>
    <row r="6398" spans="1:24" s="480" customFormat="1" ht="140.25" customHeight="1">
      <c r="A6398" s="403" t="s">
        <v>20055</v>
      </c>
      <c r="B6398" s="542"/>
      <c r="C6398" s="403" t="s">
        <v>20311</v>
      </c>
      <c r="D6398" s="542"/>
      <c r="E6398" s="542"/>
      <c r="F6398" s="404" t="s">
        <v>20312</v>
      </c>
      <c r="G6398" s="404" t="s">
        <v>20313</v>
      </c>
      <c r="H6398" s="404" t="s">
        <v>20314</v>
      </c>
      <c r="I6398" s="436" t="s">
        <v>9</v>
      </c>
      <c r="J6398" s="403"/>
      <c r="K6398" s="403" t="s">
        <v>18934</v>
      </c>
      <c r="L6398" s="403"/>
      <c r="M6398" s="403"/>
      <c r="N6398" s="403"/>
      <c r="O6398" s="403"/>
      <c r="P6398" s="403"/>
      <c r="Q6398" s="403"/>
      <c r="R6398" s="403"/>
      <c r="S6398" s="403"/>
      <c r="T6398" s="403"/>
      <c r="U6398" s="403"/>
      <c r="V6398" s="403"/>
      <c r="W6398" s="403"/>
      <c r="X6398" s="403"/>
    </row>
    <row r="6399" spans="1:24" s="480" customFormat="1" ht="139.5" customHeight="1">
      <c r="A6399" s="403" t="s">
        <v>20055</v>
      </c>
      <c r="B6399" s="542"/>
      <c r="C6399" s="403" t="s">
        <v>20315</v>
      </c>
      <c r="D6399" s="542"/>
      <c r="E6399" s="542"/>
      <c r="F6399" s="404" t="s">
        <v>20316</v>
      </c>
      <c r="G6399" s="404" t="s">
        <v>20317</v>
      </c>
      <c r="H6399" s="404" t="s">
        <v>20318</v>
      </c>
      <c r="I6399" s="436" t="s">
        <v>9</v>
      </c>
      <c r="J6399" s="403"/>
      <c r="K6399" s="484" t="s">
        <v>18894</v>
      </c>
      <c r="L6399" s="403"/>
      <c r="M6399" s="403"/>
      <c r="N6399" s="403"/>
      <c r="O6399" s="403"/>
      <c r="P6399" s="403"/>
      <c r="Q6399" s="403"/>
      <c r="R6399" s="403"/>
      <c r="S6399" s="403"/>
      <c r="T6399" s="403"/>
      <c r="U6399" s="403"/>
      <c r="V6399" s="403"/>
      <c r="W6399" s="403"/>
      <c r="X6399" s="403"/>
    </row>
    <row r="6400" spans="1:24" s="480" customFormat="1" ht="136.5" customHeight="1">
      <c r="A6400" s="403" t="s">
        <v>20055</v>
      </c>
      <c r="B6400" s="542"/>
      <c r="C6400" s="403" t="s">
        <v>20319</v>
      </c>
      <c r="D6400" s="542"/>
      <c r="E6400" s="542"/>
      <c r="F6400" s="404" t="s">
        <v>20320</v>
      </c>
      <c r="G6400" s="404" t="s">
        <v>20321</v>
      </c>
      <c r="H6400" s="404" t="s">
        <v>20322</v>
      </c>
      <c r="I6400" s="436" t="s">
        <v>9</v>
      </c>
      <c r="J6400" s="403"/>
      <c r="K6400" s="403" t="s">
        <v>18934</v>
      </c>
      <c r="L6400" s="403"/>
      <c r="M6400" s="403"/>
      <c r="N6400" s="403"/>
      <c r="O6400" s="403"/>
      <c r="P6400" s="403"/>
      <c r="Q6400" s="403"/>
      <c r="R6400" s="403"/>
      <c r="S6400" s="403"/>
      <c r="T6400" s="403"/>
      <c r="U6400" s="403"/>
      <c r="V6400" s="403"/>
      <c r="W6400" s="403"/>
      <c r="X6400" s="403"/>
    </row>
    <row r="6401" spans="1:24" s="480" customFormat="1" ht="112.5" customHeight="1">
      <c r="A6401" s="403" t="s">
        <v>20055</v>
      </c>
      <c r="B6401" s="542"/>
      <c r="C6401" s="403" t="s">
        <v>20323</v>
      </c>
      <c r="D6401" s="542"/>
      <c r="E6401" s="542"/>
      <c r="F6401" s="404" t="s">
        <v>20324</v>
      </c>
      <c r="G6401" s="404" t="s">
        <v>20325</v>
      </c>
      <c r="H6401" s="404" t="s">
        <v>20326</v>
      </c>
      <c r="I6401" s="436" t="s">
        <v>9</v>
      </c>
      <c r="J6401" s="403"/>
      <c r="K6401" s="403" t="s">
        <v>18934</v>
      </c>
      <c r="L6401" s="403"/>
      <c r="M6401" s="403"/>
      <c r="N6401" s="403"/>
      <c r="O6401" s="403"/>
      <c r="P6401" s="403"/>
      <c r="Q6401" s="403"/>
      <c r="R6401" s="403"/>
      <c r="S6401" s="403"/>
      <c r="T6401" s="403"/>
      <c r="U6401" s="403"/>
      <c r="V6401" s="403"/>
      <c r="W6401" s="403"/>
      <c r="X6401" s="403"/>
    </row>
    <row r="6402" spans="1:24" s="480" customFormat="1" ht="163.5" customHeight="1">
      <c r="A6402" s="403" t="s">
        <v>20055</v>
      </c>
      <c r="B6402" s="542"/>
      <c r="C6402" s="403" t="s">
        <v>20327</v>
      </c>
      <c r="D6402" s="542"/>
      <c r="E6402" s="542"/>
      <c r="F6402" s="404" t="s">
        <v>20328</v>
      </c>
      <c r="G6402" s="404" t="s">
        <v>20329</v>
      </c>
      <c r="H6402" s="404" t="s">
        <v>20330</v>
      </c>
      <c r="I6402" s="436" t="s">
        <v>9</v>
      </c>
      <c r="J6402" s="403"/>
      <c r="K6402" s="403" t="s">
        <v>18934</v>
      </c>
      <c r="L6402" s="403"/>
      <c r="M6402" s="403"/>
      <c r="N6402" s="403"/>
      <c r="O6402" s="403"/>
      <c r="P6402" s="403"/>
      <c r="Q6402" s="403"/>
      <c r="R6402" s="403"/>
      <c r="S6402" s="403"/>
      <c r="T6402" s="403"/>
      <c r="U6402" s="403"/>
      <c r="V6402" s="403"/>
      <c r="W6402" s="403"/>
      <c r="X6402" s="403"/>
    </row>
    <row r="6403" spans="1:24" s="480" customFormat="1" ht="153.75" customHeight="1">
      <c r="A6403" s="403" t="s">
        <v>20055</v>
      </c>
      <c r="B6403" s="542"/>
      <c r="C6403" s="403" t="s">
        <v>20331</v>
      </c>
      <c r="D6403" s="542"/>
      <c r="E6403" s="542"/>
      <c r="F6403" s="404" t="s">
        <v>20332</v>
      </c>
      <c r="G6403" s="404" t="s">
        <v>20333</v>
      </c>
      <c r="H6403" s="404" t="s">
        <v>20334</v>
      </c>
      <c r="I6403" s="436" t="s">
        <v>9</v>
      </c>
      <c r="J6403" s="403"/>
      <c r="K6403" s="403" t="s">
        <v>438</v>
      </c>
      <c r="L6403" s="403"/>
      <c r="M6403" s="403"/>
      <c r="N6403" s="403"/>
      <c r="O6403" s="403"/>
      <c r="P6403" s="403"/>
      <c r="Q6403" s="403"/>
      <c r="R6403" s="403"/>
      <c r="S6403" s="403"/>
      <c r="T6403" s="403"/>
      <c r="U6403" s="403"/>
      <c r="V6403" s="403"/>
      <c r="W6403" s="403"/>
      <c r="X6403" s="403"/>
    </row>
    <row r="6404" spans="1:24" s="480" customFormat="1" ht="153" customHeight="1">
      <c r="A6404" s="403" t="s">
        <v>20055</v>
      </c>
      <c r="B6404" s="542"/>
      <c r="C6404" s="403" t="s">
        <v>20335</v>
      </c>
      <c r="D6404" s="542"/>
      <c r="E6404" s="542"/>
      <c r="F6404" s="404" t="s">
        <v>20336</v>
      </c>
      <c r="G6404" s="404" t="s">
        <v>20337</v>
      </c>
      <c r="H6404" s="404" t="s">
        <v>20338</v>
      </c>
      <c r="I6404" s="436" t="s">
        <v>9</v>
      </c>
      <c r="J6404" s="403"/>
      <c r="K6404" s="403" t="s">
        <v>18934</v>
      </c>
      <c r="L6404" s="403"/>
      <c r="M6404" s="403"/>
      <c r="N6404" s="403"/>
      <c r="O6404" s="403"/>
      <c r="P6404" s="403"/>
      <c r="Q6404" s="403"/>
      <c r="R6404" s="403"/>
      <c r="S6404" s="403"/>
      <c r="T6404" s="403"/>
      <c r="U6404" s="403"/>
      <c r="V6404" s="403"/>
      <c r="W6404" s="403"/>
      <c r="X6404" s="403"/>
    </row>
    <row r="6405" spans="1:24" s="480" customFormat="1" ht="140.25" customHeight="1">
      <c r="A6405" s="403" t="s">
        <v>20055</v>
      </c>
      <c r="B6405" s="542"/>
      <c r="C6405" s="403" t="s">
        <v>20339</v>
      </c>
      <c r="D6405" s="542"/>
      <c r="E6405" s="542"/>
      <c r="F6405" s="404" t="s">
        <v>20340</v>
      </c>
      <c r="G6405" s="404" t="s">
        <v>20341</v>
      </c>
      <c r="H6405" s="404" t="s">
        <v>20342</v>
      </c>
      <c r="I6405" s="436" t="s">
        <v>9</v>
      </c>
      <c r="J6405" s="403"/>
      <c r="K6405" s="403" t="s">
        <v>18894</v>
      </c>
      <c r="L6405" s="403"/>
      <c r="M6405" s="403"/>
      <c r="N6405" s="403"/>
      <c r="O6405" s="403"/>
      <c r="P6405" s="403"/>
      <c r="Q6405" s="403"/>
      <c r="R6405" s="403"/>
      <c r="S6405" s="403"/>
      <c r="T6405" s="403"/>
      <c r="U6405" s="403"/>
      <c r="V6405" s="403"/>
      <c r="W6405" s="403"/>
      <c r="X6405" s="403"/>
    </row>
    <row r="6406" spans="1:24" s="480" customFormat="1" ht="138" customHeight="1">
      <c r="A6406" s="403" t="s">
        <v>20055</v>
      </c>
      <c r="B6406" s="542"/>
      <c r="C6406" s="403" t="s">
        <v>20343</v>
      </c>
      <c r="D6406" s="542"/>
      <c r="E6406" s="542"/>
      <c r="F6406" s="404" t="s">
        <v>20344</v>
      </c>
      <c r="G6406" s="404" t="s">
        <v>20345</v>
      </c>
      <c r="H6406" s="404" t="s">
        <v>20346</v>
      </c>
      <c r="I6406" s="436" t="s">
        <v>9</v>
      </c>
      <c r="J6406" s="404"/>
      <c r="K6406" s="403" t="s">
        <v>18934</v>
      </c>
      <c r="L6406" s="403"/>
      <c r="M6406" s="403"/>
      <c r="N6406" s="403"/>
      <c r="O6406" s="403"/>
      <c r="P6406" s="403"/>
      <c r="Q6406" s="403"/>
      <c r="R6406" s="403"/>
      <c r="S6406" s="403"/>
      <c r="T6406" s="403"/>
      <c r="U6406" s="403"/>
      <c r="V6406" s="403"/>
      <c r="W6406" s="403"/>
      <c r="X6406" s="403"/>
    </row>
    <row r="6407" spans="1:24" s="480" customFormat="1" ht="112.5" customHeight="1">
      <c r="A6407" s="403" t="s">
        <v>20055</v>
      </c>
      <c r="B6407" s="542"/>
      <c r="C6407" s="403" t="s">
        <v>20347</v>
      </c>
      <c r="D6407" s="542"/>
      <c r="E6407" s="542"/>
      <c r="F6407" s="404" t="s">
        <v>20348</v>
      </c>
      <c r="G6407" s="404" t="s">
        <v>20349</v>
      </c>
      <c r="H6407" s="404" t="s">
        <v>20350</v>
      </c>
      <c r="I6407" s="286" t="s">
        <v>116</v>
      </c>
      <c r="J6407" s="403"/>
      <c r="K6407" s="403" t="s">
        <v>18934</v>
      </c>
      <c r="L6407" s="403"/>
      <c r="M6407" s="403"/>
      <c r="N6407" s="403"/>
      <c r="O6407" s="403"/>
      <c r="P6407" s="403"/>
      <c r="Q6407" s="403"/>
      <c r="R6407" s="403"/>
      <c r="S6407" s="403"/>
      <c r="T6407" s="403"/>
      <c r="U6407" s="403"/>
      <c r="V6407" s="403"/>
      <c r="W6407" s="403"/>
      <c r="X6407" s="403"/>
    </row>
    <row r="6408" spans="1:24" s="480" customFormat="1" ht="112.5" customHeight="1">
      <c r="A6408" s="403" t="s">
        <v>20055</v>
      </c>
      <c r="B6408" s="542"/>
      <c r="C6408" s="403" t="s">
        <v>20351</v>
      </c>
      <c r="D6408" s="542"/>
      <c r="E6408" s="542"/>
      <c r="F6408" s="404" t="s">
        <v>20352</v>
      </c>
      <c r="G6408" s="404" t="s">
        <v>20353</v>
      </c>
      <c r="H6408" s="404" t="s">
        <v>20354</v>
      </c>
      <c r="I6408" s="436" t="s">
        <v>9</v>
      </c>
      <c r="J6408" s="403"/>
      <c r="K6408" s="403" t="s">
        <v>18934</v>
      </c>
      <c r="L6408" s="403"/>
      <c r="M6408" s="403"/>
      <c r="N6408" s="403"/>
      <c r="O6408" s="403"/>
      <c r="P6408" s="403"/>
      <c r="Q6408" s="403"/>
      <c r="R6408" s="403"/>
      <c r="S6408" s="403"/>
      <c r="T6408" s="403"/>
      <c r="U6408" s="403"/>
      <c r="V6408" s="403"/>
      <c r="W6408" s="403"/>
      <c r="X6408" s="403"/>
    </row>
    <row r="6409" spans="1:24" s="480" customFormat="1" ht="112.5" customHeight="1">
      <c r="A6409" s="403" t="s">
        <v>20055</v>
      </c>
      <c r="B6409" s="542"/>
      <c r="C6409" s="403" t="s">
        <v>20355</v>
      </c>
      <c r="D6409" s="542"/>
      <c r="E6409" s="542"/>
      <c r="F6409" s="404" t="s">
        <v>20356</v>
      </c>
      <c r="G6409" s="404" t="s">
        <v>20357</v>
      </c>
      <c r="H6409" s="404" t="s">
        <v>20358</v>
      </c>
      <c r="I6409" s="436" t="s">
        <v>9</v>
      </c>
      <c r="J6409" s="403"/>
      <c r="K6409" s="403" t="s">
        <v>18934</v>
      </c>
      <c r="L6409" s="403"/>
      <c r="M6409" s="403"/>
      <c r="N6409" s="403"/>
      <c r="O6409" s="403"/>
      <c r="P6409" s="403"/>
      <c r="Q6409" s="403"/>
      <c r="R6409" s="403"/>
      <c r="S6409" s="403"/>
      <c r="T6409" s="403"/>
      <c r="U6409" s="403"/>
      <c r="V6409" s="403"/>
      <c r="W6409" s="403"/>
      <c r="X6409" s="403"/>
    </row>
    <row r="6410" spans="1:24" s="480" customFormat="1" ht="162.75" customHeight="1">
      <c r="A6410" s="403" t="s">
        <v>20055</v>
      </c>
      <c r="B6410" s="542"/>
      <c r="C6410" s="403" t="s">
        <v>20359</v>
      </c>
      <c r="D6410" s="542"/>
      <c r="E6410" s="542"/>
      <c r="F6410" s="404" t="s">
        <v>20360</v>
      </c>
      <c r="G6410" s="404" t="s">
        <v>20361</v>
      </c>
      <c r="H6410" s="404" t="s">
        <v>20362</v>
      </c>
      <c r="I6410" s="436" t="s">
        <v>9</v>
      </c>
      <c r="J6410" s="403"/>
      <c r="K6410" s="403" t="s">
        <v>438</v>
      </c>
      <c r="L6410" s="403"/>
      <c r="M6410" s="403"/>
      <c r="N6410" s="403"/>
      <c r="O6410" s="403"/>
      <c r="P6410" s="403"/>
      <c r="Q6410" s="403"/>
      <c r="R6410" s="403"/>
      <c r="S6410" s="403"/>
      <c r="T6410" s="403"/>
      <c r="U6410" s="403"/>
      <c r="V6410" s="403"/>
      <c r="W6410" s="403"/>
      <c r="X6410" s="403"/>
    </row>
    <row r="6411" spans="1:24" s="480" customFormat="1" ht="128.25" customHeight="1">
      <c r="A6411" s="403" t="s">
        <v>20055</v>
      </c>
      <c r="B6411" s="542"/>
      <c r="C6411" s="403" t="s">
        <v>20363</v>
      </c>
      <c r="D6411" s="542"/>
      <c r="E6411" s="542"/>
      <c r="F6411" s="404" t="s">
        <v>20364</v>
      </c>
      <c r="G6411" s="404" t="s">
        <v>20365</v>
      </c>
      <c r="H6411" s="404" t="s">
        <v>1812</v>
      </c>
      <c r="I6411" s="436" t="s">
        <v>9</v>
      </c>
      <c r="J6411" s="403"/>
      <c r="K6411" s="403" t="s">
        <v>18934</v>
      </c>
      <c r="L6411" s="403"/>
      <c r="M6411" s="403"/>
      <c r="N6411" s="403"/>
      <c r="O6411" s="403"/>
      <c r="P6411" s="403"/>
      <c r="Q6411" s="403"/>
      <c r="R6411" s="403"/>
      <c r="S6411" s="403"/>
      <c r="T6411" s="403"/>
      <c r="U6411" s="403"/>
      <c r="V6411" s="403"/>
      <c r="W6411" s="403"/>
      <c r="X6411" s="403"/>
    </row>
    <row r="6412" spans="1:24" s="480" customFormat="1" ht="126" customHeight="1">
      <c r="A6412" s="403" t="s">
        <v>20055</v>
      </c>
      <c r="B6412" s="542"/>
      <c r="C6412" s="403" t="s">
        <v>20366</v>
      </c>
      <c r="D6412" s="542"/>
      <c r="E6412" s="542"/>
      <c r="F6412" s="404" t="s">
        <v>20367</v>
      </c>
      <c r="G6412" s="404" t="s">
        <v>20368</v>
      </c>
      <c r="H6412" s="404" t="s">
        <v>1808</v>
      </c>
      <c r="I6412" s="436" t="s">
        <v>9</v>
      </c>
      <c r="J6412" s="403"/>
      <c r="K6412" s="403" t="s">
        <v>18934</v>
      </c>
      <c r="L6412" s="403"/>
      <c r="M6412" s="403"/>
      <c r="N6412" s="403"/>
      <c r="O6412" s="403"/>
      <c r="P6412" s="403"/>
      <c r="Q6412" s="403"/>
      <c r="R6412" s="403"/>
      <c r="S6412" s="403"/>
      <c r="T6412" s="403"/>
      <c r="U6412" s="403"/>
      <c r="V6412" s="403"/>
      <c r="W6412" s="403"/>
      <c r="X6412" s="403"/>
    </row>
    <row r="6413" spans="1:24" s="480" customFormat="1" ht="112.5" customHeight="1">
      <c r="A6413" s="403" t="s">
        <v>20055</v>
      </c>
      <c r="B6413" s="542"/>
      <c r="C6413" s="403" t="s">
        <v>20369</v>
      </c>
      <c r="D6413" s="542"/>
      <c r="E6413" s="542"/>
      <c r="F6413" s="404" t="s">
        <v>18836</v>
      </c>
      <c r="G6413" s="404" t="s">
        <v>20370</v>
      </c>
      <c r="H6413" s="404" t="s">
        <v>18837</v>
      </c>
      <c r="I6413" s="436" t="s">
        <v>9</v>
      </c>
      <c r="J6413" s="404" t="s">
        <v>21135</v>
      </c>
      <c r="K6413" s="403" t="s">
        <v>438</v>
      </c>
      <c r="L6413" s="403"/>
      <c r="M6413" s="403"/>
      <c r="N6413" s="403"/>
      <c r="O6413" s="403"/>
      <c r="P6413" s="403"/>
      <c r="Q6413" s="403"/>
      <c r="R6413" s="403"/>
      <c r="S6413" s="403"/>
      <c r="T6413" s="403"/>
      <c r="U6413" s="403"/>
      <c r="V6413" s="403"/>
      <c r="W6413" s="403"/>
      <c r="X6413" s="403"/>
    </row>
    <row r="6414" spans="1:24" s="480" customFormat="1" ht="112.5" customHeight="1">
      <c r="A6414" s="403" t="s">
        <v>20055</v>
      </c>
      <c r="B6414" s="542"/>
      <c r="C6414" s="403" t="s">
        <v>20371</v>
      </c>
      <c r="D6414" s="542"/>
      <c r="E6414" s="542"/>
      <c r="F6414" s="404" t="s">
        <v>20372</v>
      </c>
      <c r="G6414" s="404" t="s">
        <v>20373</v>
      </c>
      <c r="H6414" s="404" t="s">
        <v>20374</v>
      </c>
      <c r="I6414" s="436" t="s">
        <v>9</v>
      </c>
      <c r="J6414" s="403"/>
      <c r="K6414" s="403" t="s">
        <v>18894</v>
      </c>
      <c r="L6414" s="403"/>
      <c r="M6414" s="403"/>
      <c r="N6414" s="403"/>
      <c r="O6414" s="403"/>
      <c r="P6414" s="403"/>
      <c r="Q6414" s="403"/>
      <c r="R6414" s="403"/>
      <c r="S6414" s="403"/>
      <c r="T6414" s="403"/>
      <c r="U6414" s="403"/>
      <c r="V6414" s="403"/>
      <c r="W6414" s="403"/>
      <c r="X6414" s="403"/>
    </row>
    <row r="6415" spans="1:24" s="480" customFormat="1" ht="129.75" customHeight="1">
      <c r="A6415" s="403" t="s">
        <v>20055</v>
      </c>
      <c r="B6415" s="542"/>
      <c r="C6415" s="403" t="s">
        <v>20375</v>
      </c>
      <c r="D6415" s="542"/>
      <c r="E6415" s="542"/>
      <c r="F6415" s="404" t="s">
        <v>18847</v>
      </c>
      <c r="G6415" s="404" t="s">
        <v>20376</v>
      </c>
      <c r="H6415" s="404" t="s">
        <v>19882</v>
      </c>
      <c r="I6415" s="436" t="s">
        <v>9</v>
      </c>
      <c r="J6415" s="403"/>
      <c r="K6415" s="403" t="s">
        <v>438</v>
      </c>
      <c r="L6415" s="403"/>
      <c r="M6415" s="403"/>
      <c r="N6415" s="403"/>
      <c r="O6415" s="403"/>
      <c r="P6415" s="403"/>
      <c r="Q6415" s="403"/>
      <c r="R6415" s="403"/>
      <c r="S6415" s="403"/>
      <c r="T6415" s="403"/>
      <c r="U6415" s="403"/>
      <c r="V6415" s="403"/>
      <c r="W6415" s="403"/>
      <c r="X6415" s="403"/>
    </row>
    <row r="6416" spans="1:24" s="480" customFormat="1" ht="128.25" customHeight="1">
      <c r="A6416" s="403" t="s">
        <v>20055</v>
      </c>
      <c r="B6416" s="542"/>
      <c r="C6416" s="403" t="s">
        <v>20377</v>
      </c>
      <c r="D6416" s="542"/>
      <c r="E6416" s="542"/>
      <c r="F6416" s="404" t="s">
        <v>5025</v>
      </c>
      <c r="G6416" s="404" t="s">
        <v>18855</v>
      </c>
      <c r="H6416" s="404" t="s">
        <v>3365</v>
      </c>
      <c r="I6416" s="436" t="s">
        <v>9</v>
      </c>
      <c r="J6416" s="403"/>
      <c r="K6416" s="403" t="s">
        <v>438</v>
      </c>
      <c r="L6416" s="403"/>
      <c r="M6416" s="403"/>
      <c r="N6416" s="403"/>
      <c r="O6416" s="403"/>
      <c r="P6416" s="403"/>
      <c r="Q6416" s="403"/>
      <c r="R6416" s="403"/>
      <c r="S6416" s="403"/>
      <c r="T6416" s="403"/>
      <c r="U6416" s="403"/>
      <c r="V6416" s="403"/>
      <c r="W6416" s="403"/>
      <c r="X6416" s="403"/>
    </row>
    <row r="6417" spans="1:24" s="480" customFormat="1" ht="112.5" customHeight="1">
      <c r="A6417" s="403" t="s">
        <v>20055</v>
      </c>
      <c r="B6417" s="542"/>
      <c r="C6417" s="403" t="s">
        <v>20378</v>
      </c>
      <c r="D6417" s="542"/>
      <c r="E6417" s="542"/>
      <c r="F6417" s="404" t="s">
        <v>3036</v>
      </c>
      <c r="G6417" s="404" t="s">
        <v>18857</v>
      </c>
      <c r="H6417" s="404" t="s">
        <v>3359</v>
      </c>
      <c r="I6417" s="436" t="s">
        <v>9</v>
      </c>
      <c r="J6417" s="403"/>
      <c r="K6417" s="403" t="s">
        <v>438</v>
      </c>
      <c r="L6417" s="403"/>
      <c r="M6417" s="403"/>
      <c r="N6417" s="403"/>
      <c r="O6417" s="403"/>
      <c r="P6417" s="403"/>
      <c r="Q6417" s="403"/>
      <c r="R6417" s="403"/>
      <c r="S6417" s="403"/>
      <c r="T6417" s="403"/>
      <c r="U6417" s="403"/>
      <c r="V6417" s="403"/>
      <c r="W6417" s="403"/>
      <c r="X6417" s="403"/>
    </row>
    <row r="6418" spans="1:24" s="480" customFormat="1" ht="112.5" customHeight="1">
      <c r="A6418" s="403" t="s">
        <v>20055</v>
      </c>
      <c r="B6418" s="542"/>
      <c r="C6418" s="403" t="s">
        <v>20379</v>
      </c>
      <c r="D6418" s="542"/>
      <c r="E6418" s="542"/>
      <c r="F6418" s="403" t="s">
        <v>3031</v>
      </c>
      <c r="G6418" s="404" t="s">
        <v>5408</v>
      </c>
      <c r="H6418" s="404" t="s">
        <v>3362</v>
      </c>
      <c r="I6418" s="436" t="s">
        <v>9</v>
      </c>
      <c r="J6418" s="403"/>
      <c r="K6418" s="403" t="s">
        <v>438</v>
      </c>
      <c r="L6418" s="403"/>
      <c r="M6418" s="403"/>
      <c r="N6418" s="403"/>
      <c r="O6418" s="403"/>
      <c r="P6418" s="403"/>
      <c r="Q6418" s="403"/>
      <c r="R6418" s="403"/>
      <c r="S6418" s="403"/>
      <c r="T6418" s="403"/>
      <c r="U6418" s="403"/>
      <c r="V6418" s="403"/>
      <c r="W6418" s="403"/>
      <c r="X6418" s="403"/>
    </row>
    <row r="6419" spans="1:24" s="480" customFormat="1" ht="112.5" customHeight="1">
      <c r="A6419" s="403" t="s">
        <v>20055</v>
      </c>
      <c r="B6419" s="542"/>
      <c r="C6419" s="403" t="s">
        <v>20380</v>
      </c>
      <c r="D6419" s="542"/>
      <c r="E6419" s="542"/>
      <c r="F6419" s="404" t="s">
        <v>20023</v>
      </c>
      <c r="G6419" s="404" t="s">
        <v>20381</v>
      </c>
      <c r="H6419" s="404" t="s">
        <v>20025</v>
      </c>
      <c r="I6419" s="436" t="s">
        <v>9</v>
      </c>
      <c r="J6419" s="403"/>
      <c r="K6419" s="403" t="s">
        <v>18934</v>
      </c>
      <c r="L6419" s="403"/>
      <c r="M6419" s="403"/>
      <c r="N6419" s="403"/>
      <c r="O6419" s="403"/>
      <c r="P6419" s="403"/>
      <c r="Q6419" s="403"/>
      <c r="R6419" s="403"/>
      <c r="S6419" s="403"/>
      <c r="T6419" s="403"/>
      <c r="U6419" s="403"/>
      <c r="V6419" s="403"/>
      <c r="W6419" s="403"/>
      <c r="X6419" s="403"/>
    </row>
    <row r="6420" spans="1:24" s="480" customFormat="1" ht="112.5" customHeight="1">
      <c r="A6420" s="403" t="s">
        <v>20055</v>
      </c>
      <c r="B6420" s="543"/>
      <c r="C6420" s="403" t="s">
        <v>20382</v>
      </c>
      <c r="D6420" s="543"/>
      <c r="E6420" s="543"/>
      <c r="F6420" s="404" t="s">
        <v>20027</v>
      </c>
      <c r="G6420" s="404" t="s">
        <v>20383</v>
      </c>
      <c r="H6420" s="404" t="s">
        <v>19893</v>
      </c>
      <c r="I6420" s="436" t="s">
        <v>9</v>
      </c>
      <c r="J6420" s="403"/>
      <c r="K6420" s="403" t="s">
        <v>438</v>
      </c>
      <c r="L6420" s="403"/>
      <c r="M6420" s="403"/>
      <c r="N6420" s="403"/>
      <c r="O6420" s="403"/>
      <c r="P6420" s="403"/>
      <c r="Q6420" s="403"/>
      <c r="R6420" s="403"/>
      <c r="S6420" s="403"/>
      <c r="T6420" s="403"/>
      <c r="U6420" s="403"/>
      <c r="V6420" s="403"/>
      <c r="W6420" s="403"/>
      <c r="X6420" s="403"/>
    </row>
    <row r="6421" spans="1:24" s="480" customFormat="1" ht="219" customHeight="1">
      <c r="A6421" s="492" t="s">
        <v>20055</v>
      </c>
      <c r="C6421" s="403" t="s">
        <v>20384</v>
      </c>
      <c r="F6421" s="271" t="s">
        <v>20030</v>
      </c>
      <c r="G6421" s="271" t="s">
        <v>20385</v>
      </c>
      <c r="H6421" s="271" t="s">
        <v>20032</v>
      </c>
      <c r="I6421" s="436" t="s">
        <v>9</v>
      </c>
      <c r="K6421" s="403" t="s">
        <v>438</v>
      </c>
    </row>
    <row r="6422" spans="1:24" s="493" customFormat="1" ht="162" customHeight="1">
      <c r="A6422" s="308" t="s">
        <v>20386</v>
      </c>
      <c r="B6422" s="284"/>
      <c r="C6422" s="308" t="s">
        <v>20387</v>
      </c>
      <c r="D6422" s="308" t="s">
        <v>20388</v>
      </c>
      <c r="E6422" s="284"/>
      <c r="F6422" s="308" t="s">
        <v>20389</v>
      </c>
      <c r="G6422" s="308" t="s">
        <v>20390</v>
      </c>
      <c r="H6422" s="308" t="s">
        <v>20391</v>
      </c>
      <c r="I6422" s="286" t="s">
        <v>116</v>
      </c>
    </row>
    <row r="6423" spans="1:24" s="493" customFormat="1" ht="69">
      <c r="A6423" s="308" t="s">
        <v>20386</v>
      </c>
      <c r="B6423" s="284"/>
      <c r="C6423" s="308" t="s">
        <v>20392</v>
      </c>
      <c r="D6423" s="494"/>
      <c r="E6423" s="284"/>
      <c r="F6423" s="308" t="s">
        <v>20393</v>
      </c>
      <c r="G6423" s="308" t="s">
        <v>20394</v>
      </c>
      <c r="H6423" s="308" t="s">
        <v>20395</v>
      </c>
      <c r="I6423" s="436" t="s">
        <v>9</v>
      </c>
    </row>
    <row r="6424" spans="1:24" s="493" customFormat="1" ht="100.5" customHeight="1">
      <c r="A6424" s="308" t="s">
        <v>20386</v>
      </c>
      <c r="B6424" s="284"/>
      <c r="C6424" s="495" t="s">
        <v>20396</v>
      </c>
      <c r="D6424" s="496"/>
      <c r="E6424" s="497"/>
      <c r="F6424" s="308" t="s">
        <v>20397</v>
      </c>
      <c r="G6424" s="308" t="s">
        <v>20398</v>
      </c>
      <c r="H6424" s="308" t="s">
        <v>20399</v>
      </c>
      <c r="I6424" s="436" t="s">
        <v>9</v>
      </c>
    </row>
    <row r="6425" spans="1:24" s="493" customFormat="1" ht="69">
      <c r="A6425" s="308" t="s">
        <v>20386</v>
      </c>
      <c r="B6425" s="284"/>
      <c r="C6425" s="498" t="s">
        <v>20400</v>
      </c>
      <c r="D6425" s="499"/>
      <c r="E6425" s="284"/>
      <c r="F6425" s="500" t="s">
        <v>20401</v>
      </c>
      <c r="G6425" s="308" t="s">
        <v>20402</v>
      </c>
      <c r="H6425" s="308" t="s">
        <v>20403</v>
      </c>
      <c r="I6425" s="286" t="s">
        <v>116</v>
      </c>
    </row>
    <row r="6426" spans="1:24" s="493" customFormat="1" ht="69">
      <c r="A6426" s="308" t="s">
        <v>20386</v>
      </c>
      <c r="B6426" s="284"/>
      <c r="C6426" s="501" t="s">
        <v>20404</v>
      </c>
      <c r="D6426" s="496"/>
      <c r="E6426" s="502"/>
      <c r="F6426" s="308" t="s">
        <v>20405</v>
      </c>
      <c r="G6426" s="308" t="s">
        <v>20406</v>
      </c>
      <c r="H6426" s="308" t="s">
        <v>20407</v>
      </c>
      <c r="I6426" s="436" t="s">
        <v>9</v>
      </c>
    </row>
    <row r="6427" spans="1:24" s="493" customFormat="1" ht="69">
      <c r="A6427" s="308" t="s">
        <v>20386</v>
      </c>
      <c r="B6427" s="284"/>
      <c r="C6427" s="308" t="s">
        <v>20408</v>
      </c>
      <c r="D6427" s="496"/>
      <c r="E6427" s="284"/>
      <c r="F6427" s="308" t="s">
        <v>20409</v>
      </c>
      <c r="G6427" s="308" t="s">
        <v>20410</v>
      </c>
      <c r="H6427" s="308" t="s">
        <v>20411</v>
      </c>
      <c r="I6427" s="436" t="s">
        <v>9</v>
      </c>
    </row>
    <row r="6428" spans="1:24" s="493" customFormat="1" ht="69">
      <c r="A6428" s="308" t="s">
        <v>20386</v>
      </c>
      <c r="B6428" s="284"/>
      <c r="C6428" s="308" t="s">
        <v>20412</v>
      </c>
      <c r="D6428" s="496"/>
      <c r="E6428" s="284"/>
      <c r="F6428" s="308" t="s">
        <v>20413</v>
      </c>
      <c r="G6428" s="308" t="s">
        <v>20414</v>
      </c>
      <c r="H6428" s="308" t="s">
        <v>20415</v>
      </c>
      <c r="I6428" s="436" t="s">
        <v>9</v>
      </c>
    </row>
    <row r="6429" spans="1:24" s="493" customFormat="1" ht="93" customHeight="1">
      <c r="A6429" s="308" t="s">
        <v>20386</v>
      </c>
      <c r="B6429" s="284"/>
      <c r="C6429" s="308" t="s">
        <v>20416</v>
      </c>
      <c r="D6429" s="496"/>
      <c r="E6429" s="284"/>
      <c r="F6429" s="308" t="s">
        <v>20417</v>
      </c>
      <c r="G6429" s="308" t="s">
        <v>20418</v>
      </c>
      <c r="H6429" s="308" t="s">
        <v>20419</v>
      </c>
      <c r="I6429" s="436" t="s">
        <v>9</v>
      </c>
    </row>
    <row r="6430" spans="1:24" s="493" customFormat="1" ht="69">
      <c r="A6430" s="308" t="s">
        <v>20386</v>
      </c>
      <c r="B6430" s="284"/>
      <c r="C6430" s="308" t="s">
        <v>20420</v>
      </c>
      <c r="D6430" s="496"/>
      <c r="E6430" s="284"/>
      <c r="F6430" s="308" t="s">
        <v>20421</v>
      </c>
      <c r="G6430" s="308" t="s">
        <v>20422</v>
      </c>
      <c r="H6430" s="308" t="s">
        <v>20423</v>
      </c>
      <c r="I6430" s="436" t="s">
        <v>9</v>
      </c>
    </row>
    <row r="6431" spans="1:24" s="493" customFormat="1" ht="78" customHeight="1">
      <c r="A6431" s="308" t="s">
        <v>20386</v>
      </c>
      <c r="B6431" s="284"/>
      <c r="C6431" s="308" t="s">
        <v>20424</v>
      </c>
      <c r="D6431" s="496"/>
      <c r="E6431" s="284"/>
      <c r="F6431" s="308" t="s">
        <v>20425</v>
      </c>
      <c r="G6431" s="308" t="s">
        <v>20426</v>
      </c>
      <c r="H6431" s="308" t="s">
        <v>20427</v>
      </c>
      <c r="I6431" s="436" t="s">
        <v>9</v>
      </c>
    </row>
    <row r="6432" spans="1:24" s="493" customFormat="1" ht="82.8">
      <c r="A6432" s="308" t="s">
        <v>20386</v>
      </c>
      <c r="B6432" s="284"/>
      <c r="C6432" s="308" t="s">
        <v>20428</v>
      </c>
      <c r="D6432" s="496"/>
      <c r="E6432" s="284"/>
      <c r="F6432" s="308" t="s">
        <v>20429</v>
      </c>
      <c r="G6432" s="308" t="s">
        <v>20430</v>
      </c>
      <c r="H6432" s="308" t="s">
        <v>20431</v>
      </c>
      <c r="I6432" s="436" t="s">
        <v>9</v>
      </c>
    </row>
    <row r="6433" spans="1:9" s="493" customFormat="1" ht="69">
      <c r="A6433" s="308" t="s">
        <v>20386</v>
      </c>
      <c r="B6433" s="284"/>
      <c r="C6433" s="308" t="s">
        <v>20432</v>
      </c>
      <c r="D6433" s="496"/>
      <c r="E6433" s="284"/>
      <c r="F6433" s="308" t="s">
        <v>20433</v>
      </c>
      <c r="G6433" s="308" t="s">
        <v>20434</v>
      </c>
      <c r="H6433" s="308" t="s">
        <v>20435</v>
      </c>
      <c r="I6433" s="436" t="s">
        <v>9</v>
      </c>
    </row>
    <row r="6434" spans="1:9" s="493" customFormat="1" ht="69">
      <c r="A6434" s="308" t="s">
        <v>20386</v>
      </c>
      <c r="B6434" s="284"/>
      <c r="C6434" s="308" t="s">
        <v>20436</v>
      </c>
      <c r="D6434" s="496"/>
      <c r="E6434" s="284"/>
      <c r="F6434" s="308" t="s">
        <v>20437</v>
      </c>
      <c r="G6434" s="308" t="s">
        <v>20438</v>
      </c>
      <c r="H6434" s="308" t="s">
        <v>20439</v>
      </c>
      <c r="I6434" s="436" t="s">
        <v>9</v>
      </c>
    </row>
    <row r="6435" spans="1:9" s="493" customFormat="1" ht="113.25" customHeight="1">
      <c r="A6435" s="308" t="s">
        <v>20386</v>
      </c>
      <c r="B6435" s="284"/>
      <c r="C6435" s="308" t="s">
        <v>20440</v>
      </c>
      <c r="D6435" s="496"/>
      <c r="E6435" s="284"/>
      <c r="F6435" s="308" t="s">
        <v>20441</v>
      </c>
      <c r="G6435" s="308" t="s">
        <v>20442</v>
      </c>
      <c r="H6435" s="303" t="s">
        <v>20443</v>
      </c>
      <c r="I6435" s="436" t="s">
        <v>9</v>
      </c>
    </row>
    <row r="6436" spans="1:9" s="493" customFormat="1" ht="82.8">
      <c r="A6436" s="308" t="s">
        <v>20386</v>
      </c>
      <c r="B6436" s="284"/>
      <c r="C6436" s="308" t="s">
        <v>20444</v>
      </c>
      <c r="D6436" s="496"/>
      <c r="E6436" s="284"/>
      <c r="F6436" s="308" t="s">
        <v>20445</v>
      </c>
      <c r="G6436" s="308" t="s">
        <v>20446</v>
      </c>
      <c r="H6436" s="308" t="s">
        <v>20447</v>
      </c>
      <c r="I6436" s="436" t="s">
        <v>9</v>
      </c>
    </row>
    <row r="6437" spans="1:9" s="493" customFormat="1" ht="105" customHeight="1">
      <c r="A6437" s="308" t="s">
        <v>20386</v>
      </c>
      <c r="B6437" s="284"/>
      <c r="C6437" s="308" t="s">
        <v>20448</v>
      </c>
      <c r="D6437" s="496"/>
      <c r="E6437" s="284"/>
      <c r="F6437" s="308" t="s">
        <v>20449</v>
      </c>
      <c r="G6437" s="308" t="s">
        <v>20450</v>
      </c>
      <c r="H6437" s="308" t="s">
        <v>20451</v>
      </c>
      <c r="I6437" s="436" t="s">
        <v>9</v>
      </c>
    </row>
    <row r="6438" spans="1:9" s="493" customFormat="1" ht="82.8">
      <c r="A6438" s="308" t="s">
        <v>20386</v>
      </c>
      <c r="B6438" s="284"/>
      <c r="C6438" s="308" t="s">
        <v>20452</v>
      </c>
      <c r="D6438" s="496"/>
      <c r="E6438" s="284"/>
      <c r="F6438" s="308" t="s">
        <v>20453</v>
      </c>
      <c r="G6438" s="308" t="s">
        <v>20454</v>
      </c>
      <c r="H6438" s="308" t="s">
        <v>20455</v>
      </c>
      <c r="I6438" s="436" t="s">
        <v>9</v>
      </c>
    </row>
    <row r="6439" spans="1:9" s="493" customFormat="1" ht="82.8">
      <c r="A6439" s="308" t="s">
        <v>20386</v>
      </c>
      <c r="B6439" s="284"/>
      <c r="C6439" s="308" t="s">
        <v>20456</v>
      </c>
      <c r="D6439" s="496"/>
      <c r="E6439" s="284"/>
      <c r="F6439" s="308" t="s">
        <v>20457</v>
      </c>
      <c r="G6439" s="308" t="s">
        <v>20458</v>
      </c>
      <c r="H6439" s="308" t="s">
        <v>20459</v>
      </c>
      <c r="I6439" s="436" t="s">
        <v>9</v>
      </c>
    </row>
    <row r="6440" spans="1:9" s="493" customFormat="1" ht="96.6">
      <c r="A6440" s="308" t="s">
        <v>20386</v>
      </c>
      <c r="B6440" s="284"/>
      <c r="C6440" s="308" t="s">
        <v>20460</v>
      </c>
      <c r="D6440" s="496"/>
      <c r="E6440" s="284"/>
      <c r="F6440" s="308" t="s">
        <v>20461</v>
      </c>
      <c r="G6440" s="308" t="s">
        <v>20462</v>
      </c>
      <c r="H6440" s="308" t="s">
        <v>20463</v>
      </c>
      <c r="I6440" s="436" t="s">
        <v>9</v>
      </c>
    </row>
    <row r="6441" spans="1:9" s="493" customFormat="1" ht="82.8">
      <c r="A6441" s="308" t="s">
        <v>20386</v>
      </c>
      <c r="B6441" s="284"/>
      <c r="C6441" s="308" t="s">
        <v>20464</v>
      </c>
      <c r="D6441" s="496"/>
      <c r="E6441" s="284"/>
      <c r="F6441" s="308" t="s">
        <v>20465</v>
      </c>
      <c r="G6441" s="308" t="s">
        <v>20466</v>
      </c>
      <c r="H6441" s="308" t="s">
        <v>20467</v>
      </c>
      <c r="I6441" s="436" t="s">
        <v>9</v>
      </c>
    </row>
    <row r="6442" spans="1:9" s="493" customFormat="1" ht="82.8">
      <c r="A6442" s="308" t="s">
        <v>20386</v>
      </c>
      <c r="B6442" s="284"/>
      <c r="C6442" s="308" t="s">
        <v>20468</v>
      </c>
      <c r="D6442" s="496"/>
      <c r="E6442" s="284"/>
      <c r="F6442" s="308" t="s">
        <v>20469</v>
      </c>
      <c r="G6442" s="308" t="s">
        <v>20470</v>
      </c>
      <c r="H6442" s="308" t="s">
        <v>20471</v>
      </c>
      <c r="I6442" s="436" t="s">
        <v>9</v>
      </c>
    </row>
    <row r="6443" spans="1:9" s="493" customFormat="1" ht="82.8">
      <c r="A6443" s="308" t="s">
        <v>20386</v>
      </c>
      <c r="B6443" s="284"/>
      <c r="C6443" s="308" t="s">
        <v>20472</v>
      </c>
      <c r="D6443" s="496"/>
      <c r="E6443" s="284"/>
      <c r="F6443" s="308" t="s">
        <v>20473</v>
      </c>
      <c r="G6443" s="308" t="s">
        <v>20474</v>
      </c>
      <c r="H6443" s="308" t="s">
        <v>20475</v>
      </c>
      <c r="I6443" s="436" t="s">
        <v>9</v>
      </c>
    </row>
    <row r="6444" spans="1:9" s="493" customFormat="1" ht="82.8">
      <c r="A6444" s="308" t="s">
        <v>20386</v>
      </c>
      <c r="B6444" s="284"/>
      <c r="C6444" s="308" t="s">
        <v>20476</v>
      </c>
      <c r="D6444" s="496"/>
      <c r="E6444" s="284"/>
      <c r="F6444" s="308" t="s">
        <v>20477</v>
      </c>
      <c r="G6444" s="308" t="s">
        <v>20478</v>
      </c>
      <c r="H6444" s="308" t="s">
        <v>20479</v>
      </c>
      <c r="I6444" s="436" t="s">
        <v>9</v>
      </c>
    </row>
    <row r="6445" spans="1:9" s="493" customFormat="1" ht="69">
      <c r="A6445" s="308" t="s">
        <v>20386</v>
      </c>
      <c r="B6445" s="284"/>
      <c r="C6445" s="308" t="s">
        <v>20480</v>
      </c>
      <c r="D6445" s="496"/>
      <c r="E6445" s="284"/>
      <c r="F6445" s="308" t="s">
        <v>20481</v>
      </c>
      <c r="G6445" s="308" t="s">
        <v>20482</v>
      </c>
      <c r="H6445" s="308" t="s">
        <v>20483</v>
      </c>
      <c r="I6445" s="436" t="s">
        <v>9</v>
      </c>
    </row>
    <row r="6446" spans="1:9" s="493" customFormat="1" ht="234.6">
      <c r="A6446" s="308" t="s">
        <v>20386</v>
      </c>
      <c r="B6446" s="284"/>
      <c r="C6446" s="308" t="s">
        <v>20484</v>
      </c>
      <c r="D6446" s="496"/>
      <c r="E6446" s="284"/>
      <c r="F6446" s="308" t="s">
        <v>20485</v>
      </c>
      <c r="G6446" s="308" t="s">
        <v>20486</v>
      </c>
      <c r="H6446" s="308" t="s">
        <v>20487</v>
      </c>
      <c r="I6446" s="436" t="s">
        <v>9</v>
      </c>
    </row>
    <row r="6447" spans="1:9" s="493" customFormat="1" ht="81.75" customHeight="1">
      <c r="A6447" s="308" t="s">
        <v>20386</v>
      </c>
      <c r="B6447" s="284"/>
      <c r="C6447" s="308" t="s">
        <v>20488</v>
      </c>
      <c r="D6447" s="496"/>
      <c r="E6447" s="284"/>
      <c r="F6447" s="308" t="s">
        <v>20489</v>
      </c>
      <c r="G6447" s="308" t="s">
        <v>20490</v>
      </c>
      <c r="H6447" s="308" t="s">
        <v>20491</v>
      </c>
      <c r="I6447" s="436" t="s">
        <v>9</v>
      </c>
    </row>
    <row r="6448" spans="1:9" s="493" customFormat="1" ht="69">
      <c r="A6448" s="308" t="s">
        <v>20386</v>
      </c>
      <c r="B6448" s="284"/>
      <c r="C6448" s="308" t="s">
        <v>20492</v>
      </c>
      <c r="D6448" s="496"/>
      <c r="E6448" s="284"/>
      <c r="F6448" s="308" t="s">
        <v>20493</v>
      </c>
      <c r="G6448" s="308" t="s">
        <v>20494</v>
      </c>
      <c r="H6448" s="308" t="s">
        <v>20495</v>
      </c>
      <c r="I6448" s="436" t="s">
        <v>9</v>
      </c>
    </row>
    <row r="6449" spans="1:10" s="493" customFormat="1" ht="69">
      <c r="A6449" s="308" t="s">
        <v>20386</v>
      </c>
      <c r="B6449" s="284"/>
      <c r="C6449" s="308" t="s">
        <v>20496</v>
      </c>
      <c r="D6449" s="496"/>
      <c r="E6449" s="284"/>
      <c r="F6449" s="308" t="s">
        <v>20497</v>
      </c>
      <c r="G6449" s="308" t="s">
        <v>20498</v>
      </c>
      <c r="H6449" s="308" t="s">
        <v>20499</v>
      </c>
      <c r="I6449" s="436" t="s">
        <v>9</v>
      </c>
    </row>
    <row r="6450" spans="1:10" s="493" customFormat="1" ht="55.2">
      <c r="A6450" s="308" t="s">
        <v>20386</v>
      </c>
      <c r="B6450" s="284"/>
      <c r="C6450" s="308" t="s">
        <v>20500</v>
      </c>
      <c r="D6450" s="496"/>
      <c r="E6450" s="284"/>
      <c r="F6450" s="308" t="s">
        <v>20501</v>
      </c>
      <c r="G6450" s="308" t="s">
        <v>20502</v>
      </c>
      <c r="H6450" s="308" t="s">
        <v>20503</v>
      </c>
      <c r="I6450" s="436" t="s">
        <v>9</v>
      </c>
    </row>
    <row r="6451" spans="1:10" s="493" customFormat="1" ht="69">
      <c r="A6451" s="308" t="s">
        <v>20386</v>
      </c>
      <c r="B6451" s="284"/>
      <c r="C6451" s="308" t="s">
        <v>20504</v>
      </c>
      <c r="D6451" s="496"/>
      <c r="E6451" s="284"/>
      <c r="F6451" s="308" t="s">
        <v>20505</v>
      </c>
      <c r="G6451" s="308" t="s">
        <v>20506</v>
      </c>
      <c r="H6451" s="308" t="s">
        <v>20507</v>
      </c>
      <c r="I6451" s="436" t="s">
        <v>9</v>
      </c>
    </row>
    <row r="6452" spans="1:10" s="493" customFormat="1" ht="82.8">
      <c r="A6452" s="308" t="s">
        <v>20386</v>
      </c>
      <c r="B6452" s="284"/>
      <c r="C6452" s="495" t="s">
        <v>20508</v>
      </c>
      <c r="D6452" s="496"/>
      <c r="E6452" s="497"/>
      <c r="F6452" s="308" t="s">
        <v>20509</v>
      </c>
      <c r="G6452" s="308" t="s">
        <v>20510</v>
      </c>
      <c r="H6452" s="308" t="s">
        <v>20511</v>
      </c>
      <c r="I6452" s="436" t="s">
        <v>9</v>
      </c>
    </row>
    <row r="6453" spans="1:10" s="493" customFormat="1" ht="96.6">
      <c r="A6453" s="308" t="s">
        <v>20386</v>
      </c>
      <c r="B6453" s="284"/>
      <c r="C6453" s="498" t="s">
        <v>20512</v>
      </c>
      <c r="D6453" s="499"/>
      <c r="E6453" s="284"/>
      <c r="F6453" s="500" t="s">
        <v>1830</v>
      </c>
      <c r="G6453" s="308" t="s">
        <v>20513</v>
      </c>
      <c r="H6453" s="308" t="s">
        <v>20514</v>
      </c>
      <c r="I6453" s="286" t="s">
        <v>116</v>
      </c>
    </row>
    <row r="6454" spans="1:10" s="493" customFormat="1" ht="82.8">
      <c r="A6454" s="308" t="s">
        <v>20386</v>
      </c>
      <c r="B6454" s="284"/>
      <c r="C6454" s="501" t="s">
        <v>20515</v>
      </c>
      <c r="D6454" s="496"/>
      <c r="E6454" s="502"/>
      <c r="F6454" s="308" t="s">
        <v>20516</v>
      </c>
      <c r="G6454" s="308" t="s">
        <v>20517</v>
      </c>
      <c r="H6454" s="308" t="s">
        <v>20518</v>
      </c>
      <c r="I6454" s="436" t="s">
        <v>9</v>
      </c>
    </row>
    <row r="6455" spans="1:10" s="493" customFormat="1" ht="82.8">
      <c r="A6455" s="308" t="s">
        <v>20386</v>
      </c>
      <c r="B6455" s="284"/>
      <c r="C6455" s="308" t="s">
        <v>20519</v>
      </c>
      <c r="D6455" s="496"/>
      <c r="E6455" s="284"/>
      <c r="F6455" s="308" t="s">
        <v>20520</v>
      </c>
      <c r="G6455" s="308" t="s">
        <v>20521</v>
      </c>
      <c r="H6455" s="308" t="s">
        <v>20522</v>
      </c>
      <c r="I6455" s="436" t="s">
        <v>9</v>
      </c>
    </row>
    <row r="6456" spans="1:10" s="493" customFormat="1" ht="82.8">
      <c r="A6456" s="308" t="s">
        <v>20386</v>
      </c>
      <c r="B6456" s="284"/>
      <c r="C6456" s="308" t="s">
        <v>20523</v>
      </c>
      <c r="D6456" s="496"/>
      <c r="E6456" s="284"/>
      <c r="F6456" s="308" t="s">
        <v>20524</v>
      </c>
      <c r="G6456" s="308" t="s">
        <v>20525</v>
      </c>
      <c r="H6456" s="308" t="s">
        <v>20526</v>
      </c>
      <c r="I6456" s="436" t="s">
        <v>9</v>
      </c>
    </row>
    <row r="6457" spans="1:10" s="493" customFormat="1" ht="120" customHeight="1">
      <c r="A6457" s="308" t="s">
        <v>20386</v>
      </c>
      <c r="B6457" s="284"/>
      <c r="C6457" s="308" t="s">
        <v>20527</v>
      </c>
      <c r="D6457" s="496"/>
      <c r="E6457" s="284"/>
      <c r="F6457" s="308" t="s">
        <v>20528</v>
      </c>
      <c r="G6457" s="308" t="s">
        <v>20529</v>
      </c>
      <c r="H6457" s="308" t="s">
        <v>20530</v>
      </c>
      <c r="I6457" s="436" t="s">
        <v>9</v>
      </c>
    </row>
    <row r="6458" spans="1:10" s="493" customFormat="1" ht="138">
      <c r="A6458" s="308" t="s">
        <v>20386</v>
      </c>
      <c r="B6458" s="284"/>
      <c r="C6458" s="308" t="s">
        <v>20531</v>
      </c>
      <c r="D6458" s="496"/>
      <c r="E6458" s="284"/>
      <c r="F6458" s="308" t="s">
        <v>18836</v>
      </c>
      <c r="G6458" s="308" t="s">
        <v>20532</v>
      </c>
      <c r="H6458" s="308" t="s">
        <v>18837</v>
      </c>
      <c r="I6458" s="436" t="s">
        <v>9</v>
      </c>
      <c r="J6458" s="503"/>
    </row>
    <row r="6459" spans="1:10" s="493" customFormat="1" ht="69">
      <c r="A6459" s="308" t="s">
        <v>20386</v>
      </c>
      <c r="B6459" s="284"/>
      <c r="C6459" s="308" t="s">
        <v>20533</v>
      </c>
      <c r="D6459" s="496"/>
      <c r="E6459" s="284"/>
      <c r="F6459" s="308" t="s">
        <v>20534</v>
      </c>
      <c r="G6459" s="308" t="s">
        <v>20535</v>
      </c>
      <c r="H6459" s="308" t="s">
        <v>20536</v>
      </c>
      <c r="I6459" s="436" t="s">
        <v>9</v>
      </c>
    </row>
    <row r="6460" spans="1:10" s="493" customFormat="1" ht="55.2">
      <c r="A6460" s="308" t="s">
        <v>20386</v>
      </c>
      <c r="B6460" s="284"/>
      <c r="C6460" s="308" t="s">
        <v>20537</v>
      </c>
      <c r="D6460" s="496"/>
      <c r="E6460" s="284"/>
      <c r="F6460" s="308" t="s">
        <v>20538</v>
      </c>
      <c r="G6460" s="308" t="s">
        <v>20539</v>
      </c>
      <c r="H6460" s="308" t="s">
        <v>20540</v>
      </c>
      <c r="I6460" s="436" t="s">
        <v>9</v>
      </c>
    </row>
    <row r="6461" spans="1:10" s="493" customFormat="1" ht="82.8">
      <c r="A6461" s="308" t="s">
        <v>20386</v>
      </c>
      <c r="B6461" s="532"/>
      <c r="C6461" s="308" t="s">
        <v>20541</v>
      </c>
      <c r="D6461" s="496"/>
      <c r="E6461" s="308"/>
      <c r="F6461" s="504" t="s">
        <v>20542</v>
      </c>
      <c r="G6461" s="308" t="s">
        <v>20543</v>
      </c>
      <c r="H6461" s="308" t="s">
        <v>20544</v>
      </c>
      <c r="I6461" s="436" t="s">
        <v>9</v>
      </c>
    </row>
    <row r="6462" spans="1:10" s="493" customFormat="1" ht="100.5" customHeight="1">
      <c r="A6462" s="308" t="s">
        <v>20386</v>
      </c>
      <c r="B6462" s="533"/>
      <c r="C6462" s="308" t="s">
        <v>20545</v>
      </c>
      <c r="D6462" s="496"/>
      <c r="E6462" s="308"/>
      <c r="F6462" s="504" t="s">
        <v>20546</v>
      </c>
      <c r="G6462" s="308" t="s">
        <v>20547</v>
      </c>
      <c r="H6462" s="308" t="s">
        <v>20548</v>
      </c>
      <c r="I6462" s="436" t="s">
        <v>9</v>
      </c>
    </row>
    <row r="6463" spans="1:10" s="493" customFormat="1" ht="90.75" customHeight="1">
      <c r="A6463" s="493" t="s">
        <v>20386</v>
      </c>
      <c r="B6463" s="533"/>
      <c r="C6463" s="308" t="s">
        <v>20549</v>
      </c>
      <c r="D6463" s="496"/>
      <c r="F6463" s="482" t="s">
        <v>20550</v>
      </c>
      <c r="G6463" s="263" t="s">
        <v>20551</v>
      </c>
      <c r="H6463" s="263" t="s">
        <v>20552</v>
      </c>
      <c r="I6463" s="436" t="s">
        <v>9</v>
      </c>
    </row>
    <row r="6464" spans="1:10" s="493" customFormat="1" ht="90.75" customHeight="1">
      <c r="A6464" s="493" t="s">
        <v>20386</v>
      </c>
      <c r="B6464" s="533"/>
      <c r="C6464" s="308" t="s">
        <v>20553</v>
      </c>
      <c r="D6464" s="496"/>
      <c r="F6464" s="482" t="s">
        <v>20554</v>
      </c>
      <c r="G6464" s="263" t="s">
        <v>20555</v>
      </c>
      <c r="H6464" s="263" t="s">
        <v>20556</v>
      </c>
      <c r="I6464" s="436" t="s">
        <v>9</v>
      </c>
    </row>
    <row r="6465" spans="1:9" s="493" customFormat="1" ht="90.75" customHeight="1">
      <c r="A6465" s="493" t="s">
        <v>20386</v>
      </c>
      <c r="B6465" s="533"/>
      <c r="C6465" s="308" t="s">
        <v>20557</v>
      </c>
      <c r="D6465" s="496"/>
      <c r="F6465" s="482" t="s">
        <v>20558</v>
      </c>
      <c r="G6465" s="263" t="s">
        <v>20559</v>
      </c>
      <c r="H6465" s="263" t="s">
        <v>20560</v>
      </c>
      <c r="I6465" s="436" t="s">
        <v>9</v>
      </c>
    </row>
    <row r="6466" spans="1:9" s="493" customFormat="1" ht="133.5" customHeight="1">
      <c r="A6466" s="493" t="s">
        <v>20386</v>
      </c>
      <c r="B6466" s="533"/>
      <c r="C6466" s="308" t="s">
        <v>20561</v>
      </c>
      <c r="D6466" s="496"/>
      <c r="F6466" s="482" t="s">
        <v>20562</v>
      </c>
      <c r="G6466" s="263" t="s">
        <v>20563</v>
      </c>
      <c r="H6466" s="263" t="s">
        <v>20564</v>
      </c>
      <c r="I6466" s="436" t="s">
        <v>9</v>
      </c>
    </row>
    <row r="6467" spans="1:9" s="493" customFormat="1" ht="155.25" customHeight="1">
      <c r="A6467" s="493" t="s">
        <v>20386</v>
      </c>
      <c r="B6467" s="533"/>
      <c r="C6467" s="308" t="s">
        <v>20565</v>
      </c>
      <c r="D6467" s="496"/>
      <c r="F6467" s="263" t="s">
        <v>18847</v>
      </c>
      <c r="G6467" s="263" t="s">
        <v>20566</v>
      </c>
      <c r="H6467" s="263" t="s">
        <v>20567</v>
      </c>
      <c r="I6467" s="436" t="s">
        <v>9</v>
      </c>
    </row>
    <row r="6468" spans="1:9" s="493" customFormat="1" ht="96.6">
      <c r="A6468" s="493" t="s">
        <v>20386</v>
      </c>
      <c r="B6468" s="533"/>
      <c r="C6468" s="308" t="s">
        <v>20568</v>
      </c>
      <c r="D6468" s="496"/>
      <c r="F6468" s="256" t="s">
        <v>5025</v>
      </c>
      <c r="G6468" s="263" t="s">
        <v>20569</v>
      </c>
      <c r="H6468" s="263" t="s">
        <v>3365</v>
      </c>
      <c r="I6468" s="436" t="s">
        <v>9</v>
      </c>
    </row>
    <row r="6469" spans="1:9" s="493" customFormat="1" ht="69">
      <c r="A6469" s="493" t="s">
        <v>20386</v>
      </c>
      <c r="B6469" s="533"/>
      <c r="C6469" s="308" t="s">
        <v>20570</v>
      </c>
      <c r="D6469" s="496"/>
      <c r="F6469" s="256" t="s">
        <v>3036</v>
      </c>
      <c r="G6469" s="263" t="s">
        <v>20571</v>
      </c>
      <c r="H6469" s="263" t="s">
        <v>3359</v>
      </c>
      <c r="I6469" s="436" t="s">
        <v>9</v>
      </c>
    </row>
    <row r="6470" spans="1:9" s="493" customFormat="1" ht="82.8">
      <c r="A6470" s="493" t="s">
        <v>20386</v>
      </c>
      <c r="B6470" s="533"/>
      <c r="C6470" s="308" t="s">
        <v>20572</v>
      </c>
      <c r="D6470" s="496"/>
      <c r="F6470" s="505" t="s">
        <v>3031</v>
      </c>
      <c r="G6470" s="263" t="s">
        <v>5408</v>
      </c>
      <c r="H6470" s="263" t="s">
        <v>3362</v>
      </c>
      <c r="I6470" s="436" t="s">
        <v>9</v>
      </c>
    </row>
    <row r="6471" spans="1:9" s="493" customFormat="1" ht="97.8">
      <c r="A6471" s="493" t="s">
        <v>20386</v>
      </c>
      <c r="B6471" s="533"/>
      <c r="C6471" s="308" t="s">
        <v>20573</v>
      </c>
      <c r="D6471" s="496"/>
      <c r="F6471" s="263" t="s">
        <v>20574</v>
      </c>
      <c r="G6471" s="506" t="s">
        <v>20575</v>
      </c>
      <c r="H6471" s="263" t="s">
        <v>20576</v>
      </c>
      <c r="I6471" s="436" t="s">
        <v>9</v>
      </c>
    </row>
    <row r="6472" spans="1:9" s="493" customFormat="1" ht="101.25" customHeight="1">
      <c r="A6472" s="493" t="s">
        <v>20386</v>
      </c>
      <c r="B6472" s="534"/>
      <c r="C6472" s="308" t="s">
        <v>20577</v>
      </c>
      <c r="D6472" s="507"/>
      <c r="F6472" s="263" t="s">
        <v>20027</v>
      </c>
      <c r="G6472" s="263" t="s">
        <v>20578</v>
      </c>
      <c r="H6472" s="263" t="s">
        <v>19893</v>
      </c>
      <c r="I6472" s="436" t="s">
        <v>9</v>
      </c>
    </row>
    <row r="6473" spans="1:9" s="474" customFormat="1" ht="144">
      <c r="A6473" s="472" t="s">
        <v>20824</v>
      </c>
      <c r="B6473" s="473" t="s">
        <v>20825</v>
      </c>
      <c r="C6473" s="472" t="s">
        <v>20826</v>
      </c>
      <c r="D6473" s="472"/>
      <c r="E6473" s="473" t="s">
        <v>20827</v>
      </c>
      <c r="F6473" s="473" t="s">
        <v>20828</v>
      </c>
      <c r="G6473" s="473" t="s">
        <v>20829</v>
      </c>
      <c r="H6473" s="473" t="s">
        <v>20830</v>
      </c>
      <c r="I6473" s="436" t="s">
        <v>9</v>
      </c>
    </row>
    <row r="6474" spans="1:9" s="474" customFormat="1" ht="144">
      <c r="A6474" s="472" t="s">
        <v>20824</v>
      </c>
      <c r="B6474" s="473" t="s">
        <v>20825</v>
      </c>
      <c r="C6474" s="472" t="s">
        <v>20831</v>
      </c>
      <c r="D6474" s="472"/>
      <c r="E6474" s="473" t="s">
        <v>20827</v>
      </c>
      <c r="F6474" s="473" t="s">
        <v>20832</v>
      </c>
      <c r="G6474" s="473" t="s">
        <v>20829</v>
      </c>
      <c r="H6474" s="473" t="s">
        <v>20833</v>
      </c>
      <c r="I6474" s="436" t="s">
        <v>9</v>
      </c>
    </row>
    <row r="6475" spans="1:9" s="474" customFormat="1" ht="158.4">
      <c r="A6475" s="472" t="s">
        <v>20824</v>
      </c>
      <c r="B6475" s="473" t="s">
        <v>20825</v>
      </c>
      <c r="C6475" s="472" t="s">
        <v>20834</v>
      </c>
      <c r="D6475" s="472"/>
      <c r="E6475" s="473" t="s">
        <v>20827</v>
      </c>
      <c r="F6475" s="473" t="s">
        <v>20835</v>
      </c>
      <c r="G6475" s="473" t="s">
        <v>20829</v>
      </c>
      <c r="H6475" s="473" t="s">
        <v>20836</v>
      </c>
      <c r="I6475" s="436" t="s">
        <v>9</v>
      </c>
    </row>
    <row r="6476" spans="1:9" s="474" customFormat="1" ht="144">
      <c r="A6476" s="472" t="s">
        <v>20824</v>
      </c>
      <c r="B6476" s="473" t="s">
        <v>20825</v>
      </c>
      <c r="C6476" s="472" t="s">
        <v>20837</v>
      </c>
      <c r="D6476" s="472"/>
      <c r="E6476" s="473" t="s">
        <v>20827</v>
      </c>
      <c r="F6476" s="473" t="s">
        <v>20838</v>
      </c>
      <c r="G6476" s="473" t="s">
        <v>20829</v>
      </c>
      <c r="H6476" s="473" t="s">
        <v>20839</v>
      </c>
      <c r="I6476" s="436" t="s">
        <v>9</v>
      </c>
    </row>
    <row r="6477" spans="1:9" s="474" customFormat="1" ht="144">
      <c r="A6477" s="472" t="s">
        <v>20824</v>
      </c>
      <c r="B6477" s="473" t="s">
        <v>20825</v>
      </c>
      <c r="C6477" s="472" t="s">
        <v>20840</v>
      </c>
      <c r="D6477" s="472"/>
      <c r="E6477" s="473" t="s">
        <v>20827</v>
      </c>
      <c r="F6477" s="473" t="s">
        <v>20841</v>
      </c>
      <c r="G6477" s="473" t="s">
        <v>20829</v>
      </c>
      <c r="H6477" s="473" t="s">
        <v>20842</v>
      </c>
      <c r="I6477" s="436" t="s">
        <v>9</v>
      </c>
    </row>
    <row r="6478" spans="1:9" s="474" customFormat="1" ht="144">
      <c r="A6478" s="472" t="s">
        <v>20824</v>
      </c>
      <c r="B6478" s="473" t="s">
        <v>20825</v>
      </c>
      <c r="C6478" s="472" t="s">
        <v>20843</v>
      </c>
      <c r="D6478" s="472"/>
      <c r="E6478" s="473" t="s">
        <v>20827</v>
      </c>
      <c r="F6478" s="473" t="s">
        <v>20844</v>
      </c>
      <c r="G6478" s="473" t="s">
        <v>20829</v>
      </c>
      <c r="H6478" s="473" t="s">
        <v>20845</v>
      </c>
      <c r="I6478" s="436" t="s">
        <v>9</v>
      </c>
    </row>
    <row r="6479" spans="1:9" s="474" customFormat="1" ht="144">
      <c r="A6479" s="472" t="s">
        <v>20824</v>
      </c>
      <c r="B6479" s="473" t="s">
        <v>20825</v>
      </c>
      <c r="C6479" s="472" t="s">
        <v>20846</v>
      </c>
      <c r="D6479" s="472"/>
      <c r="E6479" s="473" t="s">
        <v>20827</v>
      </c>
      <c r="F6479" s="473" t="s">
        <v>20847</v>
      </c>
      <c r="G6479" s="473" t="s">
        <v>20848</v>
      </c>
      <c r="H6479" s="473" t="s">
        <v>20849</v>
      </c>
      <c r="I6479" s="436" t="s">
        <v>9</v>
      </c>
    </row>
    <row r="6480" spans="1:9" s="474" customFormat="1" ht="144">
      <c r="A6480" s="472" t="s">
        <v>20824</v>
      </c>
      <c r="B6480" s="473" t="s">
        <v>20825</v>
      </c>
      <c r="C6480" s="472" t="s">
        <v>20850</v>
      </c>
      <c r="D6480" s="472"/>
      <c r="E6480" s="473" t="s">
        <v>20827</v>
      </c>
      <c r="F6480" s="473" t="s">
        <v>20851</v>
      </c>
      <c r="G6480" s="473" t="s">
        <v>20848</v>
      </c>
      <c r="H6480" s="473" t="s">
        <v>20852</v>
      </c>
      <c r="I6480" s="436" t="s">
        <v>9</v>
      </c>
    </row>
    <row r="6481" spans="1:11" s="474" customFormat="1" ht="144" customHeight="1">
      <c r="A6481" s="476" t="s">
        <v>20853</v>
      </c>
      <c r="B6481" s="284"/>
      <c r="C6481" s="476" t="s">
        <v>20854</v>
      </c>
      <c r="D6481" s="284" t="s">
        <v>21137</v>
      </c>
      <c r="E6481" s="284" t="s">
        <v>21136</v>
      </c>
      <c r="F6481" s="477" t="s">
        <v>20855</v>
      </c>
      <c r="G6481" s="477" t="s">
        <v>20856</v>
      </c>
      <c r="H6481" s="477" t="s">
        <v>20857</v>
      </c>
      <c r="I6481" s="436" t="s">
        <v>9</v>
      </c>
    </row>
    <row r="6482" spans="1:11" s="474" customFormat="1" ht="144" customHeight="1">
      <c r="A6482" s="476" t="s">
        <v>20853</v>
      </c>
      <c r="B6482" s="284"/>
      <c r="C6482" s="476" t="s">
        <v>20858</v>
      </c>
      <c r="D6482" s="284" t="s">
        <v>21137</v>
      </c>
      <c r="E6482" s="284" t="s">
        <v>21136</v>
      </c>
      <c r="F6482" s="477" t="s">
        <v>20859</v>
      </c>
      <c r="G6482" s="477" t="s">
        <v>20860</v>
      </c>
      <c r="H6482" s="477" t="s">
        <v>20861</v>
      </c>
      <c r="I6482" s="436" t="s">
        <v>9</v>
      </c>
    </row>
    <row r="6483" spans="1:11" s="474" customFormat="1" ht="156" customHeight="1">
      <c r="A6483" s="476" t="s">
        <v>20853</v>
      </c>
      <c r="B6483" s="284"/>
      <c r="C6483" s="476" t="s">
        <v>20862</v>
      </c>
      <c r="D6483" s="284" t="s">
        <v>21137</v>
      </c>
      <c r="E6483" s="284" t="s">
        <v>21136</v>
      </c>
      <c r="F6483" s="477" t="s">
        <v>20863</v>
      </c>
      <c r="G6483" s="477" t="s">
        <v>20864</v>
      </c>
      <c r="H6483" s="477" t="s">
        <v>20865</v>
      </c>
      <c r="I6483" s="436" t="s">
        <v>9</v>
      </c>
    </row>
    <row r="6484" spans="1:11" s="474" customFormat="1" ht="144" customHeight="1">
      <c r="A6484" s="476" t="s">
        <v>20853</v>
      </c>
      <c r="B6484" s="284"/>
      <c r="C6484" s="476" t="s">
        <v>20866</v>
      </c>
      <c r="D6484" s="284" t="s">
        <v>21137</v>
      </c>
      <c r="E6484" s="284" t="s">
        <v>21136</v>
      </c>
      <c r="F6484" s="477" t="s">
        <v>20867</v>
      </c>
      <c r="G6484" s="477" t="s">
        <v>20868</v>
      </c>
      <c r="H6484" s="477" t="s">
        <v>20869</v>
      </c>
      <c r="I6484" s="436" t="s">
        <v>9</v>
      </c>
    </row>
    <row r="6485" spans="1:11" s="474" customFormat="1" ht="144" customHeight="1">
      <c r="A6485" s="476" t="s">
        <v>20853</v>
      </c>
      <c r="B6485" s="284"/>
      <c r="C6485" s="476" t="s">
        <v>20870</v>
      </c>
      <c r="D6485" s="284" t="s">
        <v>21137</v>
      </c>
      <c r="E6485" s="284" t="s">
        <v>21136</v>
      </c>
      <c r="F6485" s="477" t="s">
        <v>20871</v>
      </c>
      <c r="G6485" s="477" t="s">
        <v>20872</v>
      </c>
      <c r="H6485" s="477" t="s">
        <v>20873</v>
      </c>
      <c r="I6485" s="436" t="s">
        <v>9</v>
      </c>
    </row>
    <row r="6486" spans="1:11" s="474" customFormat="1" ht="144" customHeight="1">
      <c r="A6486" s="476" t="s">
        <v>20853</v>
      </c>
      <c r="B6486" s="284"/>
      <c r="C6486" s="476" t="s">
        <v>20874</v>
      </c>
      <c r="D6486" s="284" t="s">
        <v>21137</v>
      </c>
      <c r="E6486" s="284" t="s">
        <v>21136</v>
      </c>
      <c r="F6486" s="477" t="s">
        <v>20875</v>
      </c>
      <c r="G6486" s="477" t="s">
        <v>20876</v>
      </c>
      <c r="H6486" s="477" t="s">
        <v>20877</v>
      </c>
      <c r="I6486" s="436" t="s">
        <v>9</v>
      </c>
    </row>
    <row r="6487" spans="1:11" s="474" customFormat="1" ht="144" customHeight="1">
      <c r="A6487" s="476" t="s">
        <v>20853</v>
      </c>
      <c r="B6487" s="284"/>
      <c r="C6487" s="476" t="s">
        <v>20878</v>
      </c>
      <c r="D6487" s="284" t="s">
        <v>21137</v>
      </c>
      <c r="E6487" s="284" t="s">
        <v>21136</v>
      </c>
      <c r="F6487" s="477" t="s">
        <v>20879</v>
      </c>
      <c r="G6487" s="477" t="s">
        <v>20880</v>
      </c>
      <c r="H6487" s="477" t="s">
        <v>20881</v>
      </c>
      <c r="I6487" s="436" t="s">
        <v>9</v>
      </c>
    </row>
    <row r="6488" spans="1:11" s="474" customFormat="1" ht="144" customHeight="1">
      <c r="A6488" s="476" t="s">
        <v>20853</v>
      </c>
      <c r="B6488" s="284"/>
      <c r="C6488" s="476" t="s">
        <v>20882</v>
      </c>
      <c r="D6488" s="284" t="s">
        <v>21137</v>
      </c>
      <c r="E6488" s="284" t="s">
        <v>21136</v>
      </c>
      <c r="F6488" s="477" t="s">
        <v>20883</v>
      </c>
      <c r="G6488" s="477" t="s">
        <v>20884</v>
      </c>
      <c r="H6488" s="477" t="s">
        <v>20885</v>
      </c>
      <c r="I6488" s="436" t="s">
        <v>9</v>
      </c>
    </row>
    <row r="6489" spans="1:11" s="474" customFormat="1" ht="144" customHeight="1">
      <c r="A6489" s="476" t="s">
        <v>20853</v>
      </c>
      <c r="B6489" s="284"/>
      <c r="C6489" s="476" t="s">
        <v>20886</v>
      </c>
      <c r="D6489" s="284" t="s">
        <v>21137</v>
      </c>
      <c r="E6489" s="284" t="s">
        <v>21136</v>
      </c>
      <c r="F6489" s="477" t="s">
        <v>20887</v>
      </c>
      <c r="G6489" s="477" t="s">
        <v>20888</v>
      </c>
      <c r="H6489" s="477" t="s">
        <v>20889</v>
      </c>
      <c r="I6489" s="436" t="s">
        <v>9</v>
      </c>
    </row>
    <row r="6490" spans="1:11" s="474" customFormat="1" ht="144" customHeight="1">
      <c r="A6490" s="476" t="s">
        <v>20853</v>
      </c>
      <c r="B6490" s="284"/>
      <c r="C6490" s="476" t="s">
        <v>20890</v>
      </c>
      <c r="D6490" s="284" t="s">
        <v>21137</v>
      </c>
      <c r="E6490" s="284" t="s">
        <v>21136</v>
      </c>
      <c r="F6490" s="477" t="s">
        <v>20891</v>
      </c>
      <c r="G6490" s="477" t="s">
        <v>20892</v>
      </c>
      <c r="H6490" s="477" t="s">
        <v>20893</v>
      </c>
      <c r="I6490" s="436" t="s">
        <v>9</v>
      </c>
    </row>
    <row r="6491" spans="1:11" s="474" customFormat="1" ht="144" customHeight="1">
      <c r="A6491" s="476" t="s">
        <v>20853</v>
      </c>
      <c r="B6491" s="284"/>
      <c r="C6491" s="476" t="s">
        <v>20894</v>
      </c>
      <c r="D6491" s="284" t="s">
        <v>21137</v>
      </c>
      <c r="E6491" s="284" t="s">
        <v>21136</v>
      </c>
      <c r="F6491" s="477" t="s">
        <v>20895</v>
      </c>
      <c r="G6491" s="477" t="s">
        <v>20896</v>
      </c>
      <c r="H6491" s="477" t="s">
        <v>20897</v>
      </c>
      <c r="I6491" s="436" t="s">
        <v>9</v>
      </c>
    </row>
    <row r="6492" spans="1:11" s="474" customFormat="1" ht="144" customHeight="1">
      <c r="A6492" s="476" t="s">
        <v>20853</v>
      </c>
      <c r="B6492" s="284"/>
      <c r="C6492" s="476" t="s">
        <v>20898</v>
      </c>
      <c r="D6492" s="284" t="s">
        <v>21137</v>
      </c>
      <c r="E6492" s="284" t="s">
        <v>21136</v>
      </c>
      <c r="F6492" s="477" t="s">
        <v>20899</v>
      </c>
      <c r="G6492" s="477" t="s">
        <v>20900</v>
      </c>
      <c r="H6492" s="477" t="s">
        <v>20901</v>
      </c>
      <c r="I6492" s="436" t="s">
        <v>9</v>
      </c>
    </row>
    <row r="6493" spans="1:11" s="474" customFormat="1" ht="144" customHeight="1">
      <c r="A6493" s="476" t="s">
        <v>20853</v>
      </c>
      <c r="B6493" s="284"/>
      <c r="C6493" s="476" t="s">
        <v>20902</v>
      </c>
      <c r="D6493" s="284" t="s">
        <v>21137</v>
      </c>
      <c r="E6493" s="284" t="s">
        <v>21136</v>
      </c>
      <c r="F6493" s="477" t="s">
        <v>20903</v>
      </c>
      <c r="G6493" s="477" t="s">
        <v>21160</v>
      </c>
      <c r="H6493" s="477" t="s">
        <v>20904</v>
      </c>
      <c r="I6493" s="282" t="s">
        <v>10</v>
      </c>
      <c r="J6493" s="508" t="s">
        <v>18888</v>
      </c>
      <c r="K6493" s="509"/>
    </row>
    <row r="6494" spans="1:11" s="474" customFormat="1" ht="144" customHeight="1">
      <c r="A6494" s="476" t="s">
        <v>20853</v>
      </c>
      <c r="B6494" s="284"/>
      <c r="C6494" s="476" t="s">
        <v>20905</v>
      </c>
      <c r="D6494" s="284" t="s">
        <v>21137</v>
      </c>
      <c r="E6494" s="284" t="s">
        <v>21136</v>
      </c>
      <c r="F6494" s="477" t="s">
        <v>20906</v>
      </c>
      <c r="G6494" s="477" t="s">
        <v>20907</v>
      </c>
      <c r="H6494" s="477" t="s">
        <v>20908</v>
      </c>
      <c r="I6494" s="436" t="s">
        <v>9</v>
      </c>
    </row>
    <row r="6495" spans="1:11" s="474" customFormat="1" ht="144" customHeight="1">
      <c r="A6495" s="476" t="s">
        <v>20853</v>
      </c>
      <c r="B6495" s="284"/>
      <c r="C6495" s="476" t="s">
        <v>20909</v>
      </c>
      <c r="D6495" s="284" t="s">
        <v>21137</v>
      </c>
      <c r="E6495" s="284" t="s">
        <v>21136</v>
      </c>
      <c r="F6495" s="477" t="s">
        <v>20910</v>
      </c>
      <c r="G6495" s="477" t="s">
        <v>20911</v>
      </c>
      <c r="H6495" s="477" t="s">
        <v>20912</v>
      </c>
      <c r="I6495" s="436" t="s">
        <v>9</v>
      </c>
    </row>
    <row r="6496" spans="1:11" s="474" customFormat="1" ht="144" customHeight="1">
      <c r="A6496" s="476" t="s">
        <v>20853</v>
      </c>
      <c r="B6496" s="284"/>
      <c r="C6496" s="476" t="s">
        <v>20913</v>
      </c>
      <c r="D6496" s="284" t="s">
        <v>21137</v>
      </c>
      <c r="E6496" s="284" t="s">
        <v>21136</v>
      </c>
      <c r="F6496" s="477" t="s">
        <v>20914</v>
      </c>
      <c r="G6496" s="477" t="s">
        <v>20915</v>
      </c>
      <c r="H6496" s="477" t="s">
        <v>20916</v>
      </c>
      <c r="I6496" s="436" t="s">
        <v>9</v>
      </c>
    </row>
    <row r="6497" spans="1:10" s="474" customFormat="1" ht="144" customHeight="1">
      <c r="A6497" s="476" t="s">
        <v>20853</v>
      </c>
      <c r="B6497" s="284"/>
      <c r="C6497" s="476" t="s">
        <v>20917</v>
      </c>
      <c r="D6497" s="284" t="s">
        <v>21137</v>
      </c>
      <c r="E6497" s="284" t="s">
        <v>21136</v>
      </c>
      <c r="F6497" s="477" t="s">
        <v>20918</v>
      </c>
      <c r="G6497" s="477" t="s">
        <v>20919</v>
      </c>
      <c r="H6497" s="477" t="s">
        <v>20920</v>
      </c>
      <c r="I6497" s="436" t="s">
        <v>9</v>
      </c>
    </row>
    <row r="6498" spans="1:10" s="474" customFormat="1" ht="144" customHeight="1">
      <c r="A6498" s="476" t="s">
        <v>20853</v>
      </c>
      <c r="B6498" s="284"/>
      <c r="C6498" s="476" t="s">
        <v>20921</v>
      </c>
      <c r="D6498" s="284" t="s">
        <v>21137</v>
      </c>
      <c r="E6498" s="284" t="s">
        <v>21136</v>
      </c>
      <c r="F6498" s="477" t="s">
        <v>20922</v>
      </c>
      <c r="G6498" s="477" t="s">
        <v>20923</v>
      </c>
      <c r="H6498" s="477" t="s">
        <v>20924</v>
      </c>
      <c r="I6498" s="436" t="s">
        <v>9</v>
      </c>
    </row>
    <row r="6499" spans="1:10" s="474" customFormat="1" ht="144" customHeight="1">
      <c r="A6499" s="476" t="s">
        <v>20853</v>
      </c>
      <c r="B6499" s="284"/>
      <c r="C6499" s="476" t="s">
        <v>20925</v>
      </c>
      <c r="D6499" s="284" t="s">
        <v>21137</v>
      </c>
      <c r="E6499" s="284" t="s">
        <v>21136</v>
      </c>
      <c r="F6499" s="477" t="s">
        <v>20926</v>
      </c>
      <c r="G6499" s="477" t="s">
        <v>20927</v>
      </c>
      <c r="H6499" s="477" t="s">
        <v>20928</v>
      </c>
      <c r="I6499" s="436" t="s">
        <v>9</v>
      </c>
    </row>
    <row r="6500" spans="1:10" s="474" customFormat="1" ht="107.25" customHeight="1">
      <c r="A6500" s="476" t="s">
        <v>20853</v>
      </c>
      <c r="B6500" s="284"/>
      <c r="C6500" s="476" t="s">
        <v>20929</v>
      </c>
      <c r="D6500" s="284" t="s">
        <v>21137</v>
      </c>
      <c r="E6500" s="284" t="s">
        <v>21136</v>
      </c>
      <c r="F6500" s="477" t="s">
        <v>20027</v>
      </c>
      <c r="G6500" s="477" t="s">
        <v>20930</v>
      </c>
      <c r="H6500" s="477" t="s">
        <v>20820</v>
      </c>
      <c r="I6500" s="436" t="s">
        <v>9</v>
      </c>
    </row>
    <row r="6501" spans="1:10" s="474" customFormat="1" ht="144" customHeight="1">
      <c r="A6501" s="476" t="s">
        <v>20853</v>
      </c>
      <c r="B6501" s="284"/>
      <c r="C6501" s="476" t="s">
        <v>20931</v>
      </c>
      <c r="D6501" s="284" t="s">
        <v>21137</v>
      </c>
      <c r="E6501" s="284" t="s">
        <v>21136</v>
      </c>
      <c r="F6501" s="477" t="s">
        <v>20932</v>
      </c>
      <c r="G6501" s="477" t="s">
        <v>20933</v>
      </c>
      <c r="H6501" s="477" t="s">
        <v>20934</v>
      </c>
      <c r="I6501" s="436" t="s">
        <v>9</v>
      </c>
    </row>
    <row r="6502" spans="1:10" s="474" customFormat="1" ht="79.5" customHeight="1">
      <c r="A6502" s="476" t="s">
        <v>20853</v>
      </c>
      <c r="B6502" s="284"/>
      <c r="C6502" s="476" t="s">
        <v>20935</v>
      </c>
      <c r="D6502" s="284" t="s">
        <v>21137</v>
      </c>
      <c r="E6502" s="284" t="s">
        <v>21136</v>
      </c>
      <c r="F6502" s="477" t="s">
        <v>16719</v>
      </c>
      <c r="G6502" s="477" t="s">
        <v>20936</v>
      </c>
      <c r="H6502" s="477" t="s">
        <v>19882</v>
      </c>
      <c r="I6502" s="436" t="s">
        <v>9</v>
      </c>
    </row>
    <row r="6503" spans="1:10" s="509" customFormat="1" ht="244.8">
      <c r="A6503" s="473" t="s">
        <v>18887</v>
      </c>
      <c r="B6503" s="473" t="s">
        <v>20939</v>
      </c>
      <c r="C6503" s="473" t="s">
        <v>20940</v>
      </c>
      <c r="D6503" s="473" t="s">
        <v>20941</v>
      </c>
      <c r="E6503" s="473" t="s">
        <v>20942</v>
      </c>
      <c r="F6503" s="473" t="s">
        <v>20943</v>
      </c>
      <c r="G6503" s="473" t="s">
        <v>20944</v>
      </c>
      <c r="H6503" s="473" t="s">
        <v>20945</v>
      </c>
      <c r="I6503" s="436" t="s">
        <v>9</v>
      </c>
      <c r="J6503" s="473"/>
    </row>
    <row r="6504" spans="1:10" s="509" customFormat="1" ht="244.8">
      <c r="A6504" s="473" t="s">
        <v>18887</v>
      </c>
      <c r="B6504" s="473" t="s">
        <v>20939</v>
      </c>
      <c r="C6504" s="473" t="s">
        <v>20946</v>
      </c>
      <c r="D6504" s="473" t="s">
        <v>20941</v>
      </c>
      <c r="E6504" s="473" t="s">
        <v>20942</v>
      </c>
      <c r="F6504" s="473" t="s">
        <v>20947</v>
      </c>
      <c r="G6504" s="473" t="s">
        <v>20948</v>
      </c>
      <c r="H6504" s="473" t="s">
        <v>20949</v>
      </c>
      <c r="I6504" s="436" t="s">
        <v>9</v>
      </c>
      <c r="J6504" s="473"/>
    </row>
    <row r="6505" spans="1:10" s="509" customFormat="1" ht="244.8">
      <c r="A6505" s="473" t="s">
        <v>18887</v>
      </c>
      <c r="B6505" s="473" t="s">
        <v>20939</v>
      </c>
      <c r="C6505" s="473" t="s">
        <v>20950</v>
      </c>
      <c r="D6505" s="473" t="s">
        <v>20941</v>
      </c>
      <c r="E6505" s="473" t="s">
        <v>20942</v>
      </c>
      <c r="F6505" s="473" t="s">
        <v>20951</v>
      </c>
      <c r="G6505" s="473" t="s">
        <v>20952</v>
      </c>
      <c r="H6505" s="473" t="s">
        <v>20953</v>
      </c>
      <c r="I6505" s="436" t="s">
        <v>9</v>
      </c>
      <c r="J6505" s="473"/>
    </row>
    <row r="6506" spans="1:10" s="509" customFormat="1" ht="244.8">
      <c r="A6506" s="473" t="s">
        <v>18887</v>
      </c>
      <c r="B6506" s="473" t="s">
        <v>20939</v>
      </c>
      <c r="C6506" s="473" t="s">
        <v>20954</v>
      </c>
      <c r="D6506" s="473" t="s">
        <v>20941</v>
      </c>
      <c r="E6506" s="473" t="s">
        <v>20942</v>
      </c>
      <c r="F6506" s="473" t="s">
        <v>20955</v>
      </c>
      <c r="G6506" s="473" t="s">
        <v>20956</v>
      </c>
      <c r="H6506" s="473" t="s">
        <v>20957</v>
      </c>
      <c r="I6506" s="436" t="s">
        <v>9</v>
      </c>
      <c r="J6506" s="473"/>
    </row>
    <row r="6507" spans="1:10" s="509" customFormat="1" ht="244.8">
      <c r="A6507" s="473" t="s">
        <v>18887</v>
      </c>
      <c r="B6507" s="473" t="s">
        <v>20939</v>
      </c>
      <c r="C6507" s="473" t="s">
        <v>20958</v>
      </c>
      <c r="D6507" s="473" t="s">
        <v>20941</v>
      </c>
      <c r="E6507" s="473" t="s">
        <v>20942</v>
      </c>
      <c r="F6507" s="473" t="s">
        <v>20959</v>
      </c>
      <c r="G6507" s="473" t="s">
        <v>20960</v>
      </c>
      <c r="H6507" s="473" t="s">
        <v>20961</v>
      </c>
      <c r="I6507" s="436" t="s">
        <v>9</v>
      </c>
      <c r="J6507" s="473"/>
    </row>
    <row r="6508" spans="1:10" s="509" customFormat="1" ht="244.8">
      <c r="A6508" s="473" t="s">
        <v>18887</v>
      </c>
      <c r="B6508" s="473" t="s">
        <v>20939</v>
      </c>
      <c r="C6508" s="473" t="s">
        <v>20962</v>
      </c>
      <c r="D6508" s="473" t="s">
        <v>20941</v>
      </c>
      <c r="E6508" s="473" t="s">
        <v>20942</v>
      </c>
      <c r="F6508" s="473" t="s">
        <v>20963</v>
      </c>
      <c r="G6508" s="473" t="s">
        <v>20964</v>
      </c>
      <c r="H6508" s="473" t="s">
        <v>20965</v>
      </c>
      <c r="I6508" s="436" t="s">
        <v>9</v>
      </c>
      <c r="J6508" s="473"/>
    </row>
    <row r="6509" spans="1:10" s="509" customFormat="1" ht="244.8">
      <c r="A6509" s="473" t="s">
        <v>18887</v>
      </c>
      <c r="B6509" s="473" t="s">
        <v>20939</v>
      </c>
      <c r="C6509" s="473" t="s">
        <v>20966</v>
      </c>
      <c r="D6509" s="473" t="s">
        <v>20941</v>
      </c>
      <c r="E6509" s="473" t="s">
        <v>20942</v>
      </c>
      <c r="F6509" s="473" t="s">
        <v>20967</v>
      </c>
      <c r="G6509" s="473" t="s">
        <v>20968</v>
      </c>
      <c r="H6509" s="473" t="s">
        <v>20969</v>
      </c>
      <c r="I6509" s="436" t="s">
        <v>9</v>
      </c>
      <c r="J6509" s="473"/>
    </row>
    <row r="6510" spans="1:10" s="509" customFormat="1" ht="244.8">
      <c r="A6510" s="473" t="s">
        <v>18887</v>
      </c>
      <c r="B6510" s="473" t="s">
        <v>20939</v>
      </c>
      <c r="C6510" s="473" t="s">
        <v>20970</v>
      </c>
      <c r="D6510" s="473" t="s">
        <v>20941</v>
      </c>
      <c r="E6510" s="473" t="s">
        <v>20942</v>
      </c>
      <c r="F6510" s="473" t="s">
        <v>20971</v>
      </c>
      <c r="G6510" s="473" t="s">
        <v>20968</v>
      </c>
      <c r="H6510" s="473" t="s">
        <v>20972</v>
      </c>
      <c r="I6510" s="436" t="s">
        <v>9</v>
      </c>
      <c r="J6510" s="473"/>
    </row>
    <row r="6511" spans="1:10" s="509" customFormat="1" ht="244.8">
      <c r="A6511" s="473" t="s">
        <v>18887</v>
      </c>
      <c r="B6511" s="473" t="s">
        <v>20939</v>
      </c>
      <c r="C6511" s="473" t="s">
        <v>20973</v>
      </c>
      <c r="D6511" s="473" t="s">
        <v>20941</v>
      </c>
      <c r="E6511" s="473" t="s">
        <v>20942</v>
      </c>
      <c r="F6511" s="473" t="s">
        <v>20974</v>
      </c>
      <c r="G6511" s="473" t="s">
        <v>20975</v>
      </c>
      <c r="H6511" s="473" t="s">
        <v>20976</v>
      </c>
      <c r="I6511" s="436" t="s">
        <v>9</v>
      </c>
      <c r="J6511" s="473"/>
    </row>
    <row r="6512" spans="1:10" s="509" customFormat="1" ht="244.8">
      <c r="A6512" s="473" t="s">
        <v>18887</v>
      </c>
      <c r="B6512" s="473" t="s">
        <v>20939</v>
      </c>
      <c r="C6512" s="473" t="s">
        <v>20977</v>
      </c>
      <c r="D6512" s="473" t="s">
        <v>20941</v>
      </c>
      <c r="E6512" s="473" t="s">
        <v>20942</v>
      </c>
      <c r="F6512" s="473" t="s">
        <v>20978</v>
      </c>
      <c r="G6512" s="473" t="s">
        <v>20979</v>
      </c>
      <c r="H6512" s="473" t="s">
        <v>20980</v>
      </c>
      <c r="I6512" s="436" t="s">
        <v>9</v>
      </c>
      <c r="J6512" s="473"/>
    </row>
    <row r="6513" spans="1:10" s="509" customFormat="1" ht="244.8">
      <c r="A6513" s="473" t="s">
        <v>18887</v>
      </c>
      <c r="B6513" s="473" t="s">
        <v>20939</v>
      </c>
      <c r="C6513" s="473" t="s">
        <v>20981</v>
      </c>
      <c r="D6513" s="473" t="s">
        <v>20941</v>
      </c>
      <c r="E6513" s="473" t="s">
        <v>20942</v>
      </c>
      <c r="F6513" s="473" t="s">
        <v>20982</v>
      </c>
      <c r="G6513" s="473" t="s">
        <v>20983</v>
      </c>
      <c r="H6513" s="473" t="s">
        <v>20984</v>
      </c>
      <c r="I6513" s="436" t="s">
        <v>9</v>
      </c>
      <c r="J6513" s="473"/>
    </row>
    <row r="6514" spans="1:10" s="509" customFormat="1" ht="244.8">
      <c r="A6514" s="473" t="s">
        <v>18887</v>
      </c>
      <c r="B6514" s="473" t="s">
        <v>20939</v>
      </c>
      <c r="C6514" s="473" t="s">
        <v>20985</v>
      </c>
      <c r="D6514" s="473" t="s">
        <v>20941</v>
      </c>
      <c r="E6514" s="473" t="s">
        <v>20942</v>
      </c>
      <c r="F6514" s="473" t="s">
        <v>20986</v>
      </c>
      <c r="G6514" s="473" t="s">
        <v>20983</v>
      </c>
      <c r="H6514" s="473" t="s">
        <v>20987</v>
      </c>
      <c r="I6514" s="436" t="s">
        <v>9</v>
      </c>
      <c r="J6514" s="473"/>
    </row>
    <row r="6515" spans="1:10" s="509" customFormat="1" ht="244.8">
      <c r="A6515" s="473" t="s">
        <v>18887</v>
      </c>
      <c r="B6515" s="473" t="s">
        <v>20939</v>
      </c>
      <c r="C6515" s="473" t="s">
        <v>20988</v>
      </c>
      <c r="D6515" s="473" t="s">
        <v>20941</v>
      </c>
      <c r="E6515" s="473" t="s">
        <v>20942</v>
      </c>
      <c r="F6515" s="473" t="s">
        <v>20989</v>
      </c>
      <c r="G6515" s="473" t="s">
        <v>20990</v>
      </c>
      <c r="H6515" s="473" t="s">
        <v>18658</v>
      </c>
      <c r="I6515" s="436" t="s">
        <v>9</v>
      </c>
      <c r="J6515" s="473"/>
    </row>
    <row r="6516" spans="1:10" s="509" customFormat="1" ht="244.8">
      <c r="A6516" s="473" t="s">
        <v>18887</v>
      </c>
      <c r="B6516" s="473" t="s">
        <v>20939</v>
      </c>
      <c r="C6516" s="473" t="s">
        <v>20991</v>
      </c>
      <c r="D6516" s="473" t="s">
        <v>20941</v>
      </c>
      <c r="E6516" s="473" t="s">
        <v>20942</v>
      </c>
      <c r="F6516" s="473" t="s">
        <v>20992</v>
      </c>
      <c r="G6516" s="473" t="s">
        <v>20993</v>
      </c>
      <c r="H6516" s="473" t="s">
        <v>20994</v>
      </c>
      <c r="I6516" s="436" t="s">
        <v>9</v>
      </c>
      <c r="J6516" s="473"/>
    </row>
    <row r="6517" spans="1:10" s="509" customFormat="1" ht="244.8">
      <c r="A6517" s="473" t="s">
        <v>18887</v>
      </c>
      <c r="B6517" s="473" t="s">
        <v>20939</v>
      </c>
      <c r="C6517" s="473" t="s">
        <v>20995</v>
      </c>
      <c r="D6517" s="473" t="s">
        <v>20941</v>
      </c>
      <c r="E6517" s="473" t="s">
        <v>20942</v>
      </c>
      <c r="F6517" s="473" t="s">
        <v>20996</v>
      </c>
      <c r="G6517" s="473" t="s">
        <v>20997</v>
      </c>
      <c r="H6517" s="473" t="s">
        <v>20998</v>
      </c>
      <c r="I6517" s="436" t="s">
        <v>9</v>
      </c>
      <c r="J6517" s="473"/>
    </row>
    <row r="6518" spans="1:10" s="509" customFormat="1" ht="244.8">
      <c r="A6518" s="473" t="s">
        <v>18887</v>
      </c>
      <c r="B6518" s="473" t="s">
        <v>20939</v>
      </c>
      <c r="C6518" s="473" t="s">
        <v>20999</v>
      </c>
      <c r="D6518" s="473" t="s">
        <v>20941</v>
      </c>
      <c r="E6518" s="473" t="s">
        <v>20942</v>
      </c>
      <c r="F6518" s="473" t="s">
        <v>21000</v>
      </c>
      <c r="G6518" s="473" t="s">
        <v>21001</v>
      </c>
      <c r="H6518" s="473" t="s">
        <v>21002</v>
      </c>
      <c r="I6518" s="436" t="s">
        <v>9</v>
      </c>
      <c r="J6518" s="473"/>
    </row>
    <row r="6519" spans="1:10" s="509" customFormat="1" ht="244.8">
      <c r="A6519" s="473" t="s">
        <v>18887</v>
      </c>
      <c r="B6519" s="473" t="s">
        <v>20939</v>
      </c>
      <c r="C6519" s="473" t="s">
        <v>21003</v>
      </c>
      <c r="D6519" s="473" t="s">
        <v>20941</v>
      </c>
      <c r="E6519" s="473" t="s">
        <v>20942</v>
      </c>
      <c r="F6519" s="473" t="s">
        <v>21004</v>
      </c>
      <c r="G6519" s="473" t="s">
        <v>21005</v>
      </c>
      <c r="H6519" s="473" t="s">
        <v>21006</v>
      </c>
      <c r="I6519" s="436" t="s">
        <v>9</v>
      </c>
      <c r="J6519" s="473"/>
    </row>
    <row r="6520" spans="1:10" s="509" customFormat="1" ht="244.8">
      <c r="A6520" s="473" t="s">
        <v>18887</v>
      </c>
      <c r="B6520" s="473" t="s">
        <v>20939</v>
      </c>
      <c r="C6520" s="473" t="s">
        <v>21007</v>
      </c>
      <c r="D6520" s="473" t="s">
        <v>20941</v>
      </c>
      <c r="E6520" s="473" t="s">
        <v>20942</v>
      </c>
      <c r="F6520" s="473" t="s">
        <v>18688</v>
      </c>
      <c r="G6520" s="473" t="s">
        <v>21008</v>
      </c>
      <c r="H6520" s="473" t="s">
        <v>18690</v>
      </c>
      <c r="I6520" s="436" t="s">
        <v>9</v>
      </c>
      <c r="J6520" s="473"/>
    </row>
    <row r="6521" spans="1:10" s="509" customFormat="1" ht="244.8">
      <c r="A6521" s="473" t="s">
        <v>18887</v>
      </c>
      <c r="B6521" s="473" t="s">
        <v>20939</v>
      </c>
      <c r="C6521" s="473" t="s">
        <v>21009</v>
      </c>
      <c r="D6521" s="473" t="s">
        <v>20941</v>
      </c>
      <c r="E6521" s="473" t="s">
        <v>20942</v>
      </c>
      <c r="F6521" s="473" t="s">
        <v>18692</v>
      </c>
      <c r="G6521" s="473" t="s">
        <v>21010</v>
      </c>
      <c r="H6521" s="473" t="s">
        <v>18694</v>
      </c>
      <c r="I6521" s="436" t="s">
        <v>9</v>
      </c>
      <c r="J6521" s="473"/>
    </row>
    <row r="6522" spans="1:10" s="509" customFormat="1" ht="244.8">
      <c r="A6522" s="473" t="s">
        <v>18887</v>
      </c>
      <c r="B6522" s="473" t="s">
        <v>20939</v>
      </c>
      <c r="C6522" s="473" t="s">
        <v>21011</v>
      </c>
      <c r="D6522" s="473" t="s">
        <v>20941</v>
      </c>
      <c r="E6522" s="473" t="s">
        <v>20942</v>
      </c>
      <c r="F6522" s="473" t="s">
        <v>18696</v>
      </c>
      <c r="G6522" s="473" t="s">
        <v>21012</v>
      </c>
      <c r="H6522" s="473" t="s">
        <v>21013</v>
      </c>
      <c r="I6522" s="436" t="s">
        <v>9</v>
      </c>
      <c r="J6522" s="473"/>
    </row>
    <row r="6523" spans="1:10" s="509" customFormat="1" ht="244.8">
      <c r="A6523" s="473" t="s">
        <v>18887</v>
      </c>
      <c r="B6523" s="473" t="s">
        <v>20939</v>
      </c>
      <c r="C6523" s="473" t="s">
        <v>21014</v>
      </c>
      <c r="D6523" s="473" t="s">
        <v>20941</v>
      </c>
      <c r="E6523" s="473" t="s">
        <v>20942</v>
      </c>
      <c r="F6523" s="473" t="s">
        <v>21015</v>
      </c>
      <c r="G6523" s="473" t="s">
        <v>21016</v>
      </c>
      <c r="H6523" s="473" t="s">
        <v>21017</v>
      </c>
      <c r="I6523" s="436" t="s">
        <v>9</v>
      </c>
      <c r="J6523" s="510"/>
    </row>
    <row r="6524" spans="1:10" s="509" customFormat="1" ht="244.8">
      <c r="A6524" s="473" t="s">
        <v>18887</v>
      </c>
      <c r="B6524" s="473" t="s">
        <v>20939</v>
      </c>
      <c r="C6524" s="473" t="s">
        <v>21018</v>
      </c>
      <c r="D6524" s="473" t="s">
        <v>20941</v>
      </c>
      <c r="E6524" s="473" t="s">
        <v>20942</v>
      </c>
      <c r="F6524" s="473" t="s">
        <v>21019</v>
      </c>
      <c r="G6524" s="473" t="s">
        <v>21020</v>
      </c>
      <c r="H6524" s="473" t="s">
        <v>21021</v>
      </c>
      <c r="I6524" s="436" t="s">
        <v>9</v>
      </c>
      <c r="J6524" s="510"/>
    </row>
    <row r="6525" spans="1:10" s="509" customFormat="1" ht="244.8">
      <c r="A6525" s="473" t="s">
        <v>18887</v>
      </c>
      <c r="B6525" s="473" t="s">
        <v>20939</v>
      </c>
      <c r="C6525" s="473" t="s">
        <v>21022</v>
      </c>
      <c r="D6525" s="473" t="s">
        <v>20941</v>
      </c>
      <c r="E6525" s="473" t="s">
        <v>20942</v>
      </c>
      <c r="F6525" s="473" t="s">
        <v>21023</v>
      </c>
      <c r="G6525" s="473" t="s">
        <v>21024</v>
      </c>
      <c r="H6525" s="473" t="s">
        <v>21025</v>
      </c>
      <c r="I6525" s="436" t="s">
        <v>9</v>
      </c>
      <c r="J6525" s="473"/>
    </row>
    <row r="6526" spans="1:10" s="509" customFormat="1" ht="244.8">
      <c r="A6526" s="473" t="s">
        <v>18887</v>
      </c>
      <c r="B6526" s="473" t="s">
        <v>20939</v>
      </c>
      <c r="C6526" s="473" t="s">
        <v>21026</v>
      </c>
      <c r="D6526" s="473" t="s">
        <v>20941</v>
      </c>
      <c r="E6526" s="473" t="s">
        <v>20942</v>
      </c>
      <c r="F6526" s="473" t="s">
        <v>21027</v>
      </c>
      <c r="G6526" s="473" t="s">
        <v>21028</v>
      </c>
      <c r="H6526" s="473" t="s">
        <v>21029</v>
      </c>
      <c r="I6526" s="436" t="s">
        <v>9</v>
      </c>
      <c r="J6526" s="473"/>
    </row>
    <row r="6527" spans="1:10" s="509" customFormat="1" ht="244.8">
      <c r="A6527" s="473" t="s">
        <v>18887</v>
      </c>
      <c r="B6527" s="473" t="s">
        <v>20939</v>
      </c>
      <c r="C6527" s="473" t="s">
        <v>21030</v>
      </c>
      <c r="D6527" s="473" t="s">
        <v>20941</v>
      </c>
      <c r="E6527" s="473" t="s">
        <v>20942</v>
      </c>
      <c r="F6527" s="473" t="s">
        <v>21031</v>
      </c>
      <c r="G6527" s="473" t="s">
        <v>21032</v>
      </c>
      <c r="H6527" s="473" t="s">
        <v>21033</v>
      </c>
      <c r="I6527" s="436" t="s">
        <v>9</v>
      </c>
      <c r="J6527" s="473"/>
    </row>
    <row r="6528" spans="1:10" s="509" customFormat="1" ht="244.8">
      <c r="A6528" s="473" t="s">
        <v>18887</v>
      </c>
      <c r="B6528" s="473" t="s">
        <v>20939</v>
      </c>
      <c r="C6528" s="473" t="s">
        <v>21034</v>
      </c>
      <c r="D6528" s="473" t="s">
        <v>20941</v>
      </c>
      <c r="E6528" s="473" t="s">
        <v>20942</v>
      </c>
      <c r="F6528" s="473" t="s">
        <v>21035</v>
      </c>
      <c r="G6528" s="473" t="s">
        <v>21036</v>
      </c>
      <c r="H6528" s="473" t="s">
        <v>21037</v>
      </c>
      <c r="I6528" s="436" t="s">
        <v>9</v>
      </c>
      <c r="J6528" s="473"/>
    </row>
    <row r="6529" spans="1:10" s="509" customFormat="1" ht="244.8">
      <c r="A6529" s="473" t="s">
        <v>18887</v>
      </c>
      <c r="B6529" s="473" t="s">
        <v>20939</v>
      </c>
      <c r="C6529" s="473" t="s">
        <v>21038</v>
      </c>
      <c r="D6529" s="473" t="s">
        <v>20941</v>
      </c>
      <c r="E6529" s="473" t="s">
        <v>20942</v>
      </c>
      <c r="F6529" s="473" t="s">
        <v>21039</v>
      </c>
      <c r="G6529" s="473" t="s">
        <v>21020</v>
      </c>
      <c r="H6529" s="473" t="s">
        <v>21040</v>
      </c>
      <c r="I6529" s="436" t="s">
        <v>9</v>
      </c>
      <c r="J6529" s="473"/>
    </row>
    <row r="6530" spans="1:10" s="509" customFormat="1" ht="244.8">
      <c r="A6530" s="473" t="s">
        <v>18887</v>
      </c>
      <c r="B6530" s="473" t="s">
        <v>20939</v>
      </c>
      <c r="C6530" s="473" t="s">
        <v>21041</v>
      </c>
      <c r="D6530" s="473" t="s">
        <v>20941</v>
      </c>
      <c r="E6530" s="473" t="s">
        <v>20942</v>
      </c>
      <c r="F6530" s="473" t="s">
        <v>21042</v>
      </c>
      <c r="G6530" s="473" t="s">
        <v>21043</v>
      </c>
      <c r="H6530" s="473" t="s">
        <v>21044</v>
      </c>
      <c r="I6530" s="436" t="s">
        <v>9</v>
      </c>
      <c r="J6530" s="473"/>
    </row>
    <row r="6531" spans="1:10" s="509" customFormat="1" ht="244.8">
      <c r="A6531" s="473" t="s">
        <v>18887</v>
      </c>
      <c r="B6531" s="473" t="s">
        <v>20939</v>
      </c>
      <c r="C6531" s="473" t="s">
        <v>21045</v>
      </c>
      <c r="D6531" s="473" t="s">
        <v>20941</v>
      </c>
      <c r="E6531" s="473" t="s">
        <v>20942</v>
      </c>
      <c r="F6531" s="473" t="s">
        <v>21046</v>
      </c>
      <c r="G6531" s="473" t="s">
        <v>21043</v>
      </c>
      <c r="H6531" s="473" t="s">
        <v>21047</v>
      </c>
      <c r="I6531" s="436" t="s">
        <v>9</v>
      </c>
      <c r="J6531" s="473"/>
    </row>
    <row r="6532" spans="1:10" s="509" customFormat="1" ht="244.8">
      <c r="A6532" s="473" t="s">
        <v>18887</v>
      </c>
      <c r="B6532" s="473" t="s">
        <v>20939</v>
      </c>
      <c r="C6532" s="473" t="s">
        <v>21048</v>
      </c>
      <c r="D6532" s="473" t="s">
        <v>20941</v>
      </c>
      <c r="E6532" s="473" t="s">
        <v>20942</v>
      </c>
      <c r="F6532" s="473" t="s">
        <v>18080</v>
      </c>
      <c r="G6532" s="473" t="s">
        <v>21049</v>
      </c>
      <c r="H6532" s="473" t="s">
        <v>21050</v>
      </c>
      <c r="I6532" s="436" t="s">
        <v>9</v>
      </c>
      <c r="J6532" s="473"/>
    </row>
    <row r="6533" spans="1:10" s="509" customFormat="1" ht="244.8">
      <c r="A6533" s="473" t="s">
        <v>18887</v>
      </c>
      <c r="B6533" s="473" t="s">
        <v>20939</v>
      </c>
      <c r="C6533" s="473" t="s">
        <v>21051</v>
      </c>
      <c r="D6533" s="473" t="s">
        <v>20941</v>
      </c>
      <c r="E6533" s="473" t="s">
        <v>20942</v>
      </c>
      <c r="F6533" s="473" t="s">
        <v>7706</v>
      </c>
      <c r="G6533" s="473" t="s">
        <v>21052</v>
      </c>
      <c r="H6533" s="473" t="s">
        <v>21053</v>
      </c>
      <c r="I6533" s="436" t="s">
        <v>9</v>
      </c>
      <c r="J6533" s="473"/>
    </row>
    <row r="6534" spans="1:10" s="509" customFormat="1" ht="244.8">
      <c r="A6534" s="473" t="s">
        <v>18887</v>
      </c>
      <c r="B6534" s="473" t="s">
        <v>20939</v>
      </c>
      <c r="C6534" s="473" t="s">
        <v>21054</v>
      </c>
      <c r="D6534" s="473" t="s">
        <v>20941</v>
      </c>
      <c r="E6534" s="473" t="s">
        <v>20942</v>
      </c>
      <c r="F6534" s="473" t="s">
        <v>21055</v>
      </c>
      <c r="G6534" s="473" t="s">
        <v>21056</v>
      </c>
      <c r="H6534" s="473" t="s">
        <v>21057</v>
      </c>
      <c r="I6534" s="436" t="s">
        <v>9</v>
      </c>
      <c r="J6534" s="473"/>
    </row>
    <row r="6535" spans="1:10" s="509" customFormat="1" ht="244.8">
      <c r="A6535" s="473" t="s">
        <v>18887</v>
      </c>
      <c r="B6535" s="473" t="s">
        <v>20939</v>
      </c>
      <c r="C6535" s="473" t="s">
        <v>21058</v>
      </c>
      <c r="D6535" s="473" t="s">
        <v>20941</v>
      </c>
      <c r="E6535" s="473" t="s">
        <v>20942</v>
      </c>
      <c r="F6535" s="473" t="s">
        <v>21059</v>
      </c>
      <c r="G6535" s="473" t="s">
        <v>21060</v>
      </c>
      <c r="H6535" s="473" t="s">
        <v>21061</v>
      </c>
      <c r="I6535" s="436" t="s">
        <v>9</v>
      </c>
      <c r="J6535" s="473"/>
    </row>
    <row r="6536" spans="1:10" s="509" customFormat="1" ht="244.8">
      <c r="A6536" s="473" t="s">
        <v>18887</v>
      </c>
      <c r="B6536" s="473" t="s">
        <v>20939</v>
      </c>
      <c r="C6536" s="473" t="s">
        <v>21062</v>
      </c>
      <c r="D6536" s="473" t="s">
        <v>20941</v>
      </c>
      <c r="E6536" s="473" t="s">
        <v>20942</v>
      </c>
      <c r="F6536" s="473" t="s">
        <v>21063</v>
      </c>
      <c r="G6536" s="473" t="s">
        <v>21064</v>
      </c>
      <c r="H6536" s="473" t="s">
        <v>21065</v>
      </c>
      <c r="I6536" s="436" t="s">
        <v>9</v>
      </c>
      <c r="J6536" s="473"/>
    </row>
    <row r="6537" spans="1:10" s="509" customFormat="1" ht="244.8">
      <c r="A6537" s="473" t="s">
        <v>18887</v>
      </c>
      <c r="B6537" s="473" t="s">
        <v>20939</v>
      </c>
      <c r="C6537" s="473" t="s">
        <v>21066</v>
      </c>
      <c r="D6537" s="473" t="s">
        <v>20941</v>
      </c>
      <c r="E6537" s="473" t="s">
        <v>20942</v>
      </c>
      <c r="F6537" s="473" t="s">
        <v>21067</v>
      </c>
      <c r="G6537" s="473" t="s">
        <v>20956</v>
      </c>
      <c r="H6537" s="473" t="s">
        <v>21068</v>
      </c>
      <c r="I6537" s="436" t="s">
        <v>9</v>
      </c>
      <c r="J6537" s="473"/>
    </row>
    <row r="6538" spans="1:10" s="509" customFormat="1" ht="244.8">
      <c r="A6538" s="473" t="s">
        <v>18887</v>
      </c>
      <c r="B6538" s="473" t="s">
        <v>20939</v>
      </c>
      <c r="C6538" s="473" t="s">
        <v>21069</v>
      </c>
      <c r="D6538" s="473" t="s">
        <v>20941</v>
      </c>
      <c r="E6538" s="473" t="s">
        <v>20942</v>
      </c>
      <c r="F6538" s="473" t="s">
        <v>21070</v>
      </c>
      <c r="G6538" s="473" t="s">
        <v>21071</v>
      </c>
      <c r="H6538" s="473" t="s">
        <v>21072</v>
      </c>
      <c r="I6538" s="436" t="s">
        <v>9</v>
      </c>
      <c r="J6538" s="473"/>
    </row>
    <row r="6539" spans="1:10" s="509" customFormat="1" ht="244.8">
      <c r="A6539" s="473" t="s">
        <v>18887</v>
      </c>
      <c r="B6539" s="473" t="s">
        <v>20939</v>
      </c>
      <c r="C6539" s="473" t="s">
        <v>21073</v>
      </c>
      <c r="D6539" s="473" t="s">
        <v>20941</v>
      </c>
      <c r="E6539" s="473" t="s">
        <v>20942</v>
      </c>
      <c r="F6539" s="473" t="s">
        <v>21074</v>
      </c>
      <c r="G6539" s="473" t="s">
        <v>21064</v>
      </c>
      <c r="H6539" s="473" t="s">
        <v>21075</v>
      </c>
      <c r="I6539" s="436" t="s">
        <v>9</v>
      </c>
      <c r="J6539" s="473"/>
    </row>
    <row r="6540" spans="1:10" s="509" customFormat="1" ht="244.8">
      <c r="A6540" s="473" t="s">
        <v>18887</v>
      </c>
      <c r="B6540" s="473" t="s">
        <v>20939</v>
      </c>
      <c r="C6540" s="473" t="s">
        <v>21076</v>
      </c>
      <c r="D6540" s="473" t="s">
        <v>20941</v>
      </c>
      <c r="E6540" s="473" t="s">
        <v>20942</v>
      </c>
      <c r="F6540" s="473" t="s">
        <v>21077</v>
      </c>
      <c r="G6540" s="473" t="s">
        <v>21078</v>
      </c>
      <c r="H6540" s="473" t="s">
        <v>21079</v>
      </c>
      <c r="I6540" s="436" t="s">
        <v>9</v>
      </c>
      <c r="J6540" s="473"/>
    </row>
    <row r="6541" spans="1:10" s="509" customFormat="1" ht="244.8">
      <c r="A6541" s="473" t="s">
        <v>18887</v>
      </c>
      <c r="B6541" s="473" t="s">
        <v>20939</v>
      </c>
      <c r="C6541" s="473" t="s">
        <v>21080</v>
      </c>
      <c r="D6541" s="473" t="s">
        <v>20941</v>
      </c>
      <c r="E6541" s="473" t="s">
        <v>20942</v>
      </c>
      <c r="F6541" s="473" t="s">
        <v>21081</v>
      </c>
      <c r="G6541" s="473" t="s">
        <v>21071</v>
      </c>
      <c r="H6541" s="473" t="s">
        <v>21082</v>
      </c>
      <c r="I6541" s="436" t="s">
        <v>9</v>
      </c>
      <c r="J6541" s="473"/>
    </row>
    <row r="6542" spans="1:10" s="509" customFormat="1" ht="244.8">
      <c r="A6542" s="473" t="s">
        <v>18887</v>
      </c>
      <c r="B6542" s="473" t="s">
        <v>20939</v>
      </c>
      <c r="C6542" s="473" t="s">
        <v>21083</v>
      </c>
      <c r="D6542" s="473" t="s">
        <v>20941</v>
      </c>
      <c r="E6542" s="473" t="s">
        <v>20942</v>
      </c>
      <c r="F6542" s="473" t="s">
        <v>21084</v>
      </c>
      <c r="G6542" s="473" t="s">
        <v>21071</v>
      </c>
      <c r="H6542" s="473" t="s">
        <v>21085</v>
      </c>
      <c r="I6542" s="436" t="s">
        <v>9</v>
      </c>
      <c r="J6542" s="473"/>
    </row>
    <row r="6543" spans="1:10" s="509" customFormat="1" ht="244.8">
      <c r="A6543" s="473" t="s">
        <v>18887</v>
      </c>
      <c r="B6543" s="473" t="s">
        <v>20939</v>
      </c>
      <c r="C6543" s="473" t="s">
        <v>21086</v>
      </c>
      <c r="D6543" s="473" t="s">
        <v>20941</v>
      </c>
      <c r="E6543" s="473" t="s">
        <v>20942</v>
      </c>
      <c r="F6543" s="473" t="s">
        <v>21087</v>
      </c>
      <c r="G6543" s="473" t="s">
        <v>21071</v>
      </c>
      <c r="H6543" s="473" t="s">
        <v>21088</v>
      </c>
      <c r="I6543" s="436" t="s">
        <v>9</v>
      </c>
      <c r="J6543" s="473"/>
    </row>
    <row r="6544" spans="1:10" s="509" customFormat="1" ht="244.8">
      <c r="A6544" s="473" t="s">
        <v>18887</v>
      </c>
      <c r="B6544" s="473" t="s">
        <v>20939</v>
      </c>
      <c r="C6544" s="473" t="s">
        <v>21089</v>
      </c>
      <c r="D6544" s="473" t="s">
        <v>20941</v>
      </c>
      <c r="E6544" s="473" t="s">
        <v>20942</v>
      </c>
      <c r="F6544" s="473" t="s">
        <v>21084</v>
      </c>
      <c r="G6544" s="473" t="s">
        <v>21071</v>
      </c>
      <c r="H6544" s="473" t="s">
        <v>21090</v>
      </c>
      <c r="I6544" s="436" t="s">
        <v>9</v>
      </c>
      <c r="J6544" s="473"/>
    </row>
    <row r="6545" spans="1:10" s="509" customFormat="1" ht="244.8">
      <c r="A6545" s="473" t="s">
        <v>18887</v>
      </c>
      <c r="B6545" s="473" t="s">
        <v>20939</v>
      </c>
      <c r="C6545" s="473" t="s">
        <v>21091</v>
      </c>
      <c r="D6545" s="473" t="s">
        <v>20941</v>
      </c>
      <c r="E6545" s="473" t="s">
        <v>20942</v>
      </c>
      <c r="F6545" s="473" t="s">
        <v>21092</v>
      </c>
      <c r="G6545" s="473" t="s">
        <v>21071</v>
      </c>
      <c r="H6545" s="473" t="s">
        <v>21093</v>
      </c>
      <c r="I6545" s="436" t="s">
        <v>9</v>
      </c>
      <c r="J6545" s="473"/>
    </row>
    <row r="6546" spans="1:10" s="509" customFormat="1" ht="244.8">
      <c r="A6546" s="473" t="s">
        <v>18887</v>
      </c>
      <c r="B6546" s="473" t="s">
        <v>20939</v>
      </c>
      <c r="C6546" s="473" t="s">
        <v>21094</v>
      </c>
      <c r="D6546" s="473" t="s">
        <v>20941</v>
      </c>
      <c r="E6546" s="473" t="s">
        <v>20942</v>
      </c>
      <c r="F6546" s="473" t="s">
        <v>21095</v>
      </c>
      <c r="G6546" s="473" t="s">
        <v>21096</v>
      </c>
      <c r="H6546" s="473" t="s">
        <v>18830</v>
      </c>
      <c r="I6546" s="436" t="s">
        <v>9</v>
      </c>
      <c r="J6546" s="473"/>
    </row>
    <row r="6547" spans="1:10" s="509" customFormat="1" ht="244.8">
      <c r="A6547" s="473" t="s">
        <v>18887</v>
      </c>
      <c r="B6547" s="473" t="s">
        <v>20939</v>
      </c>
      <c r="C6547" s="473" t="s">
        <v>21097</v>
      </c>
      <c r="D6547" s="473" t="s">
        <v>20941</v>
      </c>
      <c r="E6547" s="473" t="s">
        <v>20942</v>
      </c>
      <c r="F6547" s="473" t="s">
        <v>21098</v>
      </c>
      <c r="G6547" s="473" t="s">
        <v>21071</v>
      </c>
      <c r="H6547" s="473" t="s">
        <v>21099</v>
      </c>
      <c r="I6547" s="436" t="s">
        <v>9</v>
      </c>
      <c r="J6547" s="473"/>
    </row>
    <row r="6548" spans="1:10" s="509" customFormat="1" ht="244.8">
      <c r="A6548" s="473" t="s">
        <v>18887</v>
      </c>
      <c r="B6548" s="473" t="s">
        <v>20939</v>
      </c>
      <c r="C6548" s="473" t="s">
        <v>21100</v>
      </c>
      <c r="D6548" s="473" t="s">
        <v>20941</v>
      </c>
      <c r="E6548" s="473" t="s">
        <v>20942</v>
      </c>
      <c r="F6548" s="473" t="s">
        <v>21101</v>
      </c>
      <c r="G6548" s="473" t="s">
        <v>21071</v>
      </c>
      <c r="H6548" s="473" t="s">
        <v>1625</v>
      </c>
      <c r="I6548" s="436" t="s">
        <v>9</v>
      </c>
      <c r="J6548" s="473"/>
    </row>
    <row r="6549" spans="1:10" s="509" customFormat="1" ht="244.8">
      <c r="A6549" s="473" t="s">
        <v>18887</v>
      </c>
      <c r="B6549" s="473" t="s">
        <v>20939</v>
      </c>
      <c r="C6549" s="473" t="s">
        <v>21102</v>
      </c>
      <c r="D6549" s="473" t="s">
        <v>20941</v>
      </c>
      <c r="E6549" s="473" t="s">
        <v>20942</v>
      </c>
      <c r="F6549" s="473" t="s">
        <v>21103</v>
      </c>
      <c r="G6549" s="473" t="s">
        <v>21071</v>
      </c>
      <c r="H6549" s="473" t="s">
        <v>21104</v>
      </c>
      <c r="I6549" s="436" t="s">
        <v>9</v>
      </c>
      <c r="J6549" s="473"/>
    </row>
    <row r="6550" spans="1:10" s="509" customFormat="1" ht="244.8">
      <c r="A6550" s="473" t="s">
        <v>18887</v>
      </c>
      <c r="B6550" s="473" t="s">
        <v>20939</v>
      </c>
      <c r="C6550" s="473" t="s">
        <v>21105</v>
      </c>
      <c r="D6550" s="473" t="s">
        <v>20941</v>
      </c>
      <c r="E6550" s="473" t="s">
        <v>20942</v>
      </c>
      <c r="F6550" s="473" t="s">
        <v>18721</v>
      </c>
      <c r="G6550" s="473" t="s">
        <v>21071</v>
      </c>
      <c r="H6550" s="473" t="s">
        <v>18723</v>
      </c>
      <c r="I6550" s="436" t="s">
        <v>9</v>
      </c>
      <c r="J6550" s="473"/>
    </row>
    <row r="6551" spans="1:10" s="509" customFormat="1" ht="244.8">
      <c r="A6551" s="473" t="s">
        <v>18887</v>
      </c>
      <c r="B6551" s="473" t="s">
        <v>20939</v>
      </c>
      <c r="C6551" s="473" t="s">
        <v>21106</v>
      </c>
      <c r="D6551" s="473" t="s">
        <v>20941</v>
      </c>
      <c r="E6551" s="473" t="s">
        <v>20942</v>
      </c>
      <c r="F6551" s="473" t="s">
        <v>18884</v>
      </c>
      <c r="G6551" s="473" t="s">
        <v>21071</v>
      </c>
      <c r="H6551" s="473" t="s">
        <v>18886</v>
      </c>
      <c r="I6551" s="436" t="s">
        <v>9</v>
      </c>
      <c r="J6551" s="473"/>
    </row>
    <row r="6552" spans="1:10" s="509" customFormat="1" ht="244.8">
      <c r="A6552" s="473" t="s">
        <v>18887</v>
      </c>
      <c r="B6552" s="473" t="s">
        <v>20939</v>
      </c>
      <c r="C6552" s="473" t="s">
        <v>21107</v>
      </c>
      <c r="D6552" s="473" t="s">
        <v>20941</v>
      </c>
      <c r="E6552" s="473" t="s">
        <v>20942</v>
      </c>
      <c r="F6552" s="473" t="s">
        <v>18880</v>
      </c>
      <c r="G6552" s="473" t="s">
        <v>21071</v>
      </c>
      <c r="H6552" s="473" t="s">
        <v>18882</v>
      </c>
      <c r="I6552" s="436" t="s">
        <v>9</v>
      </c>
      <c r="J6552" s="473"/>
    </row>
    <row r="6553" spans="1:10" s="512" customFormat="1" ht="244.8">
      <c r="A6553" s="511" t="s">
        <v>18887</v>
      </c>
      <c r="B6553" s="511" t="s">
        <v>20939</v>
      </c>
      <c r="C6553" s="511" t="s">
        <v>21108</v>
      </c>
      <c r="D6553" s="511" t="s">
        <v>20941</v>
      </c>
      <c r="E6553" s="511" t="s">
        <v>20942</v>
      </c>
      <c r="F6553" s="511" t="s">
        <v>21109</v>
      </c>
      <c r="G6553" s="511" t="s">
        <v>21071</v>
      </c>
      <c r="H6553" s="511" t="s">
        <v>21110</v>
      </c>
      <c r="I6553" s="436" t="s">
        <v>9</v>
      </c>
      <c r="J6553" s="511"/>
    </row>
    <row r="6554" spans="1:10" s="509" customFormat="1" ht="244.8">
      <c r="A6554" s="473" t="s">
        <v>18887</v>
      </c>
      <c r="B6554" s="473" t="s">
        <v>20939</v>
      </c>
      <c r="C6554" s="473" t="s">
        <v>21111</v>
      </c>
      <c r="D6554" s="473" t="s">
        <v>20941</v>
      </c>
      <c r="E6554" s="473" t="s">
        <v>20942</v>
      </c>
      <c r="F6554" s="473" t="s">
        <v>18873</v>
      </c>
      <c r="G6554" s="473" t="s">
        <v>21071</v>
      </c>
      <c r="H6554" s="473" t="s">
        <v>18874</v>
      </c>
      <c r="I6554" s="436" t="s">
        <v>9</v>
      </c>
      <c r="J6554" s="473"/>
    </row>
    <row r="6555" spans="1:10" s="509" customFormat="1" ht="244.8">
      <c r="A6555" s="473" t="s">
        <v>18887</v>
      </c>
      <c r="B6555" s="473" t="s">
        <v>20939</v>
      </c>
      <c r="C6555" s="473" t="s">
        <v>21112</v>
      </c>
      <c r="D6555" s="473" t="s">
        <v>20941</v>
      </c>
      <c r="E6555" s="473" t="s">
        <v>20942</v>
      </c>
      <c r="F6555" s="473" t="s">
        <v>1625</v>
      </c>
      <c r="G6555" s="473" t="s">
        <v>21071</v>
      </c>
      <c r="H6555" s="473" t="s">
        <v>18868</v>
      </c>
      <c r="I6555" s="436" t="s">
        <v>9</v>
      </c>
      <c r="J6555" s="473"/>
    </row>
    <row r="6556" spans="1:10" s="509" customFormat="1" ht="244.8">
      <c r="A6556" s="473" t="s">
        <v>18887</v>
      </c>
      <c r="B6556" s="473" t="s">
        <v>20939</v>
      </c>
      <c r="C6556" s="473" t="s">
        <v>21113</v>
      </c>
      <c r="D6556" s="473" t="s">
        <v>20941</v>
      </c>
      <c r="E6556" s="473" t="s">
        <v>20942</v>
      </c>
      <c r="F6556" s="473" t="s">
        <v>18864</v>
      </c>
      <c r="G6556" s="473" t="s">
        <v>21071</v>
      </c>
      <c r="H6556" s="473" t="s">
        <v>18866</v>
      </c>
      <c r="I6556" s="436" t="s">
        <v>9</v>
      </c>
      <c r="J6556" s="473"/>
    </row>
    <row r="6557" spans="1:10" s="509" customFormat="1" ht="244.8">
      <c r="A6557" s="473" t="s">
        <v>18887</v>
      </c>
      <c r="B6557" s="473" t="s">
        <v>20939</v>
      </c>
      <c r="C6557" s="473" t="s">
        <v>21114</v>
      </c>
      <c r="D6557" s="473" t="s">
        <v>20941</v>
      </c>
      <c r="E6557" s="473" t="s">
        <v>20942</v>
      </c>
      <c r="F6557" s="473" t="s">
        <v>18862</v>
      </c>
      <c r="G6557" s="473" t="s">
        <v>21071</v>
      </c>
      <c r="H6557" s="473" t="s">
        <v>18686</v>
      </c>
      <c r="I6557" s="436" t="s">
        <v>9</v>
      </c>
      <c r="J6557" s="473"/>
    </row>
    <row r="6558" spans="1:10" s="509" customFormat="1" ht="244.8">
      <c r="A6558" s="473" t="s">
        <v>18887</v>
      </c>
      <c r="B6558" s="473" t="s">
        <v>20939</v>
      </c>
      <c r="C6558" s="473" t="s">
        <v>21115</v>
      </c>
      <c r="D6558" s="473" t="s">
        <v>20941</v>
      </c>
      <c r="E6558" s="473" t="s">
        <v>20942</v>
      </c>
      <c r="F6558" s="473" t="s">
        <v>3031</v>
      </c>
      <c r="G6558" s="473" t="s">
        <v>5408</v>
      </c>
      <c r="H6558" s="473" t="s">
        <v>3362</v>
      </c>
      <c r="I6558" s="436" t="s">
        <v>9</v>
      </c>
      <c r="J6558" s="473"/>
    </row>
    <row r="6559" spans="1:10" s="509" customFormat="1" ht="244.8">
      <c r="A6559" s="473" t="s">
        <v>18887</v>
      </c>
      <c r="B6559" s="473" t="s">
        <v>20939</v>
      </c>
      <c r="C6559" s="473" t="s">
        <v>21116</v>
      </c>
      <c r="D6559" s="473" t="s">
        <v>20941</v>
      </c>
      <c r="E6559" s="473" t="s">
        <v>20942</v>
      </c>
      <c r="F6559" s="473" t="s">
        <v>7863</v>
      </c>
      <c r="G6559" s="473" t="s">
        <v>18857</v>
      </c>
      <c r="H6559" s="473" t="s">
        <v>6543</v>
      </c>
      <c r="I6559" s="436" t="s">
        <v>9</v>
      </c>
      <c r="J6559" s="473"/>
    </row>
    <row r="6560" spans="1:10" s="509" customFormat="1" ht="244.8">
      <c r="A6560" s="473" t="s">
        <v>18887</v>
      </c>
      <c r="B6560" s="473" t="s">
        <v>20939</v>
      </c>
      <c r="C6560" s="473" t="s">
        <v>21117</v>
      </c>
      <c r="D6560" s="473" t="s">
        <v>20941</v>
      </c>
      <c r="E6560" s="473" t="s">
        <v>20942</v>
      </c>
      <c r="F6560" s="473" t="s">
        <v>5025</v>
      </c>
      <c r="G6560" s="473" t="s">
        <v>18855</v>
      </c>
      <c r="H6560" s="473" t="s">
        <v>3365</v>
      </c>
      <c r="I6560" s="436" t="s">
        <v>9</v>
      </c>
      <c r="J6560" s="473"/>
    </row>
    <row r="6561" spans="1:10" s="509" customFormat="1" ht="244.8">
      <c r="A6561" s="473" t="s">
        <v>18887</v>
      </c>
      <c r="B6561" s="473" t="s">
        <v>20939</v>
      </c>
      <c r="C6561" s="473" t="s">
        <v>21118</v>
      </c>
      <c r="D6561" s="473" t="s">
        <v>20941</v>
      </c>
      <c r="E6561" s="473" t="s">
        <v>20942</v>
      </c>
      <c r="F6561" s="473" t="s">
        <v>21119</v>
      </c>
      <c r="G6561" s="473" t="s">
        <v>21071</v>
      </c>
      <c r="H6561" s="473" t="s">
        <v>21120</v>
      </c>
      <c r="I6561" s="436" t="s">
        <v>9</v>
      </c>
      <c r="J6561" s="473"/>
    </row>
    <row r="6562" spans="1:10" s="509" customFormat="1" ht="244.8">
      <c r="A6562" s="473" t="s">
        <v>18887</v>
      </c>
      <c r="B6562" s="473" t="s">
        <v>20939</v>
      </c>
      <c r="C6562" s="473" t="s">
        <v>21121</v>
      </c>
      <c r="D6562" s="473" t="s">
        <v>20941</v>
      </c>
      <c r="E6562" s="473" t="s">
        <v>20942</v>
      </c>
      <c r="F6562" s="473" t="s">
        <v>21122</v>
      </c>
      <c r="G6562" s="473" t="s">
        <v>21071</v>
      </c>
      <c r="H6562" s="473" t="s">
        <v>21123</v>
      </c>
      <c r="I6562" s="436" t="s">
        <v>9</v>
      </c>
      <c r="J6562" s="473"/>
    </row>
    <row r="6563" spans="1:10" s="509" customFormat="1" ht="244.8">
      <c r="A6563" s="473" t="s">
        <v>18887</v>
      </c>
      <c r="B6563" s="473" t="s">
        <v>20939</v>
      </c>
      <c r="C6563" s="473" t="s">
        <v>21124</v>
      </c>
      <c r="D6563" s="473" t="s">
        <v>20941</v>
      </c>
      <c r="E6563" s="473" t="s">
        <v>20942</v>
      </c>
      <c r="F6563" s="473" t="s">
        <v>21125</v>
      </c>
      <c r="G6563" s="473" t="s">
        <v>21071</v>
      </c>
      <c r="H6563" s="473" t="s">
        <v>21126</v>
      </c>
      <c r="I6563" s="436" t="s">
        <v>9</v>
      </c>
      <c r="J6563" s="473"/>
    </row>
    <row r="6564" spans="1:10" s="474" customFormat="1" ht="201.6">
      <c r="A6564" s="472" t="s">
        <v>19007</v>
      </c>
      <c r="B6564" s="473" t="s">
        <v>19008</v>
      </c>
      <c r="C6564" s="472" t="s">
        <v>19023</v>
      </c>
      <c r="D6564" s="472"/>
      <c r="E6564" s="473" t="s">
        <v>19010</v>
      </c>
      <c r="F6564" s="473" t="s">
        <v>19024</v>
      </c>
      <c r="G6564" s="473" t="s">
        <v>19025</v>
      </c>
      <c r="H6564" s="473" t="s">
        <v>19026</v>
      </c>
      <c r="I6564" s="513" t="s">
        <v>9</v>
      </c>
      <c r="J6564" s="475"/>
    </row>
    <row r="6565" spans="1:10" s="474" customFormat="1" ht="158.4">
      <c r="A6565" s="472" t="s">
        <v>19007</v>
      </c>
      <c r="B6565" s="473" t="s">
        <v>19008</v>
      </c>
      <c r="C6565" s="472" t="s">
        <v>19027</v>
      </c>
      <c r="D6565" s="472"/>
      <c r="E6565" s="473" t="s">
        <v>19010</v>
      </c>
      <c r="F6565" s="473" t="s">
        <v>19028</v>
      </c>
      <c r="G6565" s="473" t="s">
        <v>19025</v>
      </c>
      <c r="H6565" s="473" t="s">
        <v>19029</v>
      </c>
      <c r="I6565" s="436" t="s">
        <v>9</v>
      </c>
      <c r="J6565" s="472"/>
    </row>
  </sheetData>
  <autoFilter ref="A1:AB6565" xr:uid="{EB0B6472-8178-4A9C-91E1-A53350F25D56}"/>
  <mergeCells count="57">
    <mergeCell ref="B2905:B2955"/>
    <mergeCell ref="E2905:E2955"/>
    <mergeCell ref="E4059:E4071"/>
    <mergeCell ref="B3365:B3395"/>
    <mergeCell ref="E3365:E3395"/>
    <mergeCell ref="E2956:E2987"/>
    <mergeCell ref="B2988:B3005"/>
    <mergeCell ref="E2988:E3005"/>
    <mergeCell ref="B3170:B3236"/>
    <mergeCell ref="E3170:E3236"/>
    <mergeCell ref="B2956:B2987"/>
    <mergeCell ref="B3396:B3429"/>
    <mergeCell ref="E3396:E3429"/>
    <mergeCell ref="B3023:B3050"/>
    <mergeCell ref="E3023:E3050"/>
    <mergeCell ref="B3051:B3083"/>
    <mergeCell ref="E2027:E2100"/>
    <mergeCell ref="B2101:B2152"/>
    <mergeCell ref="E2101:E2152"/>
    <mergeCell ref="B2153:B2181"/>
    <mergeCell ref="E2153:E2181"/>
    <mergeCell ref="B2182:B2186"/>
    <mergeCell ref="E2182:E2186"/>
    <mergeCell ref="B2838:B2876"/>
    <mergeCell ref="E2838:E2876"/>
    <mergeCell ref="B2877:B2904"/>
    <mergeCell ref="E2877:E2904"/>
    <mergeCell ref="B2474:B2510"/>
    <mergeCell ref="E2474:E2510"/>
    <mergeCell ref="B2511:B2547"/>
    <mergeCell ref="E2511:E2547"/>
    <mergeCell ref="E3051:E3083"/>
    <mergeCell ref="B3145:B3169"/>
    <mergeCell ref="E3145:E3169"/>
    <mergeCell ref="B3237:B3274"/>
    <mergeCell ref="E3237:E3274"/>
    <mergeCell ref="B3275:B3308"/>
    <mergeCell ref="E3275:E3308"/>
    <mergeCell ref="B3309:B3364"/>
    <mergeCell ref="E3309:E3364"/>
    <mergeCell ref="B6335:B6420"/>
    <mergeCell ref="D6335:D6420"/>
    <mergeCell ref="E6335:E6420"/>
    <mergeCell ref="E5380:E5458"/>
    <mergeCell ref="B6461:B6472"/>
    <mergeCell ref="B3430:B3488"/>
    <mergeCell ref="E3430:E3488"/>
    <mergeCell ref="B4978:B4980"/>
    <mergeCell ref="E4978:E4980"/>
    <mergeCell ref="B4981:B5038"/>
    <mergeCell ref="E4981:E5038"/>
    <mergeCell ref="B5267:B5285"/>
    <mergeCell ref="E5267:E5285"/>
    <mergeCell ref="B5286:B5353"/>
    <mergeCell ref="E5286:E5353"/>
    <mergeCell ref="B5380:B5458"/>
    <mergeCell ref="D5380:D5458"/>
  </mergeCells>
  <phoneticPr fontId="42" type="noConversion"/>
  <dataValidations count="2">
    <dataValidation type="list" allowBlank="1" showErrorMessage="1" sqref="K434:K436 K87:K91 K849 K1312:K1313 K45:K64 K41:K43 K94 K148:K154 K158 K675:K678 K96:K138 K167 K140:K143 K784:K788 K208 K193:K205 K211:K215 K221 K223:K235 K238:K240 K242:K244 K250:K251 K256 K259 K261:K274 K276:K277 K280 K290 K292 K297:K298 K300 K304:K309 K312 K316:K318 K321:K323 K177 K336:K342 K326:K334 K349:K352 K354:K361 K367:K368 K370 K372 K15:K17 K374:K377 K421 K391 K162:K165 K439:K440 K580:K582 K417 K419 K379:K382 K404:K409 K428 K430:K431 K1304 K442:K443 K386 K1349:K1350 K491:K495 K497:K501 K481:K489 K503:K506 K508 K521:K522 K524:K525 K528:K529 K532:K536 K539 K543 K550:K555 K559 K561 K563:K564 K570 K447:K479 K578 K575 K584 K586 K588 K592 K595:K596 K598 K602 K607:K610 K614:K616 K619:K621 K633:K635 K637:K646 K650 K667:K672 K657:K665 K626:K629 K681 K683:K685 K687:K693 K695:K699 K709:K710 K712 K714 K716:K717 K720:K726 K729:K733 K738:K745 K748 K750:K756 K758:K761 K764 K394:K396 K768:K774 K779:K782 K790:K793 K797:K803 K805:K816 K818:K847 K169:K175 K19:K39 K66:K84 K2:K13 K548 K1310 K423:K425 K413:K415 K1320:K1321 K1336 K218:K219 K345:K347 K1714:K1716 K1790:K1794 K1718:K1774 K1776:K1780 K1783:K1787 K1884:K1897 K3987:K4058 K1798:K1851 K4105:K4141 K4143:K4245 K4247:K4661 K4663:K4664 K4667:K4668 K4671:K4952 K4966:K4967" xr:uid="{46A13290-8624-441E-B8E0-FF11D84CE65B}">
      <formula1>"Yes,No,N/A,WillAutomate,AutomationInProgress"</formula1>
    </dataValidation>
    <dataValidation type="list" allowBlank="1" showErrorMessage="1" sqref="L1742:L1743 L1644:L1648 L790:L793 L1503:L1504 L3092:L3122 L3124:L3128 L721:L726 L764 L15 L779:L782 L740:L741 L3135 L17 L3090 L609 L614 L657:L664 L667 L681 L688:L693 L712 L699 L714 L784:L788 L45:L60 L2205:L2206 L349:L351 L575 L580:L582 L683:L685 L743:L744 L751:L756 L768:L774 L41:L43 L716:L717 L70:L75 L80:L84 L158 L3051:L3054 L2:L13 L174:L175 L208 L150 L211:L215 L218:L219 L250 L256 L261 L267:L272 L274 L280 L292 L308:L309 L312 L316:L318 L321:L323 L326 L329:L330 L334 L336 L340:L341 L347 L596 L621 L669 L695 L697 L77 L87:L91 L105:L106 L108 L110:L120 L122:L123 L125:L128 L130:L133 L148 L263:L264 L367:L368 L370 L374:L377 L386 L391 L419 L404:L409 L431 L440 L413:L414 L434 L447:L452 L454 L456:L473 L539 L570 L355 L394:L396 L436 L748 L797:L799 L1192:L1209 L1136 L1138 L1249 L1259 L1294 L1124:L1134 L1304:L1322 L1324:L1328 L1330:L1336 L1356:L1359 L1369 L1373:L1374 L1377:L1389 L1391:L1396 L1121 L1338:L1352 L1420 L417 L801:L803 L818 L925 L1020:L1021 L1023:L1025 L1030:L1035 L807:L816 L1037:L1043 L1045:L1048 L805 L1051:L1053 L1015:L1016 L1104:L1105 L1140:L1141 L1143 L1402:L1403 L1408:L1410 L1464:L1465 L1482:L1491 L1506:L1518 L1520:L1521 L1529:L1532 L1362:L1366 L1494 L1560:L1561 L1570:L1571 L1575:L1579 L1587 L1609:L1612 L1686:L1687 L1683 L1715 L1665:L1667 L1782 L1652 L379:L382 L475:L479 L482:L484 L486:L489 L491:L492 L497:L498 L504:L506 L508 L521:L522 L524:L525 L528:L529 L534:L536 L1055 L1018 L1061:L1071 L1077:L1096 L1102 L1109:L1110 L1112:L1113 L1116:L1119 L1422:L1450 L1453:L1458 L1497 L421 L424:L425 L428 L543 L548 L550:L551 L553:L554 L619 L852:L865 L867:L900 L902:L903 L907 L911:L912 L914:L916 L1405:L1406 L1472:L1480 L1534:L1537 L1539:L1552 L1581:L1585 L1593:L1594 L1599 L1601:L1602 L1605:L1606 L1718:L1726 L1728:L1735 L1788:L1789 L1926 L1937 L1939 L193:L205 L231 L623 L626:L629 L633:L635 L637:L642 L644:L646 L650 L758:L761 L928:L929 L934:L945 L950:L954 L958:L968 L973 L975:L976 L979:L984 L986 L989 L991:L996 L1003:L1004 L1006 L1145:L1148 L1150:L1157 L1159:L1166 L1168:L1173 L1190 L1554:L1557 L1614:L1616 L1631 L1634 L1639:L1642 L1903:L1924 L1933 L1943:L1951 L2001:L2010 L2017:L2018 L2021:L2023 L2032:L2034 L2054:L2056 L2187 L2190:L2192 L2195:L2197 L2200:L2202 L3006:L3010 L3138:L3141 L3084:L3085 L3087:L3088" xr:uid="{60B0FBD5-0EF1-4F5A-A895-629AB374D798}">
      <formula1>"DSL,Functional,UI"</formula1>
    </dataValidation>
  </dataValidations>
  <hyperlinks>
    <hyperlink ref="J5675" r:id="rId1" display="https://mosip.atlassian.net/browse/MOSIP-42685" xr:uid="{ED404734-91B7-4850-9625-A319E5B9143A}"/>
    <hyperlink ref="J5692" r:id="rId2" display="https://mosip.atlassian.net/browse/MOSIP-42682" xr:uid="{79345F39-5C8C-49D7-AB5B-281126E9B9A8}"/>
    <hyperlink ref="J5190" r:id="rId3" display="https://mosip.atlassian.net/browse/MOSIP-42658" xr:uid="{125AAE6C-6E32-4C74-96A2-5E4F4D843B24}"/>
    <hyperlink ref="J5790" r:id="rId4" display="https://mosip.atlassian.net/browse/MOSIP-42650" xr:uid="{6D4F7A20-410D-4EC1-A1E6-6942A0A0754B}"/>
    <hyperlink ref="J3999" r:id="rId5" display="https://mosip.atlassian.net/browse/MOSIP-42465" xr:uid="{AAD19D95-7638-42A8-899B-0D25672136CE}"/>
  </hyperlinks>
  <pageMargins left="0.7" right="0.7" top="0.75" bottom="0.75" header="0" footer="0"/>
  <pageSetup orientation="landscap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44D5-9DB4-4022-A984-73D728DFD693}">
  <sheetPr filterMode="1"/>
  <dimension ref="A1:T989"/>
  <sheetViews>
    <sheetView zoomScaleNormal="100" workbookViewId="0">
      <pane ySplit="1" topLeftCell="A2" activePane="bottomLeft" state="frozen"/>
      <selection pane="bottomLeft" activeCell="I1" sqref="I1:I1048576"/>
    </sheetView>
  </sheetViews>
  <sheetFormatPr defaultColWidth="8.6640625" defaultRowHeight="40.200000000000003" customHeight="1"/>
  <cols>
    <col min="1" max="1" width="14.5546875" style="173" customWidth="1"/>
    <col min="2" max="2" width="16.6640625" style="173" customWidth="1"/>
    <col min="3" max="3" width="15.5546875" style="173" customWidth="1"/>
    <col min="4" max="4" width="14.6640625" style="173" customWidth="1"/>
    <col min="5" max="5" width="18.33203125" style="173" customWidth="1"/>
    <col min="6" max="6" width="25.33203125" style="173" customWidth="1"/>
    <col min="7" max="7" width="25.6640625" style="173" customWidth="1"/>
    <col min="8" max="8" width="26.33203125" style="173" customWidth="1"/>
    <col min="9" max="9" width="17.44140625" style="195" customWidth="1"/>
    <col min="10" max="10" width="14.33203125" style="173" customWidth="1"/>
    <col min="11" max="11" width="17.44140625" style="173" customWidth="1"/>
    <col min="12" max="12" width="12.33203125" style="173" customWidth="1"/>
    <col min="13" max="13" width="10.6640625" style="173" customWidth="1"/>
    <col min="14" max="16384" width="8.6640625" style="173"/>
  </cols>
  <sheetData>
    <row r="1" spans="1:13" s="177" customFormat="1" ht="19.2" customHeight="1">
      <c r="A1" s="163" t="s">
        <v>10897</v>
      </c>
      <c r="B1" s="163" t="s">
        <v>53</v>
      </c>
      <c r="C1" s="163" t="s">
        <v>54</v>
      </c>
      <c r="D1" s="163" t="s">
        <v>55</v>
      </c>
      <c r="E1" s="163" t="s">
        <v>56</v>
      </c>
      <c r="F1" s="163" t="s">
        <v>57</v>
      </c>
      <c r="G1" s="163" t="s">
        <v>10898</v>
      </c>
      <c r="H1" s="163" t="s">
        <v>59</v>
      </c>
      <c r="I1" s="176" t="s">
        <v>10899</v>
      </c>
      <c r="J1" s="163" t="s">
        <v>10900</v>
      </c>
      <c r="K1" s="163" t="s">
        <v>63</v>
      </c>
      <c r="L1" s="163" t="s">
        <v>10901</v>
      </c>
      <c r="M1" s="163" t="s">
        <v>10902</v>
      </c>
    </row>
    <row r="2" spans="1:13" ht="40.200000000000003" hidden="1" customHeight="1">
      <c r="A2" s="229" t="s">
        <v>17</v>
      </c>
      <c r="B2" s="229" t="s">
        <v>10903</v>
      </c>
      <c r="C2" s="229" t="s">
        <v>209</v>
      </c>
      <c r="D2" s="229"/>
      <c r="E2" s="229" t="s">
        <v>10903</v>
      </c>
      <c r="F2" s="229" t="s">
        <v>10904</v>
      </c>
      <c r="G2" s="170" t="s">
        <v>10905</v>
      </c>
      <c r="H2" s="229" t="s">
        <v>10906</v>
      </c>
      <c r="I2" s="171" t="s">
        <v>9</v>
      </c>
      <c r="J2" s="229"/>
      <c r="K2" s="229"/>
    </row>
    <row r="3" spans="1:13" ht="40.200000000000003" hidden="1" customHeight="1">
      <c r="A3" s="229" t="s">
        <v>17</v>
      </c>
      <c r="B3" s="229" t="s">
        <v>10903</v>
      </c>
      <c r="C3" s="229" t="s">
        <v>215</v>
      </c>
      <c r="D3" s="229"/>
      <c r="E3" s="229" t="s">
        <v>10903</v>
      </c>
      <c r="F3" s="229" t="s">
        <v>10907</v>
      </c>
      <c r="G3" s="170" t="s">
        <v>10905</v>
      </c>
      <c r="H3" s="229" t="s">
        <v>10908</v>
      </c>
      <c r="I3" s="171" t="s">
        <v>9</v>
      </c>
      <c r="J3" s="229"/>
      <c r="K3" s="229"/>
    </row>
    <row r="4" spans="1:13" ht="40.200000000000003" hidden="1" customHeight="1">
      <c r="A4" s="229" t="s">
        <v>17</v>
      </c>
      <c r="B4" s="229" t="s">
        <v>10903</v>
      </c>
      <c r="C4" s="229" t="s">
        <v>220</v>
      </c>
      <c r="D4" s="229"/>
      <c r="E4" s="229" t="s">
        <v>10903</v>
      </c>
      <c r="F4" s="229" t="s">
        <v>10909</v>
      </c>
      <c r="G4" s="170" t="s">
        <v>10910</v>
      </c>
      <c r="H4" s="229" t="s">
        <v>10906</v>
      </c>
      <c r="I4" s="171" t="s">
        <v>9</v>
      </c>
      <c r="J4" s="229"/>
      <c r="K4" s="170"/>
    </row>
    <row r="5" spans="1:13" ht="40.200000000000003" hidden="1" customHeight="1">
      <c r="A5" s="229" t="s">
        <v>17</v>
      </c>
      <c r="B5" s="229" t="s">
        <v>10903</v>
      </c>
      <c r="C5" s="229" t="s">
        <v>226</v>
      </c>
      <c r="D5" s="229"/>
      <c r="E5" s="229" t="s">
        <v>10903</v>
      </c>
      <c r="F5" s="229" t="s">
        <v>10911</v>
      </c>
      <c r="G5" s="170" t="s">
        <v>10912</v>
      </c>
      <c r="H5" s="229" t="s">
        <v>10913</v>
      </c>
      <c r="I5" s="171" t="s">
        <v>9</v>
      </c>
      <c r="J5" s="229"/>
      <c r="K5" s="229"/>
    </row>
    <row r="6" spans="1:13" ht="40.200000000000003" hidden="1" customHeight="1">
      <c r="A6" s="229" t="s">
        <v>17</v>
      </c>
      <c r="B6" s="229" t="s">
        <v>10903</v>
      </c>
      <c r="C6" s="229" t="s">
        <v>230</v>
      </c>
      <c r="D6" s="229"/>
      <c r="E6" s="229" t="s">
        <v>10903</v>
      </c>
      <c r="F6" s="229" t="s">
        <v>10914</v>
      </c>
      <c r="G6" s="170" t="s">
        <v>10915</v>
      </c>
      <c r="H6" s="229" t="s">
        <v>10916</v>
      </c>
      <c r="I6" s="171" t="s">
        <v>9</v>
      </c>
      <c r="J6" s="229"/>
      <c r="K6" s="229"/>
    </row>
    <row r="7" spans="1:13" ht="40.200000000000003" hidden="1" customHeight="1">
      <c r="A7" s="229" t="s">
        <v>17</v>
      </c>
      <c r="B7" s="229" t="s">
        <v>10903</v>
      </c>
      <c r="C7" s="229" t="s">
        <v>234</v>
      </c>
      <c r="D7" s="229"/>
      <c r="E7" s="229" t="s">
        <v>10903</v>
      </c>
      <c r="F7" s="229" t="s">
        <v>10917</v>
      </c>
      <c r="G7" s="170" t="s">
        <v>10918</v>
      </c>
      <c r="H7" s="229" t="s">
        <v>10919</v>
      </c>
      <c r="I7" s="171" t="s">
        <v>9</v>
      </c>
      <c r="J7" s="229"/>
      <c r="K7" s="229"/>
    </row>
    <row r="8" spans="1:13" ht="40.200000000000003" hidden="1" customHeight="1">
      <c r="A8" s="229" t="s">
        <v>17</v>
      </c>
      <c r="B8" s="229" t="s">
        <v>10903</v>
      </c>
      <c r="C8" s="229" t="s">
        <v>238</v>
      </c>
      <c r="D8" s="229"/>
      <c r="E8" s="229" t="s">
        <v>10903</v>
      </c>
      <c r="F8" s="229" t="s">
        <v>10920</v>
      </c>
      <c r="G8" s="170" t="s">
        <v>10918</v>
      </c>
      <c r="H8" s="229" t="s">
        <v>10921</v>
      </c>
      <c r="I8" s="171" t="s">
        <v>9</v>
      </c>
      <c r="J8" s="229"/>
      <c r="K8" s="229"/>
    </row>
    <row r="9" spans="1:13" ht="40.200000000000003" hidden="1" customHeight="1">
      <c r="A9" s="229" t="s">
        <v>17</v>
      </c>
      <c r="B9" s="229" t="s">
        <v>10903</v>
      </c>
      <c r="C9" s="229" t="s">
        <v>243</v>
      </c>
      <c r="D9" s="229"/>
      <c r="E9" s="229" t="s">
        <v>10903</v>
      </c>
      <c r="F9" s="229" t="s">
        <v>10922</v>
      </c>
      <c r="G9" s="170" t="s">
        <v>10918</v>
      </c>
      <c r="H9" s="229" t="s">
        <v>10923</v>
      </c>
      <c r="I9" s="171" t="s">
        <v>9</v>
      </c>
      <c r="J9" s="229"/>
      <c r="K9" s="229"/>
    </row>
    <row r="10" spans="1:13" ht="40.200000000000003" hidden="1" customHeight="1">
      <c r="A10" s="229" t="s">
        <v>17</v>
      </c>
      <c r="B10" s="229" t="s">
        <v>10903</v>
      </c>
      <c r="C10" s="229" t="s">
        <v>248</v>
      </c>
      <c r="D10" s="229"/>
      <c r="E10" s="229" t="s">
        <v>10903</v>
      </c>
      <c r="F10" s="229" t="s">
        <v>10924</v>
      </c>
      <c r="G10" s="170" t="s">
        <v>10918</v>
      </c>
      <c r="H10" s="229" t="s">
        <v>10925</v>
      </c>
      <c r="I10" s="171" t="s">
        <v>9</v>
      </c>
      <c r="J10" s="229"/>
      <c r="K10" s="170"/>
    </row>
    <row r="11" spans="1:13" ht="40.200000000000003" hidden="1" customHeight="1">
      <c r="A11" s="229" t="s">
        <v>17</v>
      </c>
      <c r="B11" s="229" t="s">
        <v>10903</v>
      </c>
      <c r="C11" s="229" t="s">
        <v>252</v>
      </c>
      <c r="D11" s="229"/>
      <c r="E11" s="229" t="s">
        <v>10903</v>
      </c>
      <c r="F11" s="229" t="s">
        <v>10926</v>
      </c>
      <c r="G11" s="170" t="s">
        <v>10918</v>
      </c>
      <c r="H11" s="229" t="s">
        <v>10927</v>
      </c>
      <c r="I11" s="171" t="s">
        <v>9</v>
      </c>
      <c r="J11" s="229"/>
      <c r="K11" s="229"/>
    </row>
    <row r="12" spans="1:13" ht="40.200000000000003" hidden="1" customHeight="1">
      <c r="A12" s="229" t="s">
        <v>17</v>
      </c>
      <c r="B12" s="229" t="s">
        <v>10903</v>
      </c>
      <c r="C12" s="229" t="s">
        <v>257</v>
      </c>
      <c r="D12" s="229"/>
      <c r="E12" s="229" t="s">
        <v>10903</v>
      </c>
      <c r="F12" s="229" t="s">
        <v>10928</v>
      </c>
      <c r="G12" s="170" t="s">
        <v>10918</v>
      </c>
      <c r="H12" s="229" t="s">
        <v>10929</v>
      </c>
      <c r="I12" s="171" t="s">
        <v>9</v>
      </c>
      <c r="J12" s="229"/>
      <c r="K12" s="229"/>
    </row>
    <row r="13" spans="1:13" ht="40.200000000000003" hidden="1" customHeight="1">
      <c r="A13" s="229" t="s">
        <v>17</v>
      </c>
      <c r="B13" s="229" t="s">
        <v>10903</v>
      </c>
      <c r="C13" s="229" t="s">
        <v>260</v>
      </c>
      <c r="D13" s="229"/>
      <c r="E13" s="229" t="s">
        <v>10903</v>
      </c>
      <c r="F13" s="229" t="s">
        <v>10930</v>
      </c>
      <c r="G13" s="170" t="s">
        <v>10918</v>
      </c>
      <c r="H13" s="229" t="s">
        <v>10931</v>
      </c>
      <c r="I13" s="171" t="s">
        <v>9</v>
      </c>
      <c r="J13" s="229"/>
      <c r="K13" s="229"/>
    </row>
    <row r="14" spans="1:13" ht="40.200000000000003" hidden="1" customHeight="1">
      <c r="A14" s="229" t="s">
        <v>23</v>
      </c>
      <c r="B14" s="229" t="s">
        <v>10932</v>
      </c>
      <c r="C14" s="229" t="s">
        <v>209</v>
      </c>
      <c r="D14" s="229"/>
      <c r="E14" s="229" t="s">
        <v>10932</v>
      </c>
      <c r="F14" s="229" t="s">
        <v>10904</v>
      </c>
      <c r="G14" s="170" t="s">
        <v>10933</v>
      </c>
      <c r="H14" s="229" t="s">
        <v>10906</v>
      </c>
      <c r="I14" s="171" t="s">
        <v>9</v>
      </c>
      <c r="J14" s="229"/>
      <c r="K14" s="229"/>
    </row>
    <row r="15" spans="1:13" ht="40.200000000000003" hidden="1" customHeight="1">
      <c r="A15" s="229" t="s">
        <v>23</v>
      </c>
      <c r="B15" s="229" t="s">
        <v>10932</v>
      </c>
      <c r="C15" s="229" t="s">
        <v>215</v>
      </c>
      <c r="D15" s="229"/>
      <c r="E15" s="229" t="s">
        <v>10932</v>
      </c>
      <c r="F15" s="229" t="s">
        <v>10907</v>
      </c>
      <c r="G15" s="170" t="s">
        <v>10933</v>
      </c>
      <c r="H15" s="229" t="s">
        <v>10934</v>
      </c>
      <c r="I15" s="171" t="s">
        <v>9</v>
      </c>
      <c r="J15" s="229"/>
      <c r="K15" s="229"/>
    </row>
    <row r="16" spans="1:13" ht="40.200000000000003" hidden="1" customHeight="1">
      <c r="A16" s="229" t="s">
        <v>23</v>
      </c>
      <c r="B16" s="229" t="s">
        <v>10932</v>
      </c>
      <c r="C16" s="229" t="s">
        <v>220</v>
      </c>
      <c r="D16" s="229"/>
      <c r="E16" s="229" t="s">
        <v>10932</v>
      </c>
      <c r="F16" s="229" t="s">
        <v>10935</v>
      </c>
      <c r="G16" s="170" t="s">
        <v>10936</v>
      </c>
      <c r="H16" s="229" t="s">
        <v>10913</v>
      </c>
      <c r="I16" s="171" t="s">
        <v>9</v>
      </c>
      <c r="J16" s="229"/>
      <c r="K16" s="229"/>
    </row>
    <row r="17" spans="1:11" ht="40.200000000000003" hidden="1" customHeight="1">
      <c r="A17" s="229" t="s">
        <v>23</v>
      </c>
      <c r="B17" s="229" t="s">
        <v>10932</v>
      </c>
      <c r="C17" s="229" t="s">
        <v>226</v>
      </c>
      <c r="D17" s="229"/>
      <c r="E17" s="229" t="s">
        <v>10932</v>
      </c>
      <c r="F17" s="229" t="s">
        <v>10937</v>
      </c>
      <c r="G17" s="170" t="s">
        <v>10938</v>
      </c>
      <c r="H17" s="229" t="s">
        <v>10939</v>
      </c>
      <c r="I17" s="171" t="s">
        <v>9</v>
      </c>
      <c r="J17" s="178"/>
      <c r="K17" s="229"/>
    </row>
    <row r="18" spans="1:11" ht="40.200000000000003" hidden="1" customHeight="1">
      <c r="A18" s="229" t="s">
        <v>23</v>
      </c>
      <c r="B18" s="229" t="s">
        <v>10932</v>
      </c>
      <c r="C18" s="229" t="s">
        <v>230</v>
      </c>
      <c r="D18" s="229"/>
      <c r="E18" s="229" t="s">
        <v>10932</v>
      </c>
      <c r="F18" s="229" t="s">
        <v>10940</v>
      </c>
      <c r="G18" s="170" t="s">
        <v>10938</v>
      </c>
      <c r="H18" s="229" t="s">
        <v>10939</v>
      </c>
      <c r="I18" s="171" t="s">
        <v>9</v>
      </c>
      <c r="J18" s="229"/>
      <c r="K18" s="229"/>
    </row>
    <row r="19" spans="1:11" ht="40.200000000000003" hidden="1" customHeight="1">
      <c r="A19" s="229" t="s">
        <v>23</v>
      </c>
      <c r="B19" s="229" t="s">
        <v>10932</v>
      </c>
      <c r="C19" s="229" t="s">
        <v>234</v>
      </c>
      <c r="D19" s="229"/>
      <c r="E19" s="229" t="s">
        <v>10932</v>
      </c>
      <c r="F19" s="229" t="s">
        <v>10941</v>
      </c>
      <c r="G19" s="170" t="s">
        <v>10942</v>
      </c>
      <c r="H19" s="229" t="s">
        <v>10906</v>
      </c>
      <c r="I19" s="171" t="s">
        <v>9</v>
      </c>
      <c r="J19" s="229"/>
      <c r="K19" s="229"/>
    </row>
    <row r="20" spans="1:11" ht="40.200000000000003" hidden="1" customHeight="1">
      <c r="A20" s="229" t="s">
        <v>23</v>
      </c>
      <c r="B20" s="229" t="s">
        <v>10932</v>
      </c>
      <c r="C20" s="229" t="s">
        <v>238</v>
      </c>
      <c r="D20" s="229"/>
      <c r="E20" s="229" t="s">
        <v>10932</v>
      </c>
      <c r="F20" s="229" t="s">
        <v>10943</v>
      </c>
      <c r="G20" s="170" t="s">
        <v>10942</v>
      </c>
      <c r="H20" s="229" t="s">
        <v>10944</v>
      </c>
      <c r="I20" s="171" t="s">
        <v>9</v>
      </c>
      <c r="J20" s="229"/>
      <c r="K20" s="229"/>
    </row>
    <row r="21" spans="1:11" ht="40.200000000000003" hidden="1" customHeight="1">
      <c r="A21" s="229" t="s">
        <v>23</v>
      </c>
      <c r="B21" s="229" t="s">
        <v>10932</v>
      </c>
      <c r="C21" s="229" t="s">
        <v>243</v>
      </c>
      <c r="D21" s="229"/>
      <c r="E21" s="229" t="s">
        <v>10932</v>
      </c>
      <c r="F21" s="229" t="s">
        <v>10945</v>
      </c>
      <c r="G21" s="170" t="s">
        <v>10942</v>
      </c>
      <c r="H21" s="229" t="s">
        <v>10946</v>
      </c>
      <c r="I21" s="171" t="s">
        <v>9</v>
      </c>
      <c r="J21" s="229"/>
      <c r="K21" s="229"/>
    </row>
    <row r="22" spans="1:11" ht="40.200000000000003" hidden="1" customHeight="1">
      <c r="A22" s="229" t="s">
        <v>23</v>
      </c>
      <c r="B22" s="229" t="s">
        <v>10932</v>
      </c>
      <c r="C22" s="229" t="s">
        <v>248</v>
      </c>
      <c r="D22" s="229"/>
      <c r="E22" s="229" t="s">
        <v>10932</v>
      </c>
      <c r="F22" s="229" t="s">
        <v>10947</v>
      </c>
      <c r="G22" s="170" t="s">
        <v>10942</v>
      </c>
      <c r="H22" s="229" t="s">
        <v>10948</v>
      </c>
      <c r="I22" s="171" t="s">
        <v>9</v>
      </c>
      <c r="J22" s="229"/>
      <c r="K22" s="229"/>
    </row>
    <row r="23" spans="1:11" ht="40.200000000000003" hidden="1" customHeight="1">
      <c r="A23" s="229" t="s">
        <v>23</v>
      </c>
      <c r="B23" s="229" t="s">
        <v>10932</v>
      </c>
      <c r="C23" s="229" t="s">
        <v>252</v>
      </c>
      <c r="D23" s="229"/>
      <c r="E23" s="229" t="s">
        <v>10932</v>
      </c>
      <c r="F23" s="229" t="s">
        <v>10949</v>
      </c>
      <c r="G23" s="170" t="s">
        <v>10942</v>
      </c>
      <c r="H23" s="229" t="s">
        <v>10950</v>
      </c>
      <c r="I23" s="171" t="s">
        <v>9</v>
      </c>
      <c r="J23" s="229"/>
      <c r="K23" s="229"/>
    </row>
    <row r="24" spans="1:11" ht="40.200000000000003" hidden="1" customHeight="1">
      <c r="A24" s="229" t="s">
        <v>23</v>
      </c>
      <c r="B24" s="229" t="s">
        <v>10932</v>
      </c>
      <c r="C24" s="229" t="s">
        <v>257</v>
      </c>
      <c r="E24" s="229" t="s">
        <v>10932</v>
      </c>
      <c r="F24" s="229" t="s">
        <v>10951</v>
      </c>
      <c r="G24" s="170" t="s">
        <v>10942</v>
      </c>
      <c r="H24" s="229" t="s">
        <v>10952</v>
      </c>
      <c r="I24" s="171" t="s">
        <v>9</v>
      </c>
      <c r="J24" s="179"/>
      <c r="K24" s="229"/>
    </row>
    <row r="25" spans="1:11" ht="40.200000000000003" hidden="1" customHeight="1">
      <c r="A25" s="229" t="s">
        <v>23</v>
      </c>
      <c r="B25" s="229" t="s">
        <v>10932</v>
      </c>
      <c r="C25" s="229" t="s">
        <v>260</v>
      </c>
      <c r="E25" s="229" t="s">
        <v>10932</v>
      </c>
      <c r="F25" s="229" t="s">
        <v>10953</v>
      </c>
      <c r="G25" s="170" t="s">
        <v>10942</v>
      </c>
      <c r="H25" s="229" t="s">
        <v>10954</v>
      </c>
      <c r="I25" s="171" t="s">
        <v>9</v>
      </c>
      <c r="J25" s="179"/>
      <c r="K25" s="229"/>
    </row>
    <row r="26" spans="1:11" ht="40.200000000000003" hidden="1" customHeight="1">
      <c r="A26" s="229" t="s">
        <v>23</v>
      </c>
      <c r="B26" s="229" t="s">
        <v>10932</v>
      </c>
      <c r="C26" s="229" t="s">
        <v>264</v>
      </c>
      <c r="E26" s="229" t="s">
        <v>10932</v>
      </c>
      <c r="F26" s="229" t="s">
        <v>10955</v>
      </c>
      <c r="G26" s="170" t="s">
        <v>10942</v>
      </c>
      <c r="H26" s="229" t="s">
        <v>10956</v>
      </c>
      <c r="I26" s="171" t="s">
        <v>9</v>
      </c>
      <c r="J26" s="179"/>
      <c r="K26" s="229"/>
    </row>
    <row r="27" spans="1:11" ht="40.200000000000003" hidden="1" customHeight="1">
      <c r="A27" s="229" t="s">
        <v>23</v>
      </c>
      <c r="B27" s="229" t="s">
        <v>10932</v>
      </c>
      <c r="C27" s="229" t="s">
        <v>268</v>
      </c>
      <c r="E27" s="229" t="s">
        <v>10932</v>
      </c>
      <c r="F27" s="229" t="s">
        <v>10957</v>
      </c>
      <c r="G27" s="170" t="s">
        <v>10942</v>
      </c>
      <c r="H27" s="229" t="s">
        <v>10958</v>
      </c>
      <c r="I27" s="171" t="s">
        <v>9</v>
      </c>
      <c r="J27" s="179"/>
      <c r="K27" s="229"/>
    </row>
    <row r="28" spans="1:11" ht="40.200000000000003" hidden="1" customHeight="1">
      <c r="A28" s="229" t="s">
        <v>23</v>
      </c>
      <c r="B28" s="229" t="s">
        <v>10932</v>
      </c>
      <c r="C28" s="229" t="s">
        <v>272</v>
      </c>
      <c r="E28" s="229" t="s">
        <v>10932</v>
      </c>
      <c r="F28" s="229" t="s">
        <v>10959</v>
      </c>
      <c r="G28" s="170" t="s">
        <v>10942</v>
      </c>
      <c r="H28" s="229" t="s">
        <v>10960</v>
      </c>
      <c r="I28" s="171" t="s">
        <v>9</v>
      </c>
      <c r="J28" s="179"/>
      <c r="K28" s="229"/>
    </row>
    <row r="29" spans="1:11" ht="40.200000000000003" hidden="1" customHeight="1">
      <c r="A29" s="229" t="s">
        <v>23</v>
      </c>
      <c r="B29" s="229" t="s">
        <v>10932</v>
      </c>
      <c r="C29" s="229" t="s">
        <v>275</v>
      </c>
      <c r="E29" s="229" t="s">
        <v>10932</v>
      </c>
      <c r="F29" s="229" t="s">
        <v>10961</v>
      </c>
      <c r="G29" s="170" t="s">
        <v>10933</v>
      </c>
      <c r="H29" s="229" t="s">
        <v>10962</v>
      </c>
      <c r="I29" s="171" t="s">
        <v>9</v>
      </c>
      <c r="J29" s="179"/>
      <c r="K29" s="229"/>
    </row>
    <row r="30" spans="1:11" ht="40.200000000000003" hidden="1" customHeight="1">
      <c r="A30" s="229" t="s">
        <v>16</v>
      </c>
      <c r="B30" s="229" t="s">
        <v>10963</v>
      </c>
      <c r="C30" s="229" t="s">
        <v>209</v>
      </c>
      <c r="E30" s="229" t="s">
        <v>10963</v>
      </c>
      <c r="F30" s="229" t="s">
        <v>10904</v>
      </c>
      <c r="G30" s="170" t="s">
        <v>10964</v>
      </c>
      <c r="H30" s="229" t="s">
        <v>10906</v>
      </c>
      <c r="I30" s="171" t="s">
        <v>9</v>
      </c>
      <c r="J30" s="179"/>
      <c r="K30" s="229"/>
    </row>
    <row r="31" spans="1:11" ht="40.200000000000003" hidden="1" customHeight="1">
      <c r="A31" s="229" t="s">
        <v>16</v>
      </c>
      <c r="B31" s="229" t="s">
        <v>10963</v>
      </c>
      <c r="C31" s="229" t="s">
        <v>215</v>
      </c>
      <c r="E31" s="229" t="s">
        <v>10963</v>
      </c>
      <c r="F31" s="229" t="s">
        <v>10907</v>
      </c>
      <c r="G31" s="170" t="s">
        <v>10964</v>
      </c>
      <c r="H31" s="229" t="s">
        <v>10908</v>
      </c>
      <c r="I31" s="171" t="s">
        <v>9</v>
      </c>
      <c r="J31" s="179"/>
      <c r="K31" s="229"/>
    </row>
    <row r="32" spans="1:11" ht="40.200000000000003" hidden="1" customHeight="1">
      <c r="A32" s="229" t="s">
        <v>16</v>
      </c>
      <c r="B32" s="229" t="s">
        <v>10963</v>
      </c>
      <c r="C32" s="229" t="s">
        <v>220</v>
      </c>
      <c r="E32" s="229" t="s">
        <v>10963</v>
      </c>
      <c r="F32" s="229" t="s">
        <v>10914</v>
      </c>
      <c r="G32" s="170" t="s">
        <v>10964</v>
      </c>
      <c r="H32" s="229" t="s">
        <v>10962</v>
      </c>
      <c r="I32" s="171" t="s">
        <v>9</v>
      </c>
      <c r="J32" s="179"/>
      <c r="K32" s="229"/>
    </row>
    <row r="33" spans="1:11" ht="40.200000000000003" hidden="1" customHeight="1">
      <c r="A33" s="229" t="s">
        <v>16</v>
      </c>
      <c r="B33" s="229" t="s">
        <v>10963</v>
      </c>
      <c r="C33" s="229" t="s">
        <v>226</v>
      </c>
      <c r="E33" s="229" t="s">
        <v>10963</v>
      </c>
      <c r="F33" s="229" t="s">
        <v>10965</v>
      </c>
      <c r="G33" s="170" t="s">
        <v>10964</v>
      </c>
      <c r="H33" s="229" t="s">
        <v>10966</v>
      </c>
      <c r="I33" s="171" t="s">
        <v>9</v>
      </c>
      <c r="J33" s="179"/>
      <c r="K33" s="229"/>
    </row>
    <row r="34" spans="1:11" ht="40.200000000000003" hidden="1" customHeight="1">
      <c r="A34" s="229" t="s">
        <v>16</v>
      </c>
      <c r="B34" s="229" t="s">
        <v>10963</v>
      </c>
      <c r="C34" s="229" t="s">
        <v>230</v>
      </c>
      <c r="E34" s="229" t="s">
        <v>10963</v>
      </c>
      <c r="F34" s="229" t="s">
        <v>10967</v>
      </c>
      <c r="G34" s="170" t="s">
        <v>10968</v>
      </c>
      <c r="H34" s="229" t="s">
        <v>10969</v>
      </c>
      <c r="I34" s="171" t="s">
        <v>9</v>
      </c>
      <c r="J34" s="179"/>
      <c r="K34" s="229"/>
    </row>
    <row r="35" spans="1:11" ht="40.200000000000003" hidden="1" customHeight="1">
      <c r="A35" s="229" t="s">
        <v>16</v>
      </c>
      <c r="B35" s="229" t="s">
        <v>10963</v>
      </c>
      <c r="C35" s="229" t="s">
        <v>234</v>
      </c>
      <c r="E35" s="229" t="s">
        <v>10963</v>
      </c>
      <c r="F35" s="229" t="s">
        <v>10970</v>
      </c>
      <c r="G35" s="170" t="s">
        <v>10971</v>
      </c>
      <c r="H35" s="229" t="s">
        <v>10960</v>
      </c>
      <c r="I35" s="171" t="s">
        <v>9</v>
      </c>
      <c r="J35" s="179"/>
      <c r="K35" s="229"/>
    </row>
    <row r="36" spans="1:11" ht="40.200000000000003" hidden="1" customHeight="1">
      <c r="A36" s="229" t="s">
        <v>16</v>
      </c>
      <c r="B36" s="229" t="s">
        <v>10963</v>
      </c>
      <c r="C36" s="229" t="s">
        <v>238</v>
      </c>
      <c r="E36" s="229" t="s">
        <v>10963</v>
      </c>
      <c r="F36" s="229" t="s">
        <v>10972</v>
      </c>
      <c r="G36" s="170" t="s">
        <v>10973</v>
      </c>
      <c r="H36" s="229" t="s">
        <v>10974</v>
      </c>
      <c r="I36" s="171" t="s">
        <v>9</v>
      </c>
      <c r="J36" s="180"/>
      <c r="K36" s="229"/>
    </row>
    <row r="37" spans="1:11" ht="40.200000000000003" hidden="1" customHeight="1">
      <c r="A37" s="229" t="s">
        <v>16</v>
      </c>
      <c r="B37" s="229" t="s">
        <v>10963</v>
      </c>
      <c r="C37" s="229" t="s">
        <v>243</v>
      </c>
      <c r="E37" s="229" t="s">
        <v>10963</v>
      </c>
      <c r="F37" s="229" t="s">
        <v>10975</v>
      </c>
      <c r="G37" s="170" t="s">
        <v>10973</v>
      </c>
      <c r="H37" s="229" t="s">
        <v>10974</v>
      </c>
      <c r="I37" s="171" t="s">
        <v>9</v>
      </c>
      <c r="J37" s="179"/>
      <c r="K37" s="229"/>
    </row>
    <row r="38" spans="1:11" ht="40.200000000000003" hidden="1" customHeight="1">
      <c r="A38" s="229" t="s">
        <v>16</v>
      </c>
      <c r="B38" s="229" t="s">
        <v>10963</v>
      </c>
      <c r="C38" s="229" t="s">
        <v>248</v>
      </c>
      <c r="E38" s="229" t="s">
        <v>10963</v>
      </c>
      <c r="F38" s="229" t="s">
        <v>10976</v>
      </c>
      <c r="G38" s="170" t="s">
        <v>10964</v>
      </c>
      <c r="H38" s="229" t="s">
        <v>10977</v>
      </c>
      <c r="I38" s="171" t="s">
        <v>9</v>
      </c>
      <c r="J38" s="179"/>
      <c r="K38" s="229"/>
    </row>
    <row r="39" spans="1:11" ht="40.200000000000003" hidden="1" customHeight="1">
      <c r="A39" s="229" t="s">
        <v>16</v>
      </c>
      <c r="B39" s="229" t="s">
        <v>10963</v>
      </c>
      <c r="C39" s="229" t="s">
        <v>252</v>
      </c>
      <c r="E39" s="229" t="s">
        <v>10963</v>
      </c>
      <c r="F39" s="229" t="s">
        <v>10978</v>
      </c>
      <c r="G39" s="170" t="s">
        <v>10964</v>
      </c>
      <c r="H39" s="229" t="s">
        <v>10979</v>
      </c>
      <c r="I39" s="171" t="s">
        <v>9</v>
      </c>
      <c r="J39" s="179"/>
      <c r="K39" s="229"/>
    </row>
    <row r="40" spans="1:11" ht="40.200000000000003" hidden="1" customHeight="1">
      <c r="A40" s="229" t="s">
        <v>24</v>
      </c>
      <c r="B40" s="229" t="s">
        <v>10980</v>
      </c>
      <c r="C40" s="229" t="s">
        <v>209</v>
      </c>
      <c r="E40" s="229" t="s">
        <v>10980</v>
      </c>
      <c r="F40" s="229" t="s">
        <v>10904</v>
      </c>
      <c r="G40" s="170" t="s">
        <v>10981</v>
      </c>
      <c r="H40" s="229" t="s">
        <v>10906</v>
      </c>
      <c r="I40" s="171" t="s">
        <v>9</v>
      </c>
      <c r="J40" s="179"/>
      <c r="K40" s="229"/>
    </row>
    <row r="41" spans="1:11" ht="40.200000000000003" hidden="1" customHeight="1">
      <c r="A41" s="229" t="s">
        <v>24</v>
      </c>
      <c r="B41" s="229" t="s">
        <v>10980</v>
      </c>
      <c r="C41" s="229" t="s">
        <v>215</v>
      </c>
      <c r="E41" s="229" t="s">
        <v>10980</v>
      </c>
      <c r="F41" s="229" t="s">
        <v>10907</v>
      </c>
      <c r="G41" s="170" t="s">
        <v>10981</v>
      </c>
      <c r="H41" s="229" t="s">
        <v>10908</v>
      </c>
      <c r="I41" s="171" t="s">
        <v>9</v>
      </c>
      <c r="J41" s="179"/>
      <c r="K41" s="229"/>
    </row>
    <row r="42" spans="1:11" ht="40.200000000000003" hidden="1" customHeight="1">
      <c r="A42" s="229" t="s">
        <v>24</v>
      </c>
      <c r="B42" s="229" t="s">
        <v>10980</v>
      </c>
      <c r="C42" s="229" t="s">
        <v>220</v>
      </c>
      <c r="D42" s="229"/>
      <c r="E42" s="229" t="s">
        <v>10980</v>
      </c>
      <c r="F42" s="229" t="s">
        <v>10935</v>
      </c>
      <c r="G42" s="170" t="s">
        <v>10981</v>
      </c>
      <c r="H42" s="229" t="s">
        <v>10913</v>
      </c>
      <c r="I42" s="171" t="s">
        <v>9</v>
      </c>
      <c r="J42" s="229"/>
      <c r="K42" s="229"/>
    </row>
    <row r="43" spans="1:11" ht="40.200000000000003" hidden="1" customHeight="1">
      <c r="A43" s="229" t="s">
        <v>24</v>
      </c>
      <c r="B43" s="229" t="s">
        <v>10980</v>
      </c>
      <c r="C43" s="229" t="s">
        <v>226</v>
      </c>
      <c r="D43" s="229"/>
      <c r="E43" s="229" t="s">
        <v>10980</v>
      </c>
      <c r="F43" s="229" t="s">
        <v>10982</v>
      </c>
      <c r="G43" s="170" t="s">
        <v>10981</v>
      </c>
      <c r="H43" s="229" t="s">
        <v>10983</v>
      </c>
      <c r="I43" s="171" t="s">
        <v>9</v>
      </c>
      <c r="J43" s="229"/>
      <c r="K43" s="229"/>
    </row>
    <row r="44" spans="1:11" ht="40.200000000000003" hidden="1" customHeight="1">
      <c r="A44" s="229" t="s">
        <v>24</v>
      </c>
      <c r="B44" s="229" t="s">
        <v>10980</v>
      </c>
      <c r="C44" s="229" t="s">
        <v>230</v>
      </c>
      <c r="D44" s="229"/>
      <c r="E44" s="229" t="s">
        <v>10980</v>
      </c>
      <c r="F44" s="229" t="s">
        <v>10984</v>
      </c>
      <c r="G44" s="170" t="s">
        <v>10981</v>
      </c>
      <c r="H44" s="229" t="s">
        <v>10983</v>
      </c>
      <c r="I44" s="171" t="s">
        <v>9</v>
      </c>
      <c r="J44" s="229"/>
      <c r="K44" s="229"/>
    </row>
    <row r="45" spans="1:11" ht="40.200000000000003" hidden="1" customHeight="1">
      <c r="A45" s="229" t="s">
        <v>24</v>
      </c>
      <c r="B45" s="229" t="s">
        <v>10980</v>
      </c>
      <c r="C45" s="229" t="s">
        <v>234</v>
      </c>
      <c r="D45" s="229"/>
      <c r="E45" s="229" t="s">
        <v>10980</v>
      </c>
      <c r="F45" s="229" t="s">
        <v>10985</v>
      </c>
      <c r="G45" s="170" t="s">
        <v>10981</v>
      </c>
      <c r="H45" s="229" t="s">
        <v>10983</v>
      </c>
      <c r="I45" s="171" t="s">
        <v>9</v>
      </c>
      <c r="J45" s="229"/>
      <c r="K45" s="170"/>
    </row>
    <row r="46" spans="1:11" ht="40.200000000000003" hidden="1" customHeight="1">
      <c r="A46" s="229" t="s">
        <v>24</v>
      </c>
      <c r="B46" s="229" t="s">
        <v>10980</v>
      </c>
      <c r="C46" s="229" t="s">
        <v>238</v>
      </c>
      <c r="D46" s="229"/>
      <c r="E46" s="229" t="s">
        <v>10980</v>
      </c>
      <c r="F46" s="229" t="s">
        <v>10986</v>
      </c>
      <c r="G46" s="170" t="s">
        <v>10981</v>
      </c>
      <c r="H46" s="229" t="s">
        <v>10987</v>
      </c>
      <c r="I46" s="171" t="s">
        <v>9</v>
      </c>
      <c r="J46" s="229"/>
      <c r="K46" s="229"/>
    </row>
    <row r="47" spans="1:11" ht="40.200000000000003" hidden="1" customHeight="1">
      <c r="A47" s="229" t="s">
        <v>24</v>
      </c>
      <c r="B47" s="229" t="s">
        <v>10980</v>
      </c>
      <c r="C47" s="229" t="s">
        <v>243</v>
      </c>
      <c r="D47" s="229"/>
      <c r="E47" s="229" t="s">
        <v>10980</v>
      </c>
      <c r="F47" s="229" t="s">
        <v>10988</v>
      </c>
      <c r="G47" s="170" t="s">
        <v>10981</v>
      </c>
      <c r="H47" s="181" t="s">
        <v>10989</v>
      </c>
      <c r="I47" s="171" t="s">
        <v>9</v>
      </c>
      <c r="J47" s="229"/>
      <c r="K47" s="229"/>
    </row>
    <row r="48" spans="1:11" ht="40.200000000000003" hidden="1" customHeight="1">
      <c r="A48" s="229" t="s">
        <v>24</v>
      </c>
      <c r="B48" s="229" t="s">
        <v>10980</v>
      </c>
      <c r="C48" s="229" t="s">
        <v>248</v>
      </c>
      <c r="D48" s="229"/>
      <c r="E48" s="229" t="s">
        <v>10980</v>
      </c>
      <c r="F48" s="229" t="s">
        <v>10990</v>
      </c>
      <c r="G48" s="170" t="s">
        <v>10981</v>
      </c>
      <c r="H48" s="229" t="s">
        <v>10991</v>
      </c>
      <c r="I48" s="171" t="s">
        <v>9</v>
      </c>
      <c r="J48" s="229"/>
      <c r="K48" s="229"/>
    </row>
    <row r="49" spans="1:11" ht="40.200000000000003" hidden="1" customHeight="1">
      <c r="A49" s="229" t="s">
        <v>24</v>
      </c>
      <c r="B49" s="229" t="s">
        <v>10980</v>
      </c>
      <c r="C49" s="229" t="s">
        <v>252</v>
      </c>
      <c r="D49" s="229"/>
      <c r="E49" s="229" t="s">
        <v>10980</v>
      </c>
      <c r="F49" s="229" t="s">
        <v>10992</v>
      </c>
      <c r="G49" s="170" t="s">
        <v>10981</v>
      </c>
      <c r="H49" s="229" t="s">
        <v>10993</v>
      </c>
      <c r="I49" s="171" t="s">
        <v>9</v>
      </c>
      <c r="J49" s="229"/>
      <c r="K49" s="229"/>
    </row>
    <row r="50" spans="1:11" ht="40.200000000000003" hidden="1" customHeight="1">
      <c r="A50" s="229" t="s">
        <v>24</v>
      </c>
      <c r="B50" s="229" t="s">
        <v>10980</v>
      </c>
      <c r="C50" s="229" t="s">
        <v>257</v>
      </c>
      <c r="D50" s="229"/>
      <c r="E50" s="229" t="s">
        <v>10980</v>
      </c>
      <c r="F50" s="229" t="s">
        <v>10994</v>
      </c>
      <c r="G50" s="170" t="s">
        <v>10981</v>
      </c>
      <c r="H50" s="229" t="s">
        <v>10995</v>
      </c>
      <c r="I50" s="171" t="s">
        <v>9</v>
      </c>
      <c r="J50" s="229"/>
      <c r="K50" s="229"/>
    </row>
    <row r="51" spans="1:11" ht="40.200000000000003" hidden="1" customHeight="1">
      <c r="A51" s="229" t="s">
        <v>24</v>
      </c>
      <c r="B51" s="229" t="s">
        <v>10980</v>
      </c>
      <c r="C51" s="229" t="s">
        <v>260</v>
      </c>
      <c r="D51" s="229"/>
      <c r="E51" s="229" t="s">
        <v>10980</v>
      </c>
      <c r="F51" s="229" t="s">
        <v>10996</v>
      </c>
      <c r="G51" s="170" t="s">
        <v>10981</v>
      </c>
      <c r="H51" s="229" t="s">
        <v>10997</v>
      </c>
      <c r="I51" s="171" t="s">
        <v>9</v>
      </c>
      <c r="J51" s="229"/>
      <c r="K51" s="170"/>
    </row>
    <row r="52" spans="1:11" ht="40.200000000000003" hidden="1" customHeight="1">
      <c r="A52" s="229" t="s">
        <v>20</v>
      </c>
      <c r="B52" s="229" t="s">
        <v>10998</v>
      </c>
      <c r="C52" s="229" t="s">
        <v>209</v>
      </c>
      <c r="D52" s="229"/>
      <c r="E52" s="229" t="s">
        <v>10998</v>
      </c>
      <c r="F52" s="229" t="s">
        <v>10904</v>
      </c>
      <c r="G52" s="170" t="s">
        <v>10999</v>
      </c>
      <c r="H52" s="229" t="s">
        <v>10906</v>
      </c>
      <c r="I52" s="171" t="s">
        <v>9</v>
      </c>
      <c r="J52" s="229"/>
      <c r="K52" s="170"/>
    </row>
    <row r="53" spans="1:11" ht="40.200000000000003" hidden="1" customHeight="1">
      <c r="A53" s="229" t="s">
        <v>20</v>
      </c>
      <c r="B53" s="229" t="s">
        <v>10998</v>
      </c>
      <c r="C53" s="229" t="s">
        <v>215</v>
      </c>
      <c r="D53" s="229"/>
      <c r="E53" s="229" t="s">
        <v>10998</v>
      </c>
      <c r="F53" s="229" t="s">
        <v>10907</v>
      </c>
      <c r="G53" s="170" t="s">
        <v>10999</v>
      </c>
      <c r="H53" s="229" t="s">
        <v>10908</v>
      </c>
      <c r="I53" s="171" t="s">
        <v>9</v>
      </c>
      <c r="J53" s="229"/>
      <c r="K53" s="229"/>
    </row>
    <row r="54" spans="1:11" ht="40.200000000000003" hidden="1" customHeight="1">
      <c r="A54" s="229" t="s">
        <v>20</v>
      </c>
      <c r="B54" s="229" t="s">
        <v>10998</v>
      </c>
      <c r="C54" s="229" t="s">
        <v>220</v>
      </c>
      <c r="D54" s="229"/>
      <c r="E54" s="229" t="s">
        <v>10998</v>
      </c>
      <c r="F54" s="229" t="s">
        <v>11000</v>
      </c>
      <c r="G54" s="170" t="s">
        <v>10999</v>
      </c>
      <c r="H54" s="229" t="s">
        <v>11001</v>
      </c>
      <c r="I54" s="171" t="s">
        <v>9</v>
      </c>
      <c r="J54" s="229"/>
      <c r="K54" s="170"/>
    </row>
    <row r="55" spans="1:11" ht="40.200000000000003" hidden="1" customHeight="1">
      <c r="A55" s="229" t="s">
        <v>20</v>
      </c>
      <c r="B55" s="229" t="s">
        <v>10998</v>
      </c>
      <c r="C55" s="229" t="s">
        <v>226</v>
      </c>
      <c r="D55" s="229"/>
      <c r="E55" s="229" t="s">
        <v>10998</v>
      </c>
      <c r="F55" s="229" t="s">
        <v>10967</v>
      </c>
      <c r="G55" s="170" t="s">
        <v>10999</v>
      </c>
      <c r="H55" s="229" t="s">
        <v>11002</v>
      </c>
      <c r="I55" s="171" t="s">
        <v>9</v>
      </c>
      <c r="J55" s="182"/>
      <c r="K55" s="229"/>
    </row>
    <row r="56" spans="1:11" ht="40.200000000000003" hidden="1" customHeight="1">
      <c r="A56" s="229" t="s">
        <v>20</v>
      </c>
      <c r="B56" s="229" t="s">
        <v>10998</v>
      </c>
      <c r="C56" s="229" t="s">
        <v>230</v>
      </c>
      <c r="D56" s="229"/>
      <c r="E56" s="229" t="s">
        <v>10998</v>
      </c>
      <c r="F56" s="229" t="s">
        <v>10970</v>
      </c>
      <c r="G56" s="170" t="s">
        <v>10999</v>
      </c>
      <c r="H56" s="229" t="s">
        <v>11003</v>
      </c>
      <c r="I56" s="171" t="s">
        <v>9</v>
      </c>
      <c r="J56" s="182"/>
      <c r="K56" s="229"/>
    </row>
    <row r="57" spans="1:11" ht="40.200000000000003" hidden="1" customHeight="1">
      <c r="A57" s="229" t="s">
        <v>20</v>
      </c>
      <c r="B57" s="229" t="s">
        <v>10998</v>
      </c>
      <c r="C57" s="229" t="s">
        <v>234</v>
      </c>
      <c r="D57" s="229"/>
      <c r="E57" s="229" t="s">
        <v>10998</v>
      </c>
      <c r="F57" s="229" t="s">
        <v>10972</v>
      </c>
      <c r="G57" s="170" t="s">
        <v>10999</v>
      </c>
      <c r="H57" s="229" t="s">
        <v>11004</v>
      </c>
      <c r="I57" s="171" t="s">
        <v>9</v>
      </c>
      <c r="J57" s="229"/>
      <c r="K57" s="170"/>
    </row>
    <row r="58" spans="1:11" ht="40.200000000000003" hidden="1" customHeight="1">
      <c r="A58" s="229" t="s">
        <v>20</v>
      </c>
      <c r="B58" s="229" t="s">
        <v>10998</v>
      </c>
      <c r="C58" s="229" t="s">
        <v>238</v>
      </c>
      <c r="D58" s="229"/>
      <c r="E58" s="229" t="s">
        <v>10998</v>
      </c>
      <c r="F58" s="229" t="s">
        <v>11005</v>
      </c>
      <c r="G58" s="170" t="s">
        <v>10999</v>
      </c>
      <c r="H58" s="173" t="s">
        <v>11006</v>
      </c>
      <c r="I58" s="171" t="s">
        <v>9</v>
      </c>
      <c r="J58" s="229"/>
      <c r="K58" s="170"/>
    </row>
    <row r="59" spans="1:11" ht="40.200000000000003" hidden="1" customHeight="1">
      <c r="A59" s="229" t="s">
        <v>20</v>
      </c>
      <c r="B59" s="229" t="s">
        <v>10998</v>
      </c>
      <c r="C59" s="229" t="s">
        <v>243</v>
      </c>
      <c r="D59" s="229"/>
      <c r="E59" s="229" t="s">
        <v>10998</v>
      </c>
      <c r="F59" s="229" t="s">
        <v>11007</v>
      </c>
      <c r="G59" s="170" t="s">
        <v>10999</v>
      </c>
      <c r="H59" s="173" t="s">
        <v>11008</v>
      </c>
      <c r="I59" s="171" t="s">
        <v>9</v>
      </c>
      <c r="J59" s="229"/>
      <c r="K59" s="229"/>
    </row>
    <row r="60" spans="1:11" ht="40.200000000000003" hidden="1" customHeight="1">
      <c r="A60" s="229" t="s">
        <v>20</v>
      </c>
      <c r="B60" s="229" t="s">
        <v>10998</v>
      </c>
      <c r="C60" s="229" t="s">
        <v>248</v>
      </c>
      <c r="D60" s="229"/>
      <c r="E60" s="229" t="s">
        <v>10998</v>
      </c>
      <c r="F60" s="229" t="s">
        <v>11009</v>
      </c>
      <c r="G60" s="170" t="s">
        <v>10999</v>
      </c>
      <c r="H60" s="229" t="s">
        <v>11010</v>
      </c>
      <c r="I60" s="171" t="s">
        <v>9</v>
      </c>
      <c r="J60" s="229"/>
      <c r="K60" s="229"/>
    </row>
    <row r="61" spans="1:11" ht="40.200000000000003" hidden="1" customHeight="1">
      <c r="A61" s="229" t="s">
        <v>20</v>
      </c>
      <c r="B61" s="229" t="s">
        <v>10998</v>
      </c>
      <c r="C61" s="229" t="s">
        <v>252</v>
      </c>
      <c r="D61" s="229"/>
      <c r="E61" s="229" t="s">
        <v>10998</v>
      </c>
      <c r="F61" s="173" t="s">
        <v>11011</v>
      </c>
      <c r="G61" s="183" t="s">
        <v>10999</v>
      </c>
      <c r="H61" s="173" t="s">
        <v>11012</v>
      </c>
      <c r="I61" s="171" t="s">
        <v>9</v>
      </c>
      <c r="J61" s="229"/>
      <c r="K61" s="229"/>
    </row>
    <row r="62" spans="1:11" ht="40.200000000000003" hidden="1" customHeight="1">
      <c r="A62" s="229" t="s">
        <v>20</v>
      </c>
      <c r="B62" s="229" t="s">
        <v>10998</v>
      </c>
      <c r="C62" s="229" t="s">
        <v>257</v>
      </c>
      <c r="D62" s="229"/>
      <c r="E62" s="229" t="s">
        <v>10998</v>
      </c>
      <c r="F62" s="173" t="s">
        <v>10941</v>
      </c>
      <c r="G62" s="183" t="s">
        <v>10999</v>
      </c>
      <c r="H62" s="173" t="s">
        <v>10906</v>
      </c>
      <c r="I62" s="171" t="s">
        <v>9</v>
      </c>
      <c r="K62" s="229"/>
    </row>
    <row r="63" spans="1:11" ht="40.200000000000003" hidden="1" customHeight="1">
      <c r="A63" s="229" t="s">
        <v>20</v>
      </c>
      <c r="B63" s="229" t="s">
        <v>10998</v>
      </c>
      <c r="C63" s="229" t="s">
        <v>260</v>
      </c>
      <c r="D63" s="229"/>
      <c r="E63" s="229" t="s">
        <v>10998</v>
      </c>
      <c r="F63" s="173" t="s">
        <v>11013</v>
      </c>
      <c r="G63" s="183" t="s">
        <v>10999</v>
      </c>
      <c r="H63" s="173" t="s">
        <v>11014</v>
      </c>
      <c r="I63" s="171" t="s">
        <v>9</v>
      </c>
      <c r="K63" s="229"/>
    </row>
    <row r="64" spans="1:11" ht="40.200000000000003" hidden="1" customHeight="1">
      <c r="A64" s="229" t="s">
        <v>28</v>
      </c>
      <c r="B64" s="229" t="s">
        <v>11015</v>
      </c>
      <c r="C64" s="229" t="s">
        <v>209</v>
      </c>
      <c r="D64" s="229"/>
      <c r="E64" s="229" t="s">
        <v>11016</v>
      </c>
      <c r="F64" s="173" t="s">
        <v>11017</v>
      </c>
      <c r="G64" s="183" t="s">
        <v>11018</v>
      </c>
      <c r="H64" s="173" t="s">
        <v>11019</v>
      </c>
      <c r="I64" s="171" t="s">
        <v>9</v>
      </c>
      <c r="K64" s="229"/>
    </row>
    <row r="65" spans="1:13" ht="40.200000000000003" hidden="1" customHeight="1">
      <c r="A65" s="229" t="s">
        <v>28</v>
      </c>
      <c r="B65" s="229" t="s">
        <v>11015</v>
      </c>
      <c r="C65" s="229" t="s">
        <v>215</v>
      </c>
      <c r="D65" s="170"/>
      <c r="E65" s="229" t="s">
        <v>11016</v>
      </c>
      <c r="F65" s="183" t="s">
        <v>11020</v>
      </c>
      <c r="G65" s="183" t="s">
        <v>11018</v>
      </c>
      <c r="H65" s="183" t="s">
        <v>11021</v>
      </c>
      <c r="I65" s="171" t="s">
        <v>9</v>
      </c>
      <c r="J65" s="183"/>
      <c r="K65" s="229"/>
      <c r="L65" s="183"/>
      <c r="M65" s="183"/>
    </row>
    <row r="66" spans="1:13" ht="40.200000000000003" hidden="1" customHeight="1">
      <c r="A66" s="229" t="s">
        <v>28</v>
      </c>
      <c r="B66" s="229" t="s">
        <v>11015</v>
      </c>
      <c r="C66" s="229" t="s">
        <v>220</v>
      </c>
      <c r="D66" s="229"/>
      <c r="E66" s="229" t="s">
        <v>11016</v>
      </c>
      <c r="F66" s="229" t="s">
        <v>11022</v>
      </c>
      <c r="G66" s="170" t="s">
        <v>11018</v>
      </c>
      <c r="H66" s="229" t="s">
        <v>11023</v>
      </c>
      <c r="I66" s="171" t="s">
        <v>9</v>
      </c>
      <c r="J66" s="229"/>
      <c r="K66" s="229"/>
    </row>
    <row r="67" spans="1:13" ht="40.200000000000003" hidden="1" customHeight="1">
      <c r="A67" s="229" t="s">
        <v>28</v>
      </c>
      <c r="B67" s="229" t="s">
        <v>11015</v>
      </c>
      <c r="C67" s="229" t="s">
        <v>226</v>
      </c>
      <c r="D67" s="229"/>
      <c r="E67" s="229" t="s">
        <v>11016</v>
      </c>
      <c r="F67" s="229" t="s">
        <v>11024</v>
      </c>
      <c r="G67" s="170" t="s">
        <v>11018</v>
      </c>
      <c r="H67" s="229" t="s">
        <v>11025</v>
      </c>
      <c r="I67" s="171" t="s">
        <v>9</v>
      </c>
      <c r="J67" s="229"/>
      <c r="K67" s="229"/>
    </row>
    <row r="68" spans="1:13" ht="40.200000000000003" hidden="1" customHeight="1">
      <c r="A68" s="229" t="s">
        <v>28</v>
      </c>
      <c r="B68" s="229" t="s">
        <v>11015</v>
      </c>
      <c r="C68" s="229" t="s">
        <v>230</v>
      </c>
      <c r="D68" s="229"/>
      <c r="E68" s="229" t="s">
        <v>11016</v>
      </c>
      <c r="F68" s="229" t="s">
        <v>11026</v>
      </c>
      <c r="G68" s="170" t="s">
        <v>11018</v>
      </c>
      <c r="H68" s="229" t="s">
        <v>11025</v>
      </c>
      <c r="I68" s="171" t="s">
        <v>9</v>
      </c>
      <c r="J68" s="229"/>
      <c r="K68" s="229"/>
    </row>
    <row r="69" spans="1:13" ht="40.200000000000003" hidden="1" customHeight="1">
      <c r="A69" s="229" t="s">
        <v>28</v>
      </c>
      <c r="B69" s="229"/>
      <c r="C69" s="229" t="s">
        <v>234</v>
      </c>
      <c r="D69" s="229"/>
      <c r="E69" s="229"/>
      <c r="F69" s="229" t="s">
        <v>11027</v>
      </c>
      <c r="G69" s="170" t="s">
        <v>11018</v>
      </c>
      <c r="H69" s="229" t="s">
        <v>11028</v>
      </c>
      <c r="I69" s="171" t="s">
        <v>9</v>
      </c>
      <c r="K69" s="229"/>
    </row>
    <row r="70" spans="1:13" ht="40.200000000000003" hidden="1" customHeight="1">
      <c r="A70" s="229" t="s">
        <v>28</v>
      </c>
      <c r="B70" s="229" t="s">
        <v>11015</v>
      </c>
      <c r="C70" s="229" t="s">
        <v>238</v>
      </c>
      <c r="D70" s="229"/>
      <c r="E70" s="229" t="s">
        <v>11016</v>
      </c>
      <c r="F70" s="229" t="s">
        <v>11029</v>
      </c>
      <c r="G70" s="170" t="s">
        <v>11030</v>
      </c>
      <c r="H70" s="229" t="s">
        <v>11031</v>
      </c>
      <c r="I70" s="171" t="s">
        <v>9</v>
      </c>
      <c r="K70" s="170"/>
    </row>
    <row r="71" spans="1:13" ht="40.200000000000003" hidden="1" customHeight="1">
      <c r="A71" s="229" t="s">
        <v>28</v>
      </c>
      <c r="B71" s="229" t="s">
        <v>11015</v>
      </c>
      <c r="C71" s="229" t="s">
        <v>243</v>
      </c>
      <c r="D71" s="229"/>
      <c r="E71" s="229" t="s">
        <v>11016</v>
      </c>
      <c r="F71" s="229" t="s">
        <v>11032</v>
      </c>
      <c r="G71" s="170" t="s">
        <v>11033</v>
      </c>
      <c r="H71" s="181" t="s">
        <v>11034</v>
      </c>
      <c r="I71" s="171" t="s">
        <v>9</v>
      </c>
      <c r="K71" s="229"/>
    </row>
    <row r="72" spans="1:13" ht="40.200000000000003" hidden="1" customHeight="1">
      <c r="A72" s="229" t="s">
        <v>28</v>
      </c>
      <c r="B72" s="229" t="s">
        <v>11015</v>
      </c>
      <c r="C72" s="229" t="s">
        <v>248</v>
      </c>
      <c r="D72" s="229"/>
      <c r="E72" s="229" t="s">
        <v>11016</v>
      </c>
      <c r="F72" s="229" t="s">
        <v>11035</v>
      </c>
      <c r="G72" s="170" t="s">
        <v>11036</v>
      </c>
      <c r="H72" s="229" t="s">
        <v>11031</v>
      </c>
      <c r="I72" s="171" t="s">
        <v>9</v>
      </c>
      <c r="K72" s="229"/>
    </row>
    <row r="73" spans="1:13" ht="40.200000000000003" hidden="1" customHeight="1">
      <c r="A73" s="229" t="s">
        <v>28</v>
      </c>
      <c r="B73" s="229" t="s">
        <v>11015</v>
      </c>
      <c r="C73" s="229" t="s">
        <v>252</v>
      </c>
      <c r="D73" s="229"/>
      <c r="E73" s="229" t="s">
        <v>11016</v>
      </c>
      <c r="F73" s="229" t="s">
        <v>11037</v>
      </c>
      <c r="G73" s="170" t="s">
        <v>11038</v>
      </c>
      <c r="H73" s="229" t="s">
        <v>11039</v>
      </c>
      <c r="I73" s="171" t="s">
        <v>9</v>
      </c>
      <c r="K73" s="170"/>
    </row>
    <row r="74" spans="1:13" ht="40.200000000000003" hidden="1" customHeight="1">
      <c r="A74" s="229" t="s">
        <v>28</v>
      </c>
      <c r="B74" s="229"/>
      <c r="C74" s="229" t="s">
        <v>257</v>
      </c>
      <c r="D74" s="229"/>
      <c r="E74" s="229"/>
      <c r="F74" s="229" t="s">
        <v>11040</v>
      </c>
      <c r="G74" s="170" t="s">
        <v>11018</v>
      </c>
      <c r="H74" s="229" t="s">
        <v>11041</v>
      </c>
      <c r="I74" s="171" t="s">
        <v>9</v>
      </c>
      <c r="K74" s="229"/>
    </row>
    <row r="75" spans="1:13" ht="40.200000000000003" hidden="1" customHeight="1">
      <c r="A75" s="229" t="s">
        <v>28</v>
      </c>
      <c r="B75" s="229" t="s">
        <v>11042</v>
      </c>
      <c r="C75" s="229" t="s">
        <v>209</v>
      </c>
      <c r="D75" s="229"/>
      <c r="E75" s="229" t="s">
        <v>11043</v>
      </c>
      <c r="F75" s="229" t="s">
        <v>11044</v>
      </c>
      <c r="G75" s="170" t="s">
        <v>11045</v>
      </c>
      <c r="H75" s="229" t="s">
        <v>11021</v>
      </c>
      <c r="I75" s="171" t="s">
        <v>9</v>
      </c>
      <c r="K75" s="170"/>
    </row>
    <row r="76" spans="1:13" ht="40.200000000000003" hidden="1" customHeight="1">
      <c r="A76" s="229" t="s">
        <v>28</v>
      </c>
      <c r="B76" s="229" t="s">
        <v>11042</v>
      </c>
      <c r="C76" s="229" t="s">
        <v>215</v>
      </c>
      <c r="D76" s="229"/>
      <c r="E76" s="229" t="s">
        <v>11043</v>
      </c>
      <c r="F76" s="229" t="s">
        <v>11046</v>
      </c>
      <c r="G76" s="170" t="s">
        <v>11047</v>
      </c>
      <c r="H76" s="229" t="s">
        <v>11048</v>
      </c>
      <c r="I76" s="171" t="s">
        <v>9</v>
      </c>
      <c r="K76" s="229"/>
    </row>
    <row r="77" spans="1:13" ht="40.200000000000003" hidden="1" customHeight="1">
      <c r="A77" s="229" t="s">
        <v>28</v>
      </c>
      <c r="B77" s="229" t="s">
        <v>11042</v>
      </c>
      <c r="C77" s="229" t="s">
        <v>220</v>
      </c>
      <c r="D77" s="229"/>
      <c r="E77" s="229" t="s">
        <v>11043</v>
      </c>
      <c r="F77" s="229" t="s">
        <v>11049</v>
      </c>
      <c r="G77" s="170" t="s">
        <v>11045</v>
      </c>
      <c r="H77" s="183" t="s">
        <v>11021</v>
      </c>
      <c r="I77" s="171" t="s">
        <v>9</v>
      </c>
      <c r="K77" s="170"/>
    </row>
    <row r="78" spans="1:13" ht="40.200000000000003" hidden="1" customHeight="1">
      <c r="A78" s="229" t="s">
        <v>28</v>
      </c>
      <c r="B78" s="229" t="s">
        <v>11042</v>
      </c>
      <c r="C78" s="229" t="s">
        <v>226</v>
      </c>
      <c r="D78" s="229"/>
      <c r="E78" s="229" t="s">
        <v>11043</v>
      </c>
      <c r="F78" s="229" t="s">
        <v>11050</v>
      </c>
      <c r="G78" s="170" t="s">
        <v>11045</v>
      </c>
      <c r="H78" s="181" t="s">
        <v>11048</v>
      </c>
      <c r="I78" s="171" t="s">
        <v>9</v>
      </c>
      <c r="K78" s="170"/>
    </row>
    <row r="79" spans="1:13" ht="40.200000000000003" hidden="1" customHeight="1">
      <c r="A79" s="229" t="s">
        <v>28</v>
      </c>
      <c r="B79" s="229" t="s">
        <v>11042</v>
      </c>
      <c r="C79" s="229" t="s">
        <v>234</v>
      </c>
      <c r="D79" s="229"/>
      <c r="E79" s="229" t="s">
        <v>11043</v>
      </c>
      <c r="F79" s="229" t="s">
        <v>11051</v>
      </c>
      <c r="G79" s="170" t="s">
        <v>11047</v>
      </c>
      <c r="H79" s="184" t="s">
        <v>11052</v>
      </c>
      <c r="I79" s="171" t="s">
        <v>9</v>
      </c>
      <c r="K79" s="229"/>
    </row>
    <row r="80" spans="1:13" ht="40.200000000000003" hidden="1" customHeight="1">
      <c r="A80" s="229" t="s">
        <v>25</v>
      </c>
      <c r="B80" s="229" t="s">
        <v>11053</v>
      </c>
      <c r="C80" s="229" t="s">
        <v>209</v>
      </c>
      <c r="D80" s="229"/>
      <c r="E80" s="229" t="s">
        <v>11053</v>
      </c>
      <c r="F80" s="229" t="s">
        <v>11054</v>
      </c>
      <c r="G80" s="170" t="s">
        <v>11055</v>
      </c>
      <c r="H80" s="184" t="s">
        <v>11021</v>
      </c>
      <c r="I80" s="171" t="s">
        <v>9</v>
      </c>
      <c r="K80" s="170"/>
    </row>
    <row r="81" spans="1:13" ht="40.200000000000003" hidden="1" customHeight="1">
      <c r="A81" s="229" t="s">
        <v>25</v>
      </c>
      <c r="B81" s="229" t="s">
        <v>11053</v>
      </c>
      <c r="C81" s="229" t="s">
        <v>215</v>
      </c>
      <c r="D81" s="229"/>
      <c r="E81" s="229" t="s">
        <v>11053</v>
      </c>
      <c r="F81" s="181" t="s">
        <v>11056</v>
      </c>
      <c r="G81" s="170" t="s">
        <v>11055</v>
      </c>
      <c r="H81" s="229" t="s">
        <v>11057</v>
      </c>
      <c r="I81" s="171" t="s">
        <v>9</v>
      </c>
      <c r="K81" s="229"/>
    </row>
    <row r="82" spans="1:13" ht="40.200000000000003" hidden="1" customHeight="1">
      <c r="A82" s="229" t="s">
        <v>25</v>
      </c>
      <c r="B82" s="229" t="s">
        <v>11053</v>
      </c>
      <c r="C82" s="173" t="s">
        <v>220</v>
      </c>
      <c r="D82" s="229"/>
      <c r="E82" s="229" t="s">
        <v>11053</v>
      </c>
      <c r="F82" s="173" t="s">
        <v>11058</v>
      </c>
      <c r="G82" s="183" t="s">
        <v>11055</v>
      </c>
      <c r="H82" s="173" t="s">
        <v>11059</v>
      </c>
      <c r="I82" s="171" t="s">
        <v>9</v>
      </c>
      <c r="K82" s="183"/>
    </row>
    <row r="83" spans="1:13" ht="40.200000000000003" hidden="1" customHeight="1">
      <c r="A83" s="229" t="s">
        <v>25</v>
      </c>
      <c r="B83" s="229" t="s">
        <v>11053</v>
      </c>
      <c r="C83" s="229" t="s">
        <v>226</v>
      </c>
      <c r="D83" s="229"/>
      <c r="E83" s="229" t="s">
        <v>11053</v>
      </c>
      <c r="F83" s="229" t="s">
        <v>11060</v>
      </c>
      <c r="G83" s="170" t="s">
        <v>11055</v>
      </c>
      <c r="H83" s="229" t="s">
        <v>11061</v>
      </c>
      <c r="I83" s="171" t="s">
        <v>9</v>
      </c>
      <c r="K83" s="229"/>
    </row>
    <row r="84" spans="1:13" ht="40.200000000000003" hidden="1" customHeight="1">
      <c r="A84" s="229" t="s">
        <v>25</v>
      </c>
      <c r="B84" s="229" t="s">
        <v>11053</v>
      </c>
      <c r="C84" s="229" t="s">
        <v>230</v>
      </c>
      <c r="D84" s="229"/>
      <c r="E84" s="229" t="s">
        <v>11053</v>
      </c>
      <c r="F84" s="229" t="s">
        <v>11062</v>
      </c>
      <c r="G84" s="170" t="s">
        <v>11055</v>
      </c>
      <c r="H84" s="170" t="s">
        <v>11063</v>
      </c>
      <c r="I84" s="171" t="s">
        <v>9</v>
      </c>
      <c r="K84" s="229"/>
    </row>
    <row r="85" spans="1:13" ht="40.200000000000003" hidden="1" customHeight="1">
      <c r="A85" s="229" t="s">
        <v>25</v>
      </c>
      <c r="B85" s="229" t="s">
        <v>11053</v>
      </c>
      <c r="C85" s="170" t="s">
        <v>234</v>
      </c>
      <c r="D85" s="229"/>
      <c r="E85" s="229" t="s">
        <v>11053</v>
      </c>
      <c r="F85" s="170" t="s">
        <v>11064</v>
      </c>
      <c r="G85" s="170" t="s">
        <v>11055</v>
      </c>
      <c r="H85" s="170" t="s">
        <v>11065</v>
      </c>
      <c r="I85" s="171" t="s">
        <v>9</v>
      </c>
      <c r="J85" s="183"/>
      <c r="K85" s="229"/>
      <c r="L85" s="183"/>
      <c r="M85" s="183"/>
    </row>
    <row r="86" spans="1:13" ht="40.200000000000003" hidden="1" customHeight="1">
      <c r="A86" s="229" t="s">
        <v>25</v>
      </c>
      <c r="B86" s="229" t="s">
        <v>11053</v>
      </c>
      <c r="C86" s="229" t="s">
        <v>238</v>
      </c>
      <c r="D86" s="229"/>
      <c r="E86" s="229" t="s">
        <v>11053</v>
      </c>
      <c r="F86" s="229" t="s">
        <v>11066</v>
      </c>
      <c r="G86" s="170" t="s">
        <v>11055</v>
      </c>
      <c r="H86" s="229" t="s">
        <v>11067</v>
      </c>
      <c r="I86" s="171" t="s">
        <v>9</v>
      </c>
      <c r="K86" s="229"/>
    </row>
    <row r="87" spans="1:13" ht="40.200000000000003" hidden="1" customHeight="1">
      <c r="A87" s="229" t="s">
        <v>22</v>
      </c>
      <c r="B87" s="229" t="s">
        <v>11068</v>
      </c>
      <c r="C87" s="229" t="s">
        <v>209</v>
      </c>
      <c r="D87" s="229"/>
      <c r="E87" s="229" t="s">
        <v>11069</v>
      </c>
      <c r="F87" s="229" t="s">
        <v>11070</v>
      </c>
      <c r="G87" s="170" t="s">
        <v>11071</v>
      </c>
      <c r="H87" s="229" t="s">
        <v>11021</v>
      </c>
      <c r="I87" s="171" t="s">
        <v>9</v>
      </c>
      <c r="K87" s="170"/>
    </row>
    <row r="88" spans="1:13" ht="40.200000000000003" hidden="1" customHeight="1">
      <c r="A88" s="229" t="s">
        <v>22</v>
      </c>
      <c r="B88" s="229" t="s">
        <v>11068</v>
      </c>
      <c r="C88" s="229" t="s">
        <v>215</v>
      </c>
      <c r="D88" s="229"/>
      <c r="E88" s="229" t="s">
        <v>11069</v>
      </c>
      <c r="F88" s="229" t="s">
        <v>11072</v>
      </c>
      <c r="G88" s="170" t="s">
        <v>11071</v>
      </c>
      <c r="H88" s="229" t="s">
        <v>11073</v>
      </c>
      <c r="I88" s="171" t="s">
        <v>9</v>
      </c>
      <c r="K88" s="170"/>
    </row>
    <row r="89" spans="1:13" ht="40.200000000000003" hidden="1" customHeight="1">
      <c r="A89" s="229" t="s">
        <v>22</v>
      </c>
      <c r="B89" s="229" t="s">
        <v>11068</v>
      </c>
      <c r="C89" s="229" t="s">
        <v>220</v>
      </c>
      <c r="D89" s="229"/>
      <c r="E89" s="229" t="s">
        <v>11069</v>
      </c>
      <c r="F89" s="229" t="s">
        <v>11074</v>
      </c>
      <c r="G89" s="170" t="s">
        <v>11071</v>
      </c>
      <c r="H89" s="229" t="s">
        <v>11075</v>
      </c>
      <c r="I89" s="171" t="s">
        <v>9</v>
      </c>
      <c r="K89" s="170"/>
    </row>
    <row r="90" spans="1:13" ht="40.200000000000003" hidden="1" customHeight="1">
      <c r="A90" s="229" t="s">
        <v>22</v>
      </c>
      <c r="B90" s="229" t="s">
        <v>11068</v>
      </c>
      <c r="C90" s="229" t="s">
        <v>226</v>
      </c>
      <c r="D90" s="229"/>
      <c r="E90" s="229" t="s">
        <v>11069</v>
      </c>
      <c r="F90" s="229" t="s">
        <v>11076</v>
      </c>
      <c r="G90" s="170" t="s">
        <v>11071</v>
      </c>
      <c r="H90" s="229" t="s">
        <v>11077</v>
      </c>
      <c r="I90" s="171" t="s">
        <v>9</v>
      </c>
      <c r="K90" s="170"/>
    </row>
    <row r="91" spans="1:13" ht="40.200000000000003" hidden="1" customHeight="1">
      <c r="A91" s="229" t="s">
        <v>22</v>
      </c>
      <c r="B91" s="229" t="s">
        <v>11068</v>
      </c>
      <c r="C91" s="170" t="s">
        <v>230</v>
      </c>
      <c r="D91" s="229"/>
      <c r="E91" s="229" t="s">
        <v>11069</v>
      </c>
      <c r="F91" s="170" t="s">
        <v>11078</v>
      </c>
      <c r="G91" s="170" t="s">
        <v>11071</v>
      </c>
      <c r="H91" s="170" t="s">
        <v>11079</v>
      </c>
      <c r="I91" s="171" t="s">
        <v>9</v>
      </c>
      <c r="J91" s="183"/>
      <c r="K91" s="229"/>
      <c r="L91" s="183"/>
      <c r="M91" s="183"/>
    </row>
    <row r="92" spans="1:13" ht="40.200000000000003" hidden="1" customHeight="1">
      <c r="A92" s="229" t="s">
        <v>22</v>
      </c>
      <c r="B92" s="229" t="s">
        <v>11068</v>
      </c>
      <c r="C92" s="229" t="s">
        <v>234</v>
      </c>
      <c r="D92" s="229"/>
      <c r="E92" s="229" t="s">
        <v>11069</v>
      </c>
      <c r="F92" s="229" t="s">
        <v>11080</v>
      </c>
      <c r="G92" s="170" t="s">
        <v>11071</v>
      </c>
      <c r="H92" s="170" t="s">
        <v>11065</v>
      </c>
      <c r="I92" s="171" t="s">
        <v>9</v>
      </c>
      <c r="K92" s="229"/>
    </row>
    <row r="93" spans="1:13" ht="40.200000000000003" hidden="1" customHeight="1">
      <c r="A93" s="229" t="s">
        <v>22</v>
      </c>
      <c r="B93" s="229" t="s">
        <v>11068</v>
      </c>
      <c r="C93" s="229" t="s">
        <v>238</v>
      </c>
      <c r="D93" s="229"/>
      <c r="E93" s="229" t="s">
        <v>11069</v>
      </c>
      <c r="F93" s="229" t="s">
        <v>11081</v>
      </c>
      <c r="G93" s="170" t="s">
        <v>11071</v>
      </c>
      <c r="H93" s="229" t="s">
        <v>11067</v>
      </c>
      <c r="I93" s="171" t="s">
        <v>9</v>
      </c>
      <c r="K93" s="229"/>
    </row>
    <row r="94" spans="1:13" ht="40.200000000000003" hidden="1" customHeight="1">
      <c r="A94" s="229" t="s">
        <v>22</v>
      </c>
      <c r="B94" s="229" t="s">
        <v>11068</v>
      </c>
      <c r="C94" s="170" t="s">
        <v>243</v>
      </c>
      <c r="D94" s="229"/>
      <c r="E94" s="229" t="s">
        <v>11069</v>
      </c>
      <c r="F94" s="170" t="s">
        <v>11082</v>
      </c>
      <c r="G94" s="170" t="s">
        <v>11071</v>
      </c>
      <c r="H94" s="170" t="s">
        <v>11083</v>
      </c>
      <c r="I94" s="171" t="s">
        <v>9</v>
      </c>
      <c r="J94" s="183"/>
      <c r="K94" s="229"/>
      <c r="L94" s="183"/>
      <c r="M94" s="183"/>
    </row>
    <row r="95" spans="1:13" ht="40.200000000000003" hidden="1" customHeight="1">
      <c r="A95" s="229" t="s">
        <v>26</v>
      </c>
      <c r="B95" s="229" t="s">
        <v>11084</v>
      </c>
      <c r="C95" s="229" t="s">
        <v>209</v>
      </c>
      <c r="D95" s="229"/>
      <c r="E95" s="229" t="s">
        <v>11084</v>
      </c>
      <c r="F95" s="229" t="s">
        <v>11085</v>
      </c>
      <c r="G95" s="170" t="s">
        <v>11086</v>
      </c>
      <c r="H95" s="229" t="s">
        <v>11021</v>
      </c>
      <c r="I95" s="171" t="s">
        <v>9</v>
      </c>
      <c r="K95" s="229"/>
    </row>
    <row r="96" spans="1:13" ht="40.200000000000003" hidden="1" customHeight="1">
      <c r="A96" s="229" t="s">
        <v>26</v>
      </c>
      <c r="B96" s="229" t="s">
        <v>11084</v>
      </c>
      <c r="C96" s="229" t="s">
        <v>215</v>
      </c>
      <c r="D96" s="229"/>
      <c r="E96" s="229" t="s">
        <v>11084</v>
      </c>
      <c r="F96" s="229" t="s">
        <v>11087</v>
      </c>
      <c r="G96" s="170" t="s">
        <v>11086</v>
      </c>
      <c r="H96" s="229" t="s">
        <v>11088</v>
      </c>
      <c r="I96" s="171" t="s">
        <v>9</v>
      </c>
      <c r="K96" s="229"/>
    </row>
    <row r="97" spans="1:11" ht="40.200000000000003" hidden="1" customHeight="1">
      <c r="A97" s="229" t="s">
        <v>26</v>
      </c>
      <c r="B97" s="229" t="s">
        <v>11084</v>
      </c>
      <c r="C97" s="229" t="s">
        <v>220</v>
      </c>
      <c r="D97" s="229"/>
      <c r="E97" s="229" t="s">
        <v>11084</v>
      </c>
      <c r="F97" s="229" t="s">
        <v>11089</v>
      </c>
      <c r="G97" s="170" t="s">
        <v>11086</v>
      </c>
      <c r="H97" s="229" t="s">
        <v>11090</v>
      </c>
      <c r="I97" s="171" t="s">
        <v>9</v>
      </c>
      <c r="K97" s="229"/>
    </row>
    <row r="98" spans="1:11" ht="40.200000000000003" hidden="1" customHeight="1">
      <c r="A98" s="229" t="s">
        <v>26</v>
      </c>
      <c r="B98" s="229" t="s">
        <v>11084</v>
      </c>
      <c r="C98" s="229" t="s">
        <v>226</v>
      </c>
      <c r="D98" s="229"/>
      <c r="E98" s="229" t="s">
        <v>11084</v>
      </c>
      <c r="F98" s="183" t="s">
        <v>11091</v>
      </c>
      <c r="G98" s="183" t="s">
        <v>11086</v>
      </c>
      <c r="H98" s="183" t="s">
        <v>11063</v>
      </c>
      <c r="I98" s="171" t="s">
        <v>9</v>
      </c>
      <c r="K98" s="229"/>
    </row>
    <row r="99" spans="1:11" ht="40.200000000000003" hidden="1" customHeight="1">
      <c r="A99" s="229" t="s">
        <v>26</v>
      </c>
      <c r="B99" s="229" t="s">
        <v>11084</v>
      </c>
      <c r="C99" s="229" t="s">
        <v>230</v>
      </c>
      <c r="D99" s="229"/>
      <c r="E99" s="229" t="s">
        <v>11084</v>
      </c>
      <c r="F99" s="183" t="s">
        <v>11092</v>
      </c>
      <c r="G99" s="183" t="s">
        <v>11086</v>
      </c>
      <c r="H99" s="183" t="s">
        <v>11065</v>
      </c>
      <c r="I99" s="171" t="s">
        <v>9</v>
      </c>
      <c r="K99" s="229"/>
    </row>
    <row r="100" spans="1:11" ht="40.200000000000003" hidden="1" customHeight="1">
      <c r="A100" s="229" t="s">
        <v>26</v>
      </c>
      <c r="B100" s="229" t="s">
        <v>11084</v>
      </c>
      <c r="C100" s="229" t="s">
        <v>234</v>
      </c>
      <c r="D100" s="229"/>
      <c r="E100" s="229" t="s">
        <v>11084</v>
      </c>
      <c r="F100" s="183" t="s">
        <v>11093</v>
      </c>
      <c r="G100" s="183" t="s">
        <v>11086</v>
      </c>
      <c r="H100" s="183" t="s">
        <v>11067</v>
      </c>
      <c r="I100" s="171" t="s">
        <v>9</v>
      </c>
      <c r="K100" s="229"/>
    </row>
    <row r="101" spans="1:11" ht="40.200000000000003" hidden="1" customHeight="1">
      <c r="A101" s="229" t="s">
        <v>18</v>
      </c>
      <c r="B101" s="229" t="s">
        <v>11094</v>
      </c>
      <c r="C101" s="229" t="s">
        <v>209</v>
      </c>
      <c r="D101" s="229"/>
      <c r="E101" s="229" t="s">
        <v>11095</v>
      </c>
      <c r="F101" s="183" t="s">
        <v>11096</v>
      </c>
      <c r="G101" s="183" t="s">
        <v>11097</v>
      </c>
      <c r="H101" s="183" t="s">
        <v>11098</v>
      </c>
      <c r="I101" s="171" t="s">
        <v>9</v>
      </c>
      <c r="K101" s="229"/>
    </row>
    <row r="102" spans="1:11" ht="40.200000000000003" hidden="1" customHeight="1">
      <c r="A102" s="229" t="s">
        <v>18</v>
      </c>
      <c r="B102" s="229" t="s">
        <v>11094</v>
      </c>
      <c r="C102" s="229" t="s">
        <v>215</v>
      </c>
      <c r="D102" s="229"/>
      <c r="E102" s="229" t="s">
        <v>11095</v>
      </c>
      <c r="F102" s="173" t="s">
        <v>11099</v>
      </c>
      <c r="G102" s="183" t="s">
        <v>11097</v>
      </c>
      <c r="H102" s="183" t="s">
        <v>11021</v>
      </c>
      <c r="I102" s="171" t="s">
        <v>9</v>
      </c>
      <c r="J102" s="229"/>
      <c r="K102" s="229"/>
    </row>
    <row r="103" spans="1:11" ht="40.200000000000003" hidden="1" customHeight="1">
      <c r="A103" s="229" t="s">
        <v>18</v>
      </c>
      <c r="B103" s="229" t="s">
        <v>11094</v>
      </c>
      <c r="C103" s="229" t="s">
        <v>220</v>
      </c>
      <c r="D103" s="229"/>
      <c r="E103" s="229" t="s">
        <v>11095</v>
      </c>
      <c r="F103" s="173" t="s">
        <v>11100</v>
      </c>
      <c r="G103" s="183" t="s">
        <v>11097</v>
      </c>
      <c r="H103" s="173" t="s">
        <v>11067</v>
      </c>
      <c r="I103" s="171" t="s">
        <v>9</v>
      </c>
      <c r="K103" s="229"/>
    </row>
    <row r="104" spans="1:11" ht="40.200000000000003" hidden="1" customHeight="1">
      <c r="A104" s="229" t="s">
        <v>30</v>
      </c>
      <c r="B104" s="229" t="s">
        <v>11101</v>
      </c>
      <c r="C104" s="229" t="s">
        <v>11102</v>
      </c>
      <c r="D104" s="229"/>
      <c r="E104" s="229" t="s">
        <v>11101</v>
      </c>
      <c r="F104" s="173" t="s">
        <v>10904</v>
      </c>
      <c r="G104" s="183" t="s">
        <v>11103</v>
      </c>
      <c r="H104" s="173" t="s">
        <v>10906</v>
      </c>
      <c r="I104" s="171" t="s">
        <v>9</v>
      </c>
      <c r="K104" s="170"/>
    </row>
    <row r="105" spans="1:11" ht="40.200000000000003" hidden="1" customHeight="1">
      <c r="A105" s="229" t="s">
        <v>30</v>
      </c>
      <c r="B105" s="229" t="s">
        <v>11101</v>
      </c>
      <c r="C105" s="229" t="s">
        <v>11104</v>
      </c>
      <c r="D105" s="229"/>
      <c r="E105" s="229" t="s">
        <v>11101</v>
      </c>
      <c r="F105" s="173" t="s">
        <v>10907</v>
      </c>
      <c r="G105" s="183" t="s">
        <v>11103</v>
      </c>
      <c r="H105" s="173" t="s">
        <v>11105</v>
      </c>
      <c r="I105" s="171" t="s">
        <v>9</v>
      </c>
      <c r="K105" s="229"/>
    </row>
    <row r="106" spans="1:11" ht="40.200000000000003" hidden="1" customHeight="1">
      <c r="A106" s="229" t="s">
        <v>30</v>
      </c>
      <c r="B106" s="229" t="s">
        <v>11101</v>
      </c>
      <c r="C106" s="229" t="s">
        <v>11106</v>
      </c>
      <c r="D106" s="229"/>
      <c r="E106" s="229" t="s">
        <v>11101</v>
      </c>
      <c r="F106" s="173" t="s">
        <v>11107</v>
      </c>
      <c r="G106" s="183" t="s">
        <v>11108</v>
      </c>
      <c r="H106" s="183" t="s">
        <v>11109</v>
      </c>
      <c r="I106" s="171" t="s">
        <v>9</v>
      </c>
      <c r="K106" s="229"/>
    </row>
    <row r="107" spans="1:11" ht="40.200000000000003" hidden="1" customHeight="1">
      <c r="A107" s="229" t="s">
        <v>30</v>
      </c>
      <c r="B107" s="229" t="s">
        <v>11101</v>
      </c>
      <c r="C107" s="229" t="s">
        <v>11110</v>
      </c>
      <c r="D107" s="229"/>
      <c r="E107" s="229" t="s">
        <v>11101</v>
      </c>
      <c r="F107" s="173" t="s">
        <v>10937</v>
      </c>
      <c r="G107" s="183" t="s">
        <v>11108</v>
      </c>
      <c r="H107" s="173" t="s">
        <v>11111</v>
      </c>
      <c r="I107" s="171" t="s">
        <v>9</v>
      </c>
      <c r="K107" s="229"/>
    </row>
    <row r="108" spans="1:11" ht="40.200000000000003" hidden="1" customHeight="1">
      <c r="A108" s="229" t="s">
        <v>30</v>
      </c>
      <c r="B108" s="229" t="s">
        <v>11101</v>
      </c>
      <c r="C108" s="229" t="s">
        <v>11112</v>
      </c>
      <c r="D108" s="229"/>
      <c r="E108" s="229" t="s">
        <v>11101</v>
      </c>
      <c r="F108" s="173" t="s">
        <v>11113</v>
      </c>
      <c r="G108" s="183" t="s">
        <v>11114</v>
      </c>
      <c r="H108" s="183" t="s">
        <v>11105</v>
      </c>
      <c r="I108" s="171" t="s">
        <v>9</v>
      </c>
      <c r="K108" s="229"/>
    </row>
    <row r="109" spans="1:11" ht="40.200000000000003" hidden="1" customHeight="1">
      <c r="A109" s="229" t="s">
        <v>30</v>
      </c>
      <c r="B109" s="229" t="s">
        <v>11101</v>
      </c>
      <c r="C109" s="229" t="s">
        <v>11115</v>
      </c>
      <c r="D109" s="229"/>
      <c r="E109" s="229" t="s">
        <v>11101</v>
      </c>
      <c r="F109" s="173" t="s">
        <v>11116</v>
      </c>
      <c r="G109" s="183" t="s">
        <v>11103</v>
      </c>
      <c r="H109" s="173" t="s">
        <v>11117</v>
      </c>
      <c r="I109" s="171" t="s">
        <v>9</v>
      </c>
      <c r="K109" s="229"/>
    </row>
    <row r="110" spans="1:11" ht="40.200000000000003" hidden="1" customHeight="1">
      <c r="A110" s="173" t="s">
        <v>30</v>
      </c>
      <c r="B110" s="229" t="s">
        <v>11101</v>
      </c>
      <c r="C110" s="173" t="s">
        <v>11118</v>
      </c>
      <c r="E110" s="229" t="s">
        <v>11101</v>
      </c>
      <c r="F110" s="173" t="s">
        <v>11119</v>
      </c>
      <c r="G110" s="183" t="s">
        <v>11103</v>
      </c>
      <c r="H110" s="173" t="s">
        <v>11120</v>
      </c>
      <c r="I110" s="171" t="s">
        <v>9</v>
      </c>
      <c r="K110" s="229"/>
    </row>
    <row r="111" spans="1:11" ht="40.200000000000003" hidden="1" customHeight="1">
      <c r="A111" s="173" t="s">
        <v>30</v>
      </c>
      <c r="B111" s="229" t="s">
        <v>11101</v>
      </c>
      <c r="C111" s="173" t="s">
        <v>11121</v>
      </c>
      <c r="E111" s="229" t="s">
        <v>11101</v>
      </c>
      <c r="F111" s="173" t="s">
        <v>11122</v>
      </c>
      <c r="G111" s="183" t="s">
        <v>11123</v>
      </c>
      <c r="H111" s="173" t="s">
        <v>11124</v>
      </c>
      <c r="I111" s="171" t="s">
        <v>9</v>
      </c>
      <c r="K111" s="229"/>
    </row>
    <row r="112" spans="1:11" ht="40.200000000000003" hidden="1" customHeight="1">
      <c r="A112" s="173" t="s">
        <v>30</v>
      </c>
      <c r="B112" s="229" t="s">
        <v>11101</v>
      </c>
      <c r="C112" s="173" t="s">
        <v>11125</v>
      </c>
      <c r="E112" s="229" t="s">
        <v>11101</v>
      </c>
      <c r="F112" s="173" t="s">
        <v>11126</v>
      </c>
      <c r="G112" s="183" t="s">
        <v>11127</v>
      </c>
      <c r="H112" s="183" t="s">
        <v>11128</v>
      </c>
      <c r="I112" s="171" t="s">
        <v>9</v>
      </c>
      <c r="K112" s="229"/>
    </row>
    <row r="113" spans="1:11" ht="40.200000000000003" hidden="1" customHeight="1">
      <c r="A113" s="173" t="s">
        <v>29</v>
      </c>
      <c r="B113" s="173" t="s">
        <v>11129</v>
      </c>
      <c r="C113" s="173" t="s">
        <v>11130</v>
      </c>
      <c r="E113" s="173" t="s">
        <v>11129</v>
      </c>
      <c r="F113" s="173" t="s">
        <v>10904</v>
      </c>
      <c r="G113" s="183" t="s">
        <v>11131</v>
      </c>
      <c r="H113" s="173" t="s">
        <v>10906</v>
      </c>
      <c r="I113" s="171" t="s">
        <v>9</v>
      </c>
      <c r="K113" s="229"/>
    </row>
    <row r="114" spans="1:11" ht="40.200000000000003" hidden="1" customHeight="1">
      <c r="A114" s="173" t="s">
        <v>29</v>
      </c>
      <c r="B114" s="173" t="s">
        <v>11129</v>
      </c>
      <c r="C114" s="173" t="s">
        <v>11132</v>
      </c>
      <c r="E114" s="173" t="s">
        <v>11129</v>
      </c>
      <c r="F114" s="173" t="s">
        <v>10907</v>
      </c>
      <c r="G114" s="183" t="s">
        <v>11131</v>
      </c>
      <c r="H114" s="183" t="s">
        <v>11105</v>
      </c>
      <c r="I114" s="171" t="s">
        <v>9</v>
      </c>
      <c r="K114" s="229"/>
    </row>
    <row r="115" spans="1:11" ht="40.200000000000003" hidden="1" customHeight="1">
      <c r="A115" s="173" t="s">
        <v>29</v>
      </c>
      <c r="B115" s="173" t="s">
        <v>11129</v>
      </c>
      <c r="C115" s="173" t="s">
        <v>11133</v>
      </c>
      <c r="E115" s="173" t="s">
        <v>11129</v>
      </c>
      <c r="F115" s="173" t="s">
        <v>11134</v>
      </c>
      <c r="G115" s="183" t="s">
        <v>11131</v>
      </c>
      <c r="H115" s="173" t="s">
        <v>11135</v>
      </c>
      <c r="I115" s="171" t="s">
        <v>9</v>
      </c>
      <c r="K115" s="229"/>
    </row>
    <row r="116" spans="1:11" ht="40.200000000000003" hidden="1" customHeight="1">
      <c r="A116" s="173" t="s">
        <v>29</v>
      </c>
      <c r="B116" s="173" t="s">
        <v>11129</v>
      </c>
      <c r="C116" s="173" t="s">
        <v>11136</v>
      </c>
      <c r="E116" s="173" t="s">
        <v>11129</v>
      </c>
      <c r="F116" s="173" t="s">
        <v>11119</v>
      </c>
      <c r="G116" s="183" t="s">
        <v>11131</v>
      </c>
      <c r="H116" s="173" t="s">
        <v>11120</v>
      </c>
      <c r="I116" s="171" t="s">
        <v>9</v>
      </c>
      <c r="K116" s="229"/>
    </row>
    <row r="117" spans="1:11" ht="40.200000000000003" hidden="1" customHeight="1">
      <c r="A117" s="173" t="s">
        <v>29</v>
      </c>
      <c r="B117" s="173" t="s">
        <v>11129</v>
      </c>
      <c r="C117" s="173" t="s">
        <v>11137</v>
      </c>
      <c r="E117" s="173" t="s">
        <v>11129</v>
      </c>
      <c r="F117" s="173" t="s">
        <v>11138</v>
      </c>
      <c r="G117" s="183" t="s">
        <v>11131</v>
      </c>
      <c r="H117" s="173" t="s">
        <v>17836</v>
      </c>
      <c r="I117" s="171" t="s">
        <v>9</v>
      </c>
      <c r="K117" s="229"/>
    </row>
    <row r="118" spans="1:11" ht="40.200000000000003" hidden="1" customHeight="1">
      <c r="A118" s="173" t="s">
        <v>29</v>
      </c>
      <c r="B118" s="173" t="s">
        <v>11129</v>
      </c>
      <c r="C118" s="173" t="s">
        <v>11139</v>
      </c>
      <c r="E118" s="173" t="s">
        <v>11129</v>
      </c>
      <c r="F118" s="173" t="s">
        <v>11140</v>
      </c>
      <c r="G118" s="183" t="s">
        <v>11131</v>
      </c>
      <c r="H118" s="173" t="s">
        <v>11141</v>
      </c>
      <c r="I118" s="171" t="s">
        <v>9</v>
      </c>
      <c r="K118" s="229"/>
    </row>
    <row r="119" spans="1:11" ht="40.200000000000003" hidden="1" customHeight="1">
      <c r="A119" s="173" t="s">
        <v>29</v>
      </c>
      <c r="B119" s="173" t="s">
        <v>11129</v>
      </c>
      <c r="C119" s="173" t="s">
        <v>11142</v>
      </c>
      <c r="E119" s="173" t="s">
        <v>11129</v>
      </c>
      <c r="F119" s="173" t="s">
        <v>11143</v>
      </c>
      <c r="G119" s="183" t="s">
        <v>11131</v>
      </c>
      <c r="H119" s="173" t="s">
        <v>11144</v>
      </c>
      <c r="I119" s="171" t="s">
        <v>9</v>
      </c>
      <c r="K119" s="229"/>
    </row>
    <row r="120" spans="1:11" ht="40.200000000000003" hidden="1" customHeight="1">
      <c r="A120" s="173" t="s">
        <v>29</v>
      </c>
      <c r="B120" s="173" t="s">
        <v>11129</v>
      </c>
      <c r="C120" s="173" t="s">
        <v>11145</v>
      </c>
      <c r="E120" s="173" t="s">
        <v>11129</v>
      </c>
      <c r="F120" s="173" t="s">
        <v>11146</v>
      </c>
      <c r="G120" s="183" t="s">
        <v>11131</v>
      </c>
      <c r="H120" s="173" t="s">
        <v>11147</v>
      </c>
      <c r="I120" s="171" t="s">
        <v>9</v>
      </c>
      <c r="K120" s="229"/>
    </row>
    <row r="121" spans="1:11" ht="40.200000000000003" hidden="1" customHeight="1">
      <c r="A121" s="173" t="s">
        <v>29</v>
      </c>
      <c r="B121" s="173" t="s">
        <v>11129</v>
      </c>
      <c r="C121" s="173" t="s">
        <v>11148</v>
      </c>
      <c r="E121" s="173" t="s">
        <v>11129</v>
      </c>
      <c r="F121" s="173" t="s">
        <v>11149</v>
      </c>
      <c r="G121" s="183" t="s">
        <v>11131</v>
      </c>
      <c r="H121" s="173" t="s">
        <v>11150</v>
      </c>
      <c r="I121" s="171" t="s">
        <v>9</v>
      </c>
      <c r="K121" s="229"/>
    </row>
    <row r="122" spans="1:11" ht="40.200000000000003" hidden="1" customHeight="1">
      <c r="A122" s="173" t="s">
        <v>29</v>
      </c>
      <c r="B122" s="173" t="s">
        <v>11129</v>
      </c>
      <c r="C122" s="173" t="s">
        <v>11151</v>
      </c>
      <c r="E122" s="173" t="s">
        <v>11129</v>
      </c>
      <c r="F122" s="173" t="s">
        <v>11152</v>
      </c>
      <c r="G122" s="183" t="s">
        <v>11131</v>
      </c>
      <c r="H122" s="173" t="s">
        <v>11153</v>
      </c>
      <c r="I122" s="171" t="s">
        <v>9</v>
      </c>
      <c r="K122" s="229"/>
    </row>
    <row r="123" spans="1:11" ht="40.200000000000003" hidden="1" customHeight="1">
      <c r="A123" s="173" t="s">
        <v>29</v>
      </c>
      <c r="B123" s="173" t="s">
        <v>11129</v>
      </c>
      <c r="C123" s="173" t="s">
        <v>11154</v>
      </c>
      <c r="E123" s="173" t="s">
        <v>11129</v>
      </c>
      <c r="F123" s="173" t="s">
        <v>11155</v>
      </c>
      <c r="G123" s="183" t="s">
        <v>11131</v>
      </c>
      <c r="H123" s="173" t="s">
        <v>11156</v>
      </c>
      <c r="I123" s="171" t="s">
        <v>9</v>
      </c>
      <c r="K123" s="229"/>
    </row>
    <row r="124" spans="1:11" ht="40.200000000000003" hidden="1" customHeight="1">
      <c r="A124" s="173" t="s">
        <v>29</v>
      </c>
      <c r="B124" s="173" t="s">
        <v>11129</v>
      </c>
      <c r="C124" s="173" t="s">
        <v>11157</v>
      </c>
      <c r="E124" s="173" t="s">
        <v>11129</v>
      </c>
      <c r="F124" s="173" t="s">
        <v>11158</v>
      </c>
      <c r="G124" s="183" t="s">
        <v>11131</v>
      </c>
      <c r="H124" s="173" t="s">
        <v>11159</v>
      </c>
      <c r="I124" s="171" t="s">
        <v>9</v>
      </c>
      <c r="K124" s="229"/>
    </row>
    <row r="125" spans="1:11" ht="40.200000000000003" hidden="1" customHeight="1">
      <c r="A125" s="173" t="s">
        <v>29</v>
      </c>
      <c r="B125" s="173" t="s">
        <v>11129</v>
      </c>
      <c r="C125" s="173" t="s">
        <v>11160</v>
      </c>
      <c r="E125" s="173" t="s">
        <v>11129</v>
      </c>
      <c r="F125" s="173" t="s">
        <v>11161</v>
      </c>
      <c r="G125" s="183" t="s">
        <v>11162</v>
      </c>
      <c r="H125" s="173" t="s">
        <v>11124</v>
      </c>
      <c r="I125" s="171" t="s">
        <v>9</v>
      </c>
      <c r="K125" s="229"/>
    </row>
    <row r="126" spans="1:11" ht="40.200000000000003" hidden="1" customHeight="1">
      <c r="A126" s="173" t="s">
        <v>29</v>
      </c>
      <c r="B126" s="173" t="s">
        <v>11129</v>
      </c>
      <c r="C126" s="173" t="s">
        <v>11163</v>
      </c>
      <c r="E126" s="173" t="s">
        <v>11129</v>
      </c>
      <c r="F126" s="173" t="s">
        <v>11164</v>
      </c>
      <c r="G126" s="183" t="s">
        <v>11165</v>
      </c>
      <c r="H126" s="173" t="s">
        <v>11128</v>
      </c>
      <c r="I126" s="171" t="s">
        <v>9</v>
      </c>
      <c r="K126" s="229"/>
    </row>
    <row r="127" spans="1:11" ht="40.200000000000003" hidden="1" customHeight="1">
      <c r="A127" s="173" t="s">
        <v>32</v>
      </c>
      <c r="B127" s="173" t="s">
        <v>11166</v>
      </c>
      <c r="C127" s="173" t="s">
        <v>11167</v>
      </c>
      <c r="E127" s="173" t="s">
        <v>11166</v>
      </c>
      <c r="F127" s="173" t="s">
        <v>11168</v>
      </c>
      <c r="G127" s="183" t="s">
        <v>11169</v>
      </c>
      <c r="H127" s="173" t="s">
        <v>10906</v>
      </c>
      <c r="I127" s="171" t="s">
        <v>9</v>
      </c>
      <c r="K127" s="229"/>
    </row>
    <row r="128" spans="1:11" ht="40.200000000000003" hidden="1" customHeight="1">
      <c r="A128" s="173" t="s">
        <v>32</v>
      </c>
      <c r="B128" s="173" t="s">
        <v>11166</v>
      </c>
      <c r="C128" s="173" t="s">
        <v>11170</v>
      </c>
      <c r="E128" s="173" t="s">
        <v>11166</v>
      </c>
      <c r="F128" s="173" t="s">
        <v>11171</v>
      </c>
      <c r="G128" s="183" t="s">
        <v>11172</v>
      </c>
      <c r="H128" s="173" t="s">
        <v>11173</v>
      </c>
      <c r="I128" s="171" t="s">
        <v>9</v>
      </c>
      <c r="K128" s="229"/>
    </row>
    <row r="129" spans="1:11" ht="40.200000000000003" hidden="1" customHeight="1">
      <c r="A129" s="173" t="s">
        <v>32</v>
      </c>
      <c r="B129" s="173" t="s">
        <v>11166</v>
      </c>
      <c r="C129" s="173" t="s">
        <v>11174</v>
      </c>
      <c r="E129" s="173" t="s">
        <v>11166</v>
      </c>
      <c r="F129" s="173" t="s">
        <v>11175</v>
      </c>
      <c r="G129" s="183" t="s">
        <v>11176</v>
      </c>
      <c r="H129" s="173" t="s">
        <v>11177</v>
      </c>
      <c r="I129" s="171" t="s">
        <v>9</v>
      </c>
      <c r="K129" s="229"/>
    </row>
    <row r="130" spans="1:11" ht="40.200000000000003" hidden="1" customHeight="1">
      <c r="A130" s="173" t="s">
        <v>32</v>
      </c>
      <c r="B130" s="173" t="s">
        <v>11166</v>
      </c>
      <c r="C130" s="173" t="s">
        <v>11178</v>
      </c>
      <c r="E130" s="173" t="s">
        <v>11166</v>
      </c>
      <c r="F130" s="173" t="s">
        <v>11179</v>
      </c>
      <c r="G130" s="183" t="s">
        <v>11180</v>
      </c>
      <c r="H130" s="173" t="s">
        <v>11177</v>
      </c>
      <c r="I130" s="171" t="s">
        <v>9</v>
      </c>
      <c r="K130" s="229"/>
    </row>
    <row r="131" spans="1:11" ht="40.200000000000003" hidden="1" customHeight="1">
      <c r="A131" s="173" t="s">
        <v>32</v>
      </c>
      <c r="B131" s="173" t="s">
        <v>11166</v>
      </c>
      <c r="C131" s="173" t="s">
        <v>11181</v>
      </c>
      <c r="E131" s="173" t="s">
        <v>11166</v>
      </c>
      <c r="F131" s="173" t="s">
        <v>11182</v>
      </c>
      <c r="G131" s="183" t="s">
        <v>11183</v>
      </c>
      <c r="H131" s="173" t="s">
        <v>11177</v>
      </c>
      <c r="I131" s="171" t="s">
        <v>9</v>
      </c>
      <c r="K131" s="229"/>
    </row>
    <row r="132" spans="1:11" ht="40.200000000000003" hidden="1" customHeight="1">
      <c r="A132" s="173" t="s">
        <v>32</v>
      </c>
      <c r="B132" s="173" t="s">
        <v>11166</v>
      </c>
      <c r="C132" s="173" t="s">
        <v>11184</v>
      </c>
      <c r="E132" s="173" t="s">
        <v>11166</v>
      </c>
      <c r="F132" s="173" t="s">
        <v>11185</v>
      </c>
      <c r="G132" s="183" t="s">
        <v>11186</v>
      </c>
      <c r="H132" s="173" t="s">
        <v>11177</v>
      </c>
      <c r="I132" s="171" t="s">
        <v>9</v>
      </c>
      <c r="K132" s="229"/>
    </row>
    <row r="133" spans="1:11" ht="40.200000000000003" hidden="1" customHeight="1">
      <c r="A133" s="173" t="s">
        <v>32</v>
      </c>
      <c r="B133" s="173" t="s">
        <v>11166</v>
      </c>
      <c r="C133" s="173" t="s">
        <v>11187</v>
      </c>
      <c r="E133" s="173" t="s">
        <v>11166</v>
      </c>
      <c r="F133" s="173" t="s">
        <v>11188</v>
      </c>
      <c r="G133" s="183" t="s">
        <v>11189</v>
      </c>
      <c r="H133" s="173" t="s">
        <v>11190</v>
      </c>
      <c r="I133" s="171" t="s">
        <v>9</v>
      </c>
      <c r="K133" s="229"/>
    </row>
    <row r="134" spans="1:11" ht="40.200000000000003" hidden="1" customHeight="1">
      <c r="A134" s="173" t="s">
        <v>32</v>
      </c>
      <c r="B134" s="173" t="s">
        <v>11166</v>
      </c>
      <c r="C134" s="173" t="s">
        <v>11191</v>
      </c>
      <c r="E134" s="173" t="s">
        <v>11166</v>
      </c>
      <c r="F134" s="173" t="s">
        <v>11192</v>
      </c>
      <c r="G134" s="183" t="s">
        <v>11193</v>
      </c>
      <c r="H134" s="173" t="s">
        <v>11190</v>
      </c>
      <c r="I134" s="171" t="s">
        <v>9</v>
      </c>
      <c r="K134" s="229"/>
    </row>
    <row r="135" spans="1:11" ht="40.200000000000003" hidden="1" customHeight="1">
      <c r="A135" s="173" t="s">
        <v>32</v>
      </c>
      <c r="B135" s="173" t="s">
        <v>11166</v>
      </c>
      <c r="C135" s="173" t="s">
        <v>11194</v>
      </c>
      <c r="E135" s="173" t="s">
        <v>11166</v>
      </c>
      <c r="F135" s="173" t="s">
        <v>11195</v>
      </c>
      <c r="G135" s="183" t="s">
        <v>11196</v>
      </c>
      <c r="H135" s="173" t="s">
        <v>11190</v>
      </c>
      <c r="I135" s="171" t="s">
        <v>9</v>
      </c>
      <c r="K135" s="229"/>
    </row>
    <row r="136" spans="1:11" ht="40.200000000000003" hidden="1" customHeight="1">
      <c r="A136" s="173" t="s">
        <v>32</v>
      </c>
      <c r="B136" s="173" t="s">
        <v>11166</v>
      </c>
      <c r="C136" s="173" t="s">
        <v>11197</v>
      </c>
      <c r="E136" s="173" t="s">
        <v>11166</v>
      </c>
      <c r="F136" s="173" t="s">
        <v>11198</v>
      </c>
      <c r="G136" s="183" t="s">
        <v>11199</v>
      </c>
      <c r="H136" s="173" t="s">
        <v>11190</v>
      </c>
      <c r="I136" s="171" t="s">
        <v>9</v>
      </c>
      <c r="K136" s="229"/>
    </row>
    <row r="137" spans="1:11" ht="40.200000000000003" hidden="1" customHeight="1">
      <c r="A137" s="173" t="s">
        <v>32</v>
      </c>
      <c r="B137" s="173" t="s">
        <v>11166</v>
      </c>
      <c r="C137" s="173" t="s">
        <v>11200</v>
      </c>
      <c r="E137" s="173" t="s">
        <v>11166</v>
      </c>
      <c r="F137" s="173" t="s">
        <v>11201</v>
      </c>
      <c r="G137" s="183" t="s">
        <v>11202</v>
      </c>
      <c r="H137" s="173" t="s">
        <v>11190</v>
      </c>
      <c r="I137" s="171" t="s">
        <v>9</v>
      </c>
      <c r="K137" s="229"/>
    </row>
    <row r="138" spans="1:11" ht="40.200000000000003" hidden="1" customHeight="1">
      <c r="A138" s="173" t="s">
        <v>32</v>
      </c>
      <c r="B138" s="173" t="s">
        <v>11166</v>
      </c>
      <c r="C138" s="173" t="s">
        <v>11203</v>
      </c>
      <c r="E138" s="173" t="s">
        <v>11166</v>
      </c>
      <c r="F138" s="173" t="s">
        <v>11204</v>
      </c>
      <c r="G138" s="183" t="s">
        <v>11202</v>
      </c>
      <c r="H138" s="173" t="s">
        <v>11190</v>
      </c>
      <c r="I138" s="171" t="s">
        <v>9</v>
      </c>
      <c r="K138" s="229"/>
    </row>
    <row r="139" spans="1:11" ht="40.200000000000003" hidden="1" customHeight="1">
      <c r="A139" s="173" t="s">
        <v>32</v>
      </c>
      <c r="B139" s="173" t="s">
        <v>11166</v>
      </c>
      <c r="C139" s="173" t="s">
        <v>11205</v>
      </c>
      <c r="E139" s="173" t="s">
        <v>11166</v>
      </c>
      <c r="F139" s="173" t="s">
        <v>11206</v>
      </c>
      <c r="G139" s="183" t="s">
        <v>11207</v>
      </c>
      <c r="H139" s="173" t="s">
        <v>11208</v>
      </c>
      <c r="I139" s="171" t="s">
        <v>9</v>
      </c>
      <c r="K139" s="229"/>
    </row>
    <row r="140" spans="1:11" ht="40.200000000000003" hidden="1" customHeight="1">
      <c r="A140" s="173" t="s">
        <v>32</v>
      </c>
      <c r="B140" s="173" t="s">
        <v>11166</v>
      </c>
      <c r="C140" s="173" t="s">
        <v>11209</v>
      </c>
      <c r="E140" s="173" t="s">
        <v>11166</v>
      </c>
      <c r="F140" s="173" t="s">
        <v>11210</v>
      </c>
      <c r="G140" s="183" t="s">
        <v>11211</v>
      </c>
      <c r="H140" s="173" t="s">
        <v>11208</v>
      </c>
      <c r="I140" s="171" t="s">
        <v>9</v>
      </c>
      <c r="K140" s="229"/>
    </row>
    <row r="141" spans="1:11" ht="40.200000000000003" hidden="1" customHeight="1">
      <c r="A141" s="173" t="s">
        <v>32</v>
      </c>
      <c r="B141" s="173" t="s">
        <v>11166</v>
      </c>
      <c r="C141" s="173" t="s">
        <v>11212</v>
      </c>
      <c r="E141" s="173" t="s">
        <v>11166</v>
      </c>
      <c r="F141" s="173" t="s">
        <v>11213</v>
      </c>
      <c r="G141" s="183" t="s">
        <v>11214</v>
      </c>
      <c r="H141" s="173" t="s">
        <v>11208</v>
      </c>
      <c r="I141" s="171" t="s">
        <v>9</v>
      </c>
      <c r="K141" s="229"/>
    </row>
    <row r="142" spans="1:11" ht="40.200000000000003" hidden="1" customHeight="1">
      <c r="A142" s="173" t="s">
        <v>32</v>
      </c>
      <c r="B142" s="173" t="s">
        <v>11166</v>
      </c>
      <c r="C142" s="173" t="s">
        <v>11215</v>
      </c>
      <c r="E142" s="173" t="s">
        <v>11166</v>
      </c>
      <c r="F142" s="173" t="s">
        <v>11216</v>
      </c>
      <c r="G142" s="183" t="s">
        <v>11217</v>
      </c>
      <c r="H142" s="173" t="s">
        <v>11218</v>
      </c>
      <c r="I142" s="171" t="s">
        <v>9</v>
      </c>
      <c r="K142" s="229"/>
    </row>
    <row r="143" spans="1:11" ht="40.200000000000003" hidden="1" customHeight="1">
      <c r="A143" s="173" t="s">
        <v>32</v>
      </c>
      <c r="B143" s="173" t="s">
        <v>11166</v>
      </c>
      <c r="C143" s="173" t="s">
        <v>11219</v>
      </c>
      <c r="E143" s="173" t="s">
        <v>11166</v>
      </c>
      <c r="F143" s="173" t="s">
        <v>11220</v>
      </c>
      <c r="G143" s="183" t="s">
        <v>11221</v>
      </c>
      <c r="H143" s="173" t="s">
        <v>11218</v>
      </c>
      <c r="I143" s="171" t="s">
        <v>9</v>
      </c>
      <c r="K143" s="229"/>
    </row>
    <row r="144" spans="1:11" ht="40.200000000000003" hidden="1" customHeight="1">
      <c r="A144" s="173" t="s">
        <v>32</v>
      </c>
      <c r="B144" s="173" t="s">
        <v>11166</v>
      </c>
      <c r="C144" s="173" t="s">
        <v>11222</v>
      </c>
      <c r="E144" s="173" t="s">
        <v>11166</v>
      </c>
      <c r="F144" s="173" t="s">
        <v>11223</v>
      </c>
      <c r="G144" s="183" t="s">
        <v>11224</v>
      </c>
      <c r="H144" s="173" t="s">
        <v>11225</v>
      </c>
      <c r="I144" s="171" t="s">
        <v>9</v>
      </c>
      <c r="K144" s="229"/>
    </row>
    <row r="145" spans="1:11" ht="40.200000000000003" hidden="1" customHeight="1">
      <c r="A145" s="173" t="s">
        <v>32</v>
      </c>
      <c r="B145" s="173" t="s">
        <v>11166</v>
      </c>
      <c r="C145" s="173" t="s">
        <v>11226</v>
      </c>
      <c r="E145" s="173" t="s">
        <v>11166</v>
      </c>
      <c r="F145" s="173" t="s">
        <v>11227</v>
      </c>
      <c r="G145" s="183" t="s">
        <v>11228</v>
      </c>
      <c r="H145" s="173" t="s">
        <v>11229</v>
      </c>
      <c r="I145" s="171" t="s">
        <v>9</v>
      </c>
      <c r="K145" s="229"/>
    </row>
    <row r="146" spans="1:11" ht="40.200000000000003" hidden="1" customHeight="1">
      <c r="A146" s="173" t="s">
        <v>32</v>
      </c>
      <c r="B146" s="173" t="s">
        <v>11166</v>
      </c>
      <c r="C146" s="173" t="s">
        <v>11230</v>
      </c>
      <c r="E146" s="173" t="s">
        <v>11166</v>
      </c>
      <c r="F146" s="173" t="s">
        <v>11231</v>
      </c>
      <c r="G146" s="183" t="s">
        <v>11232</v>
      </c>
      <c r="H146" s="173" t="s">
        <v>11233</v>
      </c>
      <c r="I146" s="171" t="s">
        <v>9</v>
      </c>
      <c r="K146" s="229"/>
    </row>
    <row r="147" spans="1:11" ht="40.200000000000003" hidden="1" customHeight="1">
      <c r="A147" s="173" t="s">
        <v>32</v>
      </c>
      <c r="B147" s="173" t="s">
        <v>11166</v>
      </c>
      <c r="C147" s="173" t="s">
        <v>11234</v>
      </c>
      <c r="E147" s="173" t="s">
        <v>11166</v>
      </c>
      <c r="F147" s="173" t="s">
        <v>11235</v>
      </c>
      <c r="G147" s="183" t="s">
        <v>11236</v>
      </c>
      <c r="H147" s="173" t="s">
        <v>11237</v>
      </c>
      <c r="I147" s="171" t="s">
        <v>9</v>
      </c>
      <c r="K147" s="229"/>
    </row>
    <row r="148" spans="1:11" ht="40.200000000000003" hidden="1" customHeight="1">
      <c r="A148" s="173" t="s">
        <v>32</v>
      </c>
      <c r="B148" s="173" t="s">
        <v>11166</v>
      </c>
      <c r="C148" s="173" t="s">
        <v>11238</v>
      </c>
      <c r="E148" s="173" t="s">
        <v>11166</v>
      </c>
      <c r="F148" s="173" t="s">
        <v>11239</v>
      </c>
      <c r="G148" s="183" t="s">
        <v>11240</v>
      </c>
      <c r="H148" s="173" t="s">
        <v>11237</v>
      </c>
      <c r="I148" s="171" t="s">
        <v>9</v>
      </c>
      <c r="K148" s="229"/>
    </row>
    <row r="149" spans="1:11" ht="40.200000000000003" hidden="1" customHeight="1">
      <c r="A149" s="173" t="s">
        <v>32</v>
      </c>
      <c r="B149" s="173" t="s">
        <v>11166</v>
      </c>
      <c r="C149" s="173" t="s">
        <v>11241</v>
      </c>
      <c r="E149" s="173" t="s">
        <v>11166</v>
      </c>
      <c r="F149" s="173" t="s">
        <v>11242</v>
      </c>
      <c r="G149" s="183" t="s">
        <v>11243</v>
      </c>
      <c r="H149" s="173" t="s">
        <v>11244</v>
      </c>
      <c r="I149" s="171" t="s">
        <v>9</v>
      </c>
      <c r="K149" s="229"/>
    </row>
    <row r="150" spans="1:11" ht="40.200000000000003" hidden="1" customHeight="1">
      <c r="A150" s="173" t="s">
        <v>32</v>
      </c>
      <c r="B150" s="173" t="s">
        <v>11166</v>
      </c>
      <c r="C150" s="173" t="s">
        <v>11245</v>
      </c>
      <c r="E150" s="173" t="s">
        <v>11166</v>
      </c>
      <c r="F150" s="173" t="s">
        <v>11246</v>
      </c>
      <c r="G150" s="183" t="s">
        <v>11247</v>
      </c>
      <c r="H150" s="173" t="s">
        <v>11248</v>
      </c>
      <c r="I150" s="171" t="s">
        <v>9</v>
      </c>
      <c r="K150" s="229"/>
    </row>
    <row r="151" spans="1:11" ht="40.200000000000003" hidden="1" customHeight="1">
      <c r="A151" s="173" t="s">
        <v>32</v>
      </c>
      <c r="B151" s="173" t="s">
        <v>11166</v>
      </c>
      <c r="C151" s="173" t="s">
        <v>11249</v>
      </c>
      <c r="E151" s="173" t="s">
        <v>11166</v>
      </c>
      <c r="F151" s="173" t="s">
        <v>11250</v>
      </c>
      <c r="G151" s="183" t="s">
        <v>11251</v>
      </c>
      <c r="H151" s="173" t="s">
        <v>11252</v>
      </c>
      <c r="I151" s="171" t="s">
        <v>9</v>
      </c>
      <c r="K151" s="229"/>
    </row>
    <row r="152" spans="1:11" ht="40.200000000000003" hidden="1" customHeight="1">
      <c r="A152" s="173" t="s">
        <v>32</v>
      </c>
      <c r="B152" s="173" t="s">
        <v>11166</v>
      </c>
      <c r="C152" s="173" t="s">
        <v>11253</v>
      </c>
      <c r="E152" s="173" t="s">
        <v>11166</v>
      </c>
      <c r="F152" s="173" t="s">
        <v>11254</v>
      </c>
      <c r="G152" s="183" t="s">
        <v>11255</v>
      </c>
      <c r="H152" s="173" t="s">
        <v>11256</v>
      </c>
      <c r="I152" s="171" t="s">
        <v>9</v>
      </c>
      <c r="K152" s="229"/>
    </row>
    <row r="153" spans="1:11" ht="40.200000000000003" hidden="1" customHeight="1">
      <c r="A153" s="173" t="s">
        <v>32</v>
      </c>
      <c r="B153" s="173" t="s">
        <v>11166</v>
      </c>
      <c r="C153" s="173" t="s">
        <v>11257</v>
      </c>
      <c r="E153" s="173" t="s">
        <v>11166</v>
      </c>
      <c r="F153" s="173" t="s">
        <v>11258</v>
      </c>
      <c r="G153" s="183" t="s">
        <v>11259</v>
      </c>
      <c r="H153" s="173" t="s">
        <v>11256</v>
      </c>
      <c r="I153" s="171" t="s">
        <v>9</v>
      </c>
      <c r="K153" s="229"/>
    </row>
    <row r="154" spans="1:11" ht="40.200000000000003" hidden="1" customHeight="1">
      <c r="A154" s="173" t="s">
        <v>32</v>
      </c>
      <c r="B154" s="173" t="s">
        <v>11166</v>
      </c>
      <c r="C154" s="173" t="s">
        <v>11260</v>
      </c>
      <c r="E154" s="173" t="s">
        <v>11166</v>
      </c>
      <c r="F154" s="173" t="s">
        <v>11261</v>
      </c>
      <c r="G154" s="183" t="s">
        <v>11262</v>
      </c>
      <c r="H154" s="173" t="s">
        <v>11229</v>
      </c>
      <c r="I154" s="171" t="s">
        <v>9</v>
      </c>
      <c r="K154" s="229"/>
    </row>
    <row r="155" spans="1:11" ht="40.200000000000003" hidden="1" customHeight="1">
      <c r="A155" s="173" t="s">
        <v>32</v>
      </c>
      <c r="B155" s="173" t="s">
        <v>11166</v>
      </c>
      <c r="C155" s="173" t="s">
        <v>11263</v>
      </c>
      <c r="E155" s="173" t="s">
        <v>11166</v>
      </c>
      <c r="F155" s="173" t="s">
        <v>11264</v>
      </c>
      <c r="G155" s="183" t="s">
        <v>11265</v>
      </c>
      <c r="H155" s="173" t="s">
        <v>11256</v>
      </c>
      <c r="I155" s="171" t="s">
        <v>9</v>
      </c>
      <c r="K155" s="229"/>
    </row>
    <row r="156" spans="1:11" ht="40.200000000000003" hidden="1" customHeight="1">
      <c r="A156" s="173" t="s">
        <v>32</v>
      </c>
      <c r="B156" s="173" t="s">
        <v>11166</v>
      </c>
      <c r="C156" s="173" t="s">
        <v>11266</v>
      </c>
      <c r="E156" s="173" t="s">
        <v>11166</v>
      </c>
      <c r="F156" s="173" t="s">
        <v>11267</v>
      </c>
      <c r="G156" s="183" t="s">
        <v>11268</v>
      </c>
      <c r="H156" s="173" t="s">
        <v>11256</v>
      </c>
      <c r="I156" s="171" t="s">
        <v>9</v>
      </c>
      <c r="K156" s="229"/>
    </row>
    <row r="157" spans="1:11" ht="40.200000000000003" hidden="1" customHeight="1">
      <c r="A157" s="173" t="s">
        <v>32</v>
      </c>
      <c r="B157" s="173" t="s">
        <v>11166</v>
      </c>
      <c r="C157" s="173" t="s">
        <v>11269</v>
      </c>
      <c r="E157" s="173" t="s">
        <v>11166</v>
      </c>
      <c r="F157" s="173" t="s">
        <v>11270</v>
      </c>
      <c r="G157" s="183" t="s">
        <v>11271</v>
      </c>
      <c r="H157" s="173" t="s">
        <v>11256</v>
      </c>
      <c r="I157" s="171" t="s">
        <v>9</v>
      </c>
      <c r="K157" s="229"/>
    </row>
    <row r="158" spans="1:11" ht="40.200000000000003" hidden="1" customHeight="1">
      <c r="A158" s="173" t="s">
        <v>32</v>
      </c>
      <c r="B158" s="173" t="s">
        <v>11166</v>
      </c>
      <c r="C158" s="173" t="s">
        <v>11272</v>
      </c>
      <c r="E158" s="173" t="s">
        <v>11166</v>
      </c>
      <c r="F158" s="173" t="s">
        <v>11273</v>
      </c>
      <c r="G158" s="183" t="s">
        <v>11274</v>
      </c>
      <c r="H158" s="173" t="s">
        <v>11275</v>
      </c>
      <c r="I158" s="171" t="s">
        <v>9</v>
      </c>
      <c r="K158" s="229"/>
    </row>
    <row r="159" spans="1:11" ht="40.200000000000003" hidden="1" customHeight="1">
      <c r="A159" s="173" t="s">
        <v>32</v>
      </c>
      <c r="B159" s="173" t="s">
        <v>11166</v>
      </c>
      <c r="C159" s="173" t="s">
        <v>11276</v>
      </c>
      <c r="E159" s="173" t="s">
        <v>11166</v>
      </c>
      <c r="F159" s="173" t="s">
        <v>11277</v>
      </c>
      <c r="G159" s="183" t="s">
        <v>11278</v>
      </c>
      <c r="H159" s="173" t="s">
        <v>11279</v>
      </c>
      <c r="I159" s="171" t="s">
        <v>9</v>
      </c>
      <c r="K159" s="229"/>
    </row>
    <row r="160" spans="1:11" ht="40.200000000000003" hidden="1" customHeight="1">
      <c r="A160" s="173" t="s">
        <v>32</v>
      </c>
      <c r="B160" s="173" t="s">
        <v>11166</v>
      </c>
      <c r="C160" s="173" t="s">
        <v>11280</v>
      </c>
      <c r="E160" s="173" t="s">
        <v>11166</v>
      </c>
      <c r="F160" s="173" t="s">
        <v>11281</v>
      </c>
      <c r="G160" s="183" t="s">
        <v>11282</v>
      </c>
      <c r="H160" s="173" t="s">
        <v>11279</v>
      </c>
      <c r="I160" s="171" t="s">
        <v>9</v>
      </c>
      <c r="K160" s="229"/>
    </row>
    <row r="161" spans="1:11" ht="40.200000000000003" hidden="1" customHeight="1">
      <c r="A161" s="173" t="s">
        <v>32</v>
      </c>
      <c r="B161" s="173" t="s">
        <v>11166</v>
      </c>
      <c r="C161" s="173" t="s">
        <v>11283</v>
      </c>
      <c r="E161" s="173" t="s">
        <v>11166</v>
      </c>
      <c r="F161" s="173" t="s">
        <v>11284</v>
      </c>
      <c r="G161" s="183" t="s">
        <v>11285</v>
      </c>
      <c r="H161" s="173" t="s">
        <v>11286</v>
      </c>
      <c r="I161" s="171" t="s">
        <v>9</v>
      </c>
      <c r="K161" s="229"/>
    </row>
    <row r="162" spans="1:11" ht="40.200000000000003" hidden="1" customHeight="1">
      <c r="A162" s="173" t="s">
        <v>32</v>
      </c>
      <c r="B162" s="173" t="s">
        <v>11166</v>
      </c>
      <c r="C162" s="173" t="s">
        <v>11287</v>
      </c>
      <c r="E162" s="173" t="s">
        <v>11166</v>
      </c>
      <c r="F162" s="173" t="s">
        <v>11288</v>
      </c>
      <c r="G162" s="183" t="s">
        <v>11289</v>
      </c>
      <c r="H162" s="173" t="s">
        <v>11229</v>
      </c>
      <c r="I162" s="171" t="s">
        <v>9</v>
      </c>
      <c r="K162" s="229"/>
    </row>
    <row r="163" spans="1:11" ht="40.200000000000003" hidden="1" customHeight="1">
      <c r="A163" s="173" t="s">
        <v>32</v>
      </c>
      <c r="B163" s="173" t="s">
        <v>11166</v>
      </c>
      <c r="C163" s="173" t="s">
        <v>11290</v>
      </c>
      <c r="E163" s="173" t="s">
        <v>11166</v>
      </c>
      <c r="F163" s="173" t="s">
        <v>11291</v>
      </c>
      <c r="G163" s="183" t="s">
        <v>11292</v>
      </c>
      <c r="H163" s="173" t="s">
        <v>11293</v>
      </c>
      <c r="I163" s="171" t="s">
        <v>9</v>
      </c>
      <c r="K163" s="229"/>
    </row>
    <row r="164" spans="1:11" ht="40.200000000000003" hidden="1" customHeight="1">
      <c r="A164" s="173" t="s">
        <v>32</v>
      </c>
      <c r="B164" s="173" t="s">
        <v>11166</v>
      </c>
      <c r="C164" s="173" t="s">
        <v>11294</v>
      </c>
      <c r="E164" s="173" t="s">
        <v>11166</v>
      </c>
      <c r="F164" s="173" t="s">
        <v>11295</v>
      </c>
      <c r="G164" s="183" t="s">
        <v>11296</v>
      </c>
      <c r="H164" s="173" t="s">
        <v>11286</v>
      </c>
      <c r="I164" s="171" t="s">
        <v>9</v>
      </c>
      <c r="K164" s="229"/>
    </row>
    <row r="165" spans="1:11" ht="40.200000000000003" hidden="1" customHeight="1">
      <c r="A165" s="173" t="s">
        <v>32</v>
      </c>
      <c r="B165" s="173" t="s">
        <v>11166</v>
      </c>
      <c r="C165" s="173" t="s">
        <v>11297</v>
      </c>
      <c r="E165" s="173" t="s">
        <v>11166</v>
      </c>
      <c r="F165" s="173" t="s">
        <v>11298</v>
      </c>
      <c r="G165" s="183" t="s">
        <v>11299</v>
      </c>
      <c r="H165" s="173" t="s">
        <v>11286</v>
      </c>
      <c r="I165" s="171" t="s">
        <v>9</v>
      </c>
      <c r="K165" s="229"/>
    </row>
    <row r="166" spans="1:11" ht="40.200000000000003" hidden="1" customHeight="1">
      <c r="A166" s="173" t="s">
        <v>32</v>
      </c>
      <c r="B166" s="173" t="s">
        <v>11166</v>
      </c>
      <c r="C166" s="173" t="s">
        <v>11300</v>
      </c>
      <c r="E166" s="173" t="s">
        <v>11166</v>
      </c>
      <c r="F166" s="173" t="s">
        <v>11301</v>
      </c>
      <c r="G166" s="183" t="s">
        <v>11302</v>
      </c>
      <c r="H166" s="173" t="s">
        <v>11303</v>
      </c>
      <c r="I166" s="171" t="s">
        <v>9</v>
      </c>
      <c r="K166" s="229"/>
    </row>
    <row r="167" spans="1:11" ht="40.200000000000003" hidden="1" customHeight="1">
      <c r="A167" s="173" t="s">
        <v>32</v>
      </c>
      <c r="B167" s="173" t="s">
        <v>11166</v>
      </c>
      <c r="C167" s="173" t="s">
        <v>11304</v>
      </c>
      <c r="E167" s="173" t="s">
        <v>11166</v>
      </c>
      <c r="F167" s="173" t="s">
        <v>11305</v>
      </c>
      <c r="G167" s="183" t="s">
        <v>11306</v>
      </c>
      <c r="H167" s="173" t="s">
        <v>11124</v>
      </c>
      <c r="I167" s="171" t="s">
        <v>9</v>
      </c>
      <c r="K167" s="229"/>
    </row>
    <row r="168" spans="1:11" ht="40.200000000000003" hidden="1" customHeight="1">
      <c r="A168" s="173" t="s">
        <v>32</v>
      </c>
      <c r="B168" s="173" t="s">
        <v>11166</v>
      </c>
      <c r="C168" s="173" t="s">
        <v>11307</v>
      </c>
      <c r="E168" s="173" t="s">
        <v>11166</v>
      </c>
      <c r="F168" s="173" t="s">
        <v>11308</v>
      </c>
      <c r="G168" s="183" t="s">
        <v>11309</v>
      </c>
      <c r="H168" s="173" t="s">
        <v>11128</v>
      </c>
      <c r="I168" s="171" t="s">
        <v>9</v>
      </c>
      <c r="K168" s="229"/>
    </row>
    <row r="169" spans="1:11" ht="40.200000000000003" hidden="1" customHeight="1">
      <c r="A169" s="173" t="s">
        <v>34</v>
      </c>
      <c r="B169" s="173" t="s">
        <v>11310</v>
      </c>
      <c r="C169" s="173" t="s">
        <v>11311</v>
      </c>
      <c r="E169" s="173" t="s">
        <v>11310</v>
      </c>
      <c r="F169" s="173" t="s">
        <v>11168</v>
      </c>
      <c r="G169" s="183" t="s">
        <v>11312</v>
      </c>
      <c r="H169" s="173" t="s">
        <v>10906</v>
      </c>
      <c r="I169" s="171" t="s">
        <v>9</v>
      </c>
      <c r="K169" s="229"/>
    </row>
    <row r="170" spans="1:11" ht="40.200000000000003" hidden="1" customHeight="1">
      <c r="A170" s="173" t="s">
        <v>34</v>
      </c>
      <c r="B170" s="173" t="s">
        <v>11310</v>
      </c>
      <c r="C170" s="173" t="s">
        <v>11313</v>
      </c>
      <c r="E170" s="173" t="s">
        <v>11310</v>
      </c>
      <c r="F170" s="173" t="s">
        <v>11171</v>
      </c>
      <c r="G170" s="183" t="s">
        <v>11312</v>
      </c>
      <c r="H170" s="173" t="s">
        <v>11314</v>
      </c>
      <c r="I170" s="171" t="s">
        <v>9</v>
      </c>
      <c r="K170" s="170"/>
    </row>
    <row r="171" spans="1:11" ht="40.200000000000003" hidden="1" customHeight="1">
      <c r="A171" s="173" t="s">
        <v>34</v>
      </c>
      <c r="B171" s="173" t="s">
        <v>11310</v>
      </c>
      <c r="C171" s="173" t="s">
        <v>11315</v>
      </c>
      <c r="E171" s="173" t="s">
        <v>11310</v>
      </c>
      <c r="F171" s="173" t="s">
        <v>11316</v>
      </c>
      <c r="G171" s="183" t="s">
        <v>11317</v>
      </c>
      <c r="H171" s="173" t="s">
        <v>11177</v>
      </c>
      <c r="I171" s="171" t="s">
        <v>9</v>
      </c>
      <c r="K171" s="170"/>
    </row>
    <row r="172" spans="1:11" ht="40.200000000000003" hidden="1" customHeight="1">
      <c r="A172" s="173" t="s">
        <v>34</v>
      </c>
      <c r="B172" s="173" t="s">
        <v>11310</v>
      </c>
      <c r="C172" s="173" t="s">
        <v>11318</v>
      </c>
      <c r="E172" s="173" t="s">
        <v>11310</v>
      </c>
      <c r="F172" s="173" t="s">
        <v>11319</v>
      </c>
      <c r="G172" s="183" t="s">
        <v>11320</v>
      </c>
      <c r="H172" s="173" t="s">
        <v>11177</v>
      </c>
      <c r="I172" s="171" t="s">
        <v>9</v>
      </c>
      <c r="K172" s="229"/>
    </row>
    <row r="173" spans="1:11" ht="40.200000000000003" hidden="1" customHeight="1">
      <c r="A173" s="173" t="s">
        <v>34</v>
      </c>
      <c r="B173" s="173" t="s">
        <v>11310</v>
      </c>
      <c r="C173" s="173" t="s">
        <v>11321</v>
      </c>
      <c r="E173" s="173" t="s">
        <v>11310</v>
      </c>
      <c r="F173" s="173" t="s">
        <v>11322</v>
      </c>
      <c r="G173" s="183" t="s">
        <v>11323</v>
      </c>
      <c r="H173" s="173" t="s">
        <v>11177</v>
      </c>
      <c r="I173" s="171" t="s">
        <v>9</v>
      </c>
      <c r="K173" s="229"/>
    </row>
    <row r="174" spans="1:11" ht="40.200000000000003" hidden="1" customHeight="1">
      <c r="A174" s="173" t="s">
        <v>34</v>
      </c>
      <c r="B174" s="173" t="s">
        <v>11310</v>
      </c>
      <c r="C174" s="173" t="s">
        <v>11324</v>
      </c>
      <c r="E174" s="173" t="s">
        <v>11310</v>
      </c>
      <c r="F174" s="173" t="s">
        <v>11325</v>
      </c>
      <c r="G174" s="183" t="s">
        <v>11326</v>
      </c>
      <c r="H174" s="173" t="s">
        <v>11177</v>
      </c>
      <c r="I174" s="171" t="s">
        <v>9</v>
      </c>
      <c r="K174" s="229"/>
    </row>
    <row r="175" spans="1:11" ht="40.200000000000003" hidden="1" customHeight="1">
      <c r="A175" s="173" t="s">
        <v>34</v>
      </c>
      <c r="B175" s="173" t="s">
        <v>11310</v>
      </c>
      <c r="C175" s="173" t="s">
        <v>11327</v>
      </c>
      <c r="E175" s="173" t="s">
        <v>11310</v>
      </c>
      <c r="F175" s="173" t="s">
        <v>11328</v>
      </c>
      <c r="G175" s="183" t="s">
        <v>11329</v>
      </c>
      <c r="H175" s="173" t="s">
        <v>11190</v>
      </c>
      <c r="I175" s="171" t="s">
        <v>9</v>
      </c>
      <c r="K175" s="229"/>
    </row>
    <row r="176" spans="1:11" ht="40.200000000000003" hidden="1" customHeight="1">
      <c r="A176" s="173" t="s">
        <v>34</v>
      </c>
      <c r="B176" s="173" t="s">
        <v>11310</v>
      </c>
      <c r="C176" s="173" t="s">
        <v>11330</v>
      </c>
      <c r="E176" s="173" t="s">
        <v>11310</v>
      </c>
      <c r="F176" s="173" t="s">
        <v>11331</v>
      </c>
      <c r="G176" s="183" t="s">
        <v>11332</v>
      </c>
      <c r="H176" s="173" t="s">
        <v>11190</v>
      </c>
      <c r="I176" s="171" t="s">
        <v>9</v>
      </c>
      <c r="K176" s="229"/>
    </row>
    <row r="177" spans="1:11" ht="40.200000000000003" hidden="1" customHeight="1">
      <c r="A177" s="173" t="s">
        <v>34</v>
      </c>
      <c r="B177" s="173" t="s">
        <v>11310</v>
      </c>
      <c r="C177" s="173" t="s">
        <v>11333</v>
      </c>
      <c r="E177" s="173" t="s">
        <v>11310</v>
      </c>
      <c r="F177" s="173" t="s">
        <v>11334</v>
      </c>
      <c r="G177" s="183" t="s">
        <v>11335</v>
      </c>
      <c r="H177" s="173" t="s">
        <v>11190</v>
      </c>
      <c r="I177" s="171" t="s">
        <v>9</v>
      </c>
      <c r="K177" s="229"/>
    </row>
    <row r="178" spans="1:11" ht="40.200000000000003" hidden="1" customHeight="1">
      <c r="A178" s="173" t="s">
        <v>34</v>
      </c>
      <c r="B178" s="173" t="s">
        <v>11310</v>
      </c>
      <c r="C178" s="173" t="s">
        <v>11336</v>
      </c>
      <c r="E178" s="173" t="s">
        <v>11310</v>
      </c>
      <c r="F178" s="173" t="s">
        <v>11337</v>
      </c>
      <c r="G178" s="183" t="s">
        <v>11338</v>
      </c>
      <c r="H178" s="173" t="s">
        <v>11190</v>
      </c>
      <c r="I178" s="171" t="s">
        <v>9</v>
      </c>
      <c r="K178" s="229"/>
    </row>
    <row r="179" spans="1:11" ht="40.200000000000003" hidden="1" customHeight="1">
      <c r="A179" s="173" t="s">
        <v>34</v>
      </c>
      <c r="B179" s="173" t="s">
        <v>11310</v>
      </c>
      <c r="C179" s="173" t="s">
        <v>11339</v>
      </c>
      <c r="E179" s="173" t="s">
        <v>11310</v>
      </c>
      <c r="F179" s="173" t="s">
        <v>11340</v>
      </c>
      <c r="G179" s="183" t="s">
        <v>11341</v>
      </c>
      <c r="H179" s="173" t="s">
        <v>11190</v>
      </c>
      <c r="I179" s="171" t="s">
        <v>9</v>
      </c>
      <c r="K179" s="229"/>
    </row>
    <row r="180" spans="1:11" ht="40.200000000000003" hidden="1" customHeight="1">
      <c r="A180" s="173" t="s">
        <v>34</v>
      </c>
      <c r="B180" s="173" t="s">
        <v>11310</v>
      </c>
      <c r="C180" s="173" t="s">
        <v>11342</v>
      </c>
      <c r="E180" s="173" t="s">
        <v>11310</v>
      </c>
      <c r="F180" s="173" t="s">
        <v>11343</v>
      </c>
      <c r="G180" s="183" t="s">
        <v>11344</v>
      </c>
      <c r="H180" s="173" t="s">
        <v>11190</v>
      </c>
      <c r="I180" s="171" t="s">
        <v>9</v>
      </c>
      <c r="K180" s="229"/>
    </row>
    <row r="181" spans="1:11" ht="40.200000000000003" hidden="1" customHeight="1">
      <c r="A181" s="173" t="s">
        <v>34</v>
      </c>
      <c r="B181" s="173" t="s">
        <v>11310</v>
      </c>
      <c r="C181" s="173" t="s">
        <v>11345</v>
      </c>
      <c r="E181" s="173" t="s">
        <v>11310</v>
      </c>
      <c r="F181" s="173" t="s">
        <v>11346</v>
      </c>
      <c r="G181" s="183" t="s">
        <v>11347</v>
      </c>
      <c r="H181" s="173" t="s">
        <v>11208</v>
      </c>
      <c r="I181" s="171" t="s">
        <v>9</v>
      </c>
      <c r="K181" s="229"/>
    </row>
    <row r="182" spans="1:11" ht="40.200000000000003" hidden="1" customHeight="1">
      <c r="A182" s="173" t="s">
        <v>34</v>
      </c>
      <c r="B182" s="173" t="s">
        <v>11310</v>
      </c>
      <c r="C182" s="173" t="s">
        <v>11348</v>
      </c>
      <c r="E182" s="173" t="s">
        <v>11310</v>
      </c>
      <c r="F182" s="173" t="s">
        <v>11349</v>
      </c>
      <c r="G182" s="183" t="s">
        <v>11350</v>
      </c>
      <c r="H182" s="173" t="s">
        <v>11208</v>
      </c>
      <c r="I182" s="171" t="s">
        <v>9</v>
      </c>
      <c r="K182" s="229"/>
    </row>
    <row r="183" spans="1:11" ht="40.200000000000003" hidden="1" customHeight="1">
      <c r="A183" s="173" t="s">
        <v>34</v>
      </c>
      <c r="B183" s="173" t="s">
        <v>11310</v>
      </c>
      <c r="C183" s="173" t="s">
        <v>11351</v>
      </c>
      <c r="E183" s="173" t="s">
        <v>11310</v>
      </c>
      <c r="F183" s="173" t="s">
        <v>11352</v>
      </c>
      <c r="G183" s="183" t="s">
        <v>11353</v>
      </c>
      <c r="H183" s="173" t="s">
        <v>11208</v>
      </c>
      <c r="I183" s="171" t="s">
        <v>9</v>
      </c>
      <c r="K183" s="229"/>
    </row>
    <row r="184" spans="1:11" ht="40.200000000000003" hidden="1" customHeight="1">
      <c r="A184" s="173" t="s">
        <v>34</v>
      </c>
      <c r="B184" s="173" t="s">
        <v>11310</v>
      </c>
      <c r="C184" s="173" t="s">
        <v>11354</v>
      </c>
      <c r="E184" s="173" t="s">
        <v>11310</v>
      </c>
      <c r="F184" s="173" t="s">
        <v>11355</v>
      </c>
      <c r="G184" s="183" t="s">
        <v>11356</v>
      </c>
      <c r="H184" s="173" t="s">
        <v>11208</v>
      </c>
      <c r="I184" s="171" t="s">
        <v>9</v>
      </c>
      <c r="K184" s="229"/>
    </row>
    <row r="185" spans="1:11" ht="40.200000000000003" hidden="1" customHeight="1">
      <c r="A185" s="173" t="s">
        <v>34</v>
      </c>
      <c r="B185" s="173" t="s">
        <v>11310</v>
      </c>
      <c r="C185" s="173" t="s">
        <v>11357</v>
      </c>
      <c r="E185" s="173" t="s">
        <v>11310</v>
      </c>
      <c r="F185" s="173" t="s">
        <v>11358</v>
      </c>
      <c r="G185" s="183" t="s">
        <v>11359</v>
      </c>
      <c r="H185" s="173" t="s">
        <v>11360</v>
      </c>
      <c r="I185" s="171" t="s">
        <v>9</v>
      </c>
      <c r="K185" s="229"/>
    </row>
    <row r="186" spans="1:11" ht="40.200000000000003" hidden="1" customHeight="1">
      <c r="A186" s="173" t="s">
        <v>34</v>
      </c>
      <c r="B186" s="173" t="s">
        <v>11310</v>
      </c>
      <c r="C186" s="173" t="s">
        <v>11361</v>
      </c>
      <c r="E186" s="173" t="s">
        <v>11310</v>
      </c>
      <c r="F186" s="173" t="s">
        <v>11223</v>
      </c>
      <c r="G186" s="183" t="s">
        <v>11362</v>
      </c>
      <c r="H186" s="173" t="s">
        <v>11360</v>
      </c>
      <c r="I186" s="171" t="s">
        <v>9</v>
      </c>
      <c r="K186" s="229"/>
    </row>
    <row r="187" spans="1:11" ht="40.200000000000003" hidden="1" customHeight="1">
      <c r="A187" s="173" t="s">
        <v>34</v>
      </c>
      <c r="B187" s="173" t="s">
        <v>11310</v>
      </c>
      <c r="C187" s="173" t="s">
        <v>11363</v>
      </c>
      <c r="E187" s="173" t="s">
        <v>11310</v>
      </c>
      <c r="F187" s="173" t="s">
        <v>11364</v>
      </c>
      <c r="G187" s="183" t="s">
        <v>11365</v>
      </c>
      <c r="H187" s="173" t="s">
        <v>11366</v>
      </c>
      <c r="I187" s="171" t="s">
        <v>9</v>
      </c>
      <c r="K187" s="229"/>
    </row>
    <row r="188" spans="1:11" ht="40.200000000000003" hidden="1" customHeight="1">
      <c r="A188" s="173" t="s">
        <v>34</v>
      </c>
      <c r="B188" s="173" t="s">
        <v>11310</v>
      </c>
      <c r="C188" s="173" t="s">
        <v>11367</v>
      </c>
      <c r="E188" s="173" t="s">
        <v>11310</v>
      </c>
      <c r="F188" s="173" t="s">
        <v>11368</v>
      </c>
      <c r="G188" s="183" t="s">
        <v>11369</v>
      </c>
      <c r="H188" s="173" t="s">
        <v>11370</v>
      </c>
      <c r="I188" s="171" t="s">
        <v>9</v>
      </c>
      <c r="K188" s="229"/>
    </row>
    <row r="189" spans="1:11" ht="40.200000000000003" hidden="1" customHeight="1">
      <c r="A189" s="173" t="s">
        <v>34</v>
      </c>
      <c r="B189" s="173" t="s">
        <v>11310</v>
      </c>
      <c r="C189" s="173" t="s">
        <v>11371</v>
      </c>
      <c r="E189" s="173" t="s">
        <v>11310</v>
      </c>
      <c r="F189" s="173" t="s">
        <v>11372</v>
      </c>
      <c r="G189" s="183" t="s">
        <v>11373</v>
      </c>
      <c r="H189" s="173" t="s">
        <v>11374</v>
      </c>
      <c r="I189" s="171" t="s">
        <v>9</v>
      </c>
      <c r="K189" s="229"/>
    </row>
    <row r="190" spans="1:11" ht="40.200000000000003" hidden="1" customHeight="1">
      <c r="A190" s="173" t="s">
        <v>34</v>
      </c>
      <c r="B190" s="173" t="s">
        <v>11310</v>
      </c>
      <c r="C190" s="173" t="s">
        <v>11375</v>
      </c>
      <c r="E190" s="173" t="s">
        <v>11310</v>
      </c>
      <c r="F190" s="173" t="s">
        <v>11376</v>
      </c>
      <c r="G190" s="183" t="s">
        <v>11377</v>
      </c>
      <c r="H190" s="173" t="s">
        <v>11378</v>
      </c>
      <c r="I190" s="171" t="s">
        <v>9</v>
      </c>
      <c r="K190" s="229"/>
    </row>
    <row r="191" spans="1:11" ht="40.200000000000003" hidden="1" customHeight="1">
      <c r="A191" s="173" t="s">
        <v>34</v>
      </c>
      <c r="B191" s="173" t="s">
        <v>11310</v>
      </c>
      <c r="C191" s="173" t="s">
        <v>11379</v>
      </c>
      <c r="E191" s="173" t="s">
        <v>11310</v>
      </c>
      <c r="F191" s="173" t="s">
        <v>11380</v>
      </c>
      <c r="G191" s="183" t="s">
        <v>11381</v>
      </c>
      <c r="H191" s="173" t="s">
        <v>11382</v>
      </c>
      <c r="I191" s="171" t="s">
        <v>9</v>
      </c>
      <c r="K191" s="229"/>
    </row>
    <row r="192" spans="1:11" ht="40.200000000000003" hidden="1" customHeight="1">
      <c r="A192" s="173" t="s">
        <v>34</v>
      </c>
      <c r="B192" s="173" t="s">
        <v>11310</v>
      </c>
      <c r="C192" s="173" t="s">
        <v>11383</v>
      </c>
      <c r="E192" s="173" t="s">
        <v>11310</v>
      </c>
      <c r="F192" s="173" t="s">
        <v>11384</v>
      </c>
      <c r="G192" s="183" t="s">
        <v>11385</v>
      </c>
      <c r="H192" s="173" t="s">
        <v>17837</v>
      </c>
      <c r="I192" s="171" t="s">
        <v>9</v>
      </c>
      <c r="K192" s="229"/>
    </row>
    <row r="193" spans="1:11" ht="40.200000000000003" hidden="1" customHeight="1">
      <c r="A193" s="173" t="s">
        <v>34</v>
      </c>
      <c r="B193" s="173" t="s">
        <v>11310</v>
      </c>
      <c r="C193" s="173" t="s">
        <v>11386</v>
      </c>
      <c r="E193" s="173" t="s">
        <v>11310</v>
      </c>
      <c r="F193" s="173" t="s">
        <v>11264</v>
      </c>
      <c r="G193" s="183" t="s">
        <v>11387</v>
      </c>
      <c r="H193" s="173" t="s">
        <v>11256</v>
      </c>
      <c r="I193" s="171" t="s">
        <v>9</v>
      </c>
      <c r="K193" s="170"/>
    </row>
    <row r="194" spans="1:11" ht="40.200000000000003" hidden="1" customHeight="1">
      <c r="A194" s="173" t="s">
        <v>34</v>
      </c>
      <c r="B194" s="173" t="s">
        <v>11310</v>
      </c>
      <c r="C194" s="173" t="s">
        <v>11388</v>
      </c>
      <c r="E194" s="173" t="s">
        <v>11310</v>
      </c>
      <c r="F194" s="173" t="s">
        <v>11267</v>
      </c>
      <c r="G194" s="183" t="s">
        <v>11389</v>
      </c>
      <c r="H194" s="173" t="s">
        <v>11256</v>
      </c>
      <c r="I194" s="171" t="s">
        <v>9</v>
      </c>
      <c r="K194" s="229"/>
    </row>
    <row r="195" spans="1:11" ht="40.200000000000003" hidden="1" customHeight="1">
      <c r="A195" s="173" t="s">
        <v>34</v>
      </c>
      <c r="B195" s="173" t="s">
        <v>11310</v>
      </c>
      <c r="C195" s="173" t="s">
        <v>11390</v>
      </c>
      <c r="E195" s="173" t="s">
        <v>11310</v>
      </c>
      <c r="F195" s="173" t="s">
        <v>11391</v>
      </c>
      <c r="G195" s="183" t="s">
        <v>11392</v>
      </c>
      <c r="H195" s="173" t="s">
        <v>11256</v>
      </c>
      <c r="I195" s="171" t="s">
        <v>9</v>
      </c>
      <c r="K195" s="170"/>
    </row>
    <row r="196" spans="1:11" ht="40.200000000000003" hidden="1" customHeight="1">
      <c r="A196" s="173" t="s">
        <v>34</v>
      </c>
      <c r="B196" s="173" t="s">
        <v>11310</v>
      </c>
      <c r="C196" s="173" t="s">
        <v>11393</v>
      </c>
      <c r="E196" s="173" t="s">
        <v>11310</v>
      </c>
      <c r="F196" s="173" t="s">
        <v>11394</v>
      </c>
      <c r="G196" s="183" t="s">
        <v>11395</v>
      </c>
      <c r="H196" s="173" t="s">
        <v>11256</v>
      </c>
      <c r="I196" s="171" t="s">
        <v>9</v>
      </c>
      <c r="K196" s="170"/>
    </row>
    <row r="197" spans="1:11" ht="40.200000000000003" hidden="1" customHeight="1">
      <c r="A197" s="173" t="s">
        <v>34</v>
      </c>
      <c r="B197" s="173" t="s">
        <v>11310</v>
      </c>
      <c r="C197" s="173" t="s">
        <v>11396</v>
      </c>
      <c r="E197" s="173" t="s">
        <v>11310</v>
      </c>
      <c r="F197" s="173" t="s">
        <v>11397</v>
      </c>
      <c r="G197" s="183" t="s">
        <v>11398</v>
      </c>
      <c r="H197" s="173" t="s">
        <v>11124</v>
      </c>
      <c r="I197" s="171" t="s">
        <v>9</v>
      </c>
      <c r="K197" s="229"/>
    </row>
    <row r="198" spans="1:11" ht="40.200000000000003" hidden="1" customHeight="1">
      <c r="A198" s="173" t="s">
        <v>34</v>
      </c>
      <c r="B198" s="173" t="s">
        <v>11310</v>
      </c>
      <c r="C198" s="173" t="s">
        <v>11399</v>
      </c>
      <c r="E198" s="173" t="s">
        <v>11310</v>
      </c>
      <c r="F198" s="173" t="s">
        <v>11400</v>
      </c>
      <c r="G198" s="183" t="s">
        <v>11401</v>
      </c>
      <c r="H198" s="173" t="s">
        <v>11128</v>
      </c>
      <c r="I198" s="171" t="s">
        <v>9</v>
      </c>
      <c r="K198" s="229"/>
    </row>
    <row r="199" spans="1:11" ht="40.200000000000003" hidden="1" customHeight="1">
      <c r="A199" s="173" t="s">
        <v>33</v>
      </c>
      <c r="B199" s="173" t="s">
        <v>11402</v>
      </c>
      <c r="C199" s="173" t="s">
        <v>11403</v>
      </c>
      <c r="E199" s="173" t="s">
        <v>11402</v>
      </c>
      <c r="F199" s="173" t="s">
        <v>11404</v>
      </c>
      <c r="G199" s="183" t="s">
        <v>11405</v>
      </c>
      <c r="H199" s="173" t="s">
        <v>11406</v>
      </c>
      <c r="I199" s="171" t="s">
        <v>9</v>
      </c>
      <c r="K199" s="229"/>
    </row>
    <row r="200" spans="1:11" ht="40.200000000000003" hidden="1" customHeight="1">
      <c r="A200" s="173" t="s">
        <v>33</v>
      </c>
      <c r="B200" s="173" t="s">
        <v>11402</v>
      </c>
      <c r="C200" s="173" t="s">
        <v>11407</v>
      </c>
      <c r="E200" s="173" t="s">
        <v>11402</v>
      </c>
      <c r="F200" s="173" t="s">
        <v>11168</v>
      </c>
      <c r="G200" s="183" t="s">
        <v>11408</v>
      </c>
      <c r="H200" s="173" t="s">
        <v>10906</v>
      </c>
      <c r="I200" s="171" t="s">
        <v>9</v>
      </c>
      <c r="K200" s="229"/>
    </row>
    <row r="201" spans="1:11" ht="40.200000000000003" hidden="1" customHeight="1">
      <c r="A201" s="173" t="s">
        <v>33</v>
      </c>
      <c r="B201" s="173" t="s">
        <v>11402</v>
      </c>
      <c r="C201" s="173" t="s">
        <v>11409</v>
      </c>
      <c r="E201" s="173" t="s">
        <v>11402</v>
      </c>
      <c r="F201" s="173" t="s">
        <v>11410</v>
      </c>
      <c r="G201" s="183" t="s">
        <v>11411</v>
      </c>
      <c r="H201" s="173" t="s">
        <v>11286</v>
      </c>
      <c r="I201" s="171" t="s">
        <v>9</v>
      </c>
      <c r="K201" s="170"/>
    </row>
    <row r="202" spans="1:11" ht="40.200000000000003" hidden="1" customHeight="1">
      <c r="A202" s="173" t="s">
        <v>33</v>
      </c>
      <c r="B202" s="173" t="s">
        <v>11402</v>
      </c>
      <c r="C202" s="173" t="s">
        <v>11412</v>
      </c>
      <c r="E202" s="173" t="s">
        <v>11402</v>
      </c>
      <c r="F202" s="173" t="s">
        <v>11413</v>
      </c>
      <c r="G202" s="183" t="s">
        <v>11414</v>
      </c>
      <c r="H202" s="173" t="s">
        <v>11406</v>
      </c>
      <c r="I202" s="171" t="s">
        <v>9</v>
      </c>
      <c r="K202" s="229"/>
    </row>
    <row r="203" spans="1:11" ht="40.200000000000003" hidden="1" customHeight="1">
      <c r="A203" s="173" t="s">
        <v>33</v>
      </c>
      <c r="B203" s="173" t="s">
        <v>11402</v>
      </c>
      <c r="C203" s="173" t="s">
        <v>11415</v>
      </c>
      <c r="E203" s="173" t="s">
        <v>11402</v>
      </c>
      <c r="F203" s="173" t="s">
        <v>17838</v>
      </c>
      <c r="G203" s="183" t="s">
        <v>11416</v>
      </c>
      <c r="H203" s="173" t="s">
        <v>11177</v>
      </c>
      <c r="I203" s="171" t="s">
        <v>9</v>
      </c>
      <c r="K203" s="170"/>
    </row>
    <row r="204" spans="1:11" ht="40.200000000000003" hidden="1" customHeight="1">
      <c r="A204" s="173" t="s">
        <v>33</v>
      </c>
      <c r="B204" s="173" t="s">
        <v>11402</v>
      </c>
      <c r="C204" s="173" t="s">
        <v>11417</v>
      </c>
      <c r="E204" s="173" t="s">
        <v>11402</v>
      </c>
      <c r="F204" s="173" t="s">
        <v>11418</v>
      </c>
      <c r="G204" s="183" t="s">
        <v>11419</v>
      </c>
      <c r="H204" s="173" t="s">
        <v>11177</v>
      </c>
      <c r="I204" s="171" t="s">
        <v>9</v>
      </c>
      <c r="K204" s="170"/>
    </row>
    <row r="205" spans="1:11" ht="40.200000000000003" hidden="1" customHeight="1">
      <c r="A205" s="173" t="s">
        <v>33</v>
      </c>
      <c r="B205" s="173" t="s">
        <v>11402</v>
      </c>
      <c r="C205" s="173" t="s">
        <v>11420</v>
      </c>
      <c r="E205" s="173" t="s">
        <v>11402</v>
      </c>
      <c r="F205" s="173" t="s">
        <v>11421</v>
      </c>
      <c r="G205" s="183" t="s">
        <v>11422</v>
      </c>
      <c r="H205" s="173" t="s">
        <v>11190</v>
      </c>
      <c r="I205" s="171" t="s">
        <v>9</v>
      </c>
      <c r="K205" s="229"/>
    </row>
    <row r="206" spans="1:11" ht="40.200000000000003" hidden="1" customHeight="1">
      <c r="A206" s="173" t="s">
        <v>33</v>
      </c>
      <c r="B206" s="173" t="s">
        <v>11402</v>
      </c>
      <c r="C206" s="173" t="s">
        <v>11423</v>
      </c>
      <c r="E206" s="173" t="s">
        <v>11402</v>
      </c>
      <c r="F206" s="173" t="s">
        <v>11424</v>
      </c>
      <c r="G206" s="183" t="s">
        <v>11425</v>
      </c>
      <c r="H206" s="173" t="s">
        <v>11190</v>
      </c>
      <c r="I206" s="171" t="s">
        <v>9</v>
      </c>
      <c r="K206" s="229"/>
    </row>
    <row r="207" spans="1:11" ht="40.200000000000003" hidden="1" customHeight="1">
      <c r="A207" s="173" t="s">
        <v>33</v>
      </c>
      <c r="B207" s="173" t="s">
        <v>11402</v>
      </c>
      <c r="C207" s="173" t="s">
        <v>11426</v>
      </c>
      <c r="E207" s="173" t="s">
        <v>11402</v>
      </c>
      <c r="F207" s="173" t="s">
        <v>11427</v>
      </c>
      <c r="G207" s="183" t="s">
        <v>11428</v>
      </c>
      <c r="H207" s="173" t="s">
        <v>11429</v>
      </c>
      <c r="I207" s="171" t="s">
        <v>9</v>
      </c>
      <c r="K207" s="170"/>
    </row>
    <row r="208" spans="1:11" ht="40.200000000000003" hidden="1" customHeight="1">
      <c r="A208" s="173" t="s">
        <v>33</v>
      </c>
      <c r="B208" s="173" t="s">
        <v>11402</v>
      </c>
      <c r="C208" s="173" t="s">
        <v>11430</v>
      </c>
      <c r="E208" s="173" t="s">
        <v>11402</v>
      </c>
      <c r="F208" s="173" t="s">
        <v>11431</v>
      </c>
      <c r="G208" s="183" t="s">
        <v>11432</v>
      </c>
      <c r="H208" s="173" t="s">
        <v>11433</v>
      </c>
      <c r="I208" s="171" t="s">
        <v>9</v>
      </c>
      <c r="K208" s="229"/>
    </row>
    <row r="209" spans="1:11" ht="40.200000000000003" hidden="1" customHeight="1">
      <c r="A209" s="173" t="s">
        <v>33</v>
      </c>
      <c r="B209" s="173" t="s">
        <v>11402</v>
      </c>
      <c r="C209" s="173" t="s">
        <v>11434</v>
      </c>
      <c r="E209" s="173" t="s">
        <v>11402</v>
      </c>
      <c r="F209" s="173" t="s">
        <v>11435</v>
      </c>
      <c r="G209" s="183" t="s">
        <v>11436</v>
      </c>
      <c r="H209" s="173" t="s">
        <v>11286</v>
      </c>
      <c r="I209" s="171" t="s">
        <v>9</v>
      </c>
      <c r="K209" s="229"/>
    </row>
    <row r="210" spans="1:11" ht="40.200000000000003" hidden="1" customHeight="1">
      <c r="A210" s="173" t="s">
        <v>33</v>
      </c>
      <c r="B210" s="173" t="s">
        <v>11402</v>
      </c>
      <c r="C210" s="173" t="s">
        <v>11437</v>
      </c>
      <c r="E210" s="173" t="s">
        <v>11402</v>
      </c>
      <c r="F210" s="173" t="s">
        <v>11438</v>
      </c>
      <c r="G210" s="183" t="s">
        <v>11439</v>
      </c>
      <c r="H210" s="173" t="s">
        <v>11440</v>
      </c>
      <c r="I210" s="171" t="s">
        <v>9</v>
      </c>
      <c r="K210" s="170"/>
    </row>
    <row r="211" spans="1:11" ht="40.200000000000003" hidden="1" customHeight="1">
      <c r="A211" s="173" t="s">
        <v>33</v>
      </c>
      <c r="B211" s="173" t="s">
        <v>11402</v>
      </c>
      <c r="C211" s="173" t="s">
        <v>11441</v>
      </c>
      <c r="E211" s="173" t="s">
        <v>11402</v>
      </c>
      <c r="F211" s="173" t="s">
        <v>11442</v>
      </c>
      <c r="G211" s="183" t="s">
        <v>11443</v>
      </c>
      <c r="H211" s="173" t="s">
        <v>11440</v>
      </c>
      <c r="I211" s="171" t="s">
        <v>9</v>
      </c>
      <c r="K211" s="170"/>
    </row>
    <row r="212" spans="1:11" ht="40.200000000000003" hidden="1" customHeight="1">
      <c r="A212" s="173" t="s">
        <v>33</v>
      </c>
      <c r="B212" s="173" t="s">
        <v>11402</v>
      </c>
      <c r="C212" s="173" t="s">
        <v>11444</v>
      </c>
      <c r="E212" s="173" t="s">
        <v>11402</v>
      </c>
      <c r="F212" s="173" t="s">
        <v>11445</v>
      </c>
      <c r="G212" s="183" t="s">
        <v>11446</v>
      </c>
      <c r="H212" s="173" t="s">
        <v>11447</v>
      </c>
      <c r="I212" s="171" t="s">
        <v>9</v>
      </c>
      <c r="K212" s="229"/>
    </row>
    <row r="213" spans="1:11" ht="40.200000000000003" hidden="1" customHeight="1">
      <c r="A213" s="173" t="s">
        <v>33</v>
      </c>
      <c r="B213" s="173" t="s">
        <v>11402</v>
      </c>
      <c r="C213" s="173" t="s">
        <v>11448</v>
      </c>
      <c r="E213" s="173" t="s">
        <v>11402</v>
      </c>
      <c r="F213" s="173" t="s">
        <v>11449</v>
      </c>
      <c r="G213" s="183" t="s">
        <v>11450</v>
      </c>
      <c r="H213" s="173" t="s">
        <v>11451</v>
      </c>
      <c r="I213" s="171" t="s">
        <v>9</v>
      </c>
      <c r="K213" s="229"/>
    </row>
    <row r="214" spans="1:11" ht="40.200000000000003" hidden="1" customHeight="1">
      <c r="A214" s="173" t="s">
        <v>31</v>
      </c>
      <c r="B214" s="173" t="s">
        <v>11452</v>
      </c>
      <c r="C214" s="229" t="s">
        <v>209</v>
      </c>
      <c r="D214" s="229" t="s">
        <v>11453</v>
      </c>
      <c r="E214" s="229" t="s">
        <v>11454</v>
      </c>
      <c r="F214" s="229" t="s">
        <v>11455</v>
      </c>
      <c r="G214" s="170" t="s">
        <v>11456</v>
      </c>
      <c r="H214" s="229" t="s">
        <v>11457</v>
      </c>
      <c r="I214" s="171" t="s">
        <v>9</v>
      </c>
      <c r="J214" s="229"/>
      <c r="K214" s="229"/>
    </row>
    <row r="215" spans="1:11" ht="40.200000000000003" hidden="1" customHeight="1">
      <c r="A215" s="173" t="s">
        <v>31</v>
      </c>
      <c r="B215" s="173" t="s">
        <v>11452</v>
      </c>
      <c r="C215" s="229" t="s">
        <v>215</v>
      </c>
      <c r="D215" s="229"/>
      <c r="E215" s="229" t="s">
        <v>11454</v>
      </c>
      <c r="F215" s="229" t="s">
        <v>11458</v>
      </c>
      <c r="G215" s="170" t="s">
        <v>11459</v>
      </c>
      <c r="H215" s="229" t="s">
        <v>11460</v>
      </c>
      <c r="I215" s="171" t="s">
        <v>9</v>
      </c>
      <c r="J215" s="229"/>
      <c r="K215" s="229"/>
    </row>
    <row r="216" spans="1:11" ht="40.200000000000003" hidden="1" customHeight="1">
      <c r="A216" s="173" t="s">
        <v>31</v>
      </c>
      <c r="B216" s="173" t="s">
        <v>11452</v>
      </c>
      <c r="C216" s="229" t="s">
        <v>220</v>
      </c>
      <c r="D216" s="229"/>
      <c r="E216" s="229" t="s">
        <v>11454</v>
      </c>
      <c r="F216" s="229" t="s">
        <v>11461</v>
      </c>
      <c r="G216" s="170" t="s">
        <v>11462</v>
      </c>
      <c r="H216" s="229" t="s">
        <v>11463</v>
      </c>
      <c r="I216" s="171" t="s">
        <v>9</v>
      </c>
      <c r="J216" s="229"/>
      <c r="K216" s="229"/>
    </row>
    <row r="217" spans="1:11" ht="40.200000000000003" hidden="1" customHeight="1">
      <c r="A217" s="173" t="s">
        <v>31</v>
      </c>
      <c r="B217" s="173" t="s">
        <v>11452</v>
      </c>
      <c r="C217" s="229" t="s">
        <v>226</v>
      </c>
      <c r="D217" s="229"/>
      <c r="E217" s="229" t="s">
        <v>11454</v>
      </c>
      <c r="F217" s="229" t="s">
        <v>11464</v>
      </c>
      <c r="G217" s="170" t="s">
        <v>11465</v>
      </c>
      <c r="H217" s="229" t="s">
        <v>11466</v>
      </c>
      <c r="I217" s="171" t="s">
        <v>9</v>
      </c>
      <c r="J217" s="229"/>
      <c r="K217" s="229"/>
    </row>
    <row r="218" spans="1:11" ht="40.200000000000003" hidden="1" customHeight="1">
      <c r="A218" s="173" t="s">
        <v>31</v>
      </c>
      <c r="B218" s="173" t="s">
        <v>11452</v>
      </c>
      <c r="C218" s="229" t="s">
        <v>230</v>
      </c>
      <c r="D218" s="229"/>
      <c r="E218" s="229" t="s">
        <v>11454</v>
      </c>
      <c r="F218" s="229" t="s">
        <v>11467</v>
      </c>
      <c r="G218" s="170" t="s">
        <v>11468</v>
      </c>
      <c r="H218" s="229" t="s">
        <v>11469</v>
      </c>
      <c r="I218" s="171" t="s">
        <v>9</v>
      </c>
      <c r="J218" s="229"/>
      <c r="K218" s="229"/>
    </row>
    <row r="219" spans="1:11" ht="40.200000000000003" hidden="1" customHeight="1">
      <c r="A219" s="173" t="s">
        <v>31</v>
      </c>
      <c r="B219" s="173" t="s">
        <v>11452</v>
      </c>
      <c r="C219" s="229" t="s">
        <v>234</v>
      </c>
      <c r="D219" s="229"/>
      <c r="E219" s="229" t="s">
        <v>11454</v>
      </c>
      <c r="F219" s="229" t="s">
        <v>11470</v>
      </c>
      <c r="G219" s="170" t="s">
        <v>11471</v>
      </c>
      <c r="H219" s="229" t="s">
        <v>11472</v>
      </c>
      <c r="I219" s="171" t="s">
        <v>9</v>
      </c>
      <c r="J219" s="229"/>
      <c r="K219" s="229"/>
    </row>
    <row r="220" spans="1:11" ht="40.200000000000003" hidden="1" customHeight="1">
      <c r="A220" s="173" t="s">
        <v>31</v>
      </c>
      <c r="B220" s="173" t="s">
        <v>11452</v>
      </c>
      <c r="C220" s="229" t="s">
        <v>238</v>
      </c>
      <c r="D220" s="229"/>
      <c r="E220" s="229" t="s">
        <v>11454</v>
      </c>
      <c r="F220" s="229" t="s">
        <v>11473</v>
      </c>
      <c r="G220" s="170" t="s">
        <v>11474</v>
      </c>
      <c r="H220" s="229" t="s">
        <v>11475</v>
      </c>
      <c r="I220" s="171" t="s">
        <v>9</v>
      </c>
      <c r="J220" s="229"/>
      <c r="K220" s="229"/>
    </row>
    <row r="221" spans="1:11" ht="40.200000000000003" hidden="1" customHeight="1">
      <c r="A221" s="173" t="s">
        <v>31</v>
      </c>
      <c r="B221" s="173" t="s">
        <v>11452</v>
      </c>
      <c r="C221" s="229" t="s">
        <v>243</v>
      </c>
      <c r="D221" s="229"/>
      <c r="E221" s="229" t="s">
        <v>11454</v>
      </c>
      <c r="F221" s="229" t="s">
        <v>11476</v>
      </c>
      <c r="G221" s="170" t="s">
        <v>11477</v>
      </c>
      <c r="H221" s="229" t="s">
        <v>11475</v>
      </c>
      <c r="I221" s="171" t="s">
        <v>9</v>
      </c>
      <c r="J221" s="229"/>
      <c r="K221" s="229"/>
    </row>
    <row r="222" spans="1:11" ht="40.200000000000003" hidden="1" customHeight="1">
      <c r="A222" s="173" t="s">
        <v>31</v>
      </c>
      <c r="B222" s="173" t="s">
        <v>11452</v>
      </c>
      <c r="C222" s="229" t="s">
        <v>248</v>
      </c>
      <c r="D222" s="229"/>
      <c r="E222" s="229" t="s">
        <v>11454</v>
      </c>
      <c r="F222" s="229" t="s">
        <v>11478</v>
      </c>
      <c r="G222" s="170" t="s">
        <v>11479</v>
      </c>
      <c r="H222" s="229" t="s">
        <v>11480</v>
      </c>
      <c r="I222" s="171" t="s">
        <v>9</v>
      </c>
      <c r="J222" s="229"/>
      <c r="K222" s="229"/>
    </row>
    <row r="223" spans="1:11" ht="40.200000000000003" hidden="1" customHeight="1">
      <c r="A223" s="173" t="s">
        <v>31</v>
      </c>
      <c r="B223" s="173" t="s">
        <v>11452</v>
      </c>
      <c r="C223" s="229" t="s">
        <v>252</v>
      </c>
      <c r="D223" s="229"/>
      <c r="E223" s="229" t="s">
        <v>11454</v>
      </c>
      <c r="F223" s="229" t="s">
        <v>11481</v>
      </c>
      <c r="G223" s="170" t="s">
        <v>11482</v>
      </c>
      <c r="H223" s="229" t="s">
        <v>11483</v>
      </c>
      <c r="I223" s="171" t="s">
        <v>9</v>
      </c>
      <c r="J223" s="229"/>
      <c r="K223" s="229"/>
    </row>
    <row r="224" spans="1:11" ht="40.200000000000003" hidden="1" customHeight="1">
      <c r="A224" s="173" t="s">
        <v>31</v>
      </c>
      <c r="B224" s="173" t="s">
        <v>11452</v>
      </c>
      <c r="C224" s="229" t="s">
        <v>257</v>
      </c>
      <c r="D224" s="229"/>
      <c r="E224" s="229" t="s">
        <v>11454</v>
      </c>
      <c r="F224" s="229" t="s">
        <v>11484</v>
      </c>
      <c r="G224" s="170" t="s">
        <v>11485</v>
      </c>
      <c r="H224" s="229" t="s">
        <v>11486</v>
      </c>
      <c r="I224" s="171" t="s">
        <v>9</v>
      </c>
      <c r="J224" s="229"/>
      <c r="K224" s="229"/>
    </row>
    <row r="225" spans="1:11" ht="40.200000000000003" hidden="1" customHeight="1">
      <c r="A225" s="173" t="s">
        <v>31</v>
      </c>
      <c r="B225" s="173" t="s">
        <v>11452</v>
      </c>
      <c r="C225" s="229" t="s">
        <v>260</v>
      </c>
      <c r="D225" s="229"/>
      <c r="E225" s="229" t="s">
        <v>11454</v>
      </c>
      <c r="F225" s="229" t="s">
        <v>11487</v>
      </c>
      <c r="G225" s="170" t="s">
        <v>11488</v>
      </c>
      <c r="H225" s="229" t="s">
        <v>11489</v>
      </c>
      <c r="I225" s="171" t="s">
        <v>9</v>
      </c>
      <c r="J225" s="229"/>
      <c r="K225" s="229"/>
    </row>
    <row r="226" spans="1:11" ht="40.200000000000003" hidden="1" customHeight="1">
      <c r="A226" s="173" t="s">
        <v>31</v>
      </c>
      <c r="B226" s="173" t="s">
        <v>11452</v>
      </c>
      <c r="C226" s="229" t="s">
        <v>264</v>
      </c>
      <c r="D226" s="229"/>
      <c r="E226" s="229" t="s">
        <v>11454</v>
      </c>
      <c r="F226" s="229" t="s">
        <v>11490</v>
      </c>
      <c r="G226" s="170" t="s">
        <v>11491</v>
      </c>
      <c r="H226" s="229" t="s">
        <v>11492</v>
      </c>
      <c r="I226" s="171" t="s">
        <v>9</v>
      </c>
      <c r="J226" s="229"/>
      <c r="K226" s="229"/>
    </row>
    <row r="227" spans="1:11" ht="40.200000000000003" hidden="1" customHeight="1">
      <c r="A227" s="173" t="s">
        <v>31</v>
      </c>
      <c r="B227" s="173" t="s">
        <v>11452</v>
      </c>
      <c r="C227" s="229" t="s">
        <v>268</v>
      </c>
      <c r="D227" s="229"/>
      <c r="E227" s="229" t="s">
        <v>11493</v>
      </c>
      <c r="F227" s="229" t="s">
        <v>11494</v>
      </c>
      <c r="G227" s="170" t="s">
        <v>11495</v>
      </c>
      <c r="H227" s="229" t="s">
        <v>11496</v>
      </c>
      <c r="I227" s="171" t="s">
        <v>9</v>
      </c>
      <c r="J227" s="229"/>
      <c r="K227" s="229"/>
    </row>
    <row r="228" spans="1:11" ht="40.200000000000003" hidden="1" customHeight="1">
      <c r="A228" s="173" t="s">
        <v>31</v>
      </c>
      <c r="B228" s="173" t="s">
        <v>11452</v>
      </c>
      <c r="C228" s="173" t="s">
        <v>272</v>
      </c>
      <c r="E228" s="173" t="s">
        <v>11497</v>
      </c>
      <c r="F228" s="173" t="s">
        <v>11498</v>
      </c>
      <c r="G228" s="183" t="s">
        <v>11499</v>
      </c>
      <c r="H228" s="173" t="s">
        <v>11500</v>
      </c>
      <c r="I228" s="171" t="s">
        <v>9</v>
      </c>
      <c r="K228" s="229"/>
    </row>
    <row r="229" spans="1:11" ht="40.200000000000003" hidden="1" customHeight="1">
      <c r="A229" s="173" t="s">
        <v>31</v>
      </c>
      <c r="B229" s="173" t="s">
        <v>11501</v>
      </c>
      <c r="C229" s="173" t="s">
        <v>275</v>
      </c>
      <c r="F229" s="173" t="s">
        <v>11502</v>
      </c>
      <c r="G229" s="183" t="s">
        <v>11503</v>
      </c>
      <c r="H229" s="173" t="s">
        <v>17947</v>
      </c>
      <c r="I229" s="171" t="s">
        <v>9</v>
      </c>
      <c r="K229" s="229"/>
    </row>
    <row r="230" spans="1:11" ht="40.200000000000003" hidden="1" customHeight="1">
      <c r="A230" s="173" t="s">
        <v>31</v>
      </c>
      <c r="B230" s="173" t="s">
        <v>11452</v>
      </c>
      <c r="C230" s="173" t="s">
        <v>279</v>
      </c>
      <c r="E230" s="173" t="s">
        <v>11497</v>
      </c>
      <c r="F230" s="173" t="s">
        <v>11504</v>
      </c>
      <c r="G230" s="183" t="s">
        <v>11505</v>
      </c>
      <c r="H230" s="173" t="s">
        <v>11506</v>
      </c>
      <c r="I230" s="171" t="s">
        <v>9</v>
      </c>
      <c r="K230" s="229"/>
    </row>
    <row r="231" spans="1:11" ht="40.200000000000003" hidden="1" customHeight="1">
      <c r="A231" s="173" t="s">
        <v>31</v>
      </c>
      <c r="B231" s="173" t="s">
        <v>11452</v>
      </c>
      <c r="C231" s="173" t="s">
        <v>283</v>
      </c>
      <c r="E231" s="173" t="s">
        <v>11497</v>
      </c>
      <c r="F231" s="173" t="s">
        <v>11507</v>
      </c>
      <c r="G231" s="183" t="s">
        <v>11508</v>
      </c>
      <c r="H231" s="173" t="s">
        <v>11509</v>
      </c>
      <c r="I231" s="171" t="s">
        <v>9</v>
      </c>
      <c r="K231" s="229"/>
    </row>
    <row r="232" spans="1:11" ht="40.200000000000003" hidden="1" customHeight="1">
      <c r="A232" s="173" t="s">
        <v>31</v>
      </c>
      <c r="B232" s="173" t="s">
        <v>11452</v>
      </c>
      <c r="C232" s="173" t="s">
        <v>286</v>
      </c>
      <c r="E232" s="173" t="s">
        <v>11497</v>
      </c>
      <c r="F232" s="173" t="s">
        <v>11510</v>
      </c>
      <c r="G232" s="183" t="s">
        <v>11511</v>
      </c>
      <c r="H232" s="173" t="s">
        <v>11512</v>
      </c>
      <c r="I232" s="171" t="s">
        <v>9</v>
      </c>
      <c r="K232" s="229"/>
    </row>
    <row r="233" spans="1:11" ht="40.200000000000003" hidden="1" customHeight="1">
      <c r="A233" s="173" t="s">
        <v>15</v>
      </c>
      <c r="B233" s="173" t="s">
        <v>11513</v>
      </c>
      <c r="C233" s="173" t="s">
        <v>209</v>
      </c>
      <c r="E233" s="173" t="s">
        <v>11514</v>
      </c>
      <c r="F233" s="173" t="s">
        <v>11515</v>
      </c>
      <c r="G233" s="183" t="s">
        <v>11516</v>
      </c>
      <c r="H233" s="173" t="s">
        <v>11517</v>
      </c>
      <c r="I233" s="171" t="s">
        <v>9</v>
      </c>
      <c r="K233" s="229"/>
    </row>
    <row r="234" spans="1:11" ht="40.200000000000003" hidden="1" customHeight="1">
      <c r="A234" s="173" t="s">
        <v>15</v>
      </c>
      <c r="B234" s="173" t="s">
        <v>11513</v>
      </c>
      <c r="C234" s="173" t="s">
        <v>215</v>
      </c>
      <c r="E234" s="173" t="s">
        <v>11514</v>
      </c>
      <c r="F234" s="173" t="s">
        <v>11518</v>
      </c>
      <c r="G234" s="183" t="s">
        <v>11519</v>
      </c>
      <c r="H234" s="173" t="s">
        <v>11520</v>
      </c>
      <c r="I234" s="171" t="s">
        <v>9</v>
      </c>
      <c r="K234" s="229"/>
    </row>
    <row r="235" spans="1:11" ht="40.200000000000003" hidden="1" customHeight="1">
      <c r="A235" s="173" t="s">
        <v>15</v>
      </c>
      <c r="B235" s="173" t="s">
        <v>11513</v>
      </c>
      <c r="C235" s="173" t="s">
        <v>220</v>
      </c>
      <c r="E235" s="173" t="s">
        <v>11514</v>
      </c>
      <c r="F235" s="173" t="s">
        <v>11521</v>
      </c>
      <c r="G235" s="183" t="s">
        <v>11522</v>
      </c>
      <c r="H235" s="173" t="s">
        <v>11523</v>
      </c>
      <c r="I235" s="171" t="s">
        <v>9</v>
      </c>
      <c r="K235" s="229"/>
    </row>
    <row r="236" spans="1:11" ht="40.200000000000003" hidden="1" customHeight="1">
      <c r="A236" s="173" t="s">
        <v>15</v>
      </c>
      <c r="B236" s="173" t="s">
        <v>11513</v>
      </c>
      <c r="C236" s="173" t="s">
        <v>226</v>
      </c>
      <c r="E236" s="173" t="s">
        <v>11514</v>
      </c>
      <c r="F236" s="173" t="s">
        <v>11524</v>
      </c>
      <c r="G236" s="183" t="s">
        <v>11525</v>
      </c>
      <c r="H236" s="173" t="s">
        <v>11526</v>
      </c>
      <c r="I236" s="171" t="s">
        <v>9</v>
      </c>
      <c r="K236" s="229"/>
    </row>
    <row r="237" spans="1:11" ht="40.200000000000003" hidden="1" customHeight="1">
      <c r="A237" s="173" t="s">
        <v>15</v>
      </c>
      <c r="B237" s="173" t="s">
        <v>11513</v>
      </c>
      <c r="C237" s="173" t="s">
        <v>230</v>
      </c>
      <c r="E237" s="173" t="s">
        <v>11514</v>
      </c>
      <c r="F237" s="173" t="s">
        <v>11527</v>
      </c>
      <c r="G237" s="183" t="s">
        <v>11528</v>
      </c>
      <c r="H237" s="173" t="s">
        <v>11466</v>
      </c>
      <c r="I237" s="171" t="s">
        <v>9</v>
      </c>
      <c r="K237" s="229"/>
    </row>
    <row r="238" spans="1:11" ht="40.200000000000003" hidden="1" customHeight="1">
      <c r="A238" s="173" t="s">
        <v>35</v>
      </c>
      <c r="B238" s="173" t="s">
        <v>11529</v>
      </c>
      <c r="C238" s="173" t="s">
        <v>11530</v>
      </c>
      <c r="E238" s="173" t="s">
        <v>11529</v>
      </c>
      <c r="F238" s="173" t="s">
        <v>10904</v>
      </c>
      <c r="G238" s="183" t="s">
        <v>11531</v>
      </c>
      <c r="H238" s="173" t="s">
        <v>10906</v>
      </c>
      <c r="I238" s="171" t="s">
        <v>9</v>
      </c>
      <c r="K238" s="229"/>
    </row>
    <row r="239" spans="1:11" ht="40.200000000000003" hidden="1" customHeight="1">
      <c r="A239" s="173" t="s">
        <v>35</v>
      </c>
      <c r="B239" s="173" t="s">
        <v>11529</v>
      </c>
      <c r="C239" s="173" t="s">
        <v>11532</v>
      </c>
      <c r="E239" s="173" t="s">
        <v>11529</v>
      </c>
      <c r="F239" s="173" t="s">
        <v>11533</v>
      </c>
      <c r="G239" s="183" t="s">
        <v>11531</v>
      </c>
      <c r="H239" s="173" t="s">
        <v>11105</v>
      </c>
      <c r="I239" s="171" t="s">
        <v>9</v>
      </c>
      <c r="K239" s="229"/>
    </row>
    <row r="240" spans="1:11" ht="40.200000000000003" hidden="1" customHeight="1">
      <c r="A240" s="173" t="s">
        <v>35</v>
      </c>
      <c r="B240" s="173" t="s">
        <v>11529</v>
      </c>
      <c r="C240" s="173" t="s">
        <v>11534</v>
      </c>
      <c r="E240" s="173" t="s">
        <v>11529</v>
      </c>
      <c r="F240" s="173" t="s">
        <v>11107</v>
      </c>
      <c r="G240" s="183" t="s">
        <v>11535</v>
      </c>
      <c r="H240" s="173" t="s">
        <v>11536</v>
      </c>
      <c r="I240" s="171" t="s">
        <v>9</v>
      </c>
      <c r="K240" s="229"/>
    </row>
    <row r="241" spans="1:11" ht="40.200000000000003" hidden="1" customHeight="1">
      <c r="A241" s="173" t="s">
        <v>35</v>
      </c>
      <c r="B241" s="173" t="s">
        <v>11529</v>
      </c>
      <c r="C241" s="173" t="s">
        <v>11537</v>
      </c>
      <c r="E241" s="173" t="s">
        <v>11529</v>
      </c>
      <c r="F241" s="173" t="s">
        <v>10937</v>
      </c>
      <c r="G241" s="183" t="s">
        <v>11538</v>
      </c>
      <c r="H241" s="173" t="s">
        <v>11536</v>
      </c>
      <c r="I241" s="171" t="s">
        <v>9</v>
      </c>
      <c r="K241" s="229"/>
    </row>
    <row r="242" spans="1:11" ht="40.200000000000003" hidden="1" customHeight="1">
      <c r="A242" s="173" t="s">
        <v>35</v>
      </c>
      <c r="B242" s="173" t="s">
        <v>11529</v>
      </c>
      <c r="C242" s="173" t="s">
        <v>11539</v>
      </c>
      <c r="E242" s="173" t="s">
        <v>11529</v>
      </c>
      <c r="F242" s="173" t="s">
        <v>11113</v>
      </c>
      <c r="G242" s="183" t="s">
        <v>11540</v>
      </c>
      <c r="H242" s="173" t="s">
        <v>11541</v>
      </c>
      <c r="I242" s="171" t="s">
        <v>9</v>
      </c>
      <c r="K242" s="229"/>
    </row>
    <row r="243" spans="1:11" ht="40.200000000000003" hidden="1" customHeight="1">
      <c r="A243" s="173" t="s">
        <v>35</v>
      </c>
      <c r="B243" s="173" t="s">
        <v>11529</v>
      </c>
      <c r="C243" s="173" t="s">
        <v>11542</v>
      </c>
      <c r="E243" s="173" t="s">
        <v>11529</v>
      </c>
      <c r="F243" s="173" t="s">
        <v>11116</v>
      </c>
      <c r="G243" s="183" t="s">
        <v>11543</v>
      </c>
      <c r="H243" s="173" t="s">
        <v>11544</v>
      </c>
      <c r="I243" s="171" t="s">
        <v>9</v>
      </c>
      <c r="K243" s="229"/>
    </row>
    <row r="244" spans="1:11" ht="40.200000000000003" hidden="1" customHeight="1">
      <c r="A244" s="173" t="s">
        <v>35</v>
      </c>
      <c r="B244" s="173" t="s">
        <v>11529</v>
      </c>
      <c r="C244" s="173" t="s">
        <v>11545</v>
      </c>
      <c r="E244" s="173" t="s">
        <v>11529</v>
      </c>
      <c r="F244" s="173" t="s">
        <v>11119</v>
      </c>
      <c r="G244" s="183" t="s">
        <v>11543</v>
      </c>
      <c r="H244" s="173" t="s">
        <v>11120</v>
      </c>
      <c r="I244" s="171" t="s">
        <v>9</v>
      </c>
      <c r="K244" s="229"/>
    </row>
    <row r="245" spans="1:11" ht="40.200000000000003" hidden="1" customHeight="1">
      <c r="A245" s="173" t="s">
        <v>35</v>
      </c>
      <c r="B245" s="173" t="s">
        <v>11529</v>
      </c>
      <c r="C245" s="173" t="s">
        <v>11546</v>
      </c>
      <c r="E245" s="173" t="s">
        <v>11529</v>
      </c>
      <c r="F245" s="173" t="s">
        <v>11547</v>
      </c>
      <c r="G245" s="183" t="s">
        <v>11548</v>
      </c>
      <c r="H245" s="173" t="s">
        <v>11124</v>
      </c>
      <c r="I245" s="171" t="s">
        <v>9</v>
      </c>
      <c r="K245" s="229"/>
    </row>
    <row r="246" spans="1:11" ht="40.200000000000003" hidden="1" customHeight="1">
      <c r="A246" s="173" t="s">
        <v>35</v>
      </c>
      <c r="B246" s="173" t="s">
        <v>11529</v>
      </c>
      <c r="C246" s="173" t="s">
        <v>11549</v>
      </c>
      <c r="E246" s="173" t="s">
        <v>11529</v>
      </c>
      <c r="F246" s="173" t="s">
        <v>11550</v>
      </c>
      <c r="G246" s="183" t="s">
        <v>11551</v>
      </c>
      <c r="H246" s="173" t="s">
        <v>11128</v>
      </c>
      <c r="I246" s="171" t="s">
        <v>9</v>
      </c>
      <c r="K246" s="229"/>
    </row>
    <row r="247" spans="1:11" ht="40.200000000000003" hidden="1" customHeight="1">
      <c r="A247" s="173" t="s">
        <v>35</v>
      </c>
      <c r="B247" s="173" t="s">
        <v>11529</v>
      </c>
      <c r="C247" s="173" t="s">
        <v>11552</v>
      </c>
      <c r="E247" s="173" t="s">
        <v>11529</v>
      </c>
      <c r="F247" s="173" t="s">
        <v>11553</v>
      </c>
      <c r="G247" s="183" t="s">
        <v>11554</v>
      </c>
      <c r="H247" s="173" t="s">
        <v>11555</v>
      </c>
      <c r="I247" s="171" t="s">
        <v>9</v>
      </c>
      <c r="K247" s="229"/>
    </row>
    <row r="248" spans="1:11" ht="40.200000000000003" hidden="1" customHeight="1">
      <c r="A248" s="173" t="s">
        <v>36</v>
      </c>
      <c r="B248" s="173" t="s">
        <v>11556</v>
      </c>
      <c r="C248" s="173" t="s">
        <v>11557</v>
      </c>
      <c r="E248" s="173" t="s">
        <v>11556</v>
      </c>
      <c r="F248" s="173" t="s">
        <v>10904</v>
      </c>
      <c r="G248" s="183" t="s">
        <v>11558</v>
      </c>
      <c r="H248" s="173" t="s">
        <v>10906</v>
      </c>
      <c r="I248" s="171" t="s">
        <v>9</v>
      </c>
      <c r="K248" s="229"/>
    </row>
    <row r="249" spans="1:11" ht="40.200000000000003" hidden="1" customHeight="1">
      <c r="A249" s="173" t="s">
        <v>36</v>
      </c>
      <c r="B249" s="173" t="s">
        <v>11556</v>
      </c>
      <c r="C249" s="173" t="s">
        <v>11559</v>
      </c>
      <c r="E249" s="173" t="s">
        <v>11556</v>
      </c>
      <c r="F249" s="173" t="s">
        <v>11533</v>
      </c>
      <c r="G249" s="183" t="s">
        <v>11558</v>
      </c>
      <c r="H249" s="173" t="s">
        <v>11105</v>
      </c>
      <c r="I249" s="171" t="s">
        <v>9</v>
      </c>
      <c r="K249" s="229"/>
    </row>
    <row r="250" spans="1:11" ht="40.200000000000003" hidden="1" customHeight="1">
      <c r="A250" s="173" t="s">
        <v>36</v>
      </c>
      <c r="B250" s="173" t="s">
        <v>11556</v>
      </c>
      <c r="C250" s="173" t="s">
        <v>11560</v>
      </c>
      <c r="E250" s="173" t="s">
        <v>11556</v>
      </c>
      <c r="F250" s="173" t="s">
        <v>11561</v>
      </c>
      <c r="G250" s="183" t="s">
        <v>11562</v>
      </c>
      <c r="H250" s="173" t="s">
        <v>11135</v>
      </c>
      <c r="I250" s="171" t="s">
        <v>9</v>
      </c>
      <c r="K250" s="229"/>
    </row>
    <row r="251" spans="1:11" ht="40.200000000000003" hidden="1" customHeight="1">
      <c r="A251" s="173" t="s">
        <v>36</v>
      </c>
      <c r="B251" s="173" t="s">
        <v>11556</v>
      </c>
      <c r="C251" s="173" t="s">
        <v>11563</v>
      </c>
      <c r="E251" s="173" t="s">
        <v>11556</v>
      </c>
      <c r="F251" s="173" t="s">
        <v>11119</v>
      </c>
      <c r="G251" s="183" t="s">
        <v>11564</v>
      </c>
      <c r="H251" s="173" t="s">
        <v>11120</v>
      </c>
      <c r="I251" s="171" t="s">
        <v>9</v>
      </c>
      <c r="K251" s="229"/>
    </row>
    <row r="252" spans="1:11" ht="40.200000000000003" hidden="1" customHeight="1">
      <c r="A252" s="173" t="s">
        <v>36</v>
      </c>
      <c r="B252" s="173" t="s">
        <v>11556</v>
      </c>
      <c r="C252" s="173" t="s">
        <v>11565</v>
      </c>
      <c r="E252" s="173" t="s">
        <v>11556</v>
      </c>
      <c r="F252" s="173" t="s">
        <v>11566</v>
      </c>
      <c r="G252" s="183" t="s">
        <v>11567</v>
      </c>
      <c r="H252" s="173" t="s">
        <v>11568</v>
      </c>
      <c r="I252" s="171" t="s">
        <v>9</v>
      </c>
      <c r="K252" s="229"/>
    </row>
    <row r="253" spans="1:11" ht="40.200000000000003" hidden="1" customHeight="1">
      <c r="A253" s="173" t="s">
        <v>36</v>
      </c>
      <c r="B253" s="173" t="s">
        <v>11556</v>
      </c>
      <c r="C253" s="173" t="s">
        <v>11569</v>
      </c>
      <c r="E253" s="173" t="s">
        <v>11556</v>
      </c>
      <c r="F253" s="173" t="s">
        <v>11570</v>
      </c>
      <c r="G253" s="183" t="s">
        <v>11567</v>
      </c>
      <c r="H253" s="173" t="s">
        <v>11571</v>
      </c>
      <c r="I253" s="171" t="s">
        <v>9</v>
      </c>
      <c r="K253" s="229"/>
    </row>
    <row r="254" spans="1:11" ht="40.200000000000003" hidden="1" customHeight="1">
      <c r="A254" s="173" t="s">
        <v>36</v>
      </c>
      <c r="B254" s="173" t="s">
        <v>11556</v>
      </c>
      <c r="C254" s="173" t="s">
        <v>11572</v>
      </c>
      <c r="E254" s="173" t="s">
        <v>11556</v>
      </c>
      <c r="F254" s="173" t="s">
        <v>11573</v>
      </c>
      <c r="G254" s="183" t="s">
        <v>11567</v>
      </c>
      <c r="H254" s="173" t="s">
        <v>11574</v>
      </c>
      <c r="I254" s="171" t="s">
        <v>9</v>
      </c>
      <c r="K254" s="229"/>
    </row>
    <row r="255" spans="1:11" ht="40.200000000000003" hidden="1" customHeight="1">
      <c r="A255" s="173" t="s">
        <v>36</v>
      </c>
      <c r="B255" s="173" t="s">
        <v>11556</v>
      </c>
      <c r="C255" s="173" t="s">
        <v>11575</v>
      </c>
      <c r="E255" s="173" t="s">
        <v>11556</v>
      </c>
      <c r="F255" s="173" t="s">
        <v>11576</v>
      </c>
      <c r="G255" s="183" t="s">
        <v>11567</v>
      </c>
      <c r="H255" s="173" t="s">
        <v>11577</v>
      </c>
      <c r="I255" s="171" t="s">
        <v>9</v>
      </c>
      <c r="K255" s="229"/>
    </row>
    <row r="256" spans="1:11" ht="40.200000000000003" hidden="1" customHeight="1">
      <c r="A256" s="173" t="s">
        <v>36</v>
      </c>
      <c r="B256" s="173" t="s">
        <v>11556</v>
      </c>
      <c r="C256" s="173" t="s">
        <v>11578</v>
      </c>
      <c r="E256" s="173" t="s">
        <v>11556</v>
      </c>
      <c r="F256" s="173" t="s">
        <v>11579</v>
      </c>
      <c r="G256" s="183" t="s">
        <v>11567</v>
      </c>
      <c r="H256" s="173" t="s">
        <v>11580</v>
      </c>
      <c r="I256" s="171" t="s">
        <v>9</v>
      </c>
      <c r="K256" s="229"/>
    </row>
    <row r="257" spans="1:11" ht="40.200000000000003" hidden="1" customHeight="1">
      <c r="A257" s="173" t="s">
        <v>36</v>
      </c>
      <c r="B257" s="173" t="s">
        <v>11556</v>
      </c>
      <c r="C257" s="173" t="s">
        <v>11581</v>
      </c>
      <c r="E257" s="173" t="s">
        <v>11556</v>
      </c>
      <c r="F257" s="173" t="s">
        <v>11582</v>
      </c>
      <c r="G257" s="183" t="s">
        <v>11567</v>
      </c>
      <c r="H257" s="173" t="s">
        <v>11583</v>
      </c>
      <c r="I257" s="171" t="s">
        <v>9</v>
      </c>
      <c r="K257" s="229"/>
    </row>
    <row r="258" spans="1:11" ht="40.200000000000003" hidden="1" customHeight="1">
      <c r="A258" s="173" t="s">
        <v>36</v>
      </c>
      <c r="B258" s="173" t="s">
        <v>11556</v>
      </c>
      <c r="C258" s="173" t="s">
        <v>11584</v>
      </c>
      <c r="E258" s="173" t="s">
        <v>11556</v>
      </c>
      <c r="F258" s="173" t="s">
        <v>11585</v>
      </c>
      <c r="G258" s="183" t="s">
        <v>11567</v>
      </c>
      <c r="H258" s="173" t="s">
        <v>11586</v>
      </c>
      <c r="I258" s="171" t="s">
        <v>9</v>
      </c>
      <c r="J258" s="229"/>
      <c r="K258" s="229"/>
    </row>
    <row r="259" spans="1:11" ht="40.200000000000003" hidden="1" customHeight="1">
      <c r="A259" s="173" t="s">
        <v>36</v>
      </c>
      <c r="B259" s="173" t="s">
        <v>11556</v>
      </c>
      <c r="C259" s="173" t="s">
        <v>11587</v>
      </c>
      <c r="E259" s="173" t="s">
        <v>11556</v>
      </c>
      <c r="F259" s="173" t="s">
        <v>11588</v>
      </c>
      <c r="G259" s="183" t="s">
        <v>11567</v>
      </c>
      <c r="H259" s="173" t="s">
        <v>11589</v>
      </c>
      <c r="I259" s="171" t="s">
        <v>9</v>
      </c>
      <c r="K259" s="229"/>
    </row>
    <row r="260" spans="1:11" ht="40.200000000000003" hidden="1" customHeight="1">
      <c r="A260" s="173" t="s">
        <v>36</v>
      </c>
      <c r="B260" s="173" t="s">
        <v>11556</v>
      </c>
      <c r="C260" s="173" t="s">
        <v>11590</v>
      </c>
      <c r="E260" s="173" t="s">
        <v>11556</v>
      </c>
      <c r="F260" s="173" t="s">
        <v>11547</v>
      </c>
      <c r="G260" s="183" t="s">
        <v>11567</v>
      </c>
      <c r="H260" s="173" t="s">
        <v>11591</v>
      </c>
      <c r="I260" s="171" t="s">
        <v>9</v>
      </c>
      <c r="K260" s="229"/>
    </row>
    <row r="261" spans="1:11" ht="40.200000000000003" hidden="1" customHeight="1">
      <c r="A261" s="173" t="s">
        <v>36</v>
      </c>
      <c r="B261" s="173" t="s">
        <v>11556</v>
      </c>
      <c r="C261" s="173" t="s">
        <v>11592</v>
      </c>
      <c r="E261" s="173" t="s">
        <v>11556</v>
      </c>
      <c r="F261" s="173" t="s">
        <v>11593</v>
      </c>
      <c r="G261" s="183" t="s">
        <v>11594</v>
      </c>
      <c r="H261" s="173" t="s">
        <v>11128</v>
      </c>
      <c r="I261" s="171" t="s">
        <v>9</v>
      </c>
      <c r="K261" s="229"/>
    </row>
    <row r="262" spans="1:11" ht="40.200000000000003" hidden="1" customHeight="1">
      <c r="A262" s="173" t="s">
        <v>36</v>
      </c>
      <c r="B262" s="173" t="s">
        <v>11556</v>
      </c>
      <c r="C262" s="173" t="s">
        <v>11595</v>
      </c>
      <c r="E262" s="173" t="s">
        <v>11556</v>
      </c>
      <c r="F262" s="173" t="s">
        <v>11553</v>
      </c>
      <c r="G262" s="183" t="s">
        <v>11567</v>
      </c>
      <c r="H262" s="173" t="s">
        <v>11555</v>
      </c>
      <c r="I262" s="171" t="s">
        <v>9</v>
      </c>
      <c r="K262" s="229"/>
    </row>
    <row r="263" spans="1:11" ht="40.200000000000003" hidden="1" customHeight="1">
      <c r="A263" s="173" t="s">
        <v>37</v>
      </c>
      <c r="B263" s="173" t="s">
        <v>11596</v>
      </c>
      <c r="C263" s="173" t="s">
        <v>11597</v>
      </c>
      <c r="E263" s="173" t="s">
        <v>11596</v>
      </c>
      <c r="F263" s="173" t="s">
        <v>10904</v>
      </c>
      <c r="G263" s="183" t="s">
        <v>11598</v>
      </c>
      <c r="H263" s="173" t="s">
        <v>10906</v>
      </c>
      <c r="I263" s="171" t="s">
        <v>9</v>
      </c>
      <c r="K263" s="229"/>
    </row>
    <row r="264" spans="1:11" ht="40.200000000000003" hidden="1" customHeight="1">
      <c r="A264" s="173" t="s">
        <v>37</v>
      </c>
      <c r="B264" s="173" t="s">
        <v>11596</v>
      </c>
      <c r="C264" s="173" t="s">
        <v>11599</v>
      </c>
      <c r="E264" s="173" t="s">
        <v>11596</v>
      </c>
      <c r="F264" s="173" t="s">
        <v>11600</v>
      </c>
      <c r="G264" s="183" t="s">
        <v>11598</v>
      </c>
      <c r="H264" s="173" t="s">
        <v>11601</v>
      </c>
      <c r="I264" s="171" t="s">
        <v>9</v>
      </c>
      <c r="K264" s="229"/>
    </row>
    <row r="265" spans="1:11" ht="40.200000000000003" hidden="1" customHeight="1">
      <c r="A265" s="173" t="s">
        <v>37</v>
      </c>
      <c r="B265" s="173" t="s">
        <v>11596</v>
      </c>
      <c r="C265" s="173" t="s">
        <v>11602</v>
      </c>
      <c r="E265" s="173" t="s">
        <v>11596</v>
      </c>
      <c r="F265" s="173" t="s">
        <v>11603</v>
      </c>
      <c r="G265" s="183" t="s">
        <v>11604</v>
      </c>
      <c r="H265" s="173" t="s">
        <v>11177</v>
      </c>
      <c r="I265" s="171" t="s">
        <v>9</v>
      </c>
      <c r="K265" s="229"/>
    </row>
    <row r="266" spans="1:11" ht="40.200000000000003" hidden="1" customHeight="1">
      <c r="A266" s="173" t="s">
        <v>37</v>
      </c>
      <c r="B266" s="173" t="s">
        <v>11596</v>
      </c>
      <c r="C266" s="173" t="s">
        <v>11605</v>
      </c>
      <c r="E266" s="173" t="s">
        <v>11596</v>
      </c>
      <c r="F266" s="173" t="s">
        <v>11606</v>
      </c>
      <c r="G266" s="183" t="s">
        <v>11607</v>
      </c>
      <c r="H266" s="173" t="s">
        <v>11177</v>
      </c>
      <c r="I266" s="171" t="s">
        <v>9</v>
      </c>
      <c r="K266" s="229"/>
    </row>
    <row r="267" spans="1:11" ht="40.200000000000003" hidden="1" customHeight="1">
      <c r="A267" s="173" t="s">
        <v>37</v>
      </c>
      <c r="B267" s="173" t="s">
        <v>11596</v>
      </c>
      <c r="C267" s="173" t="s">
        <v>11608</v>
      </c>
      <c r="E267" s="173" t="s">
        <v>11596</v>
      </c>
      <c r="F267" s="173" t="s">
        <v>11609</v>
      </c>
      <c r="G267" s="183" t="s">
        <v>11610</v>
      </c>
      <c r="H267" s="173" t="s">
        <v>11177</v>
      </c>
      <c r="I267" s="171" t="s">
        <v>9</v>
      </c>
      <c r="K267" s="229"/>
    </row>
    <row r="268" spans="1:11" ht="40.200000000000003" hidden="1" customHeight="1">
      <c r="A268" s="173" t="s">
        <v>37</v>
      </c>
      <c r="B268" s="173" t="s">
        <v>11596</v>
      </c>
      <c r="C268" s="173" t="s">
        <v>11611</v>
      </c>
      <c r="E268" s="173" t="s">
        <v>11596</v>
      </c>
      <c r="F268" s="173" t="s">
        <v>11612</v>
      </c>
      <c r="G268" s="183" t="s">
        <v>11613</v>
      </c>
      <c r="H268" s="173" t="s">
        <v>11190</v>
      </c>
      <c r="I268" s="171" t="s">
        <v>9</v>
      </c>
      <c r="K268" s="229"/>
    </row>
    <row r="269" spans="1:11" ht="40.200000000000003" hidden="1" customHeight="1">
      <c r="A269" s="173" t="s">
        <v>37</v>
      </c>
      <c r="B269" s="173" t="s">
        <v>11596</v>
      </c>
      <c r="C269" s="173" t="s">
        <v>11614</v>
      </c>
      <c r="E269" s="173" t="s">
        <v>11596</v>
      </c>
      <c r="F269" s="173" t="s">
        <v>11615</v>
      </c>
      <c r="G269" s="183" t="s">
        <v>11616</v>
      </c>
      <c r="H269" s="173" t="s">
        <v>11190</v>
      </c>
      <c r="I269" s="171" t="s">
        <v>9</v>
      </c>
      <c r="K269" s="229"/>
    </row>
    <row r="270" spans="1:11" ht="40.200000000000003" hidden="1" customHeight="1">
      <c r="A270" s="173" t="s">
        <v>37</v>
      </c>
      <c r="B270" s="173" t="s">
        <v>11596</v>
      </c>
      <c r="C270" s="173" t="s">
        <v>11617</v>
      </c>
      <c r="E270" s="173" t="s">
        <v>11596</v>
      </c>
      <c r="F270" s="173" t="s">
        <v>11618</v>
      </c>
      <c r="G270" s="183" t="s">
        <v>11619</v>
      </c>
      <c r="H270" s="173" t="s">
        <v>11190</v>
      </c>
      <c r="I270" s="171" t="s">
        <v>9</v>
      </c>
      <c r="K270" s="229"/>
    </row>
    <row r="271" spans="1:11" ht="40.200000000000003" hidden="1" customHeight="1">
      <c r="A271" s="173" t="s">
        <v>37</v>
      </c>
      <c r="B271" s="173" t="s">
        <v>11596</v>
      </c>
      <c r="C271" s="173" t="s">
        <v>11620</v>
      </c>
      <c r="E271" s="173" t="s">
        <v>11596</v>
      </c>
      <c r="F271" s="173" t="s">
        <v>11621</v>
      </c>
      <c r="G271" s="183" t="s">
        <v>11622</v>
      </c>
      <c r="H271" s="173" t="s">
        <v>11190</v>
      </c>
      <c r="I271" s="171" t="s">
        <v>9</v>
      </c>
      <c r="K271" s="229"/>
    </row>
    <row r="272" spans="1:11" ht="40.200000000000003" hidden="1" customHeight="1">
      <c r="A272" s="173" t="s">
        <v>37</v>
      </c>
      <c r="B272" s="173" t="s">
        <v>11596</v>
      </c>
      <c r="C272" s="173" t="s">
        <v>11623</v>
      </c>
      <c r="E272" s="173" t="s">
        <v>11596</v>
      </c>
      <c r="F272" s="173" t="s">
        <v>11624</v>
      </c>
      <c r="G272" s="183" t="s">
        <v>11625</v>
      </c>
      <c r="H272" s="173" t="s">
        <v>11190</v>
      </c>
      <c r="I272" s="171" t="s">
        <v>9</v>
      </c>
      <c r="K272" s="229"/>
    </row>
    <row r="273" spans="1:11" ht="40.200000000000003" hidden="1" customHeight="1">
      <c r="A273" s="173" t="s">
        <v>37</v>
      </c>
      <c r="B273" s="173" t="s">
        <v>11596</v>
      </c>
      <c r="C273" s="173" t="s">
        <v>11626</v>
      </c>
      <c r="E273" s="173" t="s">
        <v>11596</v>
      </c>
      <c r="F273" s="173" t="s">
        <v>11627</v>
      </c>
      <c r="G273" s="183" t="s">
        <v>11628</v>
      </c>
      <c r="H273" s="173" t="s">
        <v>11190</v>
      </c>
      <c r="I273" s="171" t="s">
        <v>9</v>
      </c>
      <c r="K273" s="229"/>
    </row>
    <row r="274" spans="1:11" ht="40.200000000000003" hidden="1" customHeight="1">
      <c r="A274" s="173" t="s">
        <v>37</v>
      </c>
      <c r="B274" s="173" t="s">
        <v>11596</v>
      </c>
      <c r="C274" s="173" t="s">
        <v>11629</v>
      </c>
      <c r="E274" s="173" t="s">
        <v>11596</v>
      </c>
      <c r="F274" s="173" t="s">
        <v>11630</v>
      </c>
      <c r="G274" s="183" t="s">
        <v>11631</v>
      </c>
      <c r="H274" s="173" t="s">
        <v>11208</v>
      </c>
      <c r="I274" s="171" t="s">
        <v>9</v>
      </c>
      <c r="K274" s="229"/>
    </row>
    <row r="275" spans="1:11" ht="40.200000000000003" hidden="1" customHeight="1">
      <c r="A275" s="173" t="s">
        <v>37</v>
      </c>
      <c r="B275" s="173" t="s">
        <v>11596</v>
      </c>
      <c r="C275" s="173" t="s">
        <v>11632</v>
      </c>
      <c r="E275" s="173" t="s">
        <v>11596</v>
      </c>
      <c r="F275" s="173" t="s">
        <v>11633</v>
      </c>
      <c r="G275" s="183" t="s">
        <v>11634</v>
      </c>
      <c r="H275" s="173" t="s">
        <v>11208</v>
      </c>
      <c r="I275" s="171" t="s">
        <v>9</v>
      </c>
      <c r="K275" s="229"/>
    </row>
    <row r="276" spans="1:11" ht="40.200000000000003" hidden="1" customHeight="1">
      <c r="A276" s="173" t="s">
        <v>37</v>
      </c>
      <c r="B276" s="173" t="s">
        <v>11596</v>
      </c>
      <c r="C276" s="173" t="s">
        <v>11635</v>
      </c>
      <c r="E276" s="173" t="s">
        <v>11596</v>
      </c>
      <c r="F276" s="173" t="s">
        <v>11636</v>
      </c>
      <c r="G276" s="183" t="s">
        <v>11637</v>
      </c>
      <c r="H276" s="173" t="s">
        <v>11638</v>
      </c>
      <c r="I276" s="171" t="s">
        <v>9</v>
      </c>
      <c r="K276" s="229"/>
    </row>
    <row r="277" spans="1:11" ht="40.200000000000003" hidden="1" customHeight="1">
      <c r="A277" s="173" t="s">
        <v>37</v>
      </c>
      <c r="B277" s="173" t="s">
        <v>11596</v>
      </c>
      <c r="C277" s="173" t="s">
        <v>11639</v>
      </c>
      <c r="E277" s="173" t="s">
        <v>11596</v>
      </c>
      <c r="F277" s="173" t="s">
        <v>11640</v>
      </c>
      <c r="G277" s="183" t="s">
        <v>11641</v>
      </c>
      <c r="H277" s="173" t="s">
        <v>11638</v>
      </c>
      <c r="I277" s="171" t="s">
        <v>9</v>
      </c>
      <c r="K277" s="229"/>
    </row>
    <row r="278" spans="1:11" ht="40.200000000000003" hidden="1" customHeight="1">
      <c r="A278" s="173" t="s">
        <v>37</v>
      </c>
      <c r="B278" s="173" t="s">
        <v>11596</v>
      </c>
      <c r="C278" s="173" t="s">
        <v>11642</v>
      </c>
      <c r="E278" s="173" t="s">
        <v>11596</v>
      </c>
      <c r="F278" s="173" t="s">
        <v>11223</v>
      </c>
      <c r="G278" s="183" t="s">
        <v>11643</v>
      </c>
      <c r="H278" s="173" t="s">
        <v>11638</v>
      </c>
      <c r="I278" s="171" t="s">
        <v>9</v>
      </c>
      <c r="K278" s="229"/>
    </row>
    <row r="279" spans="1:11" ht="40.200000000000003" hidden="1" customHeight="1">
      <c r="A279" s="173" t="s">
        <v>37</v>
      </c>
      <c r="B279" s="173" t="s">
        <v>11596</v>
      </c>
      <c r="C279" s="173" t="s">
        <v>11644</v>
      </c>
      <c r="E279" s="173" t="s">
        <v>11596</v>
      </c>
      <c r="F279" s="173" t="s">
        <v>11645</v>
      </c>
      <c r="G279" s="183" t="s">
        <v>11646</v>
      </c>
      <c r="H279" s="173" t="s">
        <v>11647</v>
      </c>
      <c r="I279" s="171" t="s">
        <v>9</v>
      </c>
      <c r="K279" s="229"/>
    </row>
    <row r="280" spans="1:11" ht="40.200000000000003" hidden="1" customHeight="1">
      <c r="A280" s="173" t="s">
        <v>37</v>
      </c>
      <c r="B280" s="173" t="s">
        <v>11596</v>
      </c>
      <c r="C280" s="173" t="s">
        <v>11648</v>
      </c>
      <c r="E280" s="173" t="s">
        <v>11596</v>
      </c>
      <c r="F280" s="173" t="s">
        <v>11649</v>
      </c>
      <c r="G280" s="183" t="s">
        <v>11650</v>
      </c>
      <c r="H280" s="173" t="s">
        <v>11651</v>
      </c>
      <c r="I280" s="171" t="s">
        <v>9</v>
      </c>
      <c r="K280" s="229"/>
    </row>
    <row r="281" spans="1:11" ht="40.200000000000003" hidden="1" customHeight="1">
      <c r="A281" s="173" t="s">
        <v>37</v>
      </c>
      <c r="B281" s="173" t="s">
        <v>11596</v>
      </c>
      <c r="C281" s="173" t="s">
        <v>11652</v>
      </c>
      <c r="E281" s="173" t="s">
        <v>11596</v>
      </c>
      <c r="F281" s="173" t="s">
        <v>11653</v>
      </c>
      <c r="G281" s="183" t="s">
        <v>11654</v>
      </c>
      <c r="H281" s="173" t="s">
        <v>11651</v>
      </c>
      <c r="I281" s="171" t="s">
        <v>9</v>
      </c>
      <c r="K281" s="229"/>
    </row>
    <row r="282" spans="1:11" ht="40.200000000000003" hidden="1" customHeight="1">
      <c r="A282" s="173" t="s">
        <v>37</v>
      </c>
      <c r="B282" s="173" t="s">
        <v>11596</v>
      </c>
      <c r="C282" s="173" t="s">
        <v>11655</v>
      </c>
      <c r="E282" s="173" t="s">
        <v>11596</v>
      </c>
      <c r="F282" s="173" t="s">
        <v>11656</v>
      </c>
      <c r="G282" s="183" t="s">
        <v>11657</v>
      </c>
      <c r="H282" s="173" t="s">
        <v>11651</v>
      </c>
      <c r="I282" s="171" t="s">
        <v>9</v>
      </c>
      <c r="K282" s="229"/>
    </row>
    <row r="283" spans="1:11" ht="40.200000000000003" hidden="1" customHeight="1">
      <c r="A283" s="173" t="s">
        <v>37</v>
      </c>
      <c r="B283" s="173" t="s">
        <v>11596</v>
      </c>
      <c r="C283" s="173" t="s">
        <v>11658</v>
      </c>
      <c r="E283" s="173" t="s">
        <v>11596</v>
      </c>
      <c r="F283" s="173" t="s">
        <v>11659</v>
      </c>
      <c r="G283" s="183" t="s">
        <v>11660</v>
      </c>
      <c r="H283" s="173" t="s">
        <v>11661</v>
      </c>
      <c r="I283" s="171" t="s">
        <v>9</v>
      </c>
      <c r="K283" s="229"/>
    </row>
    <row r="284" spans="1:11" ht="40.200000000000003" hidden="1" customHeight="1">
      <c r="A284" s="173" t="s">
        <v>37</v>
      </c>
      <c r="B284" s="173" t="s">
        <v>11596</v>
      </c>
      <c r="C284" s="173" t="s">
        <v>11662</v>
      </c>
      <c r="E284" s="173" t="s">
        <v>11596</v>
      </c>
      <c r="F284" s="173" t="s">
        <v>11663</v>
      </c>
      <c r="G284" s="183" t="s">
        <v>11664</v>
      </c>
      <c r="H284" s="173" t="s">
        <v>11665</v>
      </c>
      <c r="I284" s="171" t="s">
        <v>9</v>
      </c>
      <c r="K284" s="229"/>
    </row>
    <row r="285" spans="1:11" ht="40.200000000000003" hidden="1" customHeight="1">
      <c r="A285" s="173" t="s">
        <v>37</v>
      </c>
      <c r="B285" s="173" t="s">
        <v>11596</v>
      </c>
      <c r="C285" s="173" t="s">
        <v>11666</v>
      </c>
      <c r="E285" s="173" t="s">
        <v>11596</v>
      </c>
      <c r="F285" s="173" t="s">
        <v>11667</v>
      </c>
      <c r="G285" s="183" t="s">
        <v>11668</v>
      </c>
      <c r="H285" s="173" t="s">
        <v>11669</v>
      </c>
      <c r="I285" s="171" t="s">
        <v>9</v>
      </c>
      <c r="K285" s="229"/>
    </row>
    <row r="286" spans="1:11" ht="40.200000000000003" hidden="1" customHeight="1">
      <c r="A286" s="173" t="s">
        <v>37</v>
      </c>
      <c r="B286" s="173" t="s">
        <v>11596</v>
      </c>
      <c r="C286" s="173" t="s">
        <v>11670</v>
      </c>
      <c r="E286" s="173" t="s">
        <v>11596</v>
      </c>
      <c r="F286" s="173" t="s">
        <v>11671</v>
      </c>
      <c r="G286" s="183" t="s">
        <v>11664</v>
      </c>
      <c r="H286" s="173" t="s">
        <v>11669</v>
      </c>
      <c r="I286" s="171" t="s">
        <v>9</v>
      </c>
      <c r="K286" s="229"/>
    </row>
    <row r="287" spans="1:11" ht="40.200000000000003" hidden="1" customHeight="1">
      <c r="A287" s="229" t="s">
        <v>37</v>
      </c>
      <c r="B287" s="173" t="s">
        <v>11596</v>
      </c>
      <c r="C287" s="229" t="s">
        <v>11672</v>
      </c>
      <c r="E287" s="229" t="s">
        <v>11596</v>
      </c>
      <c r="F287" s="229" t="s">
        <v>11673</v>
      </c>
      <c r="G287" s="170" t="s">
        <v>11674</v>
      </c>
      <c r="H287" s="229" t="s">
        <v>11669</v>
      </c>
      <c r="I287" s="171" t="s">
        <v>9</v>
      </c>
      <c r="K287" s="229"/>
    </row>
    <row r="288" spans="1:11" ht="40.200000000000003" hidden="1" customHeight="1">
      <c r="A288" s="229" t="s">
        <v>37</v>
      </c>
      <c r="B288" s="173" t="s">
        <v>11596</v>
      </c>
      <c r="C288" s="229" t="s">
        <v>11675</v>
      </c>
      <c r="E288" s="229" t="s">
        <v>11596</v>
      </c>
      <c r="F288" s="229" t="s">
        <v>11676</v>
      </c>
      <c r="G288" s="170" t="s">
        <v>11677</v>
      </c>
      <c r="H288" s="229" t="s">
        <v>11124</v>
      </c>
      <c r="I288" s="171" t="s">
        <v>9</v>
      </c>
      <c r="K288" s="229"/>
    </row>
    <row r="289" spans="1:13" ht="40.200000000000003" hidden="1" customHeight="1">
      <c r="A289" s="229" t="s">
        <v>37</v>
      </c>
      <c r="B289" s="173" t="s">
        <v>11596</v>
      </c>
      <c r="C289" s="229" t="s">
        <v>11678</v>
      </c>
      <c r="E289" s="229" t="s">
        <v>11596</v>
      </c>
      <c r="F289" s="229" t="s">
        <v>11679</v>
      </c>
      <c r="G289" s="170" t="s">
        <v>11680</v>
      </c>
      <c r="H289" s="229" t="s">
        <v>11128</v>
      </c>
      <c r="I289" s="171" t="s">
        <v>9</v>
      </c>
      <c r="K289" s="229"/>
    </row>
    <row r="290" spans="1:13" ht="40.200000000000003" hidden="1" customHeight="1">
      <c r="A290" s="229" t="s">
        <v>38</v>
      </c>
      <c r="B290" s="229" t="s">
        <v>11681</v>
      </c>
      <c r="C290" s="229" t="s">
        <v>11682</v>
      </c>
      <c r="D290" s="173" t="s">
        <v>645</v>
      </c>
      <c r="E290" s="229" t="s">
        <v>10904</v>
      </c>
      <c r="F290" s="229" t="s">
        <v>10904</v>
      </c>
      <c r="G290" s="170" t="s">
        <v>11683</v>
      </c>
      <c r="H290" s="229" t="s">
        <v>10906</v>
      </c>
      <c r="I290" s="171" t="s">
        <v>9</v>
      </c>
      <c r="J290" s="173" t="s">
        <v>645</v>
      </c>
      <c r="K290" s="229"/>
      <c r="M290" s="173" t="s">
        <v>645</v>
      </c>
    </row>
    <row r="291" spans="1:13" ht="40.200000000000003" hidden="1" customHeight="1">
      <c r="A291" s="229" t="s">
        <v>38</v>
      </c>
      <c r="B291" s="229" t="s">
        <v>11681</v>
      </c>
      <c r="C291" s="229" t="s">
        <v>11684</v>
      </c>
      <c r="D291" s="173" t="s">
        <v>645</v>
      </c>
      <c r="E291" s="229" t="s">
        <v>10907</v>
      </c>
      <c r="F291" s="229" t="s">
        <v>10907</v>
      </c>
      <c r="G291" s="170" t="s">
        <v>11685</v>
      </c>
      <c r="H291" s="229" t="s">
        <v>11105</v>
      </c>
      <c r="I291" s="171" t="s">
        <v>9</v>
      </c>
      <c r="J291" s="173" t="s">
        <v>645</v>
      </c>
      <c r="K291" s="229"/>
      <c r="M291" s="173" t="s">
        <v>645</v>
      </c>
    </row>
    <row r="292" spans="1:13" ht="40.200000000000003" hidden="1" customHeight="1">
      <c r="A292" s="229" t="s">
        <v>38</v>
      </c>
      <c r="B292" s="229" t="s">
        <v>11681</v>
      </c>
      <c r="C292" s="229" t="s">
        <v>11686</v>
      </c>
      <c r="D292" s="173" t="s">
        <v>645</v>
      </c>
      <c r="E292" s="229" t="s">
        <v>11119</v>
      </c>
      <c r="F292" s="229" t="s">
        <v>11119</v>
      </c>
      <c r="G292" s="170" t="s">
        <v>11687</v>
      </c>
      <c r="H292" s="229" t="s">
        <v>11120</v>
      </c>
      <c r="I292" s="171" t="s">
        <v>9</v>
      </c>
      <c r="J292" s="173" t="s">
        <v>645</v>
      </c>
      <c r="K292" s="229"/>
      <c r="M292" s="173" t="s">
        <v>645</v>
      </c>
    </row>
    <row r="293" spans="1:13" ht="40.200000000000003" hidden="1" customHeight="1">
      <c r="A293" s="229" t="s">
        <v>38</v>
      </c>
      <c r="B293" s="229" t="s">
        <v>11681</v>
      </c>
      <c r="C293" s="229" t="s">
        <v>11688</v>
      </c>
      <c r="D293" s="173" t="s">
        <v>645</v>
      </c>
      <c r="E293" s="229" t="s">
        <v>11689</v>
      </c>
      <c r="F293" s="229" t="s">
        <v>11689</v>
      </c>
      <c r="G293" s="170" t="s">
        <v>11690</v>
      </c>
      <c r="H293" s="229" t="s">
        <v>11691</v>
      </c>
      <c r="I293" s="171" t="s">
        <v>9</v>
      </c>
      <c r="J293" s="173" t="s">
        <v>645</v>
      </c>
      <c r="K293" s="229"/>
      <c r="M293" s="173" t="s">
        <v>645</v>
      </c>
    </row>
    <row r="294" spans="1:13" ht="40.200000000000003" hidden="1" customHeight="1">
      <c r="A294" s="229" t="s">
        <v>38</v>
      </c>
      <c r="B294" s="229" t="s">
        <v>11681</v>
      </c>
      <c r="C294" s="229" t="s">
        <v>11692</v>
      </c>
      <c r="D294" s="173" t="s">
        <v>645</v>
      </c>
      <c r="E294" s="229" t="s">
        <v>11693</v>
      </c>
      <c r="F294" s="229" t="s">
        <v>11693</v>
      </c>
      <c r="G294" s="170" t="s">
        <v>11694</v>
      </c>
      <c r="H294" s="229" t="s">
        <v>11691</v>
      </c>
      <c r="I294" s="171" t="s">
        <v>9</v>
      </c>
      <c r="J294" s="173" t="s">
        <v>645</v>
      </c>
      <c r="K294" s="229"/>
      <c r="M294" s="173" t="s">
        <v>645</v>
      </c>
    </row>
    <row r="295" spans="1:13" ht="40.200000000000003" hidden="1" customHeight="1">
      <c r="A295" s="229" t="s">
        <v>38</v>
      </c>
      <c r="B295" s="229" t="s">
        <v>11681</v>
      </c>
      <c r="C295" s="229" t="s">
        <v>11695</v>
      </c>
      <c r="D295" s="173" t="s">
        <v>645</v>
      </c>
      <c r="E295" s="229" t="s">
        <v>11696</v>
      </c>
      <c r="F295" s="229" t="s">
        <v>11696</v>
      </c>
      <c r="G295" s="170" t="s">
        <v>11697</v>
      </c>
      <c r="H295" s="229" t="s">
        <v>11698</v>
      </c>
      <c r="I295" s="171" t="s">
        <v>9</v>
      </c>
      <c r="J295" s="173" t="s">
        <v>645</v>
      </c>
      <c r="K295" s="229"/>
      <c r="M295" s="173" t="s">
        <v>645</v>
      </c>
    </row>
    <row r="296" spans="1:13" ht="40.200000000000003" hidden="1" customHeight="1">
      <c r="A296" s="229" t="s">
        <v>38</v>
      </c>
      <c r="B296" s="229" t="s">
        <v>11681</v>
      </c>
      <c r="C296" s="229" t="s">
        <v>11699</v>
      </c>
      <c r="D296" s="229" t="s">
        <v>645</v>
      </c>
      <c r="E296" s="229" t="s">
        <v>11700</v>
      </c>
      <c r="F296" s="229" t="s">
        <v>11700</v>
      </c>
      <c r="G296" s="170" t="s">
        <v>11701</v>
      </c>
      <c r="H296" s="229" t="s">
        <v>11698</v>
      </c>
      <c r="I296" s="171" t="s">
        <v>9</v>
      </c>
      <c r="J296" s="229" t="s">
        <v>645</v>
      </c>
      <c r="K296" s="229"/>
      <c r="M296" s="173" t="s">
        <v>645</v>
      </c>
    </row>
    <row r="297" spans="1:13" ht="40.200000000000003" hidden="1" customHeight="1">
      <c r="A297" s="229" t="s">
        <v>38</v>
      </c>
      <c r="B297" s="229" t="s">
        <v>11681</v>
      </c>
      <c r="C297" s="229" t="s">
        <v>11702</v>
      </c>
      <c r="D297" s="229" t="s">
        <v>645</v>
      </c>
      <c r="E297" s="229" t="s">
        <v>11703</v>
      </c>
      <c r="F297" s="229" t="s">
        <v>11703</v>
      </c>
      <c r="G297" s="170" t="s">
        <v>11704</v>
      </c>
      <c r="H297" s="229" t="s">
        <v>11705</v>
      </c>
      <c r="I297" s="171" t="s">
        <v>9</v>
      </c>
      <c r="J297" s="229" t="s">
        <v>645</v>
      </c>
      <c r="K297" s="229"/>
      <c r="M297" s="173" t="s">
        <v>645</v>
      </c>
    </row>
    <row r="298" spans="1:13" ht="40.200000000000003" hidden="1" customHeight="1">
      <c r="A298" s="229" t="s">
        <v>38</v>
      </c>
      <c r="B298" s="229" t="s">
        <v>11681</v>
      </c>
      <c r="C298" s="229" t="s">
        <v>11706</v>
      </c>
      <c r="D298" s="229" t="s">
        <v>645</v>
      </c>
      <c r="E298" s="229" t="s">
        <v>11707</v>
      </c>
      <c r="F298" s="229" t="s">
        <v>11707</v>
      </c>
      <c r="G298" s="170" t="s">
        <v>11708</v>
      </c>
      <c r="H298" s="229" t="s">
        <v>11709</v>
      </c>
      <c r="I298" s="171" t="s">
        <v>9</v>
      </c>
      <c r="J298" s="229"/>
      <c r="K298" s="229"/>
      <c r="M298" s="173" t="s">
        <v>645</v>
      </c>
    </row>
    <row r="299" spans="1:13" ht="40.200000000000003" hidden="1" customHeight="1">
      <c r="A299" s="229" t="s">
        <v>38</v>
      </c>
      <c r="B299" s="229" t="s">
        <v>11681</v>
      </c>
      <c r="C299" s="229" t="s">
        <v>11710</v>
      </c>
      <c r="D299" s="229" t="s">
        <v>645</v>
      </c>
      <c r="E299" s="229" t="s">
        <v>11711</v>
      </c>
      <c r="F299" s="229" t="s">
        <v>11711</v>
      </c>
      <c r="G299" s="170" t="s">
        <v>11712</v>
      </c>
      <c r="H299" s="229" t="s">
        <v>11713</v>
      </c>
      <c r="I299" s="171" t="s">
        <v>9</v>
      </c>
      <c r="J299" s="229" t="s">
        <v>645</v>
      </c>
      <c r="K299" s="229"/>
      <c r="M299" s="173" t="s">
        <v>645</v>
      </c>
    </row>
    <row r="300" spans="1:13" ht="40.200000000000003" hidden="1" customHeight="1">
      <c r="A300" s="229" t="s">
        <v>38</v>
      </c>
      <c r="B300" s="229" t="s">
        <v>11714</v>
      </c>
      <c r="C300" s="229" t="s">
        <v>11715</v>
      </c>
      <c r="D300" s="229" t="s">
        <v>645</v>
      </c>
      <c r="E300" s="229" t="s">
        <v>11716</v>
      </c>
      <c r="F300" s="229" t="s">
        <v>11716</v>
      </c>
      <c r="G300" s="170" t="s">
        <v>11717</v>
      </c>
      <c r="H300" s="229" t="s">
        <v>11718</v>
      </c>
      <c r="I300" s="171" t="s">
        <v>9</v>
      </c>
      <c r="J300" s="229" t="s">
        <v>645</v>
      </c>
      <c r="K300" s="229"/>
      <c r="M300" s="173" t="s">
        <v>645</v>
      </c>
    </row>
    <row r="301" spans="1:13" ht="40.200000000000003" hidden="1" customHeight="1">
      <c r="A301" s="229" t="s">
        <v>38</v>
      </c>
      <c r="B301" s="229" t="s">
        <v>11681</v>
      </c>
      <c r="C301" s="229" t="s">
        <v>11719</v>
      </c>
      <c r="D301" s="229" t="s">
        <v>645</v>
      </c>
      <c r="E301" s="229" t="s">
        <v>11720</v>
      </c>
      <c r="F301" s="229" t="s">
        <v>11720</v>
      </c>
      <c r="G301" s="170" t="s">
        <v>11721</v>
      </c>
      <c r="H301" s="229" t="s">
        <v>11722</v>
      </c>
      <c r="I301" s="171" t="s">
        <v>9</v>
      </c>
      <c r="J301" s="185"/>
      <c r="K301" s="229"/>
      <c r="M301" s="173" t="s">
        <v>645</v>
      </c>
    </row>
    <row r="302" spans="1:13" ht="40.200000000000003" hidden="1" customHeight="1">
      <c r="A302" s="229" t="s">
        <v>38</v>
      </c>
      <c r="B302" s="229" t="s">
        <v>11681</v>
      </c>
      <c r="C302" s="229" t="s">
        <v>11723</v>
      </c>
      <c r="D302" s="229" t="s">
        <v>645</v>
      </c>
      <c r="E302" s="229" t="s">
        <v>11724</v>
      </c>
      <c r="F302" s="229" t="s">
        <v>11724</v>
      </c>
      <c r="G302" s="170" t="s">
        <v>11725</v>
      </c>
      <c r="H302" s="229" t="s">
        <v>11726</v>
      </c>
      <c r="I302" s="171" t="s">
        <v>9</v>
      </c>
      <c r="J302" s="185"/>
      <c r="K302" s="229"/>
      <c r="M302" s="173" t="s">
        <v>645</v>
      </c>
    </row>
    <row r="303" spans="1:13" ht="40.200000000000003" hidden="1" customHeight="1">
      <c r="A303" s="229" t="s">
        <v>39</v>
      </c>
      <c r="B303" s="173" t="s">
        <v>11727</v>
      </c>
      <c r="C303" s="229" t="s">
        <v>11728</v>
      </c>
      <c r="D303" s="229" t="s">
        <v>645</v>
      </c>
      <c r="E303" s="229" t="s">
        <v>11729</v>
      </c>
      <c r="F303" s="229" t="s">
        <v>10904</v>
      </c>
      <c r="G303" s="170" t="s">
        <v>11730</v>
      </c>
      <c r="H303" s="229" t="s">
        <v>10906</v>
      </c>
      <c r="I303" s="171" t="s">
        <v>9</v>
      </c>
      <c r="J303" s="185" t="s">
        <v>645</v>
      </c>
      <c r="K303" s="229"/>
      <c r="M303" s="173" t="s">
        <v>645</v>
      </c>
    </row>
    <row r="304" spans="1:13" ht="40.200000000000003" hidden="1" customHeight="1">
      <c r="A304" s="229" t="s">
        <v>39</v>
      </c>
      <c r="B304" s="173" t="s">
        <v>11727</v>
      </c>
      <c r="C304" s="229" t="s">
        <v>11731</v>
      </c>
      <c r="D304" s="229" t="s">
        <v>645</v>
      </c>
      <c r="E304" s="229" t="s">
        <v>11729</v>
      </c>
      <c r="F304" s="229" t="s">
        <v>11732</v>
      </c>
      <c r="G304" s="170" t="s">
        <v>11730</v>
      </c>
      <c r="H304" s="229" t="s">
        <v>11733</v>
      </c>
      <c r="I304" s="171" t="s">
        <v>9</v>
      </c>
      <c r="J304" s="185" t="s">
        <v>645</v>
      </c>
      <c r="K304" s="229"/>
      <c r="M304" s="173" t="s">
        <v>645</v>
      </c>
    </row>
    <row r="305" spans="1:13" ht="40.200000000000003" hidden="1" customHeight="1">
      <c r="A305" s="229" t="s">
        <v>39</v>
      </c>
      <c r="B305" s="173" t="s">
        <v>11727</v>
      </c>
      <c r="C305" s="229" t="s">
        <v>11734</v>
      </c>
      <c r="D305" s="229" t="s">
        <v>645</v>
      </c>
      <c r="E305" s="229" t="s">
        <v>11729</v>
      </c>
      <c r="F305" s="229" t="s">
        <v>11735</v>
      </c>
      <c r="G305" s="170" t="s">
        <v>11736</v>
      </c>
      <c r="H305" s="229" t="s">
        <v>11737</v>
      </c>
      <c r="I305" s="171" t="s">
        <v>9</v>
      </c>
      <c r="J305" s="229" t="s">
        <v>645</v>
      </c>
      <c r="K305" s="229"/>
      <c r="M305" s="173" t="s">
        <v>645</v>
      </c>
    </row>
    <row r="306" spans="1:13" ht="40.200000000000003" hidden="1" customHeight="1">
      <c r="A306" s="229" t="s">
        <v>39</v>
      </c>
      <c r="B306" s="173" t="s">
        <v>11727</v>
      </c>
      <c r="C306" s="229" t="s">
        <v>11738</v>
      </c>
      <c r="D306" s="229" t="s">
        <v>645</v>
      </c>
      <c r="E306" s="229" t="s">
        <v>11729</v>
      </c>
      <c r="F306" s="229" t="s">
        <v>11739</v>
      </c>
      <c r="G306" s="170" t="s">
        <v>11740</v>
      </c>
      <c r="H306" s="229" t="s">
        <v>11733</v>
      </c>
      <c r="I306" s="171" t="s">
        <v>9</v>
      </c>
      <c r="J306" s="229" t="s">
        <v>645</v>
      </c>
      <c r="K306" s="229"/>
      <c r="M306" s="173" t="s">
        <v>645</v>
      </c>
    </row>
    <row r="307" spans="1:13" ht="40.200000000000003" hidden="1" customHeight="1">
      <c r="A307" s="229" t="s">
        <v>39</v>
      </c>
      <c r="B307" s="173" t="s">
        <v>11727</v>
      </c>
      <c r="C307" s="229" t="s">
        <v>11741</v>
      </c>
      <c r="D307" s="229"/>
      <c r="E307" s="229" t="s">
        <v>11729</v>
      </c>
      <c r="F307" s="229" t="s">
        <v>11742</v>
      </c>
      <c r="G307" s="170" t="s">
        <v>11743</v>
      </c>
      <c r="H307" s="229" t="s">
        <v>11744</v>
      </c>
      <c r="I307" s="171" t="s">
        <v>9</v>
      </c>
      <c r="J307" s="229" t="s">
        <v>645</v>
      </c>
      <c r="K307" s="229"/>
    </row>
    <row r="308" spans="1:13" ht="40.200000000000003" hidden="1" customHeight="1">
      <c r="A308" s="229" t="s">
        <v>39</v>
      </c>
      <c r="B308" s="173" t="s">
        <v>11727</v>
      </c>
      <c r="C308" s="229" t="s">
        <v>11745</v>
      </c>
      <c r="D308" s="229"/>
      <c r="E308" s="229" t="s">
        <v>11729</v>
      </c>
      <c r="F308" s="229" t="s">
        <v>11746</v>
      </c>
      <c r="G308" s="170" t="s">
        <v>11747</v>
      </c>
      <c r="H308" s="229" t="s">
        <v>11733</v>
      </c>
      <c r="I308" s="171" t="s">
        <v>9</v>
      </c>
      <c r="J308" s="229" t="s">
        <v>645</v>
      </c>
      <c r="K308" s="229"/>
    </row>
    <row r="309" spans="1:13" ht="40.200000000000003" hidden="1" customHeight="1">
      <c r="A309" s="229" t="s">
        <v>39</v>
      </c>
      <c r="B309" s="173" t="s">
        <v>11748</v>
      </c>
      <c r="C309" s="229" t="s">
        <v>11749</v>
      </c>
      <c r="D309" s="229"/>
      <c r="E309" s="229" t="s">
        <v>11729</v>
      </c>
      <c r="F309" s="229" t="s">
        <v>11750</v>
      </c>
      <c r="G309" s="170" t="s">
        <v>11751</v>
      </c>
      <c r="H309" s="229" t="s">
        <v>17948</v>
      </c>
      <c r="I309" s="171" t="s">
        <v>9</v>
      </c>
      <c r="J309" s="229"/>
      <c r="K309" s="229"/>
    </row>
    <row r="310" spans="1:13" ht="40.200000000000003" hidden="1" customHeight="1">
      <c r="A310" s="229" t="s">
        <v>39</v>
      </c>
      <c r="B310" s="173" t="s">
        <v>11727</v>
      </c>
      <c r="C310" s="229" t="s">
        <v>11754</v>
      </c>
      <c r="D310" s="229"/>
      <c r="E310" s="229" t="s">
        <v>11729</v>
      </c>
      <c r="F310" s="229" t="s">
        <v>11755</v>
      </c>
      <c r="G310" s="170" t="s">
        <v>11756</v>
      </c>
      <c r="H310" s="229" t="s">
        <v>11733</v>
      </c>
      <c r="I310" s="171" t="s">
        <v>9</v>
      </c>
      <c r="J310" s="229"/>
      <c r="K310" s="229"/>
    </row>
    <row r="311" spans="1:13" ht="40.200000000000003" hidden="1" customHeight="1">
      <c r="A311" s="229" t="s">
        <v>39</v>
      </c>
      <c r="B311" s="173" t="s">
        <v>11757</v>
      </c>
      <c r="C311" s="229" t="s">
        <v>11758</v>
      </c>
      <c r="D311" s="229"/>
      <c r="E311" s="229" t="s">
        <v>11729</v>
      </c>
      <c r="F311" s="229" t="s">
        <v>11759</v>
      </c>
      <c r="G311" s="170" t="s">
        <v>11760</v>
      </c>
      <c r="H311" s="229" t="s">
        <v>17949</v>
      </c>
      <c r="I311" s="171" t="s">
        <v>9</v>
      </c>
      <c r="J311" s="229"/>
      <c r="K311" s="229"/>
    </row>
    <row r="312" spans="1:13" ht="40.200000000000003" hidden="1" customHeight="1">
      <c r="A312" s="229" t="s">
        <v>39</v>
      </c>
      <c r="B312" s="173" t="s">
        <v>11727</v>
      </c>
      <c r="C312" s="229" t="s">
        <v>11761</v>
      </c>
      <c r="D312" s="229"/>
      <c r="E312" s="229" t="s">
        <v>11729</v>
      </c>
      <c r="F312" s="229" t="s">
        <v>11762</v>
      </c>
      <c r="G312" s="170" t="s">
        <v>11763</v>
      </c>
      <c r="H312" s="229" t="s">
        <v>11733</v>
      </c>
      <c r="I312" s="171" t="s">
        <v>9</v>
      </c>
      <c r="J312" s="229"/>
      <c r="K312" s="229"/>
    </row>
    <row r="313" spans="1:13" ht="40.200000000000003" hidden="1" customHeight="1">
      <c r="A313" s="229" t="s">
        <v>39</v>
      </c>
      <c r="B313" s="173" t="s">
        <v>11727</v>
      </c>
      <c r="C313" s="229" t="s">
        <v>11764</v>
      </c>
      <c r="D313" s="229"/>
      <c r="E313" s="229" t="s">
        <v>11729</v>
      </c>
      <c r="F313" s="229" t="s">
        <v>11765</v>
      </c>
      <c r="G313" s="170" t="s">
        <v>11766</v>
      </c>
      <c r="H313" s="229" t="s">
        <v>11752</v>
      </c>
      <c r="I313" s="171" t="s">
        <v>9</v>
      </c>
      <c r="J313" s="229" t="s">
        <v>645</v>
      </c>
      <c r="K313" s="229"/>
    </row>
    <row r="314" spans="1:13" ht="40.200000000000003" hidden="1" customHeight="1">
      <c r="A314" s="229" t="s">
        <v>39</v>
      </c>
      <c r="B314" s="173" t="s">
        <v>11727</v>
      </c>
      <c r="C314" s="229" t="s">
        <v>11767</v>
      </c>
      <c r="D314" s="229"/>
      <c r="E314" s="229" t="s">
        <v>11729</v>
      </c>
      <c r="F314" s="229" t="s">
        <v>11768</v>
      </c>
      <c r="G314" s="170" t="s">
        <v>11769</v>
      </c>
      <c r="H314" s="229" t="s">
        <v>11733</v>
      </c>
      <c r="I314" s="171" t="s">
        <v>9</v>
      </c>
      <c r="J314" s="229" t="s">
        <v>645</v>
      </c>
      <c r="K314" s="229"/>
    </row>
    <row r="315" spans="1:13" ht="40.200000000000003" hidden="1" customHeight="1">
      <c r="A315" s="229" t="s">
        <v>39</v>
      </c>
      <c r="B315" s="173" t="s">
        <v>11727</v>
      </c>
      <c r="C315" s="229" t="s">
        <v>11770</v>
      </c>
      <c r="D315" s="229"/>
      <c r="E315" s="229" t="s">
        <v>11729</v>
      </c>
      <c r="F315" s="229" t="s">
        <v>11771</v>
      </c>
      <c r="G315" s="170" t="s">
        <v>11772</v>
      </c>
      <c r="H315" s="229" t="s">
        <v>11752</v>
      </c>
      <c r="I315" s="171" t="s">
        <v>9</v>
      </c>
      <c r="J315" s="229" t="s">
        <v>645</v>
      </c>
      <c r="K315" s="229"/>
    </row>
    <row r="316" spans="1:13" ht="40.200000000000003" hidden="1" customHeight="1">
      <c r="A316" s="229" t="s">
        <v>39</v>
      </c>
      <c r="B316" s="173" t="s">
        <v>11727</v>
      </c>
      <c r="C316" s="229" t="s">
        <v>11773</v>
      </c>
      <c r="D316" s="229"/>
      <c r="E316" s="229" t="s">
        <v>11729</v>
      </c>
      <c r="F316" s="229" t="s">
        <v>11774</v>
      </c>
      <c r="G316" s="170" t="s">
        <v>11775</v>
      </c>
      <c r="H316" s="229" t="s">
        <v>11733</v>
      </c>
      <c r="I316" s="171" t="s">
        <v>9</v>
      </c>
      <c r="J316" s="229" t="s">
        <v>645</v>
      </c>
      <c r="K316" s="229"/>
    </row>
    <row r="317" spans="1:13" ht="40.200000000000003" hidden="1" customHeight="1">
      <c r="A317" s="229" t="s">
        <v>39</v>
      </c>
      <c r="B317" s="173" t="s">
        <v>11727</v>
      </c>
      <c r="C317" s="229" t="s">
        <v>11776</v>
      </c>
      <c r="D317" s="229"/>
      <c r="E317" s="229" t="s">
        <v>11729</v>
      </c>
      <c r="F317" s="229" t="s">
        <v>11777</v>
      </c>
      <c r="G317" s="170" t="s">
        <v>11778</v>
      </c>
      <c r="H317" s="229" t="s">
        <v>11779</v>
      </c>
      <c r="I317" s="171" t="s">
        <v>9</v>
      </c>
      <c r="J317" s="229" t="s">
        <v>645</v>
      </c>
      <c r="K317" s="229"/>
    </row>
    <row r="318" spans="1:13" ht="40.200000000000003" hidden="1" customHeight="1">
      <c r="A318" s="229" t="s">
        <v>39</v>
      </c>
      <c r="B318" s="173" t="s">
        <v>11727</v>
      </c>
      <c r="C318" s="229" t="s">
        <v>11780</v>
      </c>
      <c r="D318" s="229"/>
      <c r="E318" s="229" t="s">
        <v>11729</v>
      </c>
      <c r="F318" s="229" t="s">
        <v>11781</v>
      </c>
      <c r="G318" s="170" t="s">
        <v>11782</v>
      </c>
      <c r="H318" s="229" t="s">
        <v>11783</v>
      </c>
      <c r="I318" s="171" t="s">
        <v>9</v>
      </c>
      <c r="J318" s="229" t="s">
        <v>645</v>
      </c>
      <c r="K318" s="229"/>
    </row>
    <row r="319" spans="1:13" ht="40.200000000000003" hidden="1" customHeight="1">
      <c r="A319" s="229" t="s">
        <v>39</v>
      </c>
      <c r="B319" s="173" t="s">
        <v>11727</v>
      </c>
      <c r="C319" s="229" t="s">
        <v>11784</v>
      </c>
      <c r="D319" s="229"/>
      <c r="E319" s="229" t="s">
        <v>11729</v>
      </c>
      <c r="F319" s="229" t="s">
        <v>11785</v>
      </c>
      <c r="G319" s="170" t="s">
        <v>11786</v>
      </c>
      <c r="H319" s="229" t="s">
        <v>11787</v>
      </c>
      <c r="I319" s="171" t="s">
        <v>9</v>
      </c>
      <c r="J319" s="229" t="s">
        <v>645</v>
      </c>
      <c r="K319" s="229"/>
    </row>
    <row r="320" spans="1:13" ht="40.200000000000003" hidden="1" customHeight="1">
      <c r="A320" s="229" t="s">
        <v>39</v>
      </c>
      <c r="B320" s="173" t="s">
        <v>11727</v>
      </c>
      <c r="C320" s="229" t="s">
        <v>11788</v>
      </c>
      <c r="D320" s="229"/>
      <c r="E320" s="229" t="s">
        <v>11729</v>
      </c>
      <c r="F320" s="229" t="s">
        <v>11789</v>
      </c>
      <c r="G320" s="170" t="s">
        <v>11790</v>
      </c>
      <c r="H320" s="229" t="s">
        <v>11752</v>
      </c>
      <c r="I320" s="171" t="s">
        <v>9</v>
      </c>
      <c r="J320" s="229" t="s">
        <v>645</v>
      </c>
      <c r="K320" s="229"/>
    </row>
    <row r="321" spans="1:13" ht="40.200000000000003" hidden="1" customHeight="1">
      <c r="A321" s="229" t="s">
        <v>39</v>
      </c>
      <c r="B321" s="173" t="s">
        <v>11727</v>
      </c>
      <c r="C321" s="229" t="s">
        <v>11791</v>
      </c>
      <c r="D321" s="229"/>
      <c r="E321" s="229" t="s">
        <v>11729</v>
      </c>
      <c r="F321" s="229" t="s">
        <v>11792</v>
      </c>
      <c r="G321" s="170" t="s">
        <v>11793</v>
      </c>
      <c r="H321" s="229" t="s">
        <v>11733</v>
      </c>
      <c r="I321" s="171" t="s">
        <v>9</v>
      </c>
      <c r="J321" s="229" t="s">
        <v>645</v>
      </c>
      <c r="K321" s="229"/>
    </row>
    <row r="322" spans="1:13" ht="40.200000000000003" hidden="1" customHeight="1">
      <c r="A322" s="229" t="s">
        <v>39</v>
      </c>
      <c r="B322" s="173" t="s">
        <v>11727</v>
      </c>
      <c r="C322" s="229" t="s">
        <v>11794</v>
      </c>
      <c r="D322" s="229"/>
      <c r="E322" s="229" t="s">
        <v>11729</v>
      </c>
      <c r="F322" s="229" t="s">
        <v>11795</v>
      </c>
      <c r="G322" s="170" t="s">
        <v>11796</v>
      </c>
      <c r="H322" s="229" t="s">
        <v>11752</v>
      </c>
      <c r="I322" s="171" t="s">
        <v>9</v>
      </c>
      <c r="J322" s="229" t="s">
        <v>645</v>
      </c>
      <c r="K322" s="229"/>
    </row>
    <row r="323" spans="1:13" ht="40.200000000000003" hidden="1" customHeight="1">
      <c r="A323" s="229" t="s">
        <v>39</v>
      </c>
      <c r="B323" s="173" t="s">
        <v>11727</v>
      </c>
      <c r="C323" s="229" t="s">
        <v>11797</v>
      </c>
      <c r="D323" s="229"/>
      <c r="E323" s="229" t="s">
        <v>11729</v>
      </c>
      <c r="F323" s="229" t="s">
        <v>11798</v>
      </c>
      <c r="G323" s="170" t="s">
        <v>11799</v>
      </c>
      <c r="H323" s="229" t="s">
        <v>11733</v>
      </c>
      <c r="I323" s="171" t="s">
        <v>9</v>
      </c>
      <c r="J323" s="229" t="s">
        <v>645</v>
      </c>
      <c r="K323" s="229"/>
    </row>
    <row r="324" spans="1:13" ht="40.200000000000003" hidden="1" customHeight="1">
      <c r="A324" s="229" t="s">
        <v>39</v>
      </c>
      <c r="B324" s="173" t="s">
        <v>11727</v>
      </c>
      <c r="C324" s="229" t="s">
        <v>11800</v>
      </c>
      <c r="D324" s="229"/>
      <c r="E324" s="229" t="s">
        <v>11729</v>
      </c>
      <c r="F324" s="229" t="s">
        <v>11801</v>
      </c>
      <c r="G324" s="170" t="s">
        <v>11802</v>
      </c>
      <c r="H324" s="229" t="s">
        <v>11733</v>
      </c>
      <c r="I324" s="171" t="s">
        <v>9</v>
      </c>
      <c r="J324" s="229" t="s">
        <v>645</v>
      </c>
      <c r="K324" s="229"/>
    </row>
    <row r="325" spans="1:13" ht="40.200000000000003" hidden="1" customHeight="1">
      <c r="A325" s="229" t="s">
        <v>39</v>
      </c>
      <c r="B325" s="173" t="s">
        <v>11727</v>
      </c>
      <c r="C325" s="229" t="s">
        <v>11803</v>
      </c>
      <c r="D325" s="229"/>
      <c r="E325" s="229" t="s">
        <v>11729</v>
      </c>
      <c r="F325" s="229" t="s">
        <v>11804</v>
      </c>
      <c r="G325" s="170" t="s">
        <v>11805</v>
      </c>
      <c r="H325" s="229" t="s">
        <v>11752</v>
      </c>
      <c r="I325" s="171" t="s">
        <v>9</v>
      </c>
      <c r="J325" s="229" t="s">
        <v>645</v>
      </c>
      <c r="K325" s="229"/>
    </row>
    <row r="326" spans="1:13" ht="40.200000000000003" hidden="1" customHeight="1">
      <c r="A326" s="229" t="s">
        <v>39</v>
      </c>
      <c r="B326" s="173" t="s">
        <v>11727</v>
      </c>
      <c r="C326" s="229" t="s">
        <v>11806</v>
      </c>
      <c r="D326" s="229"/>
      <c r="E326" s="229" t="s">
        <v>11729</v>
      </c>
      <c r="F326" s="229" t="s">
        <v>11807</v>
      </c>
      <c r="G326" s="170" t="s">
        <v>11808</v>
      </c>
      <c r="H326" s="229" t="s">
        <v>11733</v>
      </c>
      <c r="I326" s="171" t="s">
        <v>9</v>
      </c>
      <c r="J326" s="229" t="s">
        <v>645</v>
      </c>
      <c r="K326" s="229"/>
    </row>
    <row r="327" spans="1:13" ht="40.200000000000003" hidden="1" customHeight="1">
      <c r="A327" s="229" t="s">
        <v>39</v>
      </c>
      <c r="B327" s="173" t="s">
        <v>11727</v>
      </c>
      <c r="C327" s="229" t="s">
        <v>11809</v>
      </c>
      <c r="D327" s="229"/>
      <c r="E327" s="229" t="s">
        <v>11729</v>
      </c>
      <c r="F327" s="229" t="s">
        <v>11810</v>
      </c>
      <c r="G327" s="170" t="s">
        <v>11811</v>
      </c>
      <c r="H327" s="229" t="s">
        <v>11812</v>
      </c>
      <c r="I327" s="171" t="s">
        <v>9</v>
      </c>
      <c r="J327" s="229" t="s">
        <v>645</v>
      </c>
      <c r="K327" s="229"/>
    </row>
    <row r="328" spans="1:13" ht="40.200000000000003" hidden="1" customHeight="1">
      <c r="A328" s="229" t="s">
        <v>39</v>
      </c>
      <c r="B328" s="173" t="s">
        <v>11727</v>
      </c>
      <c r="C328" s="229" t="s">
        <v>11813</v>
      </c>
      <c r="D328" s="229"/>
      <c r="E328" s="229" t="s">
        <v>11729</v>
      </c>
      <c r="F328" s="229" t="s">
        <v>11814</v>
      </c>
      <c r="G328" s="170" t="s">
        <v>11815</v>
      </c>
      <c r="H328" s="229" t="s">
        <v>11812</v>
      </c>
      <c r="I328" s="171" t="s">
        <v>9</v>
      </c>
      <c r="J328" s="182" t="s">
        <v>645</v>
      </c>
      <c r="K328" s="229"/>
    </row>
    <row r="329" spans="1:13" ht="40.200000000000003" hidden="1" customHeight="1">
      <c r="A329" s="229" t="s">
        <v>40</v>
      </c>
      <c r="B329" s="173" t="s">
        <v>11816</v>
      </c>
      <c r="C329" s="229" t="s">
        <v>11817</v>
      </c>
      <c r="D329" s="229"/>
      <c r="E329" s="229" t="s">
        <v>11818</v>
      </c>
      <c r="F329" s="229" t="s">
        <v>10904</v>
      </c>
      <c r="G329" s="170" t="s">
        <v>11819</v>
      </c>
      <c r="H329" s="229" t="s">
        <v>10906</v>
      </c>
      <c r="I329" s="171" t="s">
        <v>9</v>
      </c>
      <c r="J329" s="229" t="s">
        <v>645</v>
      </c>
      <c r="K329" s="229"/>
    </row>
    <row r="330" spans="1:13" ht="40.200000000000003" hidden="1" customHeight="1">
      <c r="A330" s="229" t="s">
        <v>40</v>
      </c>
      <c r="B330" s="173" t="s">
        <v>11816</v>
      </c>
      <c r="C330" s="229" t="s">
        <v>11820</v>
      </c>
      <c r="D330" s="229"/>
      <c r="E330" s="229" t="s">
        <v>11818</v>
      </c>
      <c r="F330" s="229" t="s">
        <v>11732</v>
      </c>
      <c r="G330" s="170" t="s">
        <v>11819</v>
      </c>
      <c r="H330" s="174" t="s">
        <v>11821</v>
      </c>
      <c r="I330" s="171" t="s">
        <v>9</v>
      </c>
      <c r="J330" s="185" t="s">
        <v>645</v>
      </c>
      <c r="K330" s="229"/>
    </row>
    <row r="331" spans="1:13" ht="40.200000000000003" hidden="1" customHeight="1">
      <c r="A331" s="229" t="s">
        <v>40</v>
      </c>
      <c r="B331" s="173" t="s">
        <v>11816</v>
      </c>
      <c r="C331" s="229" t="s">
        <v>11822</v>
      </c>
      <c r="D331" s="229"/>
      <c r="E331" s="229" t="s">
        <v>11818</v>
      </c>
      <c r="F331" s="229" t="s">
        <v>11823</v>
      </c>
      <c r="G331" s="170" t="s">
        <v>11824</v>
      </c>
      <c r="H331" s="229" t="s">
        <v>11825</v>
      </c>
      <c r="I331" s="171" t="s">
        <v>9</v>
      </c>
      <c r="J331" s="229" t="s">
        <v>645</v>
      </c>
      <c r="K331" s="229"/>
    </row>
    <row r="332" spans="1:13" s="120" customFormat="1" ht="40.200000000000003" customHeight="1">
      <c r="A332" s="168" t="s">
        <v>40</v>
      </c>
      <c r="B332" s="173" t="s">
        <v>11826</v>
      </c>
      <c r="C332" s="168" t="s">
        <v>11827</v>
      </c>
      <c r="D332" s="168"/>
      <c r="E332" s="168"/>
      <c r="F332" s="168" t="s">
        <v>11768</v>
      </c>
      <c r="G332" s="170" t="s">
        <v>11828</v>
      </c>
      <c r="H332" s="174" t="s">
        <v>14722</v>
      </c>
      <c r="I332" s="167" t="s">
        <v>116</v>
      </c>
      <c r="K332" s="168" t="s">
        <v>11753</v>
      </c>
      <c r="L332" s="173"/>
      <c r="M332" s="173"/>
    </row>
    <row r="333" spans="1:13" ht="40.200000000000003" hidden="1" customHeight="1">
      <c r="A333" s="229" t="s">
        <v>40</v>
      </c>
      <c r="B333" s="173" t="s">
        <v>11816</v>
      </c>
      <c r="C333" s="229" t="s">
        <v>11829</v>
      </c>
      <c r="D333" s="229"/>
      <c r="E333" s="229" t="s">
        <v>11818</v>
      </c>
      <c r="F333" s="229" t="s">
        <v>11830</v>
      </c>
      <c r="G333" s="170" t="s">
        <v>11831</v>
      </c>
      <c r="H333" s="174" t="s">
        <v>11832</v>
      </c>
      <c r="I333" s="171" t="s">
        <v>9</v>
      </c>
      <c r="J333" s="185" t="s">
        <v>645</v>
      </c>
      <c r="K333" s="229"/>
    </row>
    <row r="334" spans="1:13" ht="40.200000000000003" hidden="1" customHeight="1">
      <c r="A334" s="229" t="s">
        <v>40</v>
      </c>
      <c r="B334" s="173" t="s">
        <v>11816</v>
      </c>
      <c r="C334" s="229" t="s">
        <v>11833</v>
      </c>
      <c r="D334" s="229"/>
      <c r="E334" s="229" t="s">
        <v>11818</v>
      </c>
      <c r="F334" s="229" t="s">
        <v>11834</v>
      </c>
      <c r="G334" s="170" t="s">
        <v>11835</v>
      </c>
      <c r="H334" s="174" t="s">
        <v>11836</v>
      </c>
      <c r="I334" s="171" t="s">
        <v>9</v>
      </c>
      <c r="J334" s="185" t="s">
        <v>645</v>
      </c>
      <c r="K334" s="229"/>
    </row>
    <row r="335" spans="1:13" ht="40.200000000000003" hidden="1" customHeight="1">
      <c r="A335" s="229" t="s">
        <v>40</v>
      </c>
      <c r="B335" s="173" t="s">
        <v>11816</v>
      </c>
      <c r="C335" s="229" t="s">
        <v>11837</v>
      </c>
      <c r="D335" s="229"/>
      <c r="E335" s="229" t="s">
        <v>11818</v>
      </c>
      <c r="F335" s="229" t="s">
        <v>11838</v>
      </c>
      <c r="G335" s="170" t="s">
        <v>11839</v>
      </c>
      <c r="H335" s="174" t="s">
        <v>11812</v>
      </c>
      <c r="I335" s="171" t="s">
        <v>9</v>
      </c>
      <c r="J335" s="185" t="s">
        <v>645</v>
      </c>
      <c r="K335" s="229"/>
    </row>
    <row r="336" spans="1:13" ht="40.200000000000003" hidden="1" customHeight="1">
      <c r="A336" s="229" t="s">
        <v>40</v>
      </c>
      <c r="B336" s="173" t="s">
        <v>11816</v>
      </c>
      <c r="C336" s="229" t="s">
        <v>11840</v>
      </c>
      <c r="D336" s="229"/>
      <c r="E336" s="229" t="s">
        <v>11818</v>
      </c>
      <c r="F336" s="229" t="s">
        <v>11814</v>
      </c>
      <c r="G336" s="170" t="s">
        <v>11841</v>
      </c>
      <c r="H336" s="229" t="s">
        <v>11812</v>
      </c>
      <c r="I336" s="171" t="s">
        <v>9</v>
      </c>
      <c r="J336" s="229" t="s">
        <v>645</v>
      </c>
      <c r="K336" s="229"/>
    </row>
    <row r="337" spans="1:11" ht="40.200000000000003" hidden="1" customHeight="1">
      <c r="A337" s="186" t="s">
        <v>42</v>
      </c>
      <c r="B337" s="173" t="s">
        <v>11842</v>
      </c>
      <c r="C337" s="229" t="s">
        <v>209</v>
      </c>
      <c r="D337" s="229"/>
      <c r="E337" s="229" t="s">
        <v>11843</v>
      </c>
      <c r="F337" s="229" t="s">
        <v>11844</v>
      </c>
      <c r="G337" s="170" t="s">
        <v>11845</v>
      </c>
      <c r="H337" s="229" t="s">
        <v>11846</v>
      </c>
      <c r="I337" s="171" t="s">
        <v>9</v>
      </c>
      <c r="J337" s="229"/>
      <c r="K337" s="229"/>
    </row>
    <row r="338" spans="1:11" ht="40.200000000000003" hidden="1" customHeight="1">
      <c r="A338" s="186" t="s">
        <v>42</v>
      </c>
      <c r="B338" s="173" t="s">
        <v>11842</v>
      </c>
      <c r="C338" s="229" t="s">
        <v>215</v>
      </c>
      <c r="D338" s="229"/>
      <c r="E338" s="229" t="s">
        <v>11843</v>
      </c>
      <c r="F338" s="229" t="s">
        <v>11847</v>
      </c>
      <c r="G338" s="170" t="s">
        <v>11845</v>
      </c>
      <c r="H338" s="229" t="s">
        <v>11848</v>
      </c>
      <c r="I338" s="171" t="s">
        <v>9</v>
      </c>
      <c r="J338" s="229"/>
      <c r="K338" s="229"/>
    </row>
    <row r="339" spans="1:11" ht="40.200000000000003" hidden="1" customHeight="1">
      <c r="A339" s="186" t="s">
        <v>42</v>
      </c>
      <c r="B339" s="173" t="s">
        <v>11842</v>
      </c>
      <c r="C339" s="229" t="s">
        <v>220</v>
      </c>
      <c r="D339" s="229"/>
      <c r="E339" s="229" t="s">
        <v>11843</v>
      </c>
      <c r="F339" s="229" t="s">
        <v>11849</v>
      </c>
      <c r="G339" s="170" t="s">
        <v>11845</v>
      </c>
      <c r="H339" s="229" t="s">
        <v>11850</v>
      </c>
      <c r="I339" s="171" t="s">
        <v>9</v>
      </c>
      <c r="J339" s="229"/>
      <c r="K339" s="229"/>
    </row>
    <row r="340" spans="1:11" ht="40.200000000000003" hidden="1" customHeight="1">
      <c r="A340" s="186" t="s">
        <v>42</v>
      </c>
      <c r="B340" s="173" t="s">
        <v>11842</v>
      </c>
      <c r="C340" s="229" t="s">
        <v>226</v>
      </c>
      <c r="D340" s="229"/>
      <c r="E340" s="229" t="s">
        <v>11843</v>
      </c>
      <c r="F340" s="229" t="s">
        <v>11851</v>
      </c>
      <c r="G340" s="170" t="s">
        <v>11845</v>
      </c>
      <c r="H340" s="229" t="s">
        <v>11852</v>
      </c>
      <c r="I340" s="171" t="s">
        <v>9</v>
      </c>
      <c r="J340" s="229"/>
      <c r="K340" s="229"/>
    </row>
    <row r="341" spans="1:11" ht="40.200000000000003" hidden="1" customHeight="1">
      <c r="A341" s="186" t="s">
        <v>42</v>
      </c>
      <c r="B341" s="173" t="s">
        <v>11842</v>
      </c>
      <c r="C341" s="229" t="s">
        <v>230</v>
      </c>
      <c r="D341" s="229"/>
      <c r="E341" s="229" t="s">
        <v>11843</v>
      </c>
      <c r="F341" s="174" t="s">
        <v>11853</v>
      </c>
      <c r="G341" s="170" t="s">
        <v>11845</v>
      </c>
      <c r="H341" s="174" t="s">
        <v>11854</v>
      </c>
      <c r="I341" s="171" t="s">
        <v>9</v>
      </c>
      <c r="J341" s="229"/>
      <c r="K341" s="229"/>
    </row>
    <row r="342" spans="1:11" ht="40.200000000000003" hidden="1" customHeight="1">
      <c r="A342" s="186" t="s">
        <v>42</v>
      </c>
      <c r="B342" s="173" t="s">
        <v>11842</v>
      </c>
      <c r="C342" s="229" t="s">
        <v>234</v>
      </c>
      <c r="D342" s="229"/>
      <c r="E342" s="229" t="s">
        <v>11843</v>
      </c>
      <c r="F342" s="174" t="s">
        <v>11855</v>
      </c>
      <c r="G342" s="170" t="s">
        <v>11845</v>
      </c>
      <c r="H342" s="174" t="s">
        <v>11856</v>
      </c>
      <c r="I342" s="171" t="s">
        <v>9</v>
      </c>
      <c r="J342" s="187"/>
      <c r="K342" s="229"/>
    </row>
    <row r="343" spans="1:11" ht="40.200000000000003" hidden="1" customHeight="1">
      <c r="A343" s="186" t="s">
        <v>42</v>
      </c>
      <c r="B343" s="173" t="s">
        <v>11842</v>
      </c>
      <c r="C343" s="229" t="s">
        <v>238</v>
      </c>
      <c r="D343" s="229"/>
      <c r="E343" s="229" t="s">
        <v>11843</v>
      </c>
      <c r="F343" s="174" t="s">
        <v>11857</v>
      </c>
      <c r="G343" s="170" t="s">
        <v>11845</v>
      </c>
      <c r="H343" s="174" t="s">
        <v>11858</v>
      </c>
      <c r="I343" s="171" t="s">
        <v>9</v>
      </c>
      <c r="J343" s="174"/>
      <c r="K343" s="229"/>
    </row>
    <row r="344" spans="1:11" ht="40.200000000000003" hidden="1" customHeight="1">
      <c r="A344" s="186" t="s">
        <v>42</v>
      </c>
      <c r="B344" s="173" t="s">
        <v>11842</v>
      </c>
      <c r="C344" s="229" t="s">
        <v>243</v>
      </c>
      <c r="D344" s="229"/>
      <c r="E344" s="229" t="s">
        <v>11843</v>
      </c>
      <c r="F344" s="174" t="s">
        <v>11859</v>
      </c>
      <c r="G344" s="170" t="s">
        <v>11845</v>
      </c>
      <c r="H344" s="174" t="s">
        <v>11860</v>
      </c>
      <c r="I344" s="171" t="s">
        <v>9</v>
      </c>
      <c r="J344" s="174"/>
      <c r="K344" s="229"/>
    </row>
    <row r="345" spans="1:11" ht="40.200000000000003" hidden="1" customHeight="1">
      <c r="A345" s="186" t="s">
        <v>42</v>
      </c>
      <c r="B345" s="173" t="s">
        <v>11842</v>
      </c>
      <c r="C345" s="229" t="s">
        <v>248</v>
      </c>
      <c r="D345" s="229"/>
      <c r="E345" s="229" t="s">
        <v>11843</v>
      </c>
      <c r="F345" s="229" t="s">
        <v>11861</v>
      </c>
      <c r="G345" s="170" t="s">
        <v>11845</v>
      </c>
      <c r="H345" s="229" t="s">
        <v>11862</v>
      </c>
      <c r="I345" s="171" t="s">
        <v>9</v>
      </c>
      <c r="J345" s="229"/>
      <c r="K345" s="229"/>
    </row>
    <row r="346" spans="1:11" ht="40.200000000000003" hidden="1" customHeight="1">
      <c r="A346" s="186" t="s">
        <v>42</v>
      </c>
      <c r="B346" s="173" t="s">
        <v>11842</v>
      </c>
      <c r="C346" s="229" t="s">
        <v>252</v>
      </c>
      <c r="D346" s="229"/>
      <c r="E346" s="229" t="s">
        <v>11843</v>
      </c>
      <c r="F346" s="229" t="s">
        <v>14828</v>
      </c>
      <c r="G346" s="170" t="s">
        <v>11845</v>
      </c>
      <c r="H346" s="229" t="s">
        <v>11863</v>
      </c>
      <c r="I346" s="171" t="s">
        <v>9</v>
      </c>
      <c r="J346" s="229"/>
      <c r="K346" s="229"/>
    </row>
    <row r="347" spans="1:11" ht="40.200000000000003" hidden="1" customHeight="1">
      <c r="A347" s="186" t="s">
        <v>42</v>
      </c>
      <c r="B347" s="173" t="s">
        <v>11842</v>
      </c>
      <c r="C347" s="229" t="s">
        <v>257</v>
      </c>
      <c r="D347" s="229"/>
      <c r="E347" s="229" t="s">
        <v>11843</v>
      </c>
      <c r="F347" s="229" t="s">
        <v>14829</v>
      </c>
      <c r="G347" s="170" t="s">
        <v>11845</v>
      </c>
      <c r="H347" s="229" t="s">
        <v>11864</v>
      </c>
      <c r="I347" s="171" t="s">
        <v>9</v>
      </c>
      <c r="J347" s="182"/>
      <c r="K347" s="229"/>
    </row>
    <row r="348" spans="1:11" ht="40.200000000000003" hidden="1" customHeight="1">
      <c r="A348" s="186" t="s">
        <v>42</v>
      </c>
      <c r="B348" s="173" t="s">
        <v>11842</v>
      </c>
      <c r="C348" s="229" t="s">
        <v>260</v>
      </c>
      <c r="D348" s="229"/>
      <c r="E348" s="229" t="s">
        <v>11843</v>
      </c>
      <c r="F348" s="229" t="s">
        <v>11865</v>
      </c>
      <c r="G348" s="170" t="s">
        <v>11845</v>
      </c>
      <c r="H348" s="229" t="s">
        <v>11866</v>
      </c>
      <c r="I348" s="171" t="s">
        <v>9</v>
      </c>
      <c r="J348" s="229"/>
      <c r="K348" s="229"/>
    </row>
    <row r="349" spans="1:11" ht="40.200000000000003" hidden="1" customHeight="1">
      <c r="A349" s="186" t="s">
        <v>42</v>
      </c>
      <c r="B349" s="173" t="s">
        <v>11842</v>
      </c>
      <c r="C349" s="229" t="s">
        <v>264</v>
      </c>
      <c r="D349" s="229"/>
      <c r="E349" s="229" t="s">
        <v>11843</v>
      </c>
      <c r="F349" s="229" t="s">
        <v>11867</v>
      </c>
      <c r="G349" s="170" t="s">
        <v>11845</v>
      </c>
      <c r="H349" s="229" t="s">
        <v>11868</v>
      </c>
      <c r="I349" s="171" t="s">
        <v>9</v>
      </c>
      <c r="J349" s="229"/>
      <c r="K349" s="229"/>
    </row>
    <row r="350" spans="1:11" ht="40.200000000000003" hidden="1" customHeight="1">
      <c r="A350" s="186" t="s">
        <v>42</v>
      </c>
      <c r="B350" s="173" t="s">
        <v>11842</v>
      </c>
      <c r="C350" s="229" t="s">
        <v>268</v>
      </c>
      <c r="D350" s="229"/>
      <c r="E350" s="229" t="s">
        <v>11843</v>
      </c>
      <c r="F350" s="229" t="s">
        <v>11869</v>
      </c>
      <c r="G350" s="170" t="s">
        <v>11845</v>
      </c>
      <c r="H350" s="229" t="s">
        <v>11870</v>
      </c>
      <c r="I350" s="171" t="s">
        <v>9</v>
      </c>
      <c r="J350" s="229"/>
      <c r="K350" s="229"/>
    </row>
    <row r="351" spans="1:11" ht="40.200000000000003" hidden="1" customHeight="1">
      <c r="A351" s="186" t="s">
        <v>42</v>
      </c>
      <c r="B351" s="173" t="s">
        <v>11842</v>
      </c>
      <c r="C351" s="229" t="s">
        <v>272</v>
      </c>
      <c r="D351" s="229"/>
      <c r="E351" s="229" t="s">
        <v>11843</v>
      </c>
      <c r="F351" s="229" t="s">
        <v>14830</v>
      </c>
      <c r="G351" s="170" t="s">
        <v>11845</v>
      </c>
      <c r="H351" s="229" t="s">
        <v>11871</v>
      </c>
      <c r="I351" s="171" t="s">
        <v>9</v>
      </c>
      <c r="J351" s="229"/>
      <c r="K351" s="229"/>
    </row>
    <row r="352" spans="1:11" ht="40.200000000000003" hidden="1" customHeight="1">
      <c r="A352" s="186" t="s">
        <v>42</v>
      </c>
      <c r="B352" s="173" t="s">
        <v>11842</v>
      </c>
      <c r="C352" s="229" t="s">
        <v>275</v>
      </c>
      <c r="D352" s="229"/>
      <c r="E352" s="229" t="s">
        <v>11843</v>
      </c>
      <c r="F352" s="229" t="s">
        <v>14831</v>
      </c>
      <c r="G352" s="170" t="s">
        <v>11845</v>
      </c>
      <c r="H352" s="229" t="s">
        <v>11872</v>
      </c>
      <c r="I352" s="171" t="s">
        <v>9</v>
      </c>
      <c r="J352" s="229"/>
      <c r="K352" s="229"/>
    </row>
    <row r="353" spans="1:11" ht="40.200000000000003" hidden="1" customHeight="1">
      <c r="A353" s="186" t="s">
        <v>42</v>
      </c>
      <c r="B353" s="173" t="s">
        <v>11842</v>
      </c>
      <c r="C353" s="229" t="s">
        <v>279</v>
      </c>
      <c r="D353" s="229"/>
      <c r="E353" s="229" t="s">
        <v>11843</v>
      </c>
      <c r="F353" s="229" t="s">
        <v>14832</v>
      </c>
      <c r="G353" s="170" t="s">
        <v>11845</v>
      </c>
      <c r="H353" s="229" t="s">
        <v>11873</v>
      </c>
      <c r="I353" s="171" t="s">
        <v>9</v>
      </c>
      <c r="J353" s="229"/>
      <c r="K353" s="229"/>
    </row>
    <row r="354" spans="1:11" ht="40.200000000000003" hidden="1" customHeight="1">
      <c r="A354" s="186" t="s">
        <v>42</v>
      </c>
      <c r="B354" s="173" t="s">
        <v>11842</v>
      </c>
      <c r="C354" s="186" t="s">
        <v>283</v>
      </c>
      <c r="D354" s="186"/>
      <c r="E354" s="229" t="s">
        <v>11843</v>
      </c>
      <c r="F354" s="186" t="s">
        <v>14833</v>
      </c>
      <c r="G354" s="188" t="s">
        <v>11845</v>
      </c>
      <c r="H354" s="189" t="s">
        <v>11874</v>
      </c>
      <c r="I354" s="171" t="s">
        <v>9</v>
      </c>
      <c r="J354" s="186"/>
      <c r="K354" s="229"/>
    </row>
    <row r="355" spans="1:11" ht="40.200000000000003" hidden="1" customHeight="1">
      <c r="A355" s="186" t="s">
        <v>42</v>
      </c>
      <c r="B355" s="173" t="s">
        <v>11842</v>
      </c>
      <c r="C355" s="186" t="s">
        <v>286</v>
      </c>
      <c r="D355" s="186"/>
      <c r="E355" s="229" t="s">
        <v>11843</v>
      </c>
      <c r="F355" s="186" t="s">
        <v>14834</v>
      </c>
      <c r="G355" s="188" t="s">
        <v>11845</v>
      </c>
      <c r="H355" s="186" t="s">
        <v>11875</v>
      </c>
      <c r="I355" s="171" t="s">
        <v>9</v>
      </c>
      <c r="J355" s="186"/>
      <c r="K355" s="229"/>
    </row>
    <row r="356" spans="1:11" ht="40.200000000000003" hidden="1" customHeight="1">
      <c r="A356" s="186" t="s">
        <v>42</v>
      </c>
      <c r="B356" s="173" t="s">
        <v>11842</v>
      </c>
      <c r="C356" s="186" t="s">
        <v>290</v>
      </c>
      <c r="D356" s="186"/>
      <c r="E356" s="229" t="s">
        <v>11843</v>
      </c>
      <c r="F356" s="186" t="s">
        <v>11876</v>
      </c>
      <c r="G356" s="188" t="s">
        <v>11845</v>
      </c>
      <c r="H356" s="186" t="s">
        <v>11877</v>
      </c>
      <c r="I356" s="171" t="s">
        <v>9</v>
      </c>
      <c r="J356" s="186"/>
      <c r="K356" s="229"/>
    </row>
    <row r="357" spans="1:11" ht="40.200000000000003" hidden="1" customHeight="1">
      <c r="A357" s="186" t="s">
        <v>42</v>
      </c>
      <c r="B357" s="173" t="s">
        <v>11842</v>
      </c>
      <c r="C357" s="186" t="s">
        <v>295</v>
      </c>
      <c r="D357" s="186"/>
      <c r="E357" s="229" t="s">
        <v>11843</v>
      </c>
      <c r="F357" s="186" t="s">
        <v>11878</v>
      </c>
      <c r="G357" s="188" t="s">
        <v>11845</v>
      </c>
      <c r="H357" s="186" t="s">
        <v>11879</v>
      </c>
      <c r="I357" s="171" t="s">
        <v>9</v>
      </c>
      <c r="J357" s="186"/>
      <c r="K357" s="229"/>
    </row>
    <row r="358" spans="1:11" ht="40.200000000000003" hidden="1" customHeight="1">
      <c r="A358" s="186" t="s">
        <v>42</v>
      </c>
      <c r="B358" s="173" t="s">
        <v>11842</v>
      </c>
      <c r="C358" s="186" t="s">
        <v>300</v>
      </c>
      <c r="D358" s="186"/>
      <c r="E358" s="229" t="s">
        <v>11843</v>
      </c>
      <c r="F358" s="186" t="s">
        <v>11880</v>
      </c>
      <c r="G358" s="188" t="s">
        <v>11845</v>
      </c>
      <c r="H358" s="186" t="s">
        <v>11881</v>
      </c>
      <c r="I358" s="171" t="s">
        <v>9</v>
      </c>
      <c r="J358" s="186"/>
      <c r="K358" s="229"/>
    </row>
    <row r="359" spans="1:11" ht="40.200000000000003" hidden="1" customHeight="1">
      <c r="A359" s="186" t="s">
        <v>46</v>
      </c>
      <c r="B359" s="186" t="s">
        <v>11882</v>
      </c>
      <c r="C359" s="186" t="s">
        <v>11883</v>
      </c>
      <c r="D359" s="186"/>
      <c r="E359" s="186" t="s">
        <v>11884</v>
      </c>
      <c r="F359" s="186" t="s">
        <v>11844</v>
      </c>
      <c r="G359" s="188" t="s">
        <v>11885</v>
      </c>
      <c r="H359" s="186" t="s">
        <v>11846</v>
      </c>
      <c r="I359" s="171" t="s">
        <v>9</v>
      </c>
      <c r="J359" s="186"/>
      <c r="K359" s="170"/>
    </row>
    <row r="360" spans="1:11" ht="40.200000000000003" hidden="1" customHeight="1">
      <c r="A360" s="186" t="s">
        <v>46</v>
      </c>
      <c r="B360" s="186" t="s">
        <v>11882</v>
      </c>
      <c r="C360" s="186" t="s">
        <v>11886</v>
      </c>
      <c r="D360" s="186"/>
      <c r="E360" s="186" t="s">
        <v>11884</v>
      </c>
      <c r="F360" s="186" t="s">
        <v>11847</v>
      </c>
      <c r="G360" s="188" t="s">
        <v>11885</v>
      </c>
      <c r="H360" s="186" t="s">
        <v>11887</v>
      </c>
      <c r="I360" s="171" t="s">
        <v>9</v>
      </c>
      <c r="J360" s="186"/>
      <c r="K360" s="170"/>
    </row>
    <row r="361" spans="1:11" ht="40.200000000000003" hidden="1" customHeight="1">
      <c r="A361" s="186" t="s">
        <v>46</v>
      </c>
      <c r="B361" s="186" t="s">
        <v>11882</v>
      </c>
      <c r="C361" s="186" t="s">
        <v>11888</v>
      </c>
      <c r="D361" s="186"/>
      <c r="E361" s="186" t="s">
        <v>11884</v>
      </c>
      <c r="F361" s="186" t="s">
        <v>11849</v>
      </c>
      <c r="G361" s="188" t="s">
        <v>11885</v>
      </c>
      <c r="H361" s="186" t="s">
        <v>11889</v>
      </c>
      <c r="I361" s="171" t="s">
        <v>9</v>
      </c>
      <c r="J361" s="186"/>
      <c r="K361" s="229"/>
    </row>
    <row r="362" spans="1:11" ht="40.200000000000003" hidden="1" customHeight="1">
      <c r="A362" s="186" t="s">
        <v>46</v>
      </c>
      <c r="B362" s="186" t="s">
        <v>11882</v>
      </c>
      <c r="C362" s="186" t="s">
        <v>11890</v>
      </c>
      <c r="D362" s="186"/>
      <c r="E362" s="186" t="s">
        <v>11884</v>
      </c>
      <c r="F362" s="186" t="s">
        <v>11851</v>
      </c>
      <c r="G362" s="188" t="s">
        <v>11885</v>
      </c>
      <c r="H362" s="186" t="s">
        <v>11852</v>
      </c>
      <c r="I362" s="171" t="s">
        <v>9</v>
      </c>
      <c r="J362" s="186"/>
      <c r="K362" s="229"/>
    </row>
    <row r="363" spans="1:11" ht="40.200000000000003" hidden="1" customHeight="1">
      <c r="A363" s="186" t="s">
        <v>46</v>
      </c>
      <c r="B363" s="186" t="s">
        <v>11882</v>
      </c>
      <c r="C363" s="186" t="s">
        <v>11891</v>
      </c>
      <c r="D363" s="186"/>
      <c r="E363" s="186" t="s">
        <v>11884</v>
      </c>
      <c r="F363" s="186" t="s">
        <v>11853</v>
      </c>
      <c r="G363" s="188" t="s">
        <v>11885</v>
      </c>
      <c r="H363" s="186" t="s">
        <v>11854</v>
      </c>
      <c r="I363" s="171" t="s">
        <v>9</v>
      </c>
      <c r="J363" s="186"/>
      <c r="K363" s="229"/>
    </row>
    <row r="364" spans="1:11" ht="40.200000000000003" hidden="1" customHeight="1">
      <c r="A364" s="186" t="s">
        <v>46</v>
      </c>
      <c r="B364" s="186" t="s">
        <v>11882</v>
      </c>
      <c r="C364" s="186" t="s">
        <v>11892</v>
      </c>
      <c r="D364" s="186"/>
      <c r="E364" s="186" t="s">
        <v>11884</v>
      </c>
      <c r="F364" s="186" t="s">
        <v>11855</v>
      </c>
      <c r="G364" s="188" t="s">
        <v>11885</v>
      </c>
      <c r="H364" s="186" t="s">
        <v>11856</v>
      </c>
      <c r="I364" s="171" t="s">
        <v>9</v>
      </c>
      <c r="J364" s="186"/>
      <c r="K364" s="229"/>
    </row>
    <row r="365" spans="1:11" ht="40.200000000000003" hidden="1" customHeight="1">
      <c r="A365" s="186" t="s">
        <v>46</v>
      </c>
      <c r="B365" s="186" t="s">
        <v>11882</v>
      </c>
      <c r="C365" s="186" t="s">
        <v>11893</v>
      </c>
      <c r="D365" s="186"/>
      <c r="E365" s="186" t="s">
        <v>11884</v>
      </c>
      <c r="F365" s="186" t="s">
        <v>11857</v>
      </c>
      <c r="G365" s="188" t="s">
        <v>11885</v>
      </c>
      <c r="H365" s="186" t="s">
        <v>11894</v>
      </c>
      <c r="I365" s="171" t="s">
        <v>9</v>
      </c>
      <c r="J365" s="186"/>
      <c r="K365" s="229"/>
    </row>
    <row r="366" spans="1:11" ht="40.200000000000003" hidden="1" customHeight="1">
      <c r="A366" s="186" t="s">
        <v>46</v>
      </c>
      <c r="B366" s="186" t="s">
        <v>11882</v>
      </c>
      <c r="C366" s="186" t="s">
        <v>11895</v>
      </c>
      <c r="D366" s="186"/>
      <c r="E366" s="186" t="s">
        <v>11884</v>
      </c>
      <c r="F366" s="186" t="s">
        <v>11859</v>
      </c>
      <c r="G366" s="188" t="s">
        <v>11885</v>
      </c>
      <c r="H366" s="186" t="s">
        <v>11896</v>
      </c>
      <c r="I366" s="171" t="s">
        <v>9</v>
      </c>
      <c r="J366" s="186"/>
      <c r="K366" s="170"/>
    </row>
    <row r="367" spans="1:11" ht="40.200000000000003" hidden="1" customHeight="1">
      <c r="A367" s="186" t="s">
        <v>46</v>
      </c>
      <c r="B367" s="186" t="s">
        <v>11882</v>
      </c>
      <c r="C367" s="186" t="s">
        <v>11897</v>
      </c>
      <c r="D367" s="186"/>
      <c r="E367" s="186" t="s">
        <v>11884</v>
      </c>
      <c r="F367" s="186" t="s">
        <v>11898</v>
      </c>
      <c r="G367" s="188" t="s">
        <v>11885</v>
      </c>
      <c r="H367" s="186" t="s">
        <v>11899</v>
      </c>
      <c r="I367" s="171" t="s">
        <v>9</v>
      </c>
      <c r="J367" s="186"/>
      <c r="K367" s="229"/>
    </row>
    <row r="368" spans="1:11" ht="40.200000000000003" hidden="1" customHeight="1">
      <c r="A368" s="186" t="s">
        <v>46</v>
      </c>
      <c r="B368" s="186" t="s">
        <v>11882</v>
      </c>
      <c r="C368" s="186" t="s">
        <v>11900</v>
      </c>
      <c r="D368" s="186"/>
      <c r="E368" s="186" t="s">
        <v>11884</v>
      </c>
      <c r="F368" s="186" t="s">
        <v>11901</v>
      </c>
      <c r="G368" s="188" t="s">
        <v>11885</v>
      </c>
      <c r="H368" s="186" t="s">
        <v>11902</v>
      </c>
      <c r="I368" s="171" t="s">
        <v>9</v>
      </c>
      <c r="J368" s="186"/>
      <c r="K368" s="229"/>
    </row>
    <row r="369" spans="1:11" ht="40.200000000000003" hidden="1" customHeight="1">
      <c r="A369" s="186" t="s">
        <v>46</v>
      </c>
      <c r="B369" s="186" t="s">
        <v>11882</v>
      </c>
      <c r="C369" s="186" t="s">
        <v>11903</v>
      </c>
      <c r="D369" s="186"/>
      <c r="E369" s="186" t="s">
        <v>11884</v>
      </c>
      <c r="F369" s="186" t="s">
        <v>11904</v>
      </c>
      <c r="G369" s="188" t="s">
        <v>11885</v>
      </c>
      <c r="H369" s="186" t="s">
        <v>11905</v>
      </c>
      <c r="I369" s="171" t="s">
        <v>9</v>
      </c>
      <c r="J369" s="186"/>
      <c r="K369" s="229"/>
    </row>
    <row r="370" spans="1:11" ht="40.200000000000003" hidden="1" customHeight="1">
      <c r="A370" s="186" t="s">
        <v>46</v>
      </c>
      <c r="B370" s="186" t="s">
        <v>11882</v>
      </c>
      <c r="C370" s="186" t="s">
        <v>11906</v>
      </c>
      <c r="D370" s="186"/>
      <c r="E370" s="186" t="s">
        <v>11884</v>
      </c>
      <c r="F370" s="186" t="s">
        <v>14828</v>
      </c>
      <c r="G370" s="188" t="s">
        <v>11885</v>
      </c>
      <c r="H370" s="186" t="s">
        <v>11907</v>
      </c>
      <c r="I370" s="171" t="s">
        <v>9</v>
      </c>
      <c r="J370" s="186"/>
      <c r="K370" s="229"/>
    </row>
    <row r="371" spans="1:11" ht="40.200000000000003" hidden="1" customHeight="1">
      <c r="A371" s="186" t="s">
        <v>46</v>
      </c>
      <c r="B371" s="186" t="s">
        <v>11882</v>
      </c>
      <c r="C371" s="186" t="s">
        <v>11908</v>
      </c>
      <c r="D371" s="186"/>
      <c r="E371" s="186" t="s">
        <v>11884</v>
      </c>
      <c r="F371" s="186" t="s">
        <v>14829</v>
      </c>
      <c r="G371" s="188" t="s">
        <v>11885</v>
      </c>
      <c r="H371" s="186" t="s">
        <v>11909</v>
      </c>
      <c r="I371" s="171" t="s">
        <v>9</v>
      </c>
      <c r="J371" s="186"/>
      <c r="K371" s="229"/>
    </row>
    <row r="372" spans="1:11" ht="40.200000000000003" hidden="1" customHeight="1">
      <c r="A372" s="186" t="s">
        <v>46</v>
      </c>
      <c r="B372" s="186" t="s">
        <v>11882</v>
      </c>
      <c r="C372" s="186" t="s">
        <v>11910</v>
      </c>
      <c r="D372" s="186"/>
      <c r="E372" s="186" t="s">
        <v>11884</v>
      </c>
      <c r="F372" s="186" t="s">
        <v>11865</v>
      </c>
      <c r="G372" s="188" t="s">
        <v>11885</v>
      </c>
      <c r="H372" s="186" t="s">
        <v>11866</v>
      </c>
      <c r="I372" s="171" t="s">
        <v>9</v>
      </c>
      <c r="J372" s="186"/>
      <c r="K372" s="229"/>
    </row>
    <row r="373" spans="1:11" ht="40.200000000000003" hidden="1" customHeight="1">
      <c r="A373" s="186" t="s">
        <v>46</v>
      </c>
      <c r="B373" s="186" t="s">
        <v>11882</v>
      </c>
      <c r="C373" s="186" t="s">
        <v>11911</v>
      </c>
      <c r="D373" s="186"/>
      <c r="E373" s="186" t="s">
        <v>11884</v>
      </c>
      <c r="F373" s="186" t="s">
        <v>11867</v>
      </c>
      <c r="G373" s="188" t="s">
        <v>11885</v>
      </c>
      <c r="H373" s="186" t="s">
        <v>11868</v>
      </c>
      <c r="I373" s="171" t="s">
        <v>9</v>
      </c>
      <c r="J373" s="186"/>
      <c r="K373" s="229"/>
    </row>
    <row r="374" spans="1:11" ht="40.200000000000003" hidden="1" customHeight="1">
      <c r="A374" s="186" t="s">
        <v>46</v>
      </c>
      <c r="B374" s="186" t="s">
        <v>11882</v>
      </c>
      <c r="C374" s="186" t="s">
        <v>11912</v>
      </c>
      <c r="D374" s="186"/>
      <c r="E374" s="186" t="s">
        <v>11884</v>
      </c>
      <c r="F374" s="186" t="s">
        <v>11869</v>
      </c>
      <c r="G374" s="188" t="s">
        <v>11885</v>
      </c>
      <c r="H374" s="186" t="s">
        <v>11870</v>
      </c>
      <c r="I374" s="171" t="s">
        <v>9</v>
      </c>
      <c r="J374" s="186"/>
      <c r="K374" s="170"/>
    </row>
    <row r="375" spans="1:11" ht="40.200000000000003" hidden="1" customHeight="1">
      <c r="A375" s="186" t="s">
        <v>46</v>
      </c>
      <c r="B375" s="186" t="s">
        <v>11882</v>
      </c>
      <c r="C375" s="186" t="s">
        <v>11913</v>
      </c>
      <c r="D375" s="186"/>
      <c r="E375" s="186" t="s">
        <v>11884</v>
      </c>
      <c r="F375" s="186" t="s">
        <v>14835</v>
      </c>
      <c r="G375" s="188" t="s">
        <v>11885</v>
      </c>
      <c r="H375" s="186" t="s">
        <v>11914</v>
      </c>
      <c r="I375" s="171" t="s">
        <v>9</v>
      </c>
      <c r="J375" s="186"/>
      <c r="K375" s="170"/>
    </row>
    <row r="376" spans="1:11" ht="40.200000000000003" hidden="1" customHeight="1">
      <c r="A376" s="186" t="s">
        <v>46</v>
      </c>
      <c r="B376" s="186" t="s">
        <v>11882</v>
      </c>
      <c r="C376" s="186" t="s">
        <v>11915</v>
      </c>
      <c r="D376" s="186"/>
      <c r="E376" s="186" t="s">
        <v>11884</v>
      </c>
      <c r="F376" s="186" t="s">
        <v>14836</v>
      </c>
      <c r="G376" s="188" t="s">
        <v>11885</v>
      </c>
      <c r="H376" s="186" t="s">
        <v>11916</v>
      </c>
      <c r="I376" s="171" t="s">
        <v>9</v>
      </c>
      <c r="J376" s="186"/>
      <c r="K376" s="170"/>
    </row>
    <row r="377" spans="1:11" ht="40.200000000000003" hidden="1" customHeight="1">
      <c r="A377" s="186" t="s">
        <v>46</v>
      </c>
      <c r="B377" s="186" t="s">
        <v>11882</v>
      </c>
      <c r="C377" s="186" t="s">
        <v>11917</v>
      </c>
      <c r="D377" s="186"/>
      <c r="E377" s="186" t="s">
        <v>11884</v>
      </c>
      <c r="F377" s="186" t="s">
        <v>11876</v>
      </c>
      <c r="G377" s="188" t="s">
        <v>11885</v>
      </c>
      <c r="H377" s="186" t="s">
        <v>11877</v>
      </c>
      <c r="I377" s="171" t="s">
        <v>9</v>
      </c>
      <c r="J377" s="186"/>
      <c r="K377" s="229"/>
    </row>
    <row r="378" spans="1:11" ht="40.200000000000003" hidden="1" customHeight="1">
      <c r="A378" s="186" t="s">
        <v>46</v>
      </c>
      <c r="B378" s="186" t="s">
        <v>11882</v>
      </c>
      <c r="C378" s="186" t="s">
        <v>11918</v>
      </c>
      <c r="D378" s="186"/>
      <c r="E378" s="186" t="s">
        <v>11884</v>
      </c>
      <c r="F378" s="186" t="s">
        <v>11878</v>
      </c>
      <c r="G378" s="188" t="s">
        <v>11885</v>
      </c>
      <c r="H378" s="186" t="s">
        <v>11879</v>
      </c>
      <c r="I378" s="171" t="s">
        <v>9</v>
      </c>
      <c r="J378" s="186"/>
      <c r="K378" s="229"/>
    </row>
    <row r="379" spans="1:11" ht="40.200000000000003" hidden="1" customHeight="1">
      <c r="A379" s="186" t="s">
        <v>46</v>
      </c>
      <c r="B379" s="186" t="s">
        <v>11882</v>
      </c>
      <c r="C379" s="186" t="s">
        <v>11919</v>
      </c>
      <c r="D379" s="186"/>
      <c r="E379" s="186" t="s">
        <v>11884</v>
      </c>
      <c r="F379" s="186" t="s">
        <v>11920</v>
      </c>
      <c r="G379" s="188" t="s">
        <v>11885</v>
      </c>
      <c r="H379" s="186" t="s">
        <v>11921</v>
      </c>
      <c r="I379" s="171" t="s">
        <v>9</v>
      </c>
      <c r="J379" s="186"/>
      <c r="K379" s="229"/>
    </row>
    <row r="380" spans="1:11" ht="40.200000000000003" hidden="1" customHeight="1">
      <c r="A380" s="186" t="s">
        <v>48</v>
      </c>
      <c r="B380" s="186" t="s">
        <v>11922</v>
      </c>
      <c r="C380" s="186" t="s">
        <v>11923</v>
      </c>
      <c r="D380" s="186"/>
      <c r="E380" s="186" t="s">
        <v>11924</v>
      </c>
      <c r="F380" s="186" t="s">
        <v>11844</v>
      </c>
      <c r="G380" s="188" t="s">
        <v>11925</v>
      </c>
      <c r="H380" s="186" t="s">
        <v>11846</v>
      </c>
      <c r="I380" s="171" t="s">
        <v>9</v>
      </c>
      <c r="J380" s="186"/>
      <c r="K380" s="229"/>
    </row>
    <row r="381" spans="1:11" ht="40.200000000000003" hidden="1" customHeight="1">
      <c r="A381" s="186" t="s">
        <v>48</v>
      </c>
      <c r="B381" s="186" t="s">
        <v>11922</v>
      </c>
      <c r="C381" s="186" t="s">
        <v>11926</v>
      </c>
      <c r="D381" s="186"/>
      <c r="E381" s="186" t="s">
        <v>11924</v>
      </c>
      <c r="F381" s="186" t="s">
        <v>11847</v>
      </c>
      <c r="G381" s="188" t="s">
        <v>11925</v>
      </c>
      <c r="H381" s="186" t="s">
        <v>11848</v>
      </c>
      <c r="I381" s="171" t="s">
        <v>9</v>
      </c>
      <c r="J381" s="186"/>
      <c r="K381" s="229"/>
    </row>
    <row r="382" spans="1:11" ht="40.200000000000003" hidden="1" customHeight="1">
      <c r="A382" s="186" t="s">
        <v>48</v>
      </c>
      <c r="B382" s="186" t="s">
        <v>11922</v>
      </c>
      <c r="C382" s="186" t="s">
        <v>11927</v>
      </c>
      <c r="D382" s="186"/>
      <c r="E382" s="186" t="s">
        <v>11924</v>
      </c>
      <c r="F382" s="186" t="s">
        <v>11849</v>
      </c>
      <c r="G382" s="188" t="s">
        <v>11925</v>
      </c>
      <c r="H382" s="186" t="s">
        <v>11928</v>
      </c>
      <c r="I382" s="171" t="s">
        <v>9</v>
      </c>
      <c r="J382" s="186"/>
      <c r="K382" s="229"/>
    </row>
    <row r="383" spans="1:11" ht="40.200000000000003" hidden="1" customHeight="1">
      <c r="A383" s="186" t="s">
        <v>48</v>
      </c>
      <c r="B383" s="186" t="s">
        <v>11922</v>
      </c>
      <c r="C383" s="186" t="s">
        <v>11929</v>
      </c>
      <c r="D383" s="186"/>
      <c r="E383" s="186" t="s">
        <v>11924</v>
      </c>
      <c r="F383" s="186" t="s">
        <v>11851</v>
      </c>
      <c r="G383" s="188" t="s">
        <v>11925</v>
      </c>
      <c r="H383" s="186" t="s">
        <v>11852</v>
      </c>
      <c r="I383" s="171" t="s">
        <v>9</v>
      </c>
      <c r="J383" s="186"/>
      <c r="K383" s="229"/>
    </row>
    <row r="384" spans="1:11" ht="40.200000000000003" hidden="1" customHeight="1">
      <c r="A384" s="186" t="s">
        <v>48</v>
      </c>
      <c r="B384" s="186" t="s">
        <v>11922</v>
      </c>
      <c r="C384" s="186" t="s">
        <v>11930</v>
      </c>
      <c r="D384" s="186"/>
      <c r="E384" s="186" t="s">
        <v>11924</v>
      </c>
      <c r="F384" s="186" t="s">
        <v>11853</v>
      </c>
      <c r="G384" s="188" t="s">
        <v>11925</v>
      </c>
      <c r="H384" s="186" t="s">
        <v>11854</v>
      </c>
      <c r="I384" s="171" t="s">
        <v>9</v>
      </c>
      <c r="J384" s="186"/>
      <c r="K384" s="170"/>
    </row>
    <row r="385" spans="1:11" ht="40.200000000000003" hidden="1" customHeight="1">
      <c r="A385" s="186" t="s">
        <v>48</v>
      </c>
      <c r="B385" s="186" t="s">
        <v>11922</v>
      </c>
      <c r="C385" s="186" t="s">
        <v>11931</v>
      </c>
      <c r="D385" s="186"/>
      <c r="E385" s="186" t="s">
        <v>11924</v>
      </c>
      <c r="F385" s="186" t="s">
        <v>11855</v>
      </c>
      <c r="G385" s="188" t="s">
        <v>11925</v>
      </c>
      <c r="H385" s="186" t="s">
        <v>11856</v>
      </c>
      <c r="I385" s="171" t="s">
        <v>9</v>
      </c>
      <c r="J385" s="186"/>
      <c r="K385" s="170"/>
    </row>
    <row r="386" spans="1:11" ht="40.200000000000003" hidden="1" customHeight="1">
      <c r="A386" s="186" t="s">
        <v>48</v>
      </c>
      <c r="B386" s="186" t="s">
        <v>11922</v>
      </c>
      <c r="C386" s="186" t="s">
        <v>11932</v>
      </c>
      <c r="D386" s="186"/>
      <c r="E386" s="186" t="s">
        <v>11924</v>
      </c>
      <c r="F386" s="186" t="s">
        <v>11857</v>
      </c>
      <c r="G386" s="188" t="s">
        <v>11925</v>
      </c>
      <c r="H386" s="186" t="s">
        <v>11933</v>
      </c>
      <c r="I386" s="171" t="s">
        <v>9</v>
      </c>
      <c r="J386" s="186"/>
      <c r="K386" s="229"/>
    </row>
    <row r="387" spans="1:11" ht="40.200000000000003" hidden="1" customHeight="1">
      <c r="A387" s="186" t="s">
        <v>48</v>
      </c>
      <c r="B387" s="186" t="s">
        <v>11922</v>
      </c>
      <c r="C387" s="186" t="s">
        <v>11934</v>
      </c>
      <c r="D387" s="186"/>
      <c r="E387" s="186" t="s">
        <v>11924</v>
      </c>
      <c r="F387" s="186" t="s">
        <v>11859</v>
      </c>
      <c r="G387" s="188" t="s">
        <v>11925</v>
      </c>
      <c r="H387" s="186" t="s">
        <v>11935</v>
      </c>
      <c r="I387" s="171" t="s">
        <v>9</v>
      </c>
      <c r="J387" s="186"/>
      <c r="K387" s="229"/>
    </row>
    <row r="388" spans="1:11" ht="40.200000000000003" hidden="1" customHeight="1">
      <c r="A388" s="186" t="s">
        <v>48</v>
      </c>
      <c r="B388" s="186" t="s">
        <v>11922</v>
      </c>
      <c r="C388" s="186" t="s">
        <v>11936</v>
      </c>
      <c r="D388" s="186"/>
      <c r="E388" s="186" t="s">
        <v>11924</v>
      </c>
      <c r="F388" s="186" t="s">
        <v>11898</v>
      </c>
      <c r="G388" s="188" t="s">
        <v>11925</v>
      </c>
      <c r="H388" s="186" t="s">
        <v>11937</v>
      </c>
      <c r="I388" s="171" t="s">
        <v>9</v>
      </c>
      <c r="J388" s="186"/>
      <c r="K388" s="229"/>
    </row>
    <row r="389" spans="1:11" ht="40.200000000000003" hidden="1" customHeight="1">
      <c r="A389" s="186" t="s">
        <v>48</v>
      </c>
      <c r="B389" s="186" t="s">
        <v>11922</v>
      </c>
      <c r="C389" s="186" t="s">
        <v>11938</v>
      </c>
      <c r="D389" s="186"/>
      <c r="E389" s="186" t="s">
        <v>11924</v>
      </c>
      <c r="F389" s="186" t="s">
        <v>11904</v>
      </c>
      <c r="G389" s="188" t="s">
        <v>11925</v>
      </c>
      <c r="H389" s="186" t="s">
        <v>11939</v>
      </c>
      <c r="I389" s="171" t="s">
        <v>9</v>
      </c>
      <c r="J389" s="186"/>
      <c r="K389" s="229"/>
    </row>
    <row r="390" spans="1:11" ht="40.200000000000003" hidden="1" customHeight="1">
      <c r="A390" s="186" t="s">
        <v>48</v>
      </c>
      <c r="B390" s="186" t="s">
        <v>11922</v>
      </c>
      <c r="C390" s="186" t="s">
        <v>11940</v>
      </c>
      <c r="D390" s="186"/>
      <c r="E390" s="186" t="s">
        <v>11924</v>
      </c>
      <c r="F390" s="186" t="s">
        <v>11941</v>
      </c>
      <c r="G390" s="188" t="s">
        <v>11925</v>
      </c>
      <c r="H390" s="186" t="s">
        <v>11942</v>
      </c>
      <c r="I390" s="171" t="s">
        <v>9</v>
      </c>
      <c r="J390" s="186"/>
      <c r="K390" s="229"/>
    </row>
    <row r="391" spans="1:11" ht="40.200000000000003" hidden="1" customHeight="1">
      <c r="A391" s="186" t="s">
        <v>48</v>
      </c>
      <c r="B391" s="186" t="s">
        <v>11922</v>
      </c>
      <c r="C391" s="186" t="s">
        <v>11943</v>
      </c>
      <c r="D391" s="186"/>
      <c r="E391" s="186" t="s">
        <v>11924</v>
      </c>
      <c r="F391" s="186" t="s">
        <v>11944</v>
      </c>
      <c r="G391" s="188" t="s">
        <v>11925</v>
      </c>
      <c r="H391" s="186" t="s">
        <v>11945</v>
      </c>
      <c r="I391" s="171" t="s">
        <v>9</v>
      </c>
      <c r="J391" s="186"/>
      <c r="K391" s="229"/>
    </row>
    <row r="392" spans="1:11" ht="40.200000000000003" hidden="1" customHeight="1">
      <c r="A392" s="186" t="s">
        <v>48</v>
      </c>
      <c r="B392" s="186" t="s">
        <v>11922</v>
      </c>
      <c r="C392" s="186" t="s">
        <v>11946</v>
      </c>
      <c r="D392" s="186"/>
      <c r="E392" s="186" t="s">
        <v>11924</v>
      </c>
      <c r="F392" s="186" t="s">
        <v>14828</v>
      </c>
      <c r="G392" s="188" t="s">
        <v>11925</v>
      </c>
      <c r="H392" s="186" t="s">
        <v>11947</v>
      </c>
      <c r="I392" s="171" t="s">
        <v>9</v>
      </c>
      <c r="J392" s="186"/>
      <c r="K392" s="229"/>
    </row>
    <row r="393" spans="1:11" ht="40.200000000000003" hidden="1" customHeight="1">
      <c r="A393" s="186" t="s">
        <v>48</v>
      </c>
      <c r="B393" s="186" t="s">
        <v>11922</v>
      </c>
      <c r="C393" s="186" t="s">
        <v>11948</v>
      </c>
      <c r="D393" s="186"/>
      <c r="E393" s="186" t="s">
        <v>11924</v>
      </c>
      <c r="F393" s="186" t="s">
        <v>14829</v>
      </c>
      <c r="G393" s="188" t="s">
        <v>11925</v>
      </c>
      <c r="H393" s="186" t="s">
        <v>11949</v>
      </c>
      <c r="I393" s="171" t="s">
        <v>9</v>
      </c>
      <c r="J393" s="186"/>
      <c r="K393" s="229"/>
    </row>
    <row r="394" spans="1:11" ht="40.200000000000003" hidden="1" customHeight="1">
      <c r="A394" s="186" t="s">
        <v>48</v>
      </c>
      <c r="B394" s="186" t="s">
        <v>11922</v>
      </c>
      <c r="C394" s="186" t="s">
        <v>11950</v>
      </c>
      <c r="D394" s="186"/>
      <c r="E394" s="186" t="s">
        <v>11924</v>
      </c>
      <c r="F394" s="186" t="s">
        <v>11865</v>
      </c>
      <c r="G394" s="188" t="s">
        <v>11925</v>
      </c>
      <c r="H394" s="186" t="s">
        <v>11866</v>
      </c>
      <c r="I394" s="171" t="s">
        <v>9</v>
      </c>
      <c r="J394" s="186"/>
      <c r="K394" s="229"/>
    </row>
    <row r="395" spans="1:11" ht="40.200000000000003" hidden="1" customHeight="1">
      <c r="A395" s="186" t="s">
        <v>48</v>
      </c>
      <c r="B395" s="186" t="s">
        <v>11922</v>
      </c>
      <c r="C395" s="186" t="s">
        <v>11951</v>
      </c>
      <c r="D395" s="186"/>
      <c r="E395" s="186" t="s">
        <v>11924</v>
      </c>
      <c r="F395" s="186" t="s">
        <v>11867</v>
      </c>
      <c r="G395" s="188" t="s">
        <v>11925</v>
      </c>
      <c r="H395" s="186" t="s">
        <v>11868</v>
      </c>
      <c r="I395" s="171" t="s">
        <v>9</v>
      </c>
      <c r="J395" s="186"/>
      <c r="K395" s="229"/>
    </row>
    <row r="396" spans="1:11" ht="40.200000000000003" hidden="1" customHeight="1">
      <c r="A396" s="186" t="s">
        <v>48</v>
      </c>
      <c r="B396" s="186" t="s">
        <v>11922</v>
      </c>
      <c r="C396" s="186" t="s">
        <v>11952</v>
      </c>
      <c r="D396" s="186"/>
      <c r="E396" s="186" t="s">
        <v>11924</v>
      </c>
      <c r="F396" s="186" t="s">
        <v>11869</v>
      </c>
      <c r="G396" s="188" t="s">
        <v>11925</v>
      </c>
      <c r="H396" s="186" t="s">
        <v>11870</v>
      </c>
      <c r="I396" s="171" t="s">
        <v>9</v>
      </c>
      <c r="J396" s="186"/>
      <c r="K396" s="229"/>
    </row>
    <row r="397" spans="1:11" ht="40.200000000000003" hidden="1" customHeight="1">
      <c r="A397" s="186" t="s">
        <v>48</v>
      </c>
      <c r="B397" s="186" t="s">
        <v>11922</v>
      </c>
      <c r="C397" s="186" t="s">
        <v>11953</v>
      </c>
      <c r="D397" s="186"/>
      <c r="E397" s="186" t="s">
        <v>11924</v>
      </c>
      <c r="F397" s="186" t="s">
        <v>14837</v>
      </c>
      <c r="G397" s="188" t="s">
        <v>11925</v>
      </c>
      <c r="H397" s="186" t="s">
        <v>11954</v>
      </c>
      <c r="I397" s="171" t="s">
        <v>9</v>
      </c>
      <c r="J397" s="186"/>
      <c r="K397" s="229"/>
    </row>
    <row r="398" spans="1:11" ht="40.200000000000003" hidden="1" customHeight="1">
      <c r="A398" s="186" t="s">
        <v>48</v>
      </c>
      <c r="B398" s="186" t="s">
        <v>11922</v>
      </c>
      <c r="C398" s="186" t="s">
        <v>11955</v>
      </c>
      <c r="D398" s="186"/>
      <c r="E398" s="186" t="s">
        <v>11924</v>
      </c>
      <c r="F398" s="186" t="s">
        <v>11876</v>
      </c>
      <c r="G398" s="188" t="s">
        <v>11925</v>
      </c>
      <c r="H398" s="186" t="s">
        <v>11877</v>
      </c>
      <c r="I398" s="171" t="s">
        <v>9</v>
      </c>
      <c r="J398" s="186"/>
      <c r="K398" s="229"/>
    </row>
    <row r="399" spans="1:11" ht="40.200000000000003" hidden="1" customHeight="1">
      <c r="A399" s="186" t="s">
        <v>48</v>
      </c>
      <c r="B399" s="186" t="s">
        <v>11922</v>
      </c>
      <c r="C399" s="186" t="s">
        <v>11956</v>
      </c>
      <c r="D399" s="186"/>
      <c r="E399" s="186" t="s">
        <v>11924</v>
      </c>
      <c r="F399" s="186" t="s">
        <v>11878</v>
      </c>
      <c r="G399" s="188" t="s">
        <v>11925</v>
      </c>
      <c r="H399" s="186" t="s">
        <v>11879</v>
      </c>
      <c r="I399" s="171" t="s">
        <v>9</v>
      </c>
      <c r="J399" s="186"/>
      <c r="K399" s="229"/>
    </row>
    <row r="400" spans="1:11" ht="40.200000000000003" hidden="1" customHeight="1">
      <c r="A400" s="186" t="s">
        <v>49</v>
      </c>
      <c r="B400" s="186" t="s">
        <v>11957</v>
      </c>
      <c r="C400" s="186" t="s">
        <v>11958</v>
      </c>
      <c r="D400" s="186"/>
      <c r="E400" s="186" t="s">
        <v>11959</v>
      </c>
      <c r="F400" s="186" t="s">
        <v>11844</v>
      </c>
      <c r="G400" s="188" t="s">
        <v>11960</v>
      </c>
      <c r="H400" s="186" t="s">
        <v>11846</v>
      </c>
      <c r="I400" s="171" t="s">
        <v>9</v>
      </c>
      <c r="J400" s="186"/>
      <c r="K400" s="229"/>
    </row>
    <row r="401" spans="1:11" ht="40.200000000000003" hidden="1" customHeight="1">
      <c r="A401" s="186" t="s">
        <v>49</v>
      </c>
      <c r="B401" s="186" t="s">
        <v>11961</v>
      </c>
      <c r="C401" s="186" t="s">
        <v>11962</v>
      </c>
      <c r="D401" s="186"/>
      <c r="E401" s="186" t="s">
        <v>11959</v>
      </c>
      <c r="F401" s="186" t="s">
        <v>11847</v>
      </c>
      <c r="G401" s="188" t="s">
        <v>11960</v>
      </c>
      <c r="H401" s="186" t="s">
        <v>11963</v>
      </c>
      <c r="I401" s="171" t="s">
        <v>9</v>
      </c>
      <c r="J401" s="186"/>
      <c r="K401" s="170"/>
    </row>
    <row r="402" spans="1:11" ht="40.200000000000003" hidden="1" customHeight="1">
      <c r="A402" s="186" t="s">
        <v>49</v>
      </c>
      <c r="B402" s="186" t="s">
        <v>11964</v>
      </c>
      <c r="C402" s="186" t="s">
        <v>11965</v>
      </c>
      <c r="D402" s="186"/>
      <c r="E402" s="186" t="s">
        <v>11959</v>
      </c>
      <c r="F402" s="186" t="s">
        <v>11849</v>
      </c>
      <c r="G402" s="188" t="s">
        <v>11960</v>
      </c>
      <c r="H402" s="189" t="s">
        <v>11966</v>
      </c>
      <c r="I402" s="171" t="s">
        <v>9</v>
      </c>
      <c r="J402" s="186"/>
      <c r="K402" s="229"/>
    </row>
    <row r="403" spans="1:11" ht="40.200000000000003" hidden="1" customHeight="1">
      <c r="A403" s="186" t="s">
        <v>49</v>
      </c>
      <c r="B403" s="186" t="s">
        <v>11967</v>
      </c>
      <c r="C403" s="186" t="s">
        <v>11968</v>
      </c>
      <c r="D403" s="186"/>
      <c r="E403" s="186" t="s">
        <v>11959</v>
      </c>
      <c r="F403" s="186" t="s">
        <v>11851</v>
      </c>
      <c r="G403" s="188" t="s">
        <v>11960</v>
      </c>
      <c r="H403" s="189" t="s">
        <v>11852</v>
      </c>
      <c r="I403" s="171" t="s">
        <v>9</v>
      </c>
      <c r="J403" s="186"/>
      <c r="K403" s="170"/>
    </row>
    <row r="404" spans="1:11" ht="40.200000000000003" hidden="1" customHeight="1">
      <c r="A404" s="186" t="s">
        <v>49</v>
      </c>
      <c r="B404" s="186" t="s">
        <v>11969</v>
      </c>
      <c r="C404" s="186" t="s">
        <v>11970</v>
      </c>
      <c r="D404" s="186"/>
      <c r="E404" s="186" t="s">
        <v>11959</v>
      </c>
      <c r="F404" s="186" t="s">
        <v>11853</v>
      </c>
      <c r="G404" s="188" t="s">
        <v>11960</v>
      </c>
      <c r="H404" s="186" t="s">
        <v>11854</v>
      </c>
      <c r="I404" s="171" t="s">
        <v>9</v>
      </c>
      <c r="J404" s="186"/>
      <c r="K404" s="170"/>
    </row>
    <row r="405" spans="1:11" ht="40.200000000000003" hidden="1" customHeight="1">
      <c r="A405" s="186" t="s">
        <v>49</v>
      </c>
      <c r="B405" s="186" t="s">
        <v>11971</v>
      </c>
      <c r="C405" s="186" t="s">
        <v>11972</v>
      </c>
      <c r="D405" s="186"/>
      <c r="E405" s="186" t="s">
        <v>11959</v>
      </c>
      <c r="F405" s="186" t="s">
        <v>11855</v>
      </c>
      <c r="G405" s="188" t="s">
        <v>11960</v>
      </c>
      <c r="H405" s="186" t="s">
        <v>11973</v>
      </c>
      <c r="I405" s="171" t="s">
        <v>9</v>
      </c>
      <c r="J405" s="186"/>
      <c r="K405" s="229"/>
    </row>
    <row r="406" spans="1:11" ht="40.200000000000003" hidden="1" customHeight="1">
      <c r="A406" s="186" t="s">
        <v>49</v>
      </c>
      <c r="B406" s="186" t="s">
        <v>11974</v>
      </c>
      <c r="C406" s="186" t="s">
        <v>11975</v>
      </c>
      <c r="D406" s="186"/>
      <c r="E406" s="186" t="s">
        <v>11959</v>
      </c>
      <c r="F406" s="189" t="s">
        <v>11857</v>
      </c>
      <c r="G406" s="188" t="s">
        <v>11960</v>
      </c>
      <c r="H406" s="186" t="s">
        <v>11976</v>
      </c>
      <c r="I406" s="171" t="s">
        <v>9</v>
      </c>
      <c r="J406" s="186"/>
      <c r="K406" s="229"/>
    </row>
    <row r="407" spans="1:11" ht="40.200000000000003" hidden="1" customHeight="1">
      <c r="A407" s="186" t="s">
        <v>49</v>
      </c>
      <c r="B407" s="186" t="s">
        <v>11977</v>
      </c>
      <c r="C407" s="186" t="s">
        <v>11978</v>
      </c>
      <c r="D407" s="186"/>
      <c r="E407" s="186" t="s">
        <v>11959</v>
      </c>
      <c r="F407" s="189" t="s">
        <v>11859</v>
      </c>
      <c r="G407" s="188" t="s">
        <v>11960</v>
      </c>
      <c r="H407" s="186" t="s">
        <v>11979</v>
      </c>
      <c r="I407" s="171" t="s">
        <v>9</v>
      </c>
      <c r="J407" s="186"/>
      <c r="K407" s="229"/>
    </row>
    <row r="408" spans="1:11" ht="40.200000000000003" hidden="1" customHeight="1">
      <c r="A408" s="186" t="s">
        <v>49</v>
      </c>
      <c r="B408" s="186" t="s">
        <v>11980</v>
      </c>
      <c r="C408" s="186" t="s">
        <v>11981</v>
      </c>
      <c r="D408" s="186"/>
      <c r="E408" s="186" t="s">
        <v>11959</v>
      </c>
      <c r="F408" s="186" t="s">
        <v>11898</v>
      </c>
      <c r="G408" s="188" t="s">
        <v>11960</v>
      </c>
      <c r="H408" s="186" t="s">
        <v>11982</v>
      </c>
      <c r="I408" s="171" t="s">
        <v>9</v>
      </c>
      <c r="J408" s="186"/>
      <c r="K408" s="229"/>
    </row>
    <row r="409" spans="1:11" ht="40.200000000000003" hidden="1" customHeight="1">
      <c r="A409" s="186" t="s">
        <v>49</v>
      </c>
      <c r="B409" s="186" t="s">
        <v>11983</v>
      </c>
      <c r="C409" s="186" t="s">
        <v>11984</v>
      </c>
      <c r="D409" s="186"/>
      <c r="E409" s="186" t="s">
        <v>11959</v>
      </c>
      <c r="F409" s="189" t="s">
        <v>11904</v>
      </c>
      <c r="G409" s="188" t="s">
        <v>11960</v>
      </c>
      <c r="H409" s="186" t="s">
        <v>11985</v>
      </c>
      <c r="I409" s="171" t="s">
        <v>9</v>
      </c>
      <c r="J409" s="186"/>
      <c r="K409" s="229"/>
    </row>
    <row r="410" spans="1:11" ht="40.200000000000003" hidden="1" customHeight="1">
      <c r="A410" s="186" t="s">
        <v>49</v>
      </c>
      <c r="B410" s="186" t="s">
        <v>11986</v>
      </c>
      <c r="C410" s="186" t="s">
        <v>11987</v>
      </c>
      <c r="D410" s="186"/>
      <c r="E410" s="186" t="s">
        <v>11959</v>
      </c>
      <c r="F410" s="189" t="s">
        <v>17839</v>
      </c>
      <c r="G410" s="188" t="s">
        <v>11960</v>
      </c>
      <c r="H410" s="186" t="s">
        <v>11988</v>
      </c>
      <c r="I410" s="171" t="s">
        <v>9</v>
      </c>
      <c r="J410" s="186"/>
      <c r="K410" s="229"/>
    </row>
    <row r="411" spans="1:11" ht="40.200000000000003" hidden="1" customHeight="1">
      <c r="A411" s="186" t="s">
        <v>49</v>
      </c>
      <c r="B411" s="186" t="s">
        <v>11989</v>
      </c>
      <c r="C411" s="186" t="s">
        <v>11990</v>
      </c>
      <c r="D411" s="186"/>
      <c r="E411" s="186" t="s">
        <v>11959</v>
      </c>
      <c r="F411" s="189" t="s">
        <v>17840</v>
      </c>
      <c r="G411" s="188" t="s">
        <v>11960</v>
      </c>
      <c r="H411" s="186" t="s">
        <v>11991</v>
      </c>
      <c r="I411" s="171" t="s">
        <v>9</v>
      </c>
      <c r="J411" s="186"/>
      <c r="K411" s="229"/>
    </row>
    <row r="412" spans="1:11" ht="40.200000000000003" hidden="1" customHeight="1">
      <c r="A412" s="186" t="s">
        <v>49</v>
      </c>
      <c r="B412" s="186" t="s">
        <v>11992</v>
      </c>
      <c r="C412" s="186" t="s">
        <v>11993</v>
      </c>
      <c r="D412" s="186"/>
      <c r="E412" s="186" t="s">
        <v>11959</v>
      </c>
      <c r="F412" s="186" t="s">
        <v>11865</v>
      </c>
      <c r="G412" s="188" t="s">
        <v>11960</v>
      </c>
      <c r="H412" s="186" t="s">
        <v>11866</v>
      </c>
      <c r="I412" s="171" t="s">
        <v>9</v>
      </c>
      <c r="J412" s="186"/>
      <c r="K412" s="229"/>
    </row>
    <row r="413" spans="1:11" ht="40.200000000000003" hidden="1" customHeight="1">
      <c r="A413" s="186" t="s">
        <v>49</v>
      </c>
      <c r="B413" s="186" t="s">
        <v>11994</v>
      </c>
      <c r="C413" s="186" t="s">
        <v>11995</v>
      </c>
      <c r="D413" s="186"/>
      <c r="E413" s="186" t="s">
        <v>11959</v>
      </c>
      <c r="F413" s="186" t="s">
        <v>11867</v>
      </c>
      <c r="G413" s="188" t="s">
        <v>11960</v>
      </c>
      <c r="H413" s="186" t="s">
        <v>11868</v>
      </c>
      <c r="I413" s="171" t="s">
        <v>9</v>
      </c>
      <c r="J413" s="186"/>
      <c r="K413" s="229"/>
    </row>
    <row r="414" spans="1:11" ht="40.200000000000003" hidden="1" customHeight="1">
      <c r="A414" s="186" t="s">
        <v>49</v>
      </c>
      <c r="B414" s="186" t="s">
        <v>11996</v>
      </c>
      <c r="C414" s="186" t="s">
        <v>11997</v>
      </c>
      <c r="D414" s="186"/>
      <c r="E414" s="186" t="s">
        <v>11959</v>
      </c>
      <c r="F414" s="186" t="s">
        <v>11869</v>
      </c>
      <c r="G414" s="188" t="s">
        <v>11960</v>
      </c>
      <c r="H414" s="186" t="s">
        <v>11870</v>
      </c>
      <c r="I414" s="171" t="s">
        <v>9</v>
      </c>
      <c r="J414" s="186"/>
      <c r="K414" s="229"/>
    </row>
    <row r="415" spans="1:11" ht="40.200000000000003" hidden="1" customHeight="1">
      <c r="A415" s="186" t="s">
        <v>49</v>
      </c>
      <c r="B415" s="186" t="s">
        <v>11998</v>
      </c>
      <c r="C415" s="186" t="s">
        <v>11999</v>
      </c>
      <c r="D415" s="186"/>
      <c r="E415" s="186" t="s">
        <v>11959</v>
      </c>
      <c r="F415" s="186" t="s">
        <v>14837</v>
      </c>
      <c r="G415" s="188" t="s">
        <v>11960</v>
      </c>
      <c r="H415" s="186" t="s">
        <v>12000</v>
      </c>
      <c r="I415" s="171" t="s">
        <v>9</v>
      </c>
      <c r="J415" s="186"/>
      <c r="K415" s="229"/>
    </row>
    <row r="416" spans="1:11" ht="40.200000000000003" hidden="1" customHeight="1">
      <c r="A416" s="186" t="s">
        <v>49</v>
      </c>
      <c r="B416" s="186" t="s">
        <v>12001</v>
      </c>
      <c r="C416" s="186" t="s">
        <v>12002</v>
      </c>
      <c r="D416" s="186"/>
      <c r="E416" s="186" t="s">
        <v>11959</v>
      </c>
      <c r="F416" s="186" t="s">
        <v>11876</v>
      </c>
      <c r="G416" s="188" t="s">
        <v>11960</v>
      </c>
      <c r="H416" s="186" t="s">
        <v>11877</v>
      </c>
      <c r="I416" s="171" t="s">
        <v>9</v>
      </c>
      <c r="J416" s="186"/>
      <c r="K416" s="229"/>
    </row>
    <row r="417" spans="1:11" ht="40.200000000000003" hidden="1" customHeight="1">
      <c r="A417" s="186" t="s">
        <v>49</v>
      </c>
      <c r="B417" s="186" t="s">
        <v>12003</v>
      </c>
      <c r="C417" s="186" t="s">
        <v>12004</v>
      </c>
      <c r="D417" s="186"/>
      <c r="E417" s="186" t="s">
        <v>11959</v>
      </c>
      <c r="F417" s="186" t="s">
        <v>11878</v>
      </c>
      <c r="G417" s="188" t="s">
        <v>11960</v>
      </c>
      <c r="H417" s="186" t="s">
        <v>11879</v>
      </c>
      <c r="I417" s="171" t="s">
        <v>9</v>
      </c>
      <c r="J417" s="186"/>
      <c r="K417" s="229"/>
    </row>
    <row r="418" spans="1:11" ht="40.200000000000003" hidden="1" customHeight="1">
      <c r="A418" s="186" t="s">
        <v>49</v>
      </c>
      <c r="B418" s="186" t="s">
        <v>12005</v>
      </c>
      <c r="C418" s="186" t="s">
        <v>12006</v>
      </c>
      <c r="D418" s="186"/>
      <c r="E418" s="186" t="s">
        <v>11959</v>
      </c>
      <c r="F418" s="186" t="s">
        <v>14838</v>
      </c>
      <c r="G418" s="188" t="s">
        <v>11960</v>
      </c>
      <c r="H418" s="186" t="s">
        <v>12007</v>
      </c>
      <c r="I418" s="171" t="s">
        <v>9</v>
      </c>
      <c r="J418" s="186"/>
      <c r="K418" s="229"/>
    </row>
    <row r="419" spans="1:11" ht="40.200000000000003" hidden="1" customHeight="1">
      <c r="A419" s="186" t="s">
        <v>49</v>
      </c>
      <c r="B419" s="186" t="s">
        <v>12008</v>
      </c>
      <c r="C419" s="186" t="s">
        <v>12009</v>
      </c>
      <c r="D419" s="186"/>
      <c r="E419" s="186" t="s">
        <v>11959</v>
      </c>
      <c r="F419" s="186" t="s">
        <v>14839</v>
      </c>
      <c r="G419" s="188" t="s">
        <v>11960</v>
      </c>
      <c r="H419" s="186" t="s">
        <v>12010</v>
      </c>
      <c r="I419" s="171" t="s">
        <v>9</v>
      </c>
      <c r="J419" s="186"/>
      <c r="K419" s="229"/>
    </row>
    <row r="420" spans="1:11" ht="40.200000000000003" hidden="1" customHeight="1">
      <c r="A420" s="186" t="s">
        <v>49</v>
      </c>
      <c r="B420" s="186" t="s">
        <v>12011</v>
      </c>
      <c r="C420" s="186" t="s">
        <v>12012</v>
      </c>
      <c r="D420" s="186"/>
      <c r="E420" s="186" t="s">
        <v>11959</v>
      </c>
      <c r="F420" s="186" t="s">
        <v>14840</v>
      </c>
      <c r="G420" s="188" t="s">
        <v>11960</v>
      </c>
      <c r="H420" s="186" t="s">
        <v>12013</v>
      </c>
      <c r="I420" s="171" t="s">
        <v>9</v>
      </c>
      <c r="J420" s="186"/>
      <c r="K420" s="170"/>
    </row>
    <row r="421" spans="1:11" ht="40.200000000000003" hidden="1" customHeight="1">
      <c r="A421" s="186" t="s">
        <v>49</v>
      </c>
      <c r="B421" s="186" t="s">
        <v>12014</v>
      </c>
      <c r="C421" s="186" t="s">
        <v>12015</v>
      </c>
      <c r="D421" s="186"/>
      <c r="E421" s="186" t="s">
        <v>11959</v>
      </c>
      <c r="F421" s="186" t="s">
        <v>14841</v>
      </c>
      <c r="G421" s="188" t="s">
        <v>11960</v>
      </c>
      <c r="H421" s="186" t="s">
        <v>12016</v>
      </c>
      <c r="I421" s="171" t="s">
        <v>9</v>
      </c>
      <c r="J421" s="186"/>
      <c r="K421" s="229"/>
    </row>
    <row r="422" spans="1:11" ht="40.200000000000003" hidden="1" customHeight="1">
      <c r="A422" s="186" t="s">
        <v>49</v>
      </c>
      <c r="B422" s="186" t="s">
        <v>12017</v>
      </c>
      <c r="C422" s="186" t="s">
        <v>12018</v>
      </c>
      <c r="D422" s="186"/>
      <c r="E422" s="186" t="s">
        <v>11959</v>
      </c>
      <c r="F422" s="186" t="s">
        <v>14842</v>
      </c>
      <c r="G422" s="188" t="s">
        <v>11960</v>
      </c>
      <c r="H422" s="186" t="s">
        <v>12019</v>
      </c>
      <c r="I422" s="171" t="s">
        <v>9</v>
      </c>
      <c r="J422" s="186"/>
      <c r="K422" s="170"/>
    </row>
    <row r="423" spans="1:11" ht="40.200000000000003" hidden="1" customHeight="1">
      <c r="A423" s="186" t="s">
        <v>49</v>
      </c>
      <c r="B423" s="186" t="s">
        <v>12020</v>
      </c>
      <c r="C423" s="186" t="s">
        <v>12021</v>
      </c>
      <c r="D423" s="186"/>
      <c r="E423" s="186" t="s">
        <v>11959</v>
      </c>
      <c r="F423" s="186" t="s">
        <v>14843</v>
      </c>
      <c r="G423" s="188" t="s">
        <v>11960</v>
      </c>
      <c r="H423" s="186" t="s">
        <v>12022</v>
      </c>
      <c r="I423" s="171" t="s">
        <v>9</v>
      </c>
      <c r="J423" s="186"/>
      <c r="K423" s="170"/>
    </row>
    <row r="424" spans="1:11" ht="40.200000000000003" hidden="1" customHeight="1">
      <c r="A424" s="186" t="s">
        <v>49</v>
      </c>
      <c r="B424" s="186" t="s">
        <v>12023</v>
      </c>
      <c r="C424" s="186" t="s">
        <v>12024</v>
      </c>
      <c r="D424" s="186"/>
      <c r="E424" s="186" t="s">
        <v>11959</v>
      </c>
      <c r="F424" s="186" t="s">
        <v>11920</v>
      </c>
      <c r="G424" s="188" t="s">
        <v>11960</v>
      </c>
      <c r="H424" s="186" t="s">
        <v>12025</v>
      </c>
      <c r="I424" s="171" t="s">
        <v>9</v>
      </c>
      <c r="J424" s="186"/>
      <c r="K424" s="229"/>
    </row>
    <row r="425" spans="1:11" ht="40.200000000000003" hidden="1" customHeight="1">
      <c r="A425" s="229" t="s">
        <v>45</v>
      </c>
      <c r="B425" s="186" t="s">
        <v>12026</v>
      </c>
      <c r="C425" s="186" t="s">
        <v>209</v>
      </c>
      <c r="D425" s="186"/>
      <c r="E425" s="186" t="s">
        <v>12027</v>
      </c>
      <c r="F425" s="186" t="s">
        <v>11844</v>
      </c>
      <c r="G425" s="188" t="s">
        <v>12028</v>
      </c>
      <c r="H425" s="186" t="s">
        <v>12029</v>
      </c>
      <c r="I425" s="171" t="s">
        <v>9</v>
      </c>
      <c r="J425" s="186"/>
      <c r="K425" s="229"/>
    </row>
    <row r="426" spans="1:11" ht="40.200000000000003" hidden="1" customHeight="1">
      <c r="A426" s="229" t="s">
        <v>45</v>
      </c>
      <c r="B426" s="186" t="s">
        <v>12030</v>
      </c>
      <c r="C426" s="186" t="s">
        <v>215</v>
      </c>
      <c r="D426" s="186"/>
      <c r="E426" s="186" t="s">
        <v>12027</v>
      </c>
      <c r="F426" s="186" t="s">
        <v>11847</v>
      </c>
      <c r="G426" s="188" t="s">
        <v>12028</v>
      </c>
      <c r="H426" s="186" t="s">
        <v>12031</v>
      </c>
      <c r="I426" s="171" t="s">
        <v>9</v>
      </c>
      <c r="J426" s="186"/>
      <c r="K426" s="229"/>
    </row>
    <row r="427" spans="1:11" ht="40.200000000000003" hidden="1" customHeight="1">
      <c r="A427" s="229" t="s">
        <v>45</v>
      </c>
      <c r="B427" s="186" t="s">
        <v>12032</v>
      </c>
      <c r="C427" s="229" t="s">
        <v>220</v>
      </c>
      <c r="D427" s="229"/>
      <c r="E427" s="186" t="s">
        <v>12027</v>
      </c>
      <c r="F427" s="229" t="s">
        <v>11849</v>
      </c>
      <c r="G427" s="170" t="s">
        <v>12028</v>
      </c>
      <c r="H427" s="229" t="s">
        <v>12033</v>
      </c>
      <c r="I427" s="171" t="s">
        <v>9</v>
      </c>
      <c r="J427" s="229"/>
      <c r="K427" s="170"/>
    </row>
    <row r="428" spans="1:11" ht="40.200000000000003" hidden="1" customHeight="1">
      <c r="A428" s="229" t="s">
        <v>45</v>
      </c>
      <c r="B428" s="186" t="s">
        <v>12034</v>
      </c>
      <c r="C428" s="229" t="s">
        <v>226</v>
      </c>
      <c r="D428" s="229"/>
      <c r="E428" s="186" t="s">
        <v>12027</v>
      </c>
      <c r="F428" s="229" t="s">
        <v>11851</v>
      </c>
      <c r="G428" s="170" t="s">
        <v>12028</v>
      </c>
      <c r="H428" s="229" t="s">
        <v>11852</v>
      </c>
      <c r="I428" s="171" t="s">
        <v>9</v>
      </c>
      <c r="J428" s="229"/>
      <c r="K428" s="170"/>
    </row>
    <row r="429" spans="1:11" ht="40.200000000000003" hidden="1" customHeight="1">
      <c r="A429" s="229" t="s">
        <v>45</v>
      </c>
      <c r="B429" s="186" t="s">
        <v>12035</v>
      </c>
      <c r="C429" s="229" t="s">
        <v>230</v>
      </c>
      <c r="D429" s="229"/>
      <c r="E429" s="186" t="s">
        <v>12027</v>
      </c>
      <c r="F429" s="229" t="s">
        <v>11853</v>
      </c>
      <c r="G429" s="170" t="s">
        <v>12028</v>
      </c>
      <c r="H429" s="229" t="s">
        <v>12036</v>
      </c>
      <c r="I429" s="171" t="s">
        <v>9</v>
      </c>
      <c r="J429" s="229"/>
      <c r="K429" s="170"/>
    </row>
    <row r="430" spans="1:11" ht="40.200000000000003" hidden="1" customHeight="1">
      <c r="A430" s="229" t="s">
        <v>45</v>
      </c>
      <c r="B430" s="186" t="s">
        <v>12037</v>
      </c>
      <c r="C430" s="229" t="s">
        <v>234</v>
      </c>
      <c r="D430" s="229"/>
      <c r="E430" s="186" t="s">
        <v>12027</v>
      </c>
      <c r="F430" s="229" t="s">
        <v>11855</v>
      </c>
      <c r="G430" s="170" t="s">
        <v>12028</v>
      </c>
      <c r="H430" s="229" t="s">
        <v>12038</v>
      </c>
      <c r="I430" s="171" t="s">
        <v>9</v>
      </c>
      <c r="J430" s="229"/>
      <c r="K430" s="170"/>
    </row>
    <row r="431" spans="1:11" ht="40.200000000000003" hidden="1" customHeight="1">
      <c r="A431" s="229" t="s">
        <v>45</v>
      </c>
      <c r="B431" s="186" t="s">
        <v>12039</v>
      </c>
      <c r="C431" s="229" t="s">
        <v>238</v>
      </c>
      <c r="D431" s="229"/>
      <c r="E431" s="186" t="s">
        <v>12027</v>
      </c>
      <c r="F431" s="229" t="s">
        <v>12040</v>
      </c>
      <c r="G431" s="170" t="s">
        <v>12028</v>
      </c>
      <c r="H431" s="229" t="s">
        <v>12041</v>
      </c>
      <c r="I431" s="171" t="s">
        <v>9</v>
      </c>
      <c r="J431" s="229"/>
      <c r="K431" s="170"/>
    </row>
    <row r="432" spans="1:11" ht="40.200000000000003" hidden="1" customHeight="1">
      <c r="A432" s="229" t="s">
        <v>45</v>
      </c>
      <c r="B432" s="186" t="s">
        <v>12042</v>
      </c>
      <c r="C432" s="229" t="s">
        <v>243</v>
      </c>
      <c r="D432" s="174"/>
      <c r="E432" s="186" t="s">
        <v>12027</v>
      </c>
      <c r="F432" s="229" t="s">
        <v>12043</v>
      </c>
      <c r="G432" s="170" t="s">
        <v>12028</v>
      </c>
      <c r="H432" s="229" t="s">
        <v>12044</v>
      </c>
      <c r="I432" s="171" t="s">
        <v>9</v>
      </c>
      <c r="J432" s="229"/>
      <c r="K432" s="229"/>
    </row>
    <row r="433" spans="1:11" ht="40.200000000000003" hidden="1" customHeight="1">
      <c r="A433" s="229" t="s">
        <v>45</v>
      </c>
      <c r="B433" s="186" t="s">
        <v>12045</v>
      </c>
      <c r="C433" s="229" t="s">
        <v>248</v>
      </c>
      <c r="D433" s="229"/>
      <c r="E433" s="186" t="s">
        <v>12027</v>
      </c>
      <c r="F433" s="229" t="s">
        <v>14828</v>
      </c>
      <c r="G433" s="170" t="s">
        <v>12028</v>
      </c>
      <c r="H433" s="229" t="s">
        <v>12046</v>
      </c>
      <c r="I433" s="171" t="s">
        <v>9</v>
      </c>
      <c r="J433" s="229"/>
      <c r="K433" s="229"/>
    </row>
    <row r="434" spans="1:11" ht="40.200000000000003" hidden="1" customHeight="1">
      <c r="A434" s="229" t="s">
        <v>45</v>
      </c>
      <c r="B434" s="186" t="s">
        <v>12047</v>
      </c>
      <c r="C434" s="229" t="s">
        <v>252</v>
      </c>
      <c r="D434" s="229"/>
      <c r="E434" s="186" t="s">
        <v>12027</v>
      </c>
      <c r="F434" s="229" t="s">
        <v>14844</v>
      </c>
      <c r="G434" s="170" t="s">
        <v>12028</v>
      </c>
      <c r="H434" s="229" t="s">
        <v>12048</v>
      </c>
      <c r="I434" s="171" t="s">
        <v>9</v>
      </c>
      <c r="J434" s="229"/>
      <c r="K434" s="229"/>
    </row>
    <row r="435" spans="1:11" ht="40.200000000000003" hidden="1" customHeight="1">
      <c r="A435" s="229" t="s">
        <v>45</v>
      </c>
      <c r="B435" s="186" t="s">
        <v>12049</v>
      </c>
      <c r="C435" s="229" t="s">
        <v>257</v>
      </c>
      <c r="D435" s="229"/>
      <c r="E435" s="186" t="s">
        <v>12027</v>
      </c>
      <c r="F435" s="229" t="s">
        <v>11865</v>
      </c>
      <c r="G435" s="170" t="s">
        <v>12028</v>
      </c>
      <c r="H435" s="229" t="s">
        <v>12050</v>
      </c>
      <c r="I435" s="171" t="s">
        <v>9</v>
      </c>
      <c r="J435" s="229"/>
      <c r="K435" s="229"/>
    </row>
    <row r="436" spans="1:11" ht="40.200000000000003" hidden="1" customHeight="1">
      <c r="A436" s="229" t="s">
        <v>45</v>
      </c>
      <c r="B436" s="186" t="s">
        <v>12051</v>
      </c>
      <c r="C436" s="229" t="s">
        <v>260</v>
      </c>
      <c r="D436" s="229"/>
      <c r="E436" s="186" t="s">
        <v>12027</v>
      </c>
      <c r="F436" s="229" t="s">
        <v>11867</v>
      </c>
      <c r="G436" s="170" t="s">
        <v>12028</v>
      </c>
      <c r="H436" s="229" t="s">
        <v>11868</v>
      </c>
      <c r="I436" s="171" t="s">
        <v>9</v>
      </c>
      <c r="J436" s="229"/>
      <c r="K436" s="229"/>
    </row>
    <row r="437" spans="1:11" ht="40.200000000000003" hidden="1" customHeight="1">
      <c r="A437" s="229" t="s">
        <v>45</v>
      </c>
      <c r="B437" s="186" t="s">
        <v>12052</v>
      </c>
      <c r="C437" s="229" t="s">
        <v>264</v>
      </c>
      <c r="D437" s="229"/>
      <c r="E437" s="186" t="s">
        <v>12027</v>
      </c>
      <c r="F437" s="229" t="s">
        <v>11869</v>
      </c>
      <c r="G437" s="170" t="s">
        <v>12028</v>
      </c>
      <c r="H437" s="229" t="s">
        <v>11870</v>
      </c>
      <c r="I437" s="171" t="s">
        <v>9</v>
      </c>
      <c r="J437" s="229"/>
      <c r="K437" s="229"/>
    </row>
    <row r="438" spans="1:11" ht="40.200000000000003" hidden="1" customHeight="1">
      <c r="A438" s="229" t="s">
        <v>45</v>
      </c>
      <c r="B438" s="186" t="s">
        <v>12053</v>
      </c>
      <c r="C438" s="229" t="s">
        <v>268</v>
      </c>
      <c r="D438" s="229"/>
      <c r="E438" s="186" t="s">
        <v>12027</v>
      </c>
      <c r="F438" s="229" t="s">
        <v>14845</v>
      </c>
      <c r="G438" s="170" t="s">
        <v>12028</v>
      </c>
      <c r="H438" s="229" t="s">
        <v>12054</v>
      </c>
      <c r="I438" s="171" t="s">
        <v>9</v>
      </c>
      <c r="J438" s="229"/>
      <c r="K438" s="229"/>
    </row>
    <row r="439" spans="1:11" ht="40.200000000000003" hidden="1" customHeight="1">
      <c r="A439" s="229" t="s">
        <v>45</v>
      </c>
      <c r="B439" s="186" t="s">
        <v>12055</v>
      </c>
      <c r="C439" s="229" t="s">
        <v>272</v>
      </c>
      <c r="D439" s="229"/>
      <c r="E439" s="186" t="s">
        <v>12027</v>
      </c>
      <c r="F439" s="229" t="s">
        <v>14846</v>
      </c>
      <c r="G439" s="170" t="s">
        <v>12028</v>
      </c>
      <c r="H439" s="229" t="s">
        <v>12056</v>
      </c>
      <c r="I439" s="171" t="s">
        <v>9</v>
      </c>
      <c r="J439" s="229"/>
      <c r="K439" s="229"/>
    </row>
    <row r="440" spans="1:11" ht="40.200000000000003" hidden="1" customHeight="1">
      <c r="A440" s="229" t="s">
        <v>45</v>
      </c>
      <c r="B440" s="186" t="s">
        <v>12057</v>
      </c>
      <c r="C440" s="229" t="s">
        <v>275</v>
      </c>
      <c r="D440" s="229"/>
      <c r="E440" s="186" t="s">
        <v>12027</v>
      </c>
      <c r="F440" s="229" t="s">
        <v>14847</v>
      </c>
      <c r="G440" s="170" t="s">
        <v>12028</v>
      </c>
      <c r="H440" s="229" t="s">
        <v>12058</v>
      </c>
      <c r="I440" s="171" t="s">
        <v>9</v>
      </c>
      <c r="J440" s="229"/>
      <c r="K440" s="229"/>
    </row>
    <row r="441" spans="1:11" ht="40.200000000000003" hidden="1" customHeight="1">
      <c r="A441" s="229" t="s">
        <v>45</v>
      </c>
      <c r="B441" s="186" t="s">
        <v>12059</v>
      </c>
      <c r="C441" s="229" t="s">
        <v>279</v>
      </c>
      <c r="D441" s="229"/>
      <c r="E441" s="186" t="s">
        <v>12027</v>
      </c>
      <c r="F441" s="229" t="s">
        <v>11876</v>
      </c>
      <c r="G441" s="170" t="s">
        <v>12028</v>
      </c>
      <c r="H441" s="229" t="s">
        <v>11877</v>
      </c>
      <c r="I441" s="171" t="s">
        <v>9</v>
      </c>
      <c r="J441" s="229"/>
      <c r="K441" s="170"/>
    </row>
    <row r="442" spans="1:11" ht="40.200000000000003" hidden="1" customHeight="1">
      <c r="A442" s="229" t="s">
        <v>43</v>
      </c>
      <c r="B442" s="229" t="s">
        <v>12060</v>
      </c>
      <c r="C442" s="229" t="s">
        <v>12061</v>
      </c>
      <c r="D442" s="229"/>
      <c r="E442" s="229" t="s">
        <v>12060</v>
      </c>
      <c r="F442" s="229" t="s">
        <v>10904</v>
      </c>
      <c r="G442" s="170" t="s">
        <v>12062</v>
      </c>
      <c r="H442" s="229" t="s">
        <v>10906</v>
      </c>
      <c r="I442" s="171" t="s">
        <v>9</v>
      </c>
      <c r="J442" s="229"/>
      <c r="K442" s="229"/>
    </row>
    <row r="443" spans="1:11" ht="40.200000000000003" hidden="1" customHeight="1">
      <c r="A443" s="229" t="s">
        <v>43</v>
      </c>
      <c r="B443" s="229" t="s">
        <v>12060</v>
      </c>
      <c r="C443" s="229" t="s">
        <v>12063</v>
      </c>
      <c r="D443" s="229"/>
      <c r="E443" s="229" t="s">
        <v>12060</v>
      </c>
      <c r="F443" s="229" t="s">
        <v>11732</v>
      </c>
      <c r="G443" s="170" t="s">
        <v>12062</v>
      </c>
      <c r="H443" s="229" t="s">
        <v>12064</v>
      </c>
      <c r="I443" s="171" t="s">
        <v>9</v>
      </c>
      <c r="J443" s="229"/>
      <c r="K443" s="170"/>
    </row>
    <row r="444" spans="1:11" ht="40.200000000000003" hidden="1" customHeight="1">
      <c r="A444" s="229" t="s">
        <v>43</v>
      </c>
      <c r="B444" s="229" t="s">
        <v>12060</v>
      </c>
      <c r="C444" s="229" t="s">
        <v>12065</v>
      </c>
      <c r="D444" s="229"/>
      <c r="E444" s="229" t="s">
        <v>12060</v>
      </c>
      <c r="F444" s="229" t="s">
        <v>12066</v>
      </c>
      <c r="G444" s="170" t="s">
        <v>12062</v>
      </c>
      <c r="H444" s="229" t="s">
        <v>12067</v>
      </c>
      <c r="I444" s="171" t="s">
        <v>9</v>
      </c>
      <c r="J444" s="174"/>
      <c r="K444" s="170"/>
    </row>
    <row r="445" spans="1:11" ht="40.200000000000003" hidden="1" customHeight="1">
      <c r="A445" s="229" t="s">
        <v>43</v>
      </c>
      <c r="B445" s="229" t="s">
        <v>12060</v>
      </c>
      <c r="C445" s="229" t="s">
        <v>12068</v>
      </c>
      <c r="D445" s="229"/>
      <c r="E445" s="229" t="s">
        <v>12060</v>
      </c>
      <c r="F445" s="229" t="s">
        <v>12069</v>
      </c>
      <c r="G445" s="170" t="s">
        <v>12062</v>
      </c>
      <c r="H445" s="229" t="s">
        <v>12070</v>
      </c>
      <c r="I445" s="171" t="s">
        <v>9</v>
      </c>
      <c r="J445" s="229"/>
      <c r="K445" s="229"/>
    </row>
    <row r="446" spans="1:11" ht="40.200000000000003" hidden="1" customHeight="1">
      <c r="A446" s="229" t="s">
        <v>43</v>
      </c>
      <c r="B446" s="229" t="s">
        <v>12060</v>
      </c>
      <c r="C446" s="229" t="s">
        <v>12071</v>
      </c>
      <c r="D446" s="229"/>
      <c r="E446" s="229" t="s">
        <v>12060</v>
      </c>
      <c r="F446" s="229" t="s">
        <v>12072</v>
      </c>
      <c r="G446" s="170" t="s">
        <v>12062</v>
      </c>
      <c r="H446" s="229" t="s">
        <v>12070</v>
      </c>
      <c r="I446" s="171" t="s">
        <v>9</v>
      </c>
      <c r="J446" s="229"/>
      <c r="K446" s="229"/>
    </row>
    <row r="447" spans="1:11" ht="40.200000000000003" hidden="1" customHeight="1">
      <c r="A447" s="229" t="s">
        <v>43</v>
      </c>
      <c r="B447" s="229" t="s">
        <v>12060</v>
      </c>
      <c r="C447" s="229" t="s">
        <v>12073</v>
      </c>
      <c r="D447" s="229"/>
      <c r="E447" s="229" t="s">
        <v>12060</v>
      </c>
      <c r="F447" s="229" t="s">
        <v>12074</v>
      </c>
      <c r="G447" s="170" t="s">
        <v>12062</v>
      </c>
      <c r="H447" s="229" t="s">
        <v>12075</v>
      </c>
      <c r="I447" s="171" t="s">
        <v>9</v>
      </c>
      <c r="J447" s="229"/>
      <c r="K447" s="229"/>
    </row>
    <row r="448" spans="1:11" ht="40.200000000000003" hidden="1" customHeight="1">
      <c r="A448" s="229" t="s">
        <v>43</v>
      </c>
      <c r="B448" s="229" t="s">
        <v>12060</v>
      </c>
      <c r="C448" s="229" t="s">
        <v>12076</v>
      </c>
      <c r="D448" s="229"/>
      <c r="E448" s="229" t="s">
        <v>12060</v>
      </c>
      <c r="F448" s="229" t="s">
        <v>12077</v>
      </c>
      <c r="G448" s="170" t="s">
        <v>12062</v>
      </c>
      <c r="H448" s="229" t="s">
        <v>12078</v>
      </c>
      <c r="I448" s="171" t="s">
        <v>9</v>
      </c>
      <c r="J448" s="229"/>
      <c r="K448" s="229"/>
    </row>
    <row r="449" spans="1:11" ht="40.200000000000003" hidden="1" customHeight="1">
      <c r="A449" s="229" t="s">
        <v>43</v>
      </c>
      <c r="B449" s="229" t="s">
        <v>12060</v>
      </c>
      <c r="C449" s="229" t="s">
        <v>12079</v>
      </c>
      <c r="D449" s="229"/>
      <c r="E449" s="229" t="s">
        <v>12060</v>
      </c>
      <c r="F449" s="229" t="s">
        <v>12080</v>
      </c>
      <c r="G449" s="170" t="s">
        <v>12062</v>
      </c>
      <c r="H449" s="229" t="s">
        <v>12081</v>
      </c>
      <c r="I449" s="171" t="s">
        <v>9</v>
      </c>
      <c r="J449" s="229"/>
      <c r="K449" s="229"/>
    </row>
    <row r="450" spans="1:11" ht="40.200000000000003" hidden="1" customHeight="1">
      <c r="A450" s="229" t="s">
        <v>43</v>
      </c>
      <c r="B450" s="229" t="s">
        <v>12060</v>
      </c>
      <c r="C450" s="229" t="s">
        <v>12082</v>
      </c>
      <c r="D450" s="229"/>
      <c r="E450" s="229" t="s">
        <v>12060</v>
      </c>
      <c r="F450" s="229" t="s">
        <v>12083</v>
      </c>
      <c r="G450" s="170" t="s">
        <v>12062</v>
      </c>
      <c r="H450" s="229" t="s">
        <v>12084</v>
      </c>
      <c r="I450" s="171" t="s">
        <v>9</v>
      </c>
      <c r="J450" s="229"/>
      <c r="K450" s="229"/>
    </row>
    <row r="451" spans="1:11" ht="40.200000000000003" hidden="1" customHeight="1">
      <c r="A451" s="229" t="s">
        <v>43</v>
      </c>
      <c r="B451" s="229" t="s">
        <v>12060</v>
      </c>
      <c r="C451" s="229" t="s">
        <v>12085</v>
      </c>
      <c r="D451" s="229"/>
      <c r="E451" s="229" t="s">
        <v>12060</v>
      </c>
      <c r="F451" s="229" t="s">
        <v>12086</v>
      </c>
      <c r="G451" s="170" t="s">
        <v>12062</v>
      </c>
      <c r="H451" s="229" t="s">
        <v>12087</v>
      </c>
      <c r="I451" s="171" t="s">
        <v>9</v>
      </c>
      <c r="J451" s="229"/>
      <c r="K451" s="229"/>
    </row>
    <row r="452" spans="1:11" ht="40.200000000000003" hidden="1" customHeight="1">
      <c r="A452" s="229" t="s">
        <v>43</v>
      </c>
      <c r="B452" s="229" t="s">
        <v>12060</v>
      </c>
      <c r="C452" s="229" t="s">
        <v>12088</v>
      </c>
      <c r="D452" s="229"/>
      <c r="E452" s="229" t="s">
        <v>12060</v>
      </c>
      <c r="F452" s="229" t="s">
        <v>12089</v>
      </c>
      <c r="G452" s="170" t="s">
        <v>12062</v>
      </c>
      <c r="H452" s="229" t="s">
        <v>11812</v>
      </c>
      <c r="I452" s="171" t="s">
        <v>9</v>
      </c>
      <c r="J452" s="229"/>
      <c r="K452" s="229"/>
    </row>
    <row r="453" spans="1:11" ht="40.200000000000003" hidden="1" customHeight="1">
      <c r="A453" s="229" t="s">
        <v>43</v>
      </c>
      <c r="B453" s="229" t="s">
        <v>12060</v>
      </c>
      <c r="C453" s="229" t="s">
        <v>12090</v>
      </c>
      <c r="D453" s="229"/>
      <c r="E453" s="229" t="s">
        <v>12060</v>
      </c>
      <c r="F453" s="229" t="s">
        <v>12091</v>
      </c>
      <c r="G453" s="170" t="s">
        <v>12062</v>
      </c>
      <c r="H453" s="229" t="s">
        <v>11812</v>
      </c>
      <c r="I453" s="171" t="s">
        <v>9</v>
      </c>
      <c r="J453" s="229"/>
      <c r="K453" s="229"/>
    </row>
    <row r="454" spans="1:11" ht="40.200000000000003" hidden="1" customHeight="1">
      <c r="A454" s="229" t="s">
        <v>43</v>
      </c>
      <c r="B454" s="229" t="s">
        <v>12060</v>
      </c>
      <c r="C454" s="229" t="s">
        <v>12092</v>
      </c>
      <c r="D454" s="229"/>
      <c r="E454" s="229" t="s">
        <v>12060</v>
      </c>
      <c r="F454" s="229" t="s">
        <v>12093</v>
      </c>
      <c r="G454" s="170" t="s">
        <v>12062</v>
      </c>
      <c r="H454" s="229" t="s">
        <v>12094</v>
      </c>
      <c r="I454" s="171" t="s">
        <v>9</v>
      </c>
      <c r="J454" s="229"/>
      <c r="K454" s="229"/>
    </row>
    <row r="455" spans="1:11" ht="40.200000000000003" hidden="1" customHeight="1">
      <c r="A455" s="229" t="s">
        <v>43</v>
      </c>
      <c r="B455" s="229" t="s">
        <v>12060</v>
      </c>
      <c r="C455" s="229" t="s">
        <v>12095</v>
      </c>
      <c r="D455" s="229"/>
      <c r="E455" s="229" t="s">
        <v>12060</v>
      </c>
      <c r="F455" s="229" t="s">
        <v>12096</v>
      </c>
      <c r="G455" s="170" t="s">
        <v>12062</v>
      </c>
      <c r="H455" s="229" t="s">
        <v>12097</v>
      </c>
      <c r="I455" s="171" t="s">
        <v>9</v>
      </c>
      <c r="J455" s="229"/>
      <c r="K455" s="229"/>
    </row>
    <row r="456" spans="1:11" ht="40.200000000000003" hidden="1" customHeight="1">
      <c r="A456" s="229" t="s">
        <v>43</v>
      </c>
      <c r="B456" s="229" t="s">
        <v>12060</v>
      </c>
      <c r="C456" s="229" t="s">
        <v>12098</v>
      </c>
      <c r="D456" s="229"/>
      <c r="E456" s="229" t="s">
        <v>12060</v>
      </c>
      <c r="F456" s="229" t="s">
        <v>12099</v>
      </c>
      <c r="G456" s="170" t="s">
        <v>12062</v>
      </c>
      <c r="H456" s="229" t="s">
        <v>12100</v>
      </c>
      <c r="I456" s="171" t="s">
        <v>9</v>
      </c>
      <c r="J456" s="229"/>
      <c r="K456" s="229"/>
    </row>
    <row r="457" spans="1:11" ht="40.200000000000003" hidden="1" customHeight="1">
      <c r="A457" s="229" t="s">
        <v>41</v>
      </c>
      <c r="B457" s="229" t="s">
        <v>12101</v>
      </c>
      <c r="C457" s="229" t="s">
        <v>209</v>
      </c>
      <c r="D457" s="229"/>
      <c r="E457" s="229" t="s">
        <v>12102</v>
      </c>
      <c r="F457" s="229" t="s">
        <v>11844</v>
      </c>
      <c r="G457" s="170" t="s">
        <v>12103</v>
      </c>
      <c r="H457" s="229" t="s">
        <v>11846</v>
      </c>
      <c r="I457" s="171" t="s">
        <v>9</v>
      </c>
      <c r="J457" s="229"/>
      <c r="K457" s="229"/>
    </row>
    <row r="458" spans="1:11" ht="40.200000000000003" hidden="1" customHeight="1">
      <c r="A458" s="229" t="s">
        <v>41</v>
      </c>
      <c r="B458" s="229" t="s">
        <v>12101</v>
      </c>
      <c r="C458" s="229" t="s">
        <v>215</v>
      </c>
      <c r="D458" s="229"/>
      <c r="E458" s="229" t="s">
        <v>12102</v>
      </c>
      <c r="F458" s="229" t="s">
        <v>11847</v>
      </c>
      <c r="G458" s="170" t="s">
        <v>12103</v>
      </c>
      <c r="H458" s="229" t="s">
        <v>11963</v>
      </c>
      <c r="I458" s="171" t="s">
        <v>9</v>
      </c>
      <c r="J458" s="229"/>
      <c r="K458" s="170"/>
    </row>
    <row r="459" spans="1:11" ht="40.200000000000003" hidden="1" customHeight="1">
      <c r="A459" s="229" t="s">
        <v>41</v>
      </c>
      <c r="B459" s="229" t="s">
        <v>12101</v>
      </c>
      <c r="C459" s="229" t="s">
        <v>220</v>
      </c>
      <c r="D459" s="229"/>
      <c r="E459" s="229" t="s">
        <v>12102</v>
      </c>
      <c r="F459" s="229" t="s">
        <v>12104</v>
      </c>
      <c r="G459" s="170" t="s">
        <v>12103</v>
      </c>
      <c r="H459" s="229" t="s">
        <v>12105</v>
      </c>
      <c r="I459" s="171" t="s">
        <v>9</v>
      </c>
      <c r="J459" s="229"/>
      <c r="K459" s="170"/>
    </row>
    <row r="460" spans="1:11" ht="40.200000000000003" hidden="1" customHeight="1">
      <c r="A460" s="229" t="s">
        <v>41</v>
      </c>
      <c r="B460" s="229" t="s">
        <v>12101</v>
      </c>
      <c r="C460" s="229" t="s">
        <v>226</v>
      </c>
      <c r="D460" s="229"/>
      <c r="E460" s="229" t="s">
        <v>12102</v>
      </c>
      <c r="F460" s="229" t="s">
        <v>12106</v>
      </c>
      <c r="G460" s="170" t="s">
        <v>12103</v>
      </c>
      <c r="H460" s="229" t="s">
        <v>11963</v>
      </c>
      <c r="I460" s="171" t="s">
        <v>9</v>
      </c>
      <c r="J460" s="229"/>
      <c r="K460" s="229"/>
    </row>
    <row r="461" spans="1:11" ht="40.200000000000003" hidden="1" customHeight="1">
      <c r="A461" s="229" t="s">
        <v>41</v>
      </c>
      <c r="B461" s="229" t="s">
        <v>12101</v>
      </c>
      <c r="C461" s="229" t="s">
        <v>230</v>
      </c>
      <c r="D461" s="229"/>
      <c r="E461" s="229" t="s">
        <v>12102</v>
      </c>
      <c r="F461" s="229" t="s">
        <v>12107</v>
      </c>
      <c r="G461" s="170" t="s">
        <v>12103</v>
      </c>
      <c r="H461" s="229" t="s">
        <v>11963</v>
      </c>
      <c r="I461" s="171" t="s">
        <v>9</v>
      </c>
      <c r="J461" s="229"/>
      <c r="K461" s="229"/>
    </row>
    <row r="462" spans="1:11" ht="40.200000000000003" hidden="1" customHeight="1">
      <c r="A462" s="229" t="s">
        <v>41</v>
      </c>
      <c r="B462" s="229" t="s">
        <v>12101</v>
      </c>
      <c r="C462" s="229" t="s">
        <v>234</v>
      </c>
      <c r="D462" s="229"/>
      <c r="E462" s="229" t="s">
        <v>12102</v>
      </c>
      <c r="F462" s="229" t="s">
        <v>12043</v>
      </c>
      <c r="G462" s="170" t="s">
        <v>12103</v>
      </c>
      <c r="H462" s="229" t="s">
        <v>12108</v>
      </c>
      <c r="I462" s="171" t="s">
        <v>9</v>
      </c>
      <c r="J462" s="229"/>
      <c r="K462" s="229"/>
    </row>
    <row r="463" spans="1:11" ht="40.200000000000003" hidden="1" customHeight="1">
      <c r="A463" s="229" t="s">
        <v>41</v>
      </c>
      <c r="B463" s="229" t="s">
        <v>12101</v>
      </c>
      <c r="C463" s="229" t="s">
        <v>238</v>
      </c>
      <c r="D463" s="229"/>
      <c r="E463" s="229" t="s">
        <v>12102</v>
      </c>
      <c r="F463" s="229" t="s">
        <v>12040</v>
      </c>
      <c r="G463" s="170" t="s">
        <v>12103</v>
      </c>
      <c r="H463" s="229" t="s">
        <v>12109</v>
      </c>
      <c r="I463" s="171" t="s">
        <v>9</v>
      </c>
      <c r="J463" s="229"/>
      <c r="K463" s="229"/>
    </row>
    <row r="464" spans="1:11" ht="40.200000000000003" hidden="1" customHeight="1">
      <c r="A464" s="229" t="s">
        <v>41</v>
      </c>
      <c r="B464" s="229" t="s">
        <v>12101</v>
      </c>
      <c r="C464" s="229" t="s">
        <v>243</v>
      </c>
      <c r="D464" s="229"/>
      <c r="E464" s="229" t="s">
        <v>12102</v>
      </c>
      <c r="F464" s="229" t="s">
        <v>12110</v>
      </c>
      <c r="G464" s="170" t="s">
        <v>12103</v>
      </c>
      <c r="H464" s="229" t="s">
        <v>12111</v>
      </c>
      <c r="I464" s="171" t="s">
        <v>9</v>
      </c>
      <c r="J464" s="229"/>
      <c r="K464" s="229"/>
    </row>
    <row r="465" spans="1:11" ht="40.200000000000003" hidden="1" customHeight="1">
      <c r="A465" s="229" t="s">
        <v>41</v>
      </c>
      <c r="B465" s="229" t="s">
        <v>12101</v>
      </c>
      <c r="C465" s="229" t="s">
        <v>248</v>
      </c>
      <c r="D465" s="229"/>
      <c r="E465" s="229" t="s">
        <v>12102</v>
      </c>
      <c r="F465" s="229" t="s">
        <v>11851</v>
      </c>
      <c r="G465" s="170" t="s">
        <v>12103</v>
      </c>
      <c r="H465" s="229" t="s">
        <v>11852</v>
      </c>
      <c r="I465" s="171" t="s">
        <v>9</v>
      </c>
      <c r="J465" s="229"/>
      <c r="K465" s="229"/>
    </row>
    <row r="466" spans="1:11" ht="40.200000000000003" hidden="1" customHeight="1">
      <c r="A466" s="229" t="s">
        <v>41</v>
      </c>
      <c r="B466" s="229" t="s">
        <v>12101</v>
      </c>
      <c r="C466" s="229" t="s">
        <v>252</v>
      </c>
      <c r="D466" s="229"/>
      <c r="E466" s="229" t="s">
        <v>12102</v>
      </c>
      <c r="F466" s="229" t="s">
        <v>11853</v>
      </c>
      <c r="G466" s="170" t="s">
        <v>12103</v>
      </c>
      <c r="H466" s="229" t="s">
        <v>11854</v>
      </c>
      <c r="I466" s="171" t="s">
        <v>9</v>
      </c>
      <c r="J466" s="229"/>
      <c r="K466" s="170"/>
    </row>
    <row r="467" spans="1:11" ht="40.200000000000003" hidden="1" customHeight="1">
      <c r="A467" s="229" t="s">
        <v>41</v>
      </c>
      <c r="B467" s="229" t="s">
        <v>12101</v>
      </c>
      <c r="C467" s="229" t="s">
        <v>257</v>
      </c>
      <c r="D467" s="229"/>
      <c r="E467" s="229" t="s">
        <v>12102</v>
      </c>
      <c r="F467" s="229" t="s">
        <v>11855</v>
      </c>
      <c r="G467" s="170" t="s">
        <v>12103</v>
      </c>
      <c r="H467" s="229" t="s">
        <v>11973</v>
      </c>
      <c r="I467" s="171" t="s">
        <v>9</v>
      </c>
      <c r="J467" s="229"/>
      <c r="K467" s="170"/>
    </row>
    <row r="468" spans="1:11" ht="40.200000000000003" hidden="1" customHeight="1">
      <c r="A468" s="229" t="s">
        <v>41</v>
      </c>
      <c r="B468" s="229" t="s">
        <v>12101</v>
      </c>
      <c r="C468" s="229" t="s">
        <v>260</v>
      </c>
      <c r="D468" s="229"/>
      <c r="E468" s="229" t="s">
        <v>12102</v>
      </c>
      <c r="F468" s="229" t="s">
        <v>12112</v>
      </c>
      <c r="G468" s="170" t="s">
        <v>12103</v>
      </c>
      <c r="H468" s="229" t="s">
        <v>12113</v>
      </c>
      <c r="I468" s="171" t="s">
        <v>9</v>
      </c>
      <c r="J468" s="229"/>
      <c r="K468" s="170"/>
    </row>
    <row r="469" spans="1:11" ht="40.200000000000003" hidden="1" customHeight="1">
      <c r="A469" s="229" t="s">
        <v>41</v>
      </c>
      <c r="B469" s="229" t="s">
        <v>12101</v>
      </c>
      <c r="C469" s="229" t="s">
        <v>264</v>
      </c>
      <c r="D469" s="229"/>
      <c r="E469" s="229" t="s">
        <v>12102</v>
      </c>
      <c r="F469" s="229" t="s">
        <v>11865</v>
      </c>
      <c r="G469" s="170" t="s">
        <v>12103</v>
      </c>
      <c r="H469" s="229" t="s">
        <v>11866</v>
      </c>
      <c r="I469" s="171" t="s">
        <v>9</v>
      </c>
      <c r="J469" s="229"/>
      <c r="K469" s="229"/>
    </row>
    <row r="470" spans="1:11" ht="40.200000000000003" hidden="1" customHeight="1">
      <c r="A470" s="229" t="s">
        <v>41</v>
      </c>
      <c r="B470" s="229" t="s">
        <v>12101</v>
      </c>
      <c r="C470" s="229" t="s">
        <v>268</v>
      </c>
      <c r="D470" s="229"/>
      <c r="E470" s="229" t="s">
        <v>12102</v>
      </c>
      <c r="F470" s="229" t="s">
        <v>11867</v>
      </c>
      <c r="G470" s="170" t="s">
        <v>12103</v>
      </c>
      <c r="H470" s="229" t="s">
        <v>11868</v>
      </c>
      <c r="I470" s="171" t="s">
        <v>9</v>
      </c>
      <c r="J470" s="229"/>
      <c r="K470" s="229"/>
    </row>
    <row r="471" spans="1:11" ht="40.200000000000003" hidden="1" customHeight="1">
      <c r="A471" s="229" t="s">
        <v>41</v>
      </c>
      <c r="B471" s="229" t="s">
        <v>12101</v>
      </c>
      <c r="C471" s="229" t="s">
        <v>272</v>
      </c>
      <c r="D471" s="229"/>
      <c r="E471" s="229" t="s">
        <v>12102</v>
      </c>
      <c r="F471" s="229" t="s">
        <v>11869</v>
      </c>
      <c r="G471" s="170" t="s">
        <v>12103</v>
      </c>
      <c r="H471" s="229" t="s">
        <v>11870</v>
      </c>
      <c r="I471" s="171" t="s">
        <v>9</v>
      </c>
      <c r="J471" s="229"/>
      <c r="K471" s="229"/>
    </row>
    <row r="472" spans="1:11" ht="40.200000000000003" hidden="1" customHeight="1">
      <c r="A472" s="229" t="s">
        <v>41</v>
      </c>
      <c r="B472" s="229" t="s">
        <v>12101</v>
      </c>
      <c r="C472" s="229" t="s">
        <v>275</v>
      </c>
      <c r="D472" s="229"/>
      <c r="E472" s="229" t="s">
        <v>12102</v>
      </c>
      <c r="F472" s="229" t="s">
        <v>14848</v>
      </c>
      <c r="G472" s="170" t="s">
        <v>12103</v>
      </c>
      <c r="H472" s="229" t="s">
        <v>12114</v>
      </c>
      <c r="I472" s="171" t="s">
        <v>9</v>
      </c>
      <c r="J472" s="229"/>
      <c r="K472" s="229"/>
    </row>
    <row r="473" spans="1:11" ht="40.200000000000003" hidden="1" customHeight="1">
      <c r="A473" s="229" t="s">
        <v>41</v>
      </c>
      <c r="B473" s="229" t="s">
        <v>12101</v>
      </c>
      <c r="C473" s="229" t="s">
        <v>279</v>
      </c>
      <c r="D473" s="229"/>
      <c r="E473" s="229" t="s">
        <v>12102</v>
      </c>
      <c r="F473" s="229" t="s">
        <v>14849</v>
      </c>
      <c r="G473" s="170" t="s">
        <v>12103</v>
      </c>
      <c r="H473" s="229" t="s">
        <v>12115</v>
      </c>
      <c r="I473" s="171" t="s">
        <v>9</v>
      </c>
      <c r="J473" s="229"/>
      <c r="K473" s="229"/>
    </row>
    <row r="474" spans="1:11" ht="40.200000000000003" hidden="1" customHeight="1">
      <c r="A474" s="229" t="s">
        <v>41</v>
      </c>
      <c r="B474" s="229" t="s">
        <v>12101</v>
      </c>
      <c r="C474" s="229" t="s">
        <v>283</v>
      </c>
      <c r="D474" s="229"/>
      <c r="E474" s="229" t="s">
        <v>12102</v>
      </c>
      <c r="F474" s="229" t="s">
        <v>14850</v>
      </c>
      <c r="G474" s="170" t="s">
        <v>12103</v>
      </c>
      <c r="H474" s="229" t="s">
        <v>12116</v>
      </c>
      <c r="I474" s="171" t="s">
        <v>9</v>
      </c>
      <c r="J474" s="174"/>
      <c r="K474" s="229"/>
    </row>
    <row r="475" spans="1:11" ht="40.200000000000003" hidden="1" customHeight="1">
      <c r="A475" s="229" t="s">
        <v>41</v>
      </c>
      <c r="B475" s="229" t="s">
        <v>12101</v>
      </c>
      <c r="C475" s="229" t="s">
        <v>286</v>
      </c>
      <c r="D475" s="229"/>
      <c r="E475" s="229" t="s">
        <v>12102</v>
      </c>
      <c r="F475" s="229" t="s">
        <v>14851</v>
      </c>
      <c r="G475" s="170" t="s">
        <v>12103</v>
      </c>
      <c r="H475" s="229" t="s">
        <v>12117</v>
      </c>
      <c r="I475" s="171" t="s">
        <v>9</v>
      </c>
      <c r="J475" s="174"/>
      <c r="K475" s="229"/>
    </row>
    <row r="476" spans="1:11" ht="40.200000000000003" hidden="1" customHeight="1">
      <c r="A476" s="229" t="s">
        <v>41</v>
      </c>
      <c r="B476" s="229" t="s">
        <v>12101</v>
      </c>
      <c r="C476" s="229" t="s">
        <v>290</v>
      </c>
      <c r="D476" s="229"/>
      <c r="E476" s="229" t="s">
        <v>12102</v>
      </c>
      <c r="F476" s="229" t="s">
        <v>14852</v>
      </c>
      <c r="G476" s="170" t="s">
        <v>12103</v>
      </c>
      <c r="H476" s="229" t="s">
        <v>12118</v>
      </c>
      <c r="I476" s="171" t="s">
        <v>9</v>
      </c>
      <c r="J476" s="229"/>
      <c r="K476" s="229"/>
    </row>
    <row r="477" spans="1:11" ht="40.200000000000003" hidden="1" customHeight="1">
      <c r="A477" s="229" t="s">
        <v>41</v>
      </c>
      <c r="B477" s="229" t="s">
        <v>12101</v>
      </c>
      <c r="C477" s="229" t="s">
        <v>295</v>
      </c>
      <c r="D477" s="229"/>
      <c r="E477" s="229" t="s">
        <v>12102</v>
      </c>
      <c r="F477" s="229" t="s">
        <v>12119</v>
      </c>
      <c r="G477" s="170" t="s">
        <v>12103</v>
      </c>
      <c r="H477" s="229" t="s">
        <v>12120</v>
      </c>
      <c r="I477" s="171" t="s">
        <v>9</v>
      </c>
      <c r="J477" s="229"/>
      <c r="K477" s="229"/>
    </row>
    <row r="478" spans="1:11" ht="40.200000000000003" hidden="1" customHeight="1">
      <c r="A478" s="229" t="s">
        <v>41</v>
      </c>
      <c r="B478" s="229" t="s">
        <v>12101</v>
      </c>
      <c r="C478" s="229" t="s">
        <v>300</v>
      </c>
      <c r="D478" s="229"/>
      <c r="E478" s="229" t="s">
        <v>12102</v>
      </c>
      <c r="F478" s="229" t="s">
        <v>12121</v>
      </c>
      <c r="G478" s="170" t="s">
        <v>12103</v>
      </c>
      <c r="H478" s="229" t="s">
        <v>12122</v>
      </c>
      <c r="I478" s="171" t="s">
        <v>9</v>
      </c>
      <c r="J478" s="229"/>
      <c r="K478" s="229"/>
    </row>
    <row r="479" spans="1:11" ht="40.200000000000003" hidden="1" customHeight="1">
      <c r="A479" s="229" t="s">
        <v>41</v>
      </c>
      <c r="B479" s="229" t="s">
        <v>12101</v>
      </c>
      <c r="C479" s="229" t="s">
        <v>304</v>
      </c>
      <c r="D479" s="229"/>
      <c r="E479" s="229" t="s">
        <v>12102</v>
      </c>
      <c r="F479" s="174" t="s">
        <v>12123</v>
      </c>
      <c r="G479" s="170" t="s">
        <v>12103</v>
      </c>
      <c r="H479" s="174" t="s">
        <v>12124</v>
      </c>
      <c r="I479" s="171" t="s">
        <v>9</v>
      </c>
      <c r="J479" s="174"/>
      <c r="K479" s="229"/>
    </row>
    <row r="480" spans="1:11" ht="40.200000000000003" hidden="1" customHeight="1">
      <c r="A480" s="229" t="s">
        <v>47</v>
      </c>
      <c r="B480" s="174" t="s">
        <v>12125</v>
      </c>
      <c r="C480" s="229" t="s">
        <v>209</v>
      </c>
      <c r="D480" s="174"/>
      <c r="E480" s="229" t="s">
        <v>12126</v>
      </c>
      <c r="F480" s="174" t="s">
        <v>12127</v>
      </c>
      <c r="G480" s="170" t="s">
        <v>12128</v>
      </c>
      <c r="H480" s="174" t="s">
        <v>11846</v>
      </c>
      <c r="I480" s="171" t="s">
        <v>9</v>
      </c>
      <c r="J480" s="174"/>
      <c r="K480" s="229"/>
    </row>
    <row r="481" spans="1:11" ht="40.200000000000003" hidden="1" customHeight="1">
      <c r="A481" s="229" t="s">
        <v>47</v>
      </c>
      <c r="B481" s="174" t="s">
        <v>12125</v>
      </c>
      <c r="C481" s="229" t="s">
        <v>215</v>
      </c>
      <c r="D481" s="174"/>
      <c r="E481" s="229" t="s">
        <v>12126</v>
      </c>
      <c r="F481" s="174" t="s">
        <v>12129</v>
      </c>
      <c r="G481" s="170" t="s">
        <v>12128</v>
      </c>
      <c r="H481" s="174" t="s">
        <v>11963</v>
      </c>
      <c r="I481" s="171" t="s">
        <v>9</v>
      </c>
      <c r="J481" s="174"/>
      <c r="K481" s="170"/>
    </row>
    <row r="482" spans="1:11" ht="40.200000000000003" hidden="1" customHeight="1">
      <c r="A482" s="229" t="s">
        <v>47</v>
      </c>
      <c r="B482" s="174" t="s">
        <v>12125</v>
      </c>
      <c r="C482" s="229" t="s">
        <v>220</v>
      </c>
      <c r="D482" s="174"/>
      <c r="E482" s="229" t="s">
        <v>12126</v>
      </c>
      <c r="F482" s="174" t="s">
        <v>12106</v>
      </c>
      <c r="G482" s="170" t="s">
        <v>12128</v>
      </c>
      <c r="H482" s="174" t="s">
        <v>11963</v>
      </c>
      <c r="I482" s="171" t="s">
        <v>9</v>
      </c>
      <c r="J482" s="174"/>
      <c r="K482" s="229"/>
    </row>
    <row r="483" spans="1:11" ht="40.200000000000003" hidden="1" customHeight="1">
      <c r="A483" s="229" t="s">
        <v>47</v>
      </c>
      <c r="B483" s="174" t="s">
        <v>12125</v>
      </c>
      <c r="C483" s="229" t="s">
        <v>226</v>
      </c>
      <c r="D483" s="174"/>
      <c r="E483" s="229" t="s">
        <v>12126</v>
      </c>
      <c r="F483" s="229" t="s">
        <v>12107</v>
      </c>
      <c r="G483" s="170" t="s">
        <v>12128</v>
      </c>
      <c r="H483" s="229" t="s">
        <v>11963</v>
      </c>
      <c r="I483" s="171" t="s">
        <v>9</v>
      </c>
      <c r="J483" s="229"/>
      <c r="K483" s="229"/>
    </row>
    <row r="484" spans="1:11" ht="40.200000000000003" hidden="1" customHeight="1">
      <c r="A484" s="229" t="s">
        <v>47</v>
      </c>
      <c r="B484" s="174" t="s">
        <v>12125</v>
      </c>
      <c r="C484" s="229" t="s">
        <v>230</v>
      </c>
      <c r="D484" s="229"/>
      <c r="E484" s="229" t="s">
        <v>12126</v>
      </c>
      <c r="F484" s="229" t="s">
        <v>12104</v>
      </c>
      <c r="G484" s="170" t="s">
        <v>12128</v>
      </c>
      <c r="H484" s="229" t="s">
        <v>12130</v>
      </c>
      <c r="I484" s="171" t="s">
        <v>9</v>
      </c>
      <c r="J484" s="229"/>
      <c r="K484" s="229"/>
    </row>
    <row r="485" spans="1:11" ht="40.200000000000003" hidden="1" customHeight="1">
      <c r="A485" s="229" t="s">
        <v>47</v>
      </c>
      <c r="B485" s="174" t="s">
        <v>12125</v>
      </c>
      <c r="C485" s="229" t="s">
        <v>234</v>
      </c>
      <c r="D485" s="229"/>
      <c r="E485" s="229" t="s">
        <v>12126</v>
      </c>
      <c r="F485" s="229" t="s">
        <v>12131</v>
      </c>
      <c r="G485" s="170" t="s">
        <v>12128</v>
      </c>
      <c r="H485" s="229" t="s">
        <v>12132</v>
      </c>
      <c r="I485" s="171" t="s">
        <v>9</v>
      </c>
      <c r="J485" s="229"/>
      <c r="K485" s="229"/>
    </row>
    <row r="486" spans="1:11" ht="40.200000000000003" hidden="1" customHeight="1">
      <c r="A486" s="229" t="s">
        <v>47</v>
      </c>
      <c r="B486" s="174" t="s">
        <v>12125</v>
      </c>
      <c r="C486" s="229" t="s">
        <v>238</v>
      </c>
      <c r="D486" s="229"/>
      <c r="E486" s="229" t="s">
        <v>12126</v>
      </c>
      <c r="F486" s="229" t="s">
        <v>12133</v>
      </c>
      <c r="G486" s="170" t="s">
        <v>12128</v>
      </c>
      <c r="H486" s="229" t="s">
        <v>12132</v>
      </c>
      <c r="I486" s="171" t="s">
        <v>9</v>
      </c>
      <c r="J486" s="229"/>
      <c r="K486" s="229"/>
    </row>
    <row r="487" spans="1:11" ht="40.200000000000003" hidden="1" customHeight="1">
      <c r="A487" s="229" t="s">
        <v>47</v>
      </c>
      <c r="B487" s="174" t="s">
        <v>12125</v>
      </c>
      <c r="C487" s="229" t="s">
        <v>243</v>
      </c>
      <c r="D487" s="229"/>
      <c r="E487" s="229" t="s">
        <v>12126</v>
      </c>
      <c r="F487" s="229" t="s">
        <v>12134</v>
      </c>
      <c r="G487" s="170" t="s">
        <v>12128</v>
      </c>
      <c r="H487" s="229" t="s">
        <v>12135</v>
      </c>
      <c r="I487" s="171" t="s">
        <v>9</v>
      </c>
      <c r="J487" s="229"/>
      <c r="K487" s="229"/>
    </row>
    <row r="488" spans="1:11" ht="40.200000000000003" hidden="1" customHeight="1">
      <c r="A488" s="229" t="s">
        <v>47</v>
      </c>
      <c r="B488" s="174" t="s">
        <v>12125</v>
      </c>
      <c r="C488" s="229" t="s">
        <v>248</v>
      </c>
      <c r="D488" s="229"/>
      <c r="E488" s="229" t="s">
        <v>12126</v>
      </c>
      <c r="F488" s="229" t="s">
        <v>12136</v>
      </c>
      <c r="G488" s="170" t="s">
        <v>12128</v>
      </c>
      <c r="H488" s="229" t="s">
        <v>12137</v>
      </c>
      <c r="I488" s="171" t="s">
        <v>9</v>
      </c>
      <c r="J488" s="229"/>
      <c r="K488" s="229"/>
    </row>
    <row r="489" spans="1:11" ht="40.200000000000003" hidden="1" customHeight="1">
      <c r="A489" s="229" t="s">
        <v>47</v>
      </c>
      <c r="B489" s="174" t="s">
        <v>12125</v>
      </c>
      <c r="C489" s="229" t="s">
        <v>252</v>
      </c>
      <c r="D489" s="229"/>
      <c r="E489" s="229" t="s">
        <v>12126</v>
      </c>
      <c r="F489" s="229" t="s">
        <v>12138</v>
      </c>
      <c r="G489" s="170" t="s">
        <v>12128</v>
      </c>
      <c r="H489" s="229" t="s">
        <v>12139</v>
      </c>
      <c r="I489" s="171" t="s">
        <v>9</v>
      </c>
      <c r="J489" s="229"/>
      <c r="K489" s="229"/>
    </row>
    <row r="490" spans="1:11" ht="40.200000000000003" hidden="1" customHeight="1">
      <c r="A490" s="229" t="s">
        <v>47</v>
      </c>
      <c r="B490" s="174" t="s">
        <v>12125</v>
      </c>
      <c r="C490" s="229" t="s">
        <v>257</v>
      </c>
      <c r="D490" s="229"/>
      <c r="E490" s="229" t="s">
        <v>12126</v>
      </c>
      <c r="F490" s="229" t="s">
        <v>12140</v>
      </c>
      <c r="G490" s="170" t="s">
        <v>12128</v>
      </c>
      <c r="H490" s="229" t="s">
        <v>12139</v>
      </c>
      <c r="I490" s="171" t="s">
        <v>9</v>
      </c>
      <c r="J490" s="229"/>
      <c r="K490" s="229"/>
    </row>
    <row r="491" spans="1:11" ht="40.200000000000003" hidden="1" customHeight="1">
      <c r="A491" s="229" t="s">
        <v>47</v>
      </c>
      <c r="B491" s="174" t="s">
        <v>12125</v>
      </c>
      <c r="C491" s="229" t="s">
        <v>260</v>
      </c>
      <c r="D491" s="229"/>
      <c r="E491" s="229" t="s">
        <v>12126</v>
      </c>
      <c r="F491" s="229" t="s">
        <v>12141</v>
      </c>
      <c r="G491" s="170" t="s">
        <v>12128</v>
      </c>
      <c r="H491" s="229" t="s">
        <v>12142</v>
      </c>
      <c r="I491" s="171" t="s">
        <v>9</v>
      </c>
      <c r="J491" s="229"/>
      <c r="K491" s="229"/>
    </row>
    <row r="492" spans="1:11" ht="40.200000000000003" hidden="1" customHeight="1">
      <c r="A492" s="229" t="s">
        <v>47</v>
      </c>
      <c r="B492" s="174" t="s">
        <v>12125</v>
      </c>
      <c r="C492" s="229" t="s">
        <v>264</v>
      </c>
      <c r="D492" s="229"/>
      <c r="E492" s="229" t="s">
        <v>12126</v>
      </c>
      <c r="F492" s="229" t="s">
        <v>12143</v>
      </c>
      <c r="G492" s="170" t="s">
        <v>12128</v>
      </c>
      <c r="H492" s="229" t="s">
        <v>12144</v>
      </c>
      <c r="I492" s="171" t="s">
        <v>9</v>
      </c>
      <c r="J492" s="229"/>
      <c r="K492" s="229"/>
    </row>
    <row r="493" spans="1:11" ht="40.200000000000003" hidden="1" customHeight="1">
      <c r="A493" s="229" t="s">
        <v>47</v>
      </c>
      <c r="B493" s="174" t="s">
        <v>12125</v>
      </c>
      <c r="C493" s="229" t="s">
        <v>268</v>
      </c>
      <c r="D493" s="229"/>
      <c r="E493" s="229" t="s">
        <v>12126</v>
      </c>
      <c r="F493" s="229" t="s">
        <v>12145</v>
      </c>
      <c r="G493" s="170" t="s">
        <v>12128</v>
      </c>
      <c r="H493" s="229" t="s">
        <v>12146</v>
      </c>
      <c r="I493" s="171" t="s">
        <v>9</v>
      </c>
      <c r="J493" s="229"/>
      <c r="K493" s="229"/>
    </row>
    <row r="494" spans="1:11" ht="40.200000000000003" hidden="1" customHeight="1">
      <c r="A494" s="229" t="s">
        <v>47</v>
      </c>
      <c r="B494" s="174" t="s">
        <v>12125</v>
      </c>
      <c r="C494" s="229" t="s">
        <v>272</v>
      </c>
      <c r="D494" s="229"/>
      <c r="E494" s="229" t="s">
        <v>12126</v>
      </c>
      <c r="F494" s="229" t="s">
        <v>12147</v>
      </c>
      <c r="G494" s="170" t="s">
        <v>12128</v>
      </c>
      <c r="H494" s="229" t="s">
        <v>12146</v>
      </c>
      <c r="I494" s="171" t="s">
        <v>9</v>
      </c>
      <c r="J494" s="229"/>
      <c r="K494" s="229"/>
    </row>
    <row r="495" spans="1:11" ht="40.200000000000003" hidden="1" customHeight="1">
      <c r="A495" s="229" t="s">
        <v>47</v>
      </c>
      <c r="B495" s="174" t="s">
        <v>12125</v>
      </c>
      <c r="C495" s="229" t="s">
        <v>275</v>
      </c>
      <c r="D495" s="229"/>
      <c r="E495" s="229" t="s">
        <v>12126</v>
      </c>
      <c r="F495" s="229" t="s">
        <v>12148</v>
      </c>
      <c r="G495" s="170" t="s">
        <v>12128</v>
      </c>
      <c r="H495" s="229" t="s">
        <v>12149</v>
      </c>
      <c r="I495" s="171" t="s">
        <v>9</v>
      </c>
      <c r="J495" s="229"/>
      <c r="K495" s="229"/>
    </row>
    <row r="496" spans="1:11" ht="40.200000000000003" hidden="1" customHeight="1">
      <c r="A496" s="229" t="s">
        <v>47</v>
      </c>
      <c r="B496" s="174" t="s">
        <v>12125</v>
      </c>
      <c r="C496" s="229" t="s">
        <v>279</v>
      </c>
      <c r="D496" s="229"/>
      <c r="E496" s="229" t="s">
        <v>12126</v>
      </c>
      <c r="F496" s="229" t="s">
        <v>12150</v>
      </c>
      <c r="G496" s="170" t="s">
        <v>12128</v>
      </c>
      <c r="H496" s="229" t="s">
        <v>12151</v>
      </c>
      <c r="I496" s="171" t="s">
        <v>9</v>
      </c>
      <c r="J496" s="229"/>
      <c r="K496" s="229"/>
    </row>
    <row r="497" spans="1:11" ht="40.200000000000003" hidden="1" customHeight="1">
      <c r="A497" s="229" t="s">
        <v>47</v>
      </c>
      <c r="B497" s="174" t="s">
        <v>12125</v>
      </c>
      <c r="C497" s="229" t="s">
        <v>283</v>
      </c>
      <c r="D497" s="229"/>
      <c r="E497" s="229" t="s">
        <v>12126</v>
      </c>
      <c r="F497" s="229" t="s">
        <v>12152</v>
      </c>
      <c r="G497" s="170" t="s">
        <v>12128</v>
      </c>
      <c r="H497" s="229" t="s">
        <v>12153</v>
      </c>
      <c r="I497" s="171" t="s">
        <v>9</v>
      </c>
      <c r="J497" s="229"/>
      <c r="K497" s="229"/>
    </row>
    <row r="498" spans="1:11" ht="40.200000000000003" hidden="1" customHeight="1">
      <c r="A498" s="229" t="s">
        <v>47</v>
      </c>
      <c r="B498" s="174" t="s">
        <v>12125</v>
      </c>
      <c r="C498" s="229" t="s">
        <v>286</v>
      </c>
      <c r="D498" s="229"/>
      <c r="E498" s="229" t="s">
        <v>12126</v>
      </c>
      <c r="F498" s="229" t="s">
        <v>12154</v>
      </c>
      <c r="G498" s="170" t="s">
        <v>12128</v>
      </c>
      <c r="H498" s="229" t="s">
        <v>12130</v>
      </c>
      <c r="I498" s="171" t="s">
        <v>9</v>
      </c>
      <c r="J498" s="229"/>
      <c r="K498" s="229"/>
    </row>
    <row r="499" spans="1:11" ht="40.200000000000003" hidden="1" customHeight="1">
      <c r="A499" s="229" t="s">
        <v>51</v>
      </c>
      <c r="B499" s="229" t="s">
        <v>12155</v>
      </c>
      <c r="C499" s="229" t="s">
        <v>209</v>
      </c>
      <c r="D499" s="229"/>
      <c r="E499" s="229" t="s">
        <v>12156</v>
      </c>
      <c r="F499" s="229" t="s">
        <v>12157</v>
      </c>
      <c r="G499" s="170" t="s">
        <v>12158</v>
      </c>
      <c r="H499" s="229" t="s">
        <v>12159</v>
      </c>
      <c r="I499" s="171" t="s">
        <v>9</v>
      </c>
      <c r="J499" s="229"/>
      <c r="K499" s="229"/>
    </row>
    <row r="500" spans="1:11" ht="40.200000000000003" hidden="1" customHeight="1">
      <c r="A500" s="229" t="s">
        <v>51</v>
      </c>
      <c r="B500" s="229" t="s">
        <v>12155</v>
      </c>
      <c r="C500" s="229" t="s">
        <v>215</v>
      </c>
      <c r="D500" s="229"/>
      <c r="E500" s="229" t="s">
        <v>12156</v>
      </c>
      <c r="F500" s="229" t="s">
        <v>12160</v>
      </c>
      <c r="G500" s="170" t="s">
        <v>12158</v>
      </c>
      <c r="H500" s="229" t="s">
        <v>12161</v>
      </c>
      <c r="I500" s="171" t="s">
        <v>9</v>
      </c>
      <c r="J500" s="229"/>
      <c r="K500" s="229"/>
    </row>
    <row r="501" spans="1:11" ht="40.200000000000003" hidden="1" customHeight="1">
      <c r="A501" s="229" t="s">
        <v>51</v>
      </c>
      <c r="B501" s="229" t="s">
        <v>12155</v>
      </c>
      <c r="C501" s="229" t="s">
        <v>220</v>
      </c>
      <c r="D501" s="229"/>
      <c r="E501" s="229" t="s">
        <v>12156</v>
      </c>
      <c r="F501" s="229" t="s">
        <v>12162</v>
      </c>
      <c r="G501" s="170" t="s">
        <v>12158</v>
      </c>
      <c r="H501" s="229" t="s">
        <v>12163</v>
      </c>
      <c r="I501" s="171" t="s">
        <v>9</v>
      </c>
      <c r="J501" s="229"/>
      <c r="K501" s="229"/>
    </row>
    <row r="502" spans="1:11" ht="40.200000000000003" hidden="1" customHeight="1">
      <c r="A502" s="229" t="s">
        <v>51</v>
      </c>
      <c r="B502" s="229" t="s">
        <v>12155</v>
      </c>
      <c r="C502" s="229" t="s">
        <v>226</v>
      </c>
      <c r="D502" s="229"/>
      <c r="E502" s="229" t="s">
        <v>12156</v>
      </c>
      <c r="F502" s="229" t="s">
        <v>12164</v>
      </c>
      <c r="G502" s="170" t="s">
        <v>12165</v>
      </c>
      <c r="H502" s="229" t="s">
        <v>12166</v>
      </c>
      <c r="I502" s="171" t="s">
        <v>9</v>
      </c>
      <c r="J502" s="229"/>
      <c r="K502" s="229"/>
    </row>
    <row r="503" spans="1:11" ht="40.200000000000003" hidden="1" customHeight="1">
      <c r="A503" s="229" t="s">
        <v>44</v>
      </c>
      <c r="B503" s="229" t="s">
        <v>12167</v>
      </c>
      <c r="C503" s="229" t="s">
        <v>209</v>
      </c>
      <c r="D503" s="229"/>
      <c r="E503" s="229" t="s">
        <v>12168</v>
      </c>
      <c r="F503" s="229" t="s">
        <v>11844</v>
      </c>
      <c r="G503" s="170" t="s">
        <v>12169</v>
      </c>
      <c r="H503" s="229" t="s">
        <v>11846</v>
      </c>
      <c r="I503" s="171" t="s">
        <v>9</v>
      </c>
      <c r="J503" s="229"/>
      <c r="K503" s="229"/>
    </row>
    <row r="504" spans="1:11" ht="40.200000000000003" hidden="1" customHeight="1">
      <c r="A504" s="229" t="s">
        <v>44</v>
      </c>
      <c r="B504" s="229" t="s">
        <v>12167</v>
      </c>
      <c r="C504" s="229" t="s">
        <v>215</v>
      </c>
      <c r="D504" s="229"/>
      <c r="E504" s="229" t="s">
        <v>12168</v>
      </c>
      <c r="F504" s="229" t="s">
        <v>11847</v>
      </c>
      <c r="G504" s="170" t="s">
        <v>12169</v>
      </c>
      <c r="H504" s="229" t="s">
        <v>12170</v>
      </c>
      <c r="I504" s="171" t="s">
        <v>9</v>
      </c>
      <c r="J504" s="229"/>
      <c r="K504" s="229"/>
    </row>
    <row r="505" spans="1:11" ht="40.200000000000003" hidden="1" customHeight="1">
      <c r="A505" s="229" t="s">
        <v>44</v>
      </c>
      <c r="B505" s="229" t="s">
        <v>12167</v>
      </c>
      <c r="C505" s="229" t="s">
        <v>220</v>
      </c>
      <c r="D505" s="229"/>
      <c r="E505" s="229" t="s">
        <v>12168</v>
      </c>
      <c r="F505" s="229" t="s">
        <v>12171</v>
      </c>
      <c r="G505" s="170" t="s">
        <v>12169</v>
      </c>
      <c r="H505" s="229" t="s">
        <v>12172</v>
      </c>
      <c r="I505" s="171" t="s">
        <v>9</v>
      </c>
      <c r="J505" s="229"/>
      <c r="K505" s="229"/>
    </row>
    <row r="506" spans="1:11" ht="40.200000000000003" hidden="1" customHeight="1">
      <c r="A506" s="229" t="s">
        <v>44</v>
      </c>
      <c r="B506" s="229" t="s">
        <v>12167</v>
      </c>
      <c r="C506" s="229" t="s">
        <v>226</v>
      </c>
      <c r="D506" s="229"/>
      <c r="E506" s="229" t="s">
        <v>12168</v>
      </c>
      <c r="F506" s="229" t="s">
        <v>11851</v>
      </c>
      <c r="G506" s="170" t="s">
        <v>12169</v>
      </c>
      <c r="H506" s="229" t="s">
        <v>11852</v>
      </c>
      <c r="I506" s="171" t="s">
        <v>9</v>
      </c>
      <c r="J506" s="229"/>
      <c r="K506" s="229"/>
    </row>
    <row r="507" spans="1:11" ht="40.200000000000003" hidden="1" customHeight="1">
      <c r="A507" s="229" t="s">
        <v>44</v>
      </c>
      <c r="B507" s="229" t="s">
        <v>12167</v>
      </c>
      <c r="C507" s="229" t="s">
        <v>230</v>
      </c>
      <c r="D507" s="229"/>
      <c r="E507" s="229" t="s">
        <v>12168</v>
      </c>
      <c r="F507" s="229" t="s">
        <v>11853</v>
      </c>
      <c r="G507" s="170" t="s">
        <v>12169</v>
      </c>
      <c r="H507" s="229" t="s">
        <v>11854</v>
      </c>
      <c r="I507" s="171" t="s">
        <v>9</v>
      </c>
      <c r="J507" s="229"/>
      <c r="K507" s="229"/>
    </row>
    <row r="508" spans="1:11" ht="40.200000000000003" hidden="1" customHeight="1">
      <c r="A508" s="229" t="s">
        <v>44</v>
      </c>
      <c r="B508" s="229" t="s">
        <v>12167</v>
      </c>
      <c r="C508" s="229" t="s">
        <v>234</v>
      </c>
      <c r="D508" s="229"/>
      <c r="E508" s="229" t="s">
        <v>12168</v>
      </c>
      <c r="F508" s="229" t="s">
        <v>11855</v>
      </c>
      <c r="G508" s="170" t="s">
        <v>12169</v>
      </c>
      <c r="H508" s="229" t="s">
        <v>11973</v>
      </c>
      <c r="I508" s="171" t="s">
        <v>9</v>
      </c>
      <c r="J508" s="229"/>
      <c r="K508" s="229"/>
    </row>
    <row r="509" spans="1:11" ht="40.200000000000003" hidden="1" customHeight="1">
      <c r="A509" s="229" t="s">
        <v>44</v>
      </c>
      <c r="B509" s="229" t="s">
        <v>12167</v>
      </c>
      <c r="C509" s="229" t="s">
        <v>238</v>
      </c>
      <c r="D509" s="229"/>
      <c r="E509" s="229" t="s">
        <v>12168</v>
      </c>
      <c r="F509" s="229" t="s">
        <v>12173</v>
      </c>
      <c r="G509" s="170" t="s">
        <v>12169</v>
      </c>
      <c r="H509" s="229" t="s">
        <v>12174</v>
      </c>
      <c r="I509" s="171" t="s">
        <v>9</v>
      </c>
      <c r="J509" s="229"/>
      <c r="K509" s="229"/>
    </row>
    <row r="510" spans="1:11" ht="40.200000000000003" hidden="1" customHeight="1">
      <c r="A510" s="229" t="s">
        <v>44</v>
      </c>
      <c r="B510" s="229" t="s">
        <v>12167</v>
      </c>
      <c r="C510" s="229" t="s">
        <v>243</v>
      </c>
      <c r="D510" s="229"/>
      <c r="E510" s="229" t="s">
        <v>12168</v>
      </c>
      <c r="F510" s="229" t="s">
        <v>12175</v>
      </c>
      <c r="G510" s="170" t="s">
        <v>12169</v>
      </c>
      <c r="H510" s="229" t="s">
        <v>12176</v>
      </c>
      <c r="I510" s="171" t="s">
        <v>9</v>
      </c>
      <c r="J510" s="229"/>
      <c r="K510" s="229"/>
    </row>
    <row r="511" spans="1:11" ht="40.200000000000003" hidden="1" customHeight="1">
      <c r="A511" s="229" t="s">
        <v>44</v>
      </c>
      <c r="B511" s="229" t="s">
        <v>12167</v>
      </c>
      <c r="C511" s="229" t="s">
        <v>248</v>
      </c>
      <c r="D511" s="229"/>
      <c r="E511" s="229" t="s">
        <v>12168</v>
      </c>
      <c r="F511" s="229" t="s">
        <v>14828</v>
      </c>
      <c r="G511" s="170" t="s">
        <v>12169</v>
      </c>
      <c r="H511" s="229" t="s">
        <v>12177</v>
      </c>
      <c r="I511" s="171" t="s">
        <v>9</v>
      </c>
      <c r="J511" s="229"/>
      <c r="K511" s="229"/>
    </row>
    <row r="512" spans="1:11" ht="40.200000000000003" hidden="1" customHeight="1">
      <c r="A512" s="229" t="s">
        <v>44</v>
      </c>
      <c r="B512" s="229" t="s">
        <v>12167</v>
      </c>
      <c r="C512" s="229" t="s">
        <v>252</v>
      </c>
      <c r="D512" s="229"/>
      <c r="E512" s="229" t="s">
        <v>12168</v>
      </c>
      <c r="F512" s="229" t="s">
        <v>14853</v>
      </c>
      <c r="G512" s="170" t="s">
        <v>12169</v>
      </c>
      <c r="H512" s="229" t="s">
        <v>12178</v>
      </c>
      <c r="I512" s="171" t="s">
        <v>9</v>
      </c>
      <c r="J512" s="229"/>
      <c r="K512" s="229"/>
    </row>
    <row r="513" spans="1:11" ht="40.200000000000003" hidden="1" customHeight="1">
      <c r="A513" s="229" t="s">
        <v>44</v>
      </c>
      <c r="B513" s="229" t="s">
        <v>12167</v>
      </c>
      <c r="C513" s="229" t="s">
        <v>257</v>
      </c>
      <c r="D513" s="229"/>
      <c r="E513" s="229" t="s">
        <v>12168</v>
      </c>
      <c r="F513" s="229" t="s">
        <v>11865</v>
      </c>
      <c r="G513" s="170" t="s">
        <v>12169</v>
      </c>
      <c r="H513" s="229" t="s">
        <v>11866</v>
      </c>
      <c r="I513" s="171" t="s">
        <v>9</v>
      </c>
      <c r="J513" s="229"/>
      <c r="K513" s="229"/>
    </row>
    <row r="514" spans="1:11" ht="40.200000000000003" hidden="1" customHeight="1">
      <c r="A514" s="229" t="s">
        <v>44</v>
      </c>
      <c r="B514" s="229" t="s">
        <v>12167</v>
      </c>
      <c r="C514" s="229" t="s">
        <v>260</v>
      </c>
      <c r="D514" s="229"/>
      <c r="E514" s="229" t="s">
        <v>12168</v>
      </c>
      <c r="F514" s="229" t="s">
        <v>11867</v>
      </c>
      <c r="G514" s="170" t="s">
        <v>12169</v>
      </c>
      <c r="H514" s="229" t="s">
        <v>11868</v>
      </c>
      <c r="I514" s="171" t="s">
        <v>9</v>
      </c>
      <c r="J514" s="229"/>
      <c r="K514" s="229"/>
    </row>
    <row r="515" spans="1:11" ht="40.200000000000003" hidden="1" customHeight="1">
      <c r="A515" s="229" t="s">
        <v>44</v>
      </c>
      <c r="B515" s="229" t="s">
        <v>12167</v>
      </c>
      <c r="C515" s="229" t="s">
        <v>264</v>
      </c>
      <c r="D515" s="229"/>
      <c r="E515" s="229" t="s">
        <v>12168</v>
      </c>
      <c r="F515" s="229" t="s">
        <v>11869</v>
      </c>
      <c r="G515" s="170" t="s">
        <v>12169</v>
      </c>
      <c r="H515" s="229" t="s">
        <v>11870</v>
      </c>
      <c r="I515" s="171" t="s">
        <v>9</v>
      </c>
      <c r="J515" s="229"/>
      <c r="K515" s="229"/>
    </row>
    <row r="516" spans="1:11" ht="40.200000000000003" hidden="1" customHeight="1">
      <c r="A516" s="229" t="s">
        <v>44</v>
      </c>
      <c r="B516" s="229" t="s">
        <v>12167</v>
      </c>
      <c r="C516" s="229" t="s">
        <v>268</v>
      </c>
      <c r="D516" s="229"/>
      <c r="E516" s="229" t="s">
        <v>12168</v>
      </c>
      <c r="F516" s="229" t="s">
        <v>14845</v>
      </c>
      <c r="G516" s="170" t="s">
        <v>12169</v>
      </c>
      <c r="H516" s="229" t="s">
        <v>12179</v>
      </c>
      <c r="I516" s="171" t="s">
        <v>9</v>
      </c>
      <c r="J516" s="229"/>
      <c r="K516" s="229"/>
    </row>
    <row r="517" spans="1:11" ht="40.200000000000003" hidden="1" customHeight="1">
      <c r="A517" s="229" t="s">
        <v>44</v>
      </c>
      <c r="B517" s="229" t="s">
        <v>12167</v>
      </c>
      <c r="C517" s="229" t="s">
        <v>272</v>
      </c>
      <c r="D517" s="229"/>
      <c r="E517" s="229" t="s">
        <v>12168</v>
      </c>
      <c r="F517" s="229" t="s">
        <v>14846</v>
      </c>
      <c r="G517" s="170" t="s">
        <v>12169</v>
      </c>
      <c r="H517" s="229" t="s">
        <v>12180</v>
      </c>
      <c r="I517" s="171" t="s">
        <v>9</v>
      </c>
      <c r="J517" s="229"/>
      <c r="K517" s="229"/>
    </row>
    <row r="518" spans="1:11" ht="40.200000000000003" hidden="1" customHeight="1">
      <c r="A518" s="229" t="s">
        <v>44</v>
      </c>
      <c r="B518" s="229" t="s">
        <v>12167</v>
      </c>
      <c r="C518" s="229" t="s">
        <v>275</v>
      </c>
      <c r="D518" s="229"/>
      <c r="E518" s="229" t="s">
        <v>12168</v>
      </c>
      <c r="F518" s="229" t="s">
        <v>14854</v>
      </c>
      <c r="G518" s="170" t="s">
        <v>12169</v>
      </c>
      <c r="H518" s="229" t="s">
        <v>12181</v>
      </c>
      <c r="I518" s="171" t="s">
        <v>9</v>
      </c>
      <c r="J518" s="229"/>
      <c r="K518" s="229"/>
    </row>
    <row r="519" spans="1:11" ht="40.200000000000003" hidden="1" customHeight="1">
      <c r="A519" s="229" t="s">
        <v>44</v>
      </c>
      <c r="B519" s="229" t="s">
        <v>12167</v>
      </c>
      <c r="C519" s="229" t="s">
        <v>279</v>
      </c>
      <c r="D519" s="229"/>
      <c r="E519" s="229" t="s">
        <v>12168</v>
      </c>
      <c r="F519" s="229" t="s">
        <v>11876</v>
      </c>
      <c r="G519" s="170" t="s">
        <v>12169</v>
      </c>
      <c r="H519" s="229" t="s">
        <v>11877</v>
      </c>
      <c r="I519" s="171" t="s">
        <v>9</v>
      </c>
      <c r="J519" s="229"/>
      <c r="K519" s="229"/>
    </row>
    <row r="520" spans="1:11" ht="40.200000000000003" hidden="1" customHeight="1">
      <c r="A520" s="229" t="s">
        <v>44</v>
      </c>
      <c r="B520" s="229" t="s">
        <v>12167</v>
      </c>
      <c r="C520" s="229" t="s">
        <v>283</v>
      </c>
      <c r="D520" s="229"/>
      <c r="E520" s="229" t="s">
        <v>12168</v>
      </c>
      <c r="F520" s="229" t="s">
        <v>12182</v>
      </c>
      <c r="G520" s="170" t="s">
        <v>12169</v>
      </c>
      <c r="H520" s="229" t="s">
        <v>12183</v>
      </c>
      <c r="I520" s="171" t="s">
        <v>9</v>
      </c>
      <c r="J520" s="229"/>
      <c r="K520" s="229"/>
    </row>
    <row r="521" spans="1:11" ht="40.200000000000003" hidden="1" customHeight="1">
      <c r="A521" s="229" t="s">
        <v>44</v>
      </c>
      <c r="B521" s="229" t="s">
        <v>12167</v>
      </c>
      <c r="C521" s="229" t="s">
        <v>286</v>
      </c>
      <c r="D521" s="229"/>
      <c r="E521" s="229" t="s">
        <v>12168</v>
      </c>
      <c r="F521" s="229" t="s">
        <v>12184</v>
      </c>
      <c r="G521" s="170" t="s">
        <v>12169</v>
      </c>
      <c r="H521" s="229" t="s">
        <v>12185</v>
      </c>
      <c r="I521" s="171" t="s">
        <v>9</v>
      </c>
      <c r="J521" s="229"/>
      <c r="K521" s="229"/>
    </row>
    <row r="522" spans="1:11" ht="40.200000000000003" hidden="1" customHeight="1">
      <c r="A522" s="229" t="s">
        <v>50</v>
      </c>
      <c r="B522" s="229" t="s">
        <v>12186</v>
      </c>
      <c r="C522" s="229" t="s">
        <v>209</v>
      </c>
      <c r="D522" s="229"/>
      <c r="E522" s="229" t="s">
        <v>12187</v>
      </c>
      <c r="F522" s="229" t="s">
        <v>12188</v>
      </c>
      <c r="G522" s="170" t="s">
        <v>12189</v>
      </c>
      <c r="H522" s="229" t="s">
        <v>12159</v>
      </c>
      <c r="I522" s="171" t="s">
        <v>9</v>
      </c>
      <c r="J522" s="229"/>
      <c r="K522" s="229"/>
    </row>
    <row r="523" spans="1:11" ht="40.200000000000003" hidden="1" customHeight="1">
      <c r="A523" s="229" t="s">
        <v>50</v>
      </c>
      <c r="B523" s="229" t="s">
        <v>12186</v>
      </c>
      <c r="C523" s="229" t="s">
        <v>215</v>
      </c>
      <c r="D523" s="229"/>
      <c r="E523" s="229" t="s">
        <v>12187</v>
      </c>
      <c r="F523" s="229" t="s">
        <v>12190</v>
      </c>
      <c r="G523" s="170" t="s">
        <v>12191</v>
      </c>
      <c r="H523" s="229" t="s">
        <v>12161</v>
      </c>
      <c r="I523" s="171" t="s">
        <v>9</v>
      </c>
      <c r="J523" s="229"/>
      <c r="K523" s="229"/>
    </row>
    <row r="524" spans="1:11" ht="40.200000000000003" hidden="1" customHeight="1">
      <c r="A524" s="229" t="s">
        <v>50</v>
      </c>
      <c r="B524" s="229" t="s">
        <v>12186</v>
      </c>
      <c r="C524" s="229" t="s">
        <v>220</v>
      </c>
      <c r="D524" s="229"/>
      <c r="E524" s="229" t="s">
        <v>12187</v>
      </c>
      <c r="F524" s="229" t="s">
        <v>12192</v>
      </c>
      <c r="G524" s="170" t="s">
        <v>12193</v>
      </c>
      <c r="H524" s="229" t="s">
        <v>12194</v>
      </c>
      <c r="I524" s="171" t="s">
        <v>9</v>
      </c>
      <c r="J524" s="229"/>
      <c r="K524" s="229"/>
    </row>
    <row r="525" spans="1:11" ht="40.200000000000003" hidden="1" customHeight="1">
      <c r="A525" s="229" t="s">
        <v>50</v>
      </c>
      <c r="B525" s="229" t="s">
        <v>12186</v>
      </c>
      <c r="C525" s="229" t="s">
        <v>226</v>
      </c>
      <c r="D525" s="229"/>
      <c r="E525" s="229" t="s">
        <v>12187</v>
      </c>
      <c r="F525" s="229" t="s">
        <v>12195</v>
      </c>
      <c r="G525" s="170" t="s">
        <v>12196</v>
      </c>
      <c r="H525" s="229" t="s">
        <v>12197</v>
      </c>
      <c r="I525" s="171" t="s">
        <v>9</v>
      </c>
      <c r="J525" s="229"/>
      <c r="K525" s="229"/>
    </row>
    <row r="526" spans="1:11" ht="40.200000000000003" hidden="1" customHeight="1">
      <c r="A526" s="229" t="s">
        <v>50</v>
      </c>
      <c r="B526" s="229" t="s">
        <v>12186</v>
      </c>
      <c r="C526" s="229" t="s">
        <v>230</v>
      </c>
      <c r="D526" s="229"/>
      <c r="E526" s="229" t="s">
        <v>12187</v>
      </c>
      <c r="F526" s="229" t="s">
        <v>12198</v>
      </c>
      <c r="G526" s="170" t="s">
        <v>12199</v>
      </c>
      <c r="H526" s="229" t="s">
        <v>12200</v>
      </c>
      <c r="I526" s="171" t="s">
        <v>9</v>
      </c>
      <c r="J526" s="229"/>
      <c r="K526" s="229"/>
    </row>
    <row r="527" spans="1:11" ht="40.200000000000003" hidden="1" customHeight="1">
      <c r="A527" s="229" t="s">
        <v>50</v>
      </c>
      <c r="B527" s="229" t="s">
        <v>12186</v>
      </c>
      <c r="C527" s="229" t="s">
        <v>234</v>
      </c>
      <c r="D527" s="229"/>
      <c r="E527" s="229" t="s">
        <v>12187</v>
      </c>
      <c r="F527" s="229" t="s">
        <v>12201</v>
      </c>
      <c r="G527" s="170" t="s">
        <v>12202</v>
      </c>
      <c r="H527" s="229" t="s">
        <v>12203</v>
      </c>
      <c r="I527" s="171" t="s">
        <v>9</v>
      </c>
      <c r="J527" s="229"/>
      <c r="K527" s="229"/>
    </row>
    <row r="528" spans="1:11" ht="40.200000000000003" hidden="1" customHeight="1">
      <c r="A528" s="229" t="s">
        <v>50</v>
      </c>
      <c r="B528" s="229" t="s">
        <v>12186</v>
      </c>
      <c r="C528" s="229" t="s">
        <v>238</v>
      </c>
      <c r="D528" s="229"/>
      <c r="E528" s="229" t="s">
        <v>12187</v>
      </c>
      <c r="F528" s="229" t="s">
        <v>12204</v>
      </c>
      <c r="G528" s="170" t="s">
        <v>12205</v>
      </c>
      <c r="H528" s="229" t="s">
        <v>12206</v>
      </c>
      <c r="I528" s="171" t="s">
        <v>9</v>
      </c>
      <c r="J528" s="229"/>
      <c r="K528" s="229"/>
    </row>
    <row r="529" spans="1:12" ht="40.200000000000003" hidden="1" customHeight="1">
      <c r="A529" s="229" t="s">
        <v>50</v>
      </c>
      <c r="B529" s="229" t="s">
        <v>12186</v>
      </c>
      <c r="C529" s="229" t="s">
        <v>243</v>
      </c>
      <c r="D529" s="229"/>
      <c r="E529" s="229" t="s">
        <v>12187</v>
      </c>
      <c r="F529" s="229" t="s">
        <v>12207</v>
      </c>
      <c r="G529" s="170" t="s">
        <v>12208</v>
      </c>
      <c r="H529" s="229" t="s">
        <v>12209</v>
      </c>
      <c r="I529" s="171" t="s">
        <v>9</v>
      </c>
      <c r="J529" s="229"/>
      <c r="K529" s="229"/>
    </row>
    <row r="530" spans="1:12" ht="40.200000000000003" hidden="1" customHeight="1">
      <c r="A530" s="229" t="s">
        <v>50</v>
      </c>
      <c r="B530" s="229" t="s">
        <v>12186</v>
      </c>
      <c r="C530" s="229" t="s">
        <v>248</v>
      </c>
      <c r="D530" s="229"/>
      <c r="E530" s="229" t="s">
        <v>12187</v>
      </c>
      <c r="F530" s="229" t="s">
        <v>12210</v>
      </c>
      <c r="G530" s="170" t="s">
        <v>12211</v>
      </c>
      <c r="H530" s="229" t="s">
        <v>12212</v>
      </c>
      <c r="I530" s="171" t="s">
        <v>9</v>
      </c>
      <c r="J530" s="229"/>
      <c r="K530" s="229"/>
    </row>
    <row r="531" spans="1:12" ht="40.200000000000003" hidden="1" customHeight="1">
      <c r="A531" s="229" t="s">
        <v>50</v>
      </c>
      <c r="B531" s="229" t="s">
        <v>12186</v>
      </c>
      <c r="C531" s="229" t="s">
        <v>252</v>
      </c>
      <c r="D531" s="229"/>
      <c r="E531" s="229" t="s">
        <v>12187</v>
      </c>
      <c r="F531" s="229" t="s">
        <v>12213</v>
      </c>
      <c r="G531" s="170" t="s">
        <v>12214</v>
      </c>
      <c r="H531" s="229" t="s">
        <v>12215</v>
      </c>
      <c r="I531" s="171" t="s">
        <v>9</v>
      </c>
      <c r="J531" s="229"/>
      <c r="K531" s="229"/>
    </row>
    <row r="532" spans="1:12" ht="40.200000000000003" hidden="1" customHeight="1">
      <c r="A532" s="229" t="s">
        <v>50</v>
      </c>
      <c r="B532" s="229" t="s">
        <v>12186</v>
      </c>
      <c r="C532" s="229" t="s">
        <v>257</v>
      </c>
      <c r="D532" s="229"/>
      <c r="E532" s="229" t="s">
        <v>12187</v>
      </c>
      <c r="F532" s="229" t="s">
        <v>12216</v>
      </c>
      <c r="G532" s="170" t="s">
        <v>12217</v>
      </c>
      <c r="H532" s="229" t="s">
        <v>12218</v>
      </c>
      <c r="I532" s="171" t="s">
        <v>9</v>
      </c>
      <c r="J532" s="229"/>
      <c r="K532" s="229"/>
    </row>
    <row r="533" spans="1:12" ht="40.200000000000003" hidden="1" customHeight="1">
      <c r="A533" s="229" t="s">
        <v>50</v>
      </c>
      <c r="B533" s="229" t="s">
        <v>12186</v>
      </c>
      <c r="C533" s="229" t="s">
        <v>260</v>
      </c>
      <c r="D533" s="229"/>
      <c r="E533" s="229" t="s">
        <v>12187</v>
      </c>
      <c r="F533" s="229" t="s">
        <v>12219</v>
      </c>
      <c r="G533" s="170" t="s">
        <v>12220</v>
      </c>
      <c r="H533" s="229" t="s">
        <v>12221</v>
      </c>
      <c r="I533" s="171" t="s">
        <v>9</v>
      </c>
      <c r="J533" s="229"/>
      <c r="K533" s="229"/>
    </row>
    <row r="534" spans="1:12" ht="40.200000000000003" hidden="1" customHeight="1">
      <c r="A534" s="229" t="s">
        <v>50</v>
      </c>
      <c r="B534" s="229" t="s">
        <v>12186</v>
      </c>
      <c r="C534" s="229" t="s">
        <v>264</v>
      </c>
      <c r="D534" s="229"/>
      <c r="E534" s="229" t="s">
        <v>12187</v>
      </c>
      <c r="F534" s="229" t="s">
        <v>12222</v>
      </c>
      <c r="G534" s="170" t="s">
        <v>12223</v>
      </c>
      <c r="H534" s="229" t="s">
        <v>12224</v>
      </c>
      <c r="I534" s="171" t="s">
        <v>9</v>
      </c>
      <c r="J534" s="229"/>
      <c r="K534" s="229"/>
    </row>
    <row r="535" spans="1:12" ht="40.200000000000003" hidden="1" customHeight="1">
      <c r="A535" s="229" t="s">
        <v>50</v>
      </c>
      <c r="B535" s="229" t="s">
        <v>12186</v>
      </c>
      <c r="C535" s="229" t="s">
        <v>268</v>
      </c>
      <c r="D535" s="229"/>
      <c r="E535" s="229" t="s">
        <v>12187</v>
      </c>
      <c r="F535" s="229" t="s">
        <v>12225</v>
      </c>
      <c r="G535" s="170" t="s">
        <v>12226</v>
      </c>
      <c r="H535" s="229" t="s">
        <v>12227</v>
      </c>
      <c r="I535" s="171" t="s">
        <v>9</v>
      </c>
      <c r="J535" s="229"/>
      <c r="K535" s="229"/>
    </row>
    <row r="536" spans="1:12" ht="40.200000000000003" hidden="1" customHeight="1">
      <c r="A536" s="229" t="s">
        <v>50</v>
      </c>
      <c r="B536" s="229" t="s">
        <v>12186</v>
      </c>
      <c r="C536" s="229" t="s">
        <v>272</v>
      </c>
      <c r="D536" s="229"/>
      <c r="E536" s="229" t="s">
        <v>12187</v>
      </c>
      <c r="F536" s="229" t="s">
        <v>12228</v>
      </c>
      <c r="G536" s="170" t="s">
        <v>12229</v>
      </c>
      <c r="H536" s="229" t="s">
        <v>12230</v>
      </c>
      <c r="I536" s="171" t="s">
        <v>9</v>
      </c>
      <c r="J536" s="229"/>
      <c r="K536" s="229"/>
    </row>
    <row r="537" spans="1:12" ht="40.200000000000003" hidden="1" customHeight="1">
      <c r="A537" s="229" t="s">
        <v>50</v>
      </c>
      <c r="B537" s="229" t="s">
        <v>12186</v>
      </c>
      <c r="C537" s="229" t="s">
        <v>275</v>
      </c>
      <c r="D537" s="229"/>
      <c r="E537" s="229" t="s">
        <v>12187</v>
      </c>
      <c r="F537" s="229" t="s">
        <v>12231</v>
      </c>
      <c r="G537" s="170" t="s">
        <v>12232</v>
      </c>
      <c r="H537" s="229" t="s">
        <v>12233</v>
      </c>
      <c r="I537" s="171" t="s">
        <v>9</v>
      </c>
      <c r="J537" s="229"/>
      <c r="K537" s="229"/>
    </row>
    <row r="538" spans="1:12" ht="40.200000000000003" hidden="1" customHeight="1">
      <c r="A538" s="229" t="s">
        <v>50</v>
      </c>
      <c r="B538" s="229" t="s">
        <v>12186</v>
      </c>
      <c r="C538" s="229" t="s">
        <v>279</v>
      </c>
      <c r="D538" s="229"/>
      <c r="E538" s="229" t="s">
        <v>12187</v>
      </c>
      <c r="F538" s="229" t="s">
        <v>12234</v>
      </c>
      <c r="G538" s="170" t="s">
        <v>12235</v>
      </c>
      <c r="H538" s="229" t="s">
        <v>12236</v>
      </c>
      <c r="I538" s="171" t="s">
        <v>9</v>
      </c>
      <c r="J538" s="229"/>
      <c r="K538" s="229"/>
    </row>
    <row r="539" spans="1:12" ht="40.200000000000003" hidden="1" customHeight="1">
      <c r="A539" s="229" t="s">
        <v>50</v>
      </c>
      <c r="B539" s="229" t="s">
        <v>12186</v>
      </c>
      <c r="C539" s="229" t="s">
        <v>283</v>
      </c>
      <c r="D539" s="229"/>
      <c r="E539" s="229" t="s">
        <v>12187</v>
      </c>
      <c r="F539" s="174" t="s">
        <v>12237</v>
      </c>
      <c r="G539" s="170" t="s">
        <v>12238</v>
      </c>
      <c r="H539" s="174" t="s">
        <v>12239</v>
      </c>
      <c r="I539" s="171" t="s">
        <v>9</v>
      </c>
      <c r="J539" s="174"/>
      <c r="K539" s="229"/>
    </row>
    <row r="540" spans="1:12" ht="40.200000000000003" hidden="1" customHeight="1">
      <c r="A540" s="229" t="s">
        <v>50</v>
      </c>
      <c r="B540" s="229" t="s">
        <v>12186</v>
      </c>
      <c r="C540" s="229" t="s">
        <v>286</v>
      </c>
      <c r="D540" s="229"/>
      <c r="E540" s="229" t="s">
        <v>12187</v>
      </c>
      <c r="F540" s="229" t="s">
        <v>12240</v>
      </c>
      <c r="G540" s="170" t="s">
        <v>12241</v>
      </c>
      <c r="H540" s="229" t="s">
        <v>12242</v>
      </c>
      <c r="I540" s="171" t="s">
        <v>9</v>
      </c>
      <c r="J540" s="229"/>
      <c r="K540" s="229"/>
    </row>
    <row r="541" spans="1:12" ht="40.200000000000003" hidden="1" customHeight="1">
      <c r="A541" s="229" t="s">
        <v>50</v>
      </c>
      <c r="B541" s="229" t="s">
        <v>12186</v>
      </c>
      <c r="C541" s="229" t="s">
        <v>290</v>
      </c>
      <c r="D541" s="229"/>
      <c r="E541" s="229" t="s">
        <v>12187</v>
      </c>
      <c r="F541" s="229" t="s">
        <v>12243</v>
      </c>
      <c r="G541" s="170" t="s">
        <v>12244</v>
      </c>
      <c r="H541" s="229" t="s">
        <v>12245</v>
      </c>
      <c r="I541" s="171" t="s">
        <v>9</v>
      </c>
      <c r="J541" s="229"/>
      <c r="K541" s="229"/>
    </row>
    <row r="542" spans="1:12" ht="40.200000000000003" hidden="1" customHeight="1">
      <c r="A542" s="229" t="s">
        <v>50</v>
      </c>
      <c r="B542" s="229" t="s">
        <v>12186</v>
      </c>
      <c r="C542" s="229" t="s">
        <v>295</v>
      </c>
      <c r="D542" s="229"/>
      <c r="E542" s="229" t="s">
        <v>12187</v>
      </c>
      <c r="F542" s="229" t="s">
        <v>12246</v>
      </c>
      <c r="G542" s="170" t="s">
        <v>12247</v>
      </c>
      <c r="H542" s="229" t="s">
        <v>12248</v>
      </c>
      <c r="I542" s="171" t="s">
        <v>9</v>
      </c>
      <c r="J542" s="229"/>
      <c r="K542" s="229"/>
    </row>
    <row r="543" spans="1:12" ht="40.200000000000003" hidden="1" customHeight="1">
      <c r="A543" s="173" t="s">
        <v>14370</v>
      </c>
      <c r="B543" s="173" t="s">
        <v>14371</v>
      </c>
      <c r="C543" s="173" t="s">
        <v>209</v>
      </c>
      <c r="E543" s="229" t="s">
        <v>14372</v>
      </c>
      <c r="F543" s="229" t="s">
        <v>11168</v>
      </c>
      <c r="G543" s="229" t="s">
        <v>14574</v>
      </c>
      <c r="H543" s="229" t="s">
        <v>10906</v>
      </c>
      <c r="I543" s="171" t="s">
        <v>9</v>
      </c>
      <c r="J543" s="229" t="s">
        <v>645</v>
      </c>
      <c r="K543" s="229"/>
      <c r="L543" s="229"/>
    </row>
    <row r="544" spans="1:12" ht="40.200000000000003" hidden="1" customHeight="1">
      <c r="A544" s="173" t="s">
        <v>14370</v>
      </c>
      <c r="B544" s="173" t="s">
        <v>14371</v>
      </c>
      <c r="C544" s="173" t="s">
        <v>215</v>
      </c>
      <c r="E544" s="229" t="s">
        <v>14372</v>
      </c>
      <c r="F544" s="229" t="s">
        <v>11171</v>
      </c>
      <c r="G544" s="229" t="s">
        <v>14575</v>
      </c>
      <c r="H544" s="229" t="s">
        <v>14373</v>
      </c>
      <c r="I544" s="171" t="s">
        <v>9</v>
      </c>
      <c r="J544" s="229" t="s">
        <v>645</v>
      </c>
      <c r="K544" s="229"/>
      <c r="L544" s="229"/>
    </row>
    <row r="545" spans="1:12" ht="40.200000000000003" hidden="1" customHeight="1">
      <c r="A545" s="173" t="s">
        <v>14370</v>
      </c>
      <c r="B545" s="173" t="s">
        <v>14371</v>
      </c>
      <c r="C545" s="173" t="s">
        <v>220</v>
      </c>
      <c r="E545" s="229" t="s">
        <v>14372</v>
      </c>
      <c r="F545" s="229" t="s">
        <v>14374</v>
      </c>
      <c r="G545" s="229" t="s">
        <v>14576</v>
      </c>
      <c r="H545" s="229" t="s">
        <v>14373</v>
      </c>
      <c r="I545" s="171" t="s">
        <v>9</v>
      </c>
      <c r="J545" s="229" t="s">
        <v>645</v>
      </c>
      <c r="K545" s="229"/>
      <c r="L545" s="229"/>
    </row>
    <row r="546" spans="1:12" ht="40.200000000000003" hidden="1" customHeight="1">
      <c r="A546" s="173" t="s">
        <v>14370</v>
      </c>
      <c r="B546" s="173" t="s">
        <v>14371</v>
      </c>
      <c r="C546" s="173" t="s">
        <v>226</v>
      </c>
      <c r="E546" s="229" t="s">
        <v>14372</v>
      </c>
      <c r="F546" s="229" t="s">
        <v>14597</v>
      </c>
      <c r="G546" s="229" t="s">
        <v>14577</v>
      </c>
      <c r="H546" s="229" t="s">
        <v>14615</v>
      </c>
      <c r="I546" s="171" t="s">
        <v>9</v>
      </c>
      <c r="J546" s="229" t="s">
        <v>645</v>
      </c>
      <c r="K546" s="229"/>
      <c r="L546" s="229"/>
    </row>
    <row r="547" spans="1:12" ht="40.200000000000003" hidden="1" customHeight="1">
      <c r="A547" s="173" t="s">
        <v>14370</v>
      </c>
      <c r="B547" s="173" t="s">
        <v>14371</v>
      </c>
      <c r="C547" s="173" t="s">
        <v>230</v>
      </c>
      <c r="E547" s="229" t="s">
        <v>14372</v>
      </c>
      <c r="F547" s="229" t="s">
        <v>14598</v>
      </c>
      <c r="G547" s="229" t="s">
        <v>14578</v>
      </c>
      <c r="H547" s="229" t="s">
        <v>14615</v>
      </c>
      <c r="I547" s="171" t="s">
        <v>9</v>
      </c>
      <c r="J547" s="229" t="s">
        <v>645</v>
      </c>
      <c r="K547" s="229"/>
      <c r="L547" s="229"/>
    </row>
    <row r="548" spans="1:12" ht="40.200000000000003" hidden="1" customHeight="1">
      <c r="A548" s="173" t="s">
        <v>14370</v>
      </c>
      <c r="B548" s="173" t="s">
        <v>14371</v>
      </c>
      <c r="C548" s="173" t="s">
        <v>234</v>
      </c>
      <c r="E548" s="229" t="s">
        <v>14372</v>
      </c>
      <c r="F548" s="229" t="s">
        <v>14599</v>
      </c>
      <c r="G548" s="229" t="s">
        <v>14579</v>
      </c>
      <c r="H548" s="229" t="s">
        <v>11177</v>
      </c>
      <c r="I548" s="171" t="s">
        <v>9</v>
      </c>
      <c r="J548" s="229" t="s">
        <v>645</v>
      </c>
      <c r="K548" s="229"/>
      <c r="L548" s="229"/>
    </row>
    <row r="549" spans="1:12" ht="40.200000000000003" hidden="1" customHeight="1">
      <c r="A549" s="173" t="s">
        <v>14370</v>
      </c>
      <c r="B549" s="173" t="s">
        <v>14371</v>
      </c>
      <c r="C549" s="173" t="s">
        <v>238</v>
      </c>
      <c r="E549" s="229" t="s">
        <v>14372</v>
      </c>
      <c r="F549" s="229" t="s">
        <v>14600</v>
      </c>
      <c r="G549" s="229" t="s">
        <v>14580</v>
      </c>
      <c r="H549" s="229" t="s">
        <v>11177</v>
      </c>
      <c r="I549" s="171" t="s">
        <v>9</v>
      </c>
      <c r="J549" s="229" t="s">
        <v>645</v>
      </c>
      <c r="K549" s="229"/>
      <c r="L549" s="229"/>
    </row>
    <row r="550" spans="1:12" ht="40.200000000000003" hidden="1" customHeight="1">
      <c r="A550" s="173" t="s">
        <v>14370</v>
      </c>
      <c r="B550" s="173" t="s">
        <v>14371</v>
      </c>
      <c r="C550" s="173" t="s">
        <v>243</v>
      </c>
      <c r="E550" s="229" t="s">
        <v>14372</v>
      </c>
      <c r="F550" s="229" t="s">
        <v>14601</v>
      </c>
      <c r="G550" s="229" t="s">
        <v>14581</v>
      </c>
      <c r="H550" s="229" t="s">
        <v>11177</v>
      </c>
      <c r="I550" s="171" t="s">
        <v>9</v>
      </c>
      <c r="J550" s="229" t="s">
        <v>645</v>
      </c>
      <c r="K550" s="229"/>
      <c r="L550" s="229"/>
    </row>
    <row r="551" spans="1:12" ht="40.200000000000003" hidden="1" customHeight="1">
      <c r="A551" s="173" t="s">
        <v>14370</v>
      </c>
      <c r="B551" s="173" t="s">
        <v>14371</v>
      </c>
      <c r="C551" s="173" t="s">
        <v>248</v>
      </c>
      <c r="E551" s="229" t="s">
        <v>14372</v>
      </c>
      <c r="F551" s="229" t="s">
        <v>14602</v>
      </c>
      <c r="G551" s="229" t="s">
        <v>14582</v>
      </c>
      <c r="H551" s="229" t="s">
        <v>11177</v>
      </c>
      <c r="I551" s="171" t="s">
        <v>9</v>
      </c>
      <c r="J551" s="229" t="s">
        <v>645</v>
      </c>
      <c r="K551" s="229"/>
      <c r="L551" s="229"/>
    </row>
    <row r="552" spans="1:12" ht="40.200000000000003" hidden="1" customHeight="1">
      <c r="A552" s="173" t="s">
        <v>14370</v>
      </c>
      <c r="B552" s="173" t="s">
        <v>14371</v>
      </c>
      <c r="C552" s="173" t="s">
        <v>252</v>
      </c>
      <c r="E552" s="229" t="s">
        <v>14372</v>
      </c>
      <c r="F552" s="229" t="s">
        <v>14603</v>
      </c>
      <c r="G552" s="229" t="s">
        <v>14583</v>
      </c>
      <c r="H552" s="229" t="s">
        <v>11190</v>
      </c>
      <c r="I552" s="171" t="s">
        <v>9</v>
      </c>
      <c r="J552" s="229" t="s">
        <v>645</v>
      </c>
      <c r="K552" s="229"/>
      <c r="L552" s="229"/>
    </row>
    <row r="553" spans="1:12" ht="40.200000000000003" hidden="1" customHeight="1">
      <c r="A553" s="173" t="s">
        <v>14370</v>
      </c>
      <c r="B553" s="173" t="s">
        <v>14371</v>
      </c>
      <c r="C553" s="173" t="s">
        <v>257</v>
      </c>
      <c r="E553" s="229" t="s">
        <v>14372</v>
      </c>
      <c r="F553" s="229" t="s">
        <v>14604</v>
      </c>
      <c r="G553" s="229" t="s">
        <v>14584</v>
      </c>
      <c r="H553" s="229" t="s">
        <v>11190</v>
      </c>
      <c r="I553" s="171" t="s">
        <v>9</v>
      </c>
      <c r="J553" s="229" t="s">
        <v>645</v>
      </c>
      <c r="K553" s="229"/>
      <c r="L553" s="229"/>
    </row>
    <row r="554" spans="1:12" ht="40.200000000000003" hidden="1" customHeight="1">
      <c r="A554" s="173" t="s">
        <v>14370</v>
      </c>
      <c r="B554" s="173" t="s">
        <v>14371</v>
      </c>
      <c r="C554" s="173" t="s">
        <v>260</v>
      </c>
      <c r="E554" s="229" t="s">
        <v>14372</v>
      </c>
      <c r="F554" s="229" t="s">
        <v>14605</v>
      </c>
      <c r="G554" s="229" t="s">
        <v>14585</v>
      </c>
      <c r="H554" s="229" t="s">
        <v>11190</v>
      </c>
      <c r="I554" s="171" t="s">
        <v>9</v>
      </c>
      <c r="J554" s="229" t="s">
        <v>645</v>
      </c>
      <c r="K554" s="229"/>
      <c r="L554" s="229"/>
    </row>
    <row r="555" spans="1:12" ht="40.200000000000003" hidden="1" customHeight="1">
      <c r="A555" s="173" t="s">
        <v>14370</v>
      </c>
      <c r="B555" s="173" t="s">
        <v>14371</v>
      </c>
      <c r="C555" s="173" t="s">
        <v>264</v>
      </c>
      <c r="E555" s="229" t="s">
        <v>14372</v>
      </c>
      <c r="F555" s="229" t="s">
        <v>14606</v>
      </c>
      <c r="G555" s="229" t="s">
        <v>14586</v>
      </c>
      <c r="H555" s="229" t="s">
        <v>11190</v>
      </c>
      <c r="I555" s="171" t="s">
        <v>9</v>
      </c>
      <c r="J555" s="229" t="s">
        <v>645</v>
      </c>
      <c r="K555" s="229"/>
      <c r="L555" s="229"/>
    </row>
    <row r="556" spans="1:12" ht="40.200000000000003" hidden="1" customHeight="1">
      <c r="A556" s="173" t="s">
        <v>14370</v>
      </c>
      <c r="B556" s="173" t="s">
        <v>14371</v>
      </c>
      <c r="C556" s="173" t="s">
        <v>268</v>
      </c>
      <c r="E556" s="229" t="s">
        <v>14372</v>
      </c>
      <c r="F556" s="229" t="s">
        <v>14607</v>
      </c>
      <c r="G556" s="229" t="s">
        <v>14587</v>
      </c>
      <c r="H556" s="229" t="s">
        <v>11190</v>
      </c>
      <c r="I556" s="171" t="s">
        <v>9</v>
      </c>
      <c r="J556" s="229" t="s">
        <v>645</v>
      </c>
      <c r="K556" s="229"/>
      <c r="L556" s="229"/>
    </row>
    <row r="557" spans="1:12" ht="40.200000000000003" hidden="1" customHeight="1">
      <c r="A557" s="173" t="s">
        <v>14370</v>
      </c>
      <c r="B557" s="173" t="s">
        <v>14371</v>
      </c>
      <c r="C557" s="173" t="s">
        <v>272</v>
      </c>
      <c r="E557" s="229" t="s">
        <v>14372</v>
      </c>
      <c r="F557" s="229" t="s">
        <v>14608</v>
      </c>
      <c r="G557" s="229" t="s">
        <v>14588</v>
      </c>
      <c r="H557" s="229" t="s">
        <v>11208</v>
      </c>
      <c r="I557" s="171" t="s">
        <v>9</v>
      </c>
      <c r="J557" s="229" t="s">
        <v>645</v>
      </c>
      <c r="K557" s="229"/>
      <c r="L557" s="229"/>
    </row>
    <row r="558" spans="1:12" ht="40.200000000000003" hidden="1" customHeight="1">
      <c r="A558" s="173" t="s">
        <v>14370</v>
      </c>
      <c r="B558" s="173" t="s">
        <v>14371</v>
      </c>
      <c r="C558" s="173" t="s">
        <v>275</v>
      </c>
      <c r="E558" s="229" t="s">
        <v>14372</v>
      </c>
      <c r="F558" s="229" t="s">
        <v>14609</v>
      </c>
      <c r="G558" s="229" t="s">
        <v>14589</v>
      </c>
      <c r="H558" s="229" t="s">
        <v>11208</v>
      </c>
      <c r="I558" s="171" t="s">
        <v>9</v>
      </c>
      <c r="J558" s="229" t="s">
        <v>645</v>
      </c>
      <c r="K558" s="229"/>
      <c r="L558" s="229"/>
    </row>
    <row r="559" spans="1:12" ht="40.200000000000003" hidden="1" customHeight="1">
      <c r="A559" s="173" t="s">
        <v>14370</v>
      </c>
      <c r="B559" s="173" t="s">
        <v>14371</v>
      </c>
      <c r="C559" s="173" t="s">
        <v>279</v>
      </c>
      <c r="E559" s="229" t="s">
        <v>14372</v>
      </c>
      <c r="F559" s="229" t="s">
        <v>14610</v>
      </c>
      <c r="G559" s="229" t="s">
        <v>14590</v>
      </c>
      <c r="H559" s="229" t="s">
        <v>14616</v>
      </c>
      <c r="I559" s="171" t="s">
        <v>9</v>
      </c>
      <c r="J559" s="229"/>
      <c r="K559" s="229"/>
      <c r="L559" s="229"/>
    </row>
    <row r="560" spans="1:12" ht="40.200000000000003" hidden="1" customHeight="1">
      <c r="A560" s="173" t="s">
        <v>14370</v>
      </c>
      <c r="B560" s="173" t="s">
        <v>14371</v>
      </c>
      <c r="C560" s="173" t="s">
        <v>283</v>
      </c>
      <c r="E560" s="229" t="s">
        <v>14372</v>
      </c>
      <c r="F560" s="229" t="s">
        <v>14611</v>
      </c>
      <c r="G560" s="229" t="s">
        <v>14591</v>
      </c>
      <c r="H560" s="229" t="s">
        <v>14617</v>
      </c>
      <c r="I560" s="171" t="s">
        <v>9</v>
      </c>
      <c r="J560" s="229" t="s">
        <v>645</v>
      </c>
      <c r="K560" s="229"/>
      <c r="L560" s="229"/>
    </row>
    <row r="561" spans="1:14" ht="40.200000000000003" hidden="1" customHeight="1">
      <c r="A561" s="173" t="s">
        <v>14370</v>
      </c>
      <c r="B561" s="173" t="s">
        <v>14371</v>
      </c>
      <c r="C561" s="173" t="s">
        <v>286</v>
      </c>
      <c r="E561" s="229" t="s">
        <v>14372</v>
      </c>
      <c r="F561" s="229" t="s">
        <v>14612</v>
      </c>
      <c r="G561" s="229" t="s">
        <v>14592</v>
      </c>
      <c r="H561" s="229" t="s">
        <v>14617</v>
      </c>
      <c r="I561" s="171" t="s">
        <v>9</v>
      </c>
      <c r="J561" s="229" t="s">
        <v>645</v>
      </c>
      <c r="K561" s="229"/>
      <c r="L561" s="229"/>
    </row>
    <row r="562" spans="1:14" ht="40.200000000000003" hidden="1" customHeight="1">
      <c r="A562" s="173" t="s">
        <v>14370</v>
      </c>
      <c r="B562" s="173" t="s">
        <v>14371</v>
      </c>
      <c r="C562" s="173" t="s">
        <v>290</v>
      </c>
      <c r="E562" s="229" t="s">
        <v>14372</v>
      </c>
      <c r="F562" s="229" t="s">
        <v>14613</v>
      </c>
      <c r="G562" s="229" t="s">
        <v>14593</v>
      </c>
      <c r="H562" s="229" t="s">
        <v>14617</v>
      </c>
      <c r="I562" s="171" t="s">
        <v>9</v>
      </c>
      <c r="J562" s="229" t="s">
        <v>645</v>
      </c>
      <c r="K562" s="229"/>
      <c r="L562" s="229"/>
    </row>
    <row r="563" spans="1:14" ht="40.200000000000003" hidden="1" customHeight="1">
      <c r="A563" s="173" t="s">
        <v>14370</v>
      </c>
      <c r="B563" s="173" t="s">
        <v>14371</v>
      </c>
      <c r="C563" s="173" t="s">
        <v>295</v>
      </c>
      <c r="E563" s="229" t="s">
        <v>14372</v>
      </c>
      <c r="F563" s="229" t="s">
        <v>14614</v>
      </c>
      <c r="G563" s="229" t="s">
        <v>14594</v>
      </c>
      <c r="H563" s="229" t="s">
        <v>14618</v>
      </c>
      <c r="I563" s="171" t="s">
        <v>9</v>
      </c>
      <c r="J563" s="229" t="s">
        <v>645</v>
      </c>
      <c r="K563" s="229"/>
      <c r="L563" s="229"/>
    </row>
    <row r="564" spans="1:14" ht="40.200000000000003" hidden="1" customHeight="1">
      <c r="A564" s="173" t="s">
        <v>14370</v>
      </c>
      <c r="B564" s="173" t="s">
        <v>14371</v>
      </c>
      <c r="C564" s="173" t="s">
        <v>300</v>
      </c>
      <c r="E564" s="229" t="s">
        <v>14372</v>
      </c>
      <c r="F564" s="229" t="s">
        <v>14376</v>
      </c>
      <c r="G564" s="229" t="s">
        <v>14595</v>
      </c>
      <c r="H564" s="229" t="s">
        <v>11128</v>
      </c>
      <c r="I564" s="171" t="s">
        <v>9</v>
      </c>
      <c r="J564" s="229" t="s">
        <v>645</v>
      </c>
      <c r="K564" s="229"/>
      <c r="L564" s="229"/>
    </row>
    <row r="565" spans="1:14" ht="40.200000000000003" hidden="1" customHeight="1">
      <c r="A565" s="173" t="s">
        <v>14370</v>
      </c>
      <c r="B565" s="173" t="s">
        <v>14371</v>
      </c>
      <c r="C565" s="173" t="s">
        <v>304</v>
      </c>
      <c r="E565" s="229" t="s">
        <v>14372</v>
      </c>
      <c r="F565" s="229" t="s">
        <v>14377</v>
      </c>
      <c r="G565" s="229" t="s">
        <v>14596</v>
      </c>
      <c r="H565" s="229" t="s">
        <v>14375</v>
      </c>
      <c r="I565" s="171" t="s">
        <v>9</v>
      </c>
      <c r="J565" s="229"/>
      <c r="K565" s="229"/>
      <c r="L565" s="229"/>
    </row>
    <row r="566" spans="1:14" ht="40.200000000000003" hidden="1" customHeight="1">
      <c r="A566" s="229" t="s">
        <v>14378</v>
      </c>
      <c r="B566" s="548" t="s">
        <v>14379</v>
      </c>
      <c r="C566" s="229" t="s">
        <v>14380</v>
      </c>
      <c r="D566" s="229" t="s">
        <v>645</v>
      </c>
      <c r="E566" s="229" t="s">
        <v>14381</v>
      </c>
      <c r="F566" s="229" t="s">
        <v>11168</v>
      </c>
      <c r="G566" s="229" t="s">
        <v>14632</v>
      </c>
      <c r="H566" s="229" t="s">
        <v>10906</v>
      </c>
      <c r="I566" s="171" t="s">
        <v>9</v>
      </c>
      <c r="J566" s="229" t="s">
        <v>645</v>
      </c>
      <c r="K566" s="229"/>
      <c r="L566" s="229"/>
      <c r="M566" s="229" t="s">
        <v>645</v>
      </c>
      <c r="N566" s="173" t="s">
        <v>14382</v>
      </c>
    </row>
    <row r="567" spans="1:14" ht="40.200000000000003" hidden="1" customHeight="1">
      <c r="A567" s="229" t="s">
        <v>14378</v>
      </c>
      <c r="B567" s="548"/>
      <c r="C567" s="229" t="s">
        <v>14383</v>
      </c>
      <c r="D567" s="229" t="s">
        <v>645</v>
      </c>
      <c r="E567" s="229" t="s">
        <v>14381</v>
      </c>
      <c r="F567" s="229" t="s">
        <v>11171</v>
      </c>
      <c r="G567" s="229" t="s">
        <v>14633</v>
      </c>
      <c r="H567" s="229" t="s">
        <v>14634</v>
      </c>
      <c r="I567" s="171" t="s">
        <v>9</v>
      </c>
      <c r="J567" s="229" t="s">
        <v>645</v>
      </c>
      <c r="K567" s="229"/>
      <c r="L567" s="229"/>
      <c r="M567" s="229" t="s">
        <v>645</v>
      </c>
      <c r="N567" s="173" t="s">
        <v>14384</v>
      </c>
    </row>
    <row r="568" spans="1:14" ht="40.200000000000003" hidden="1" customHeight="1">
      <c r="A568" s="229" t="s">
        <v>14378</v>
      </c>
      <c r="B568" s="548"/>
      <c r="C568" s="229" t="s">
        <v>14385</v>
      </c>
      <c r="D568" s="229"/>
      <c r="E568" s="229" t="s">
        <v>14381</v>
      </c>
      <c r="F568" s="229" t="s">
        <v>14386</v>
      </c>
      <c r="G568" s="229" t="s">
        <v>14635</v>
      </c>
      <c r="H568" s="229" t="s">
        <v>11124</v>
      </c>
      <c r="I568" s="171" t="s">
        <v>9</v>
      </c>
      <c r="J568" s="229"/>
      <c r="K568" s="229"/>
      <c r="L568" s="229"/>
      <c r="M568" s="229"/>
      <c r="N568" s="173" t="s">
        <v>14387</v>
      </c>
    </row>
    <row r="569" spans="1:14" ht="40.200000000000003" hidden="1" customHeight="1">
      <c r="A569" s="229" t="s">
        <v>14378</v>
      </c>
      <c r="B569" s="548"/>
      <c r="C569" s="229" t="s">
        <v>14388</v>
      </c>
      <c r="D569" s="229"/>
      <c r="E569" s="229" t="s">
        <v>14381</v>
      </c>
      <c r="F569" s="229" t="s">
        <v>14389</v>
      </c>
      <c r="G569" s="229" t="s">
        <v>14636</v>
      </c>
      <c r="H569" s="229" t="s">
        <v>11124</v>
      </c>
      <c r="I569" s="171" t="s">
        <v>9</v>
      </c>
      <c r="J569" s="229"/>
      <c r="K569" s="229"/>
      <c r="L569" s="229"/>
      <c r="M569" s="229"/>
      <c r="N569" s="173" t="s">
        <v>14390</v>
      </c>
    </row>
    <row r="570" spans="1:14" ht="40.200000000000003" hidden="1" customHeight="1">
      <c r="A570" s="229" t="s">
        <v>14378</v>
      </c>
      <c r="B570" s="548"/>
      <c r="C570" s="229" t="s">
        <v>14391</v>
      </c>
      <c r="D570" s="229" t="s">
        <v>645</v>
      </c>
      <c r="E570" s="229" t="s">
        <v>14381</v>
      </c>
      <c r="F570" s="229" t="s">
        <v>14619</v>
      </c>
      <c r="G570" s="229" t="s">
        <v>14637</v>
      </c>
      <c r="H570" s="229" t="s">
        <v>11177</v>
      </c>
      <c r="I570" s="171" t="s">
        <v>9</v>
      </c>
      <c r="J570" s="229" t="s">
        <v>645</v>
      </c>
      <c r="K570" s="229"/>
      <c r="L570" s="229"/>
      <c r="M570" s="229" t="s">
        <v>645</v>
      </c>
      <c r="N570" s="173" t="s">
        <v>14392</v>
      </c>
    </row>
    <row r="571" spans="1:14" ht="40.200000000000003" hidden="1" customHeight="1">
      <c r="A571" s="229" t="s">
        <v>14378</v>
      </c>
      <c r="B571" s="548"/>
      <c r="C571" s="229" t="s">
        <v>14393</v>
      </c>
      <c r="D571" s="229" t="s">
        <v>645</v>
      </c>
      <c r="E571" s="229" t="s">
        <v>14381</v>
      </c>
      <c r="F571" s="229" t="s">
        <v>14620</v>
      </c>
      <c r="G571" s="229" t="s">
        <v>14638</v>
      </c>
      <c r="H571" s="229" t="s">
        <v>11177</v>
      </c>
      <c r="I571" s="171" t="s">
        <v>9</v>
      </c>
      <c r="J571" s="229" t="s">
        <v>645</v>
      </c>
      <c r="K571" s="229"/>
      <c r="L571" s="229"/>
      <c r="M571" s="229" t="s">
        <v>645</v>
      </c>
      <c r="N571" s="173" t="s">
        <v>14394</v>
      </c>
    </row>
    <row r="572" spans="1:14" ht="40.200000000000003" hidden="1" customHeight="1">
      <c r="A572" s="229" t="s">
        <v>14378</v>
      </c>
      <c r="B572" s="548"/>
      <c r="C572" s="229" t="s">
        <v>14395</v>
      </c>
      <c r="D572" s="229" t="s">
        <v>645</v>
      </c>
      <c r="E572" s="229" t="s">
        <v>14381</v>
      </c>
      <c r="F572" s="229" t="s">
        <v>14621</v>
      </c>
      <c r="G572" s="229" t="s">
        <v>14639</v>
      </c>
      <c r="H572" s="229" t="s">
        <v>11177</v>
      </c>
      <c r="I572" s="171" t="s">
        <v>9</v>
      </c>
      <c r="J572" s="229" t="s">
        <v>645</v>
      </c>
      <c r="K572" s="229"/>
      <c r="L572" s="229"/>
      <c r="M572" s="229" t="s">
        <v>645</v>
      </c>
      <c r="N572" s="173" t="s">
        <v>14396</v>
      </c>
    </row>
    <row r="573" spans="1:14" ht="40.200000000000003" hidden="1" customHeight="1">
      <c r="A573" s="229" t="s">
        <v>14378</v>
      </c>
      <c r="B573" s="548"/>
      <c r="C573" s="229" t="s">
        <v>14397</v>
      </c>
      <c r="D573" s="229" t="s">
        <v>645</v>
      </c>
      <c r="E573" s="229" t="s">
        <v>14381</v>
      </c>
      <c r="F573" s="229" t="s">
        <v>14622</v>
      </c>
      <c r="G573" s="229" t="s">
        <v>14640</v>
      </c>
      <c r="H573" s="229" t="s">
        <v>11177</v>
      </c>
      <c r="I573" s="171" t="s">
        <v>9</v>
      </c>
      <c r="J573" s="229" t="s">
        <v>645</v>
      </c>
      <c r="K573" s="229"/>
      <c r="L573" s="229"/>
      <c r="M573" s="229" t="s">
        <v>645</v>
      </c>
      <c r="N573" s="173" t="s">
        <v>14398</v>
      </c>
    </row>
    <row r="574" spans="1:14" ht="40.200000000000003" hidden="1" customHeight="1">
      <c r="A574" s="229" t="s">
        <v>14378</v>
      </c>
      <c r="B574" s="548"/>
      <c r="C574" s="229" t="s">
        <v>14399</v>
      </c>
      <c r="D574" s="229" t="s">
        <v>645</v>
      </c>
      <c r="E574" s="229" t="s">
        <v>14381</v>
      </c>
      <c r="F574" s="229" t="s">
        <v>14623</v>
      </c>
      <c r="G574" s="229" t="s">
        <v>14641</v>
      </c>
      <c r="H574" s="229" t="s">
        <v>11190</v>
      </c>
      <c r="I574" s="171" t="s">
        <v>9</v>
      </c>
      <c r="J574" s="229" t="s">
        <v>645</v>
      </c>
      <c r="K574" s="229"/>
      <c r="L574" s="229"/>
      <c r="M574" s="229" t="s">
        <v>645</v>
      </c>
      <c r="N574" s="173" t="s">
        <v>14400</v>
      </c>
    </row>
    <row r="575" spans="1:14" ht="40.200000000000003" hidden="1" customHeight="1">
      <c r="A575" s="229" t="s">
        <v>14378</v>
      </c>
      <c r="B575" s="548"/>
      <c r="C575" s="229" t="s">
        <v>14401</v>
      </c>
      <c r="D575" s="229" t="s">
        <v>645</v>
      </c>
      <c r="E575" s="229" t="s">
        <v>14381</v>
      </c>
      <c r="F575" s="229" t="s">
        <v>14624</v>
      </c>
      <c r="G575" s="229" t="s">
        <v>14642</v>
      </c>
      <c r="H575" s="229" t="s">
        <v>11190</v>
      </c>
      <c r="I575" s="171" t="s">
        <v>9</v>
      </c>
      <c r="J575" s="229" t="s">
        <v>645</v>
      </c>
      <c r="K575" s="229"/>
      <c r="L575" s="229"/>
      <c r="M575" s="229" t="s">
        <v>645</v>
      </c>
      <c r="N575" s="173" t="s">
        <v>14402</v>
      </c>
    </row>
    <row r="576" spans="1:14" ht="40.200000000000003" hidden="1" customHeight="1">
      <c r="A576" s="229" t="s">
        <v>14378</v>
      </c>
      <c r="B576" s="548"/>
      <c r="C576" s="229" t="s">
        <v>14403</v>
      </c>
      <c r="D576" s="229" t="s">
        <v>645</v>
      </c>
      <c r="E576" s="229" t="s">
        <v>14381</v>
      </c>
      <c r="F576" s="229" t="s">
        <v>14625</v>
      </c>
      <c r="G576" s="229" t="s">
        <v>14643</v>
      </c>
      <c r="H576" s="229" t="s">
        <v>11190</v>
      </c>
      <c r="I576" s="171" t="s">
        <v>9</v>
      </c>
      <c r="J576" s="229" t="s">
        <v>645</v>
      </c>
      <c r="K576" s="229"/>
      <c r="L576" s="229"/>
      <c r="M576" s="229" t="s">
        <v>645</v>
      </c>
      <c r="N576" s="173" t="s">
        <v>14404</v>
      </c>
    </row>
    <row r="577" spans="1:17" ht="40.200000000000003" hidden="1" customHeight="1">
      <c r="A577" s="229" t="s">
        <v>14378</v>
      </c>
      <c r="B577" s="548"/>
      <c r="C577" s="229" t="s">
        <v>14405</v>
      </c>
      <c r="D577" s="229" t="s">
        <v>645</v>
      </c>
      <c r="E577" s="229" t="s">
        <v>14381</v>
      </c>
      <c r="F577" s="229" t="s">
        <v>14626</v>
      </c>
      <c r="G577" s="229" t="s">
        <v>14644</v>
      </c>
      <c r="H577" s="229" t="s">
        <v>11190</v>
      </c>
      <c r="I577" s="171" t="s">
        <v>9</v>
      </c>
      <c r="J577" s="229" t="s">
        <v>645</v>
      </c>
      <c r="K577" s="229"/>
      <c r="L577" s="229"/>
      <c r="M577" s="229" t="s">
        <v>645</v>
      </c>
      <c r="N577" s="173" t="s">
        <v>14406</v>
      </c>
    </row>
    <row r="578" spans="1:17" ht="40.200000000000003" hidden="1" customHeight="1">
      <c r="A578" s="229" t="s">
        <v>14378</v>
      </c>
      <c r="B578" s="548"/>
      <c r="C578" s="229" t="s">
        <v>14407</v>
      </c>
      <c r="D578" s="229" t="s">
        <v>645</v>
      </c>
      <c r="E578" s="229" t="s">
        <v>14381</v>
      </c>
      <c r="F578" s="229" t="s">
        <v>14627</v>
      </c>
      <c r="G578" s="229" t="s">
        <v>14645</v>
      </c>
      <c r="H578" s="229" t="s">
        <v>11190</v>
      </c>
      <c r="I578" s="171" t="s">
        <v>9</v>
      </c>
      <c r="J578" s="229" t="s">
        <v>645</v>
      </c>
      <c r="K578" s="229"/>
      <c r="L578" s="229"/>
      <c r="M578" s="229" t="s">
        <v>645</v>
      </c>
      <c r="N578" s="173" t="s">
        <v>14408</v>
      </c>
    </row>
    <row r="579" spans="1:17" ht="40.200000000000003" hidden="1" customHeight="1">
      <c r="A579" s="229" t="s">
        <v>14378</v>
      </c>
      <c r="B579" s="548"/>
      <c r="C579" s="229" t="s">
        <v>14409</v>
      </c>
      <c r="D579" s="229" t="s">
        <v>645</v>
      </c>
      <c r="E579" s="229" t="s">
        <v>14381</v>
      </c>
      <c r="F579" s="229" t="s">
        <v>14628</v>
      </c>
      <c r="G579" s="229" t="s">
        <v>14646</v>
      </c>
      <c r="H579" s="229" t="s">
        <v>11208</v>
      </c>
      <c r="I579" s="171" t="s">
        <v>9</v>
      </c>
      <c r="J579" s="229" t="s">
        <v>645</v>
      </c>
      <c r="K579" s="229"/>
      <c r="L579" s="229"/>
      <c r="M579" s="229" t="s">
        <v>645</v>
      </c>
      <c r="N579" s="173" t="s">
        <v>14410</v>
      </c>
    </row>
    <row r="580" spans="1:17" ht="40.200000000000003" hidden="1" customHeight="1">
      <c r="A580" s="229" t="s">
        <v>14378</v>
      </c>
      <c r="B580" s="548"/>
      <c r="C580" s="229" t="s">
        <v>14411</v>
      </c>
      <c r="D580" s="229" t="s">
        <v>645</v>
      </c>
      <c r="E580" s="229" t="s">
        <v>14381</v>
      </c>
      <c r="F580" s="229" t="s">
        <v>14629</v>
      </c>
      <c r="G580" s="229" t="s">
        <v>14647</v>
      </c>
      <c r="H580" s="229" t="s">
        <v>11208</v>
      </c>
      <c r="I580" s="171" t="s">
        <v>9</v>
      </c>
      <c r="J580" s="229" t="s">
        <v>645</v>
      </c>
      <c r="K580" s="229"/>
      <c r="L580" s="229"/>
      <c r="M580" s="229" t="s">
        <v>645</v>
      </c>
      <c r="N580" s="229" t="s">
        <v>14412</v>
      </c>
    </row>
    <row r="581" spans="1:17" ht="40.200000000000003" hidden="1" customHeight="1">
      <c r="A581" s="229" t="s">
        <v>14378</v>
      </c>
      <c r="B581" s="548"/>
      <c r="C581" s="229" t="s">
        <v>14413</v>
      </c>
      <c r="D581" s="229" t="s">
        <v>645</v>
      </c>
      <c r="E581" s="229" t="s">
        <v>14381</v>
      </c>
      <c r="F581" s="229" t="s">
        <v>14610</v>
      </c>
      <c r="G581" s="229" t="s">
        <v>14648</v>
      </c>
      <c r="H581" s="229" t="s">
        <v>14649</v>
      </c>
      <c r="I581" s="171" t="s">
        <v>9</v>
      </c>
      <c r="J581" s="229" t="s">
        <v>645</v>
      </c>
      <c r="K581" s="229"/>
      <c r="L581" s="229"/>
      <c r="M581" s="229" t="s">
        <v>645</v>
      </c>
      <c r="N581" s="229" t="s">
        <v>14414</v>
      </c>
    </row>
    <row r="582" spans="1:17" ht="40.200000000000003" hidden="1" customHeight="1">
      <c r="A582" s="229" t="s">
        <v>14378</v>
      </c>
      <c r="B582" s="548"/>
      <c r="C582" s="229" t="s">
        <v>14415</v>
      </c>
      <c r="D582" s="172" t="s">
        <v>645</v>
      </c>
      <c r="E582" s="229" t="s">
        <v>14381</v>
      </c>
      <c r="F582" s="170" t="s">
        <v>14630</v>
      </c>
      <c r="G582" s="229" t="s">
        <v>14650</v>
      </c>
      <c r="H582" s="229" t="s">
        <v>17950</v>
      </c>
      <c r="I582" s="171" t="s">
        <v>9</v>
      </c>
      <c r="J582" s="172"/>
      <c r="K582" s="229"/>
      <c r="L582" s="172"/>
      <c r="M582" s="172" t="s">
        <v>645</v>
      </c>
      <c r="N582" s="172" t="s">
        <v>645</v>
      </c>
    </row>
    <row r="583" spans="1:17" ht="40.200000000000003" hidden="1" customHeight="1">
      <c r="A583" s="229" t="s">
        <v>14378</v>
      </c>
      <c r="B583" s="548"/>
      <c r="C583" s="229" t="s">
        <v>14416</v>
      </c>
      <c r="D583" s="229" t="s">
        <v>645</v>
      </c>
      <c r="E583" s="229" t="s">
        <v>14381</v>
      </c>
      <c r="F583" s="170" t="s">
        <v>14631</v>
      </c>
      <c r="G583" s="229" t="s">
        <v>14651</v>
      </c>
      <c r="H583" s="229" t="s">
        <v>14649</v>
      </c>
      <c r="I583" s="171" t="s">
        <v>9</v>
      </c>
      <c r="J583" s="229" t="s">
        <v>645</v>
      </c>
      <c r="L583" s="229"/>
      <c r="M583" s="229" t="s">
        <v>645</v>
      </c>
      <c r="N583" s="229" t="s">
        <v>14417</v>
      </c>
    </row>
    <row r="584" spans="1:17" ht="40.200000000000003" hidden="1" customHeight="1">
      <c r="A584" s="229" t="s">
        <v>14378</v>
      </c>
      <c r="B584" s="548"/>
      <c r="C584" s="229" t="s">
        <v>14655</v>
      </c>
      <c r="D584" s="229" t="s">
        <v>645</v>
      </c>
      <c r="E584" s="229" t="s">
        <v>14381</v>
      </c>
      <c r="F584" s="229" t="s">
        <v>14376</v>
      </c>
      <c r="G584" s="229" t="s">
        <v>14652</v>
      </c>
      <c r="H584" s="229" t="s">
        <v>11128</v>
      </c>
      <c r="I584" s="171" t="s">
        <v>9</v>
      </c>
      <c r="J584" s="229" t="s">
        <v>645</v>
      </c>
      <c r="K584" s="179"/>
      <c r="L584" s="229"/>
      <c r="M584" s="229" t="s">
        <v>645</v>
      </c>
      <c r="N584" s="229" t="s">
        <v>14419</v>
      </c>
    </row>
    <row r="585" spans="1:17" ht="40.200000000000003" hidden="1" customHeight="1">
      <c r="A585" s="229" t="s">
        <v>14378</v>
      </c>
      <c r="B585" s="548"/>
      <c r="C585" s="229" t="s">
        <v>14418</v>
      </c>
      <c r="D585" s="229" t="s">
        <v>645</v>
      </c>
      <c r="E585" s="229" t="s">
        <v>14381</v>
      </c>
      <c r="F585" s="229" t="s">
        <v>14377</v>
      </c>
      <c r="G585" s="229" t="s">
        <v>14653</v>
      </c>
      <c r="H585" s="229" t="s">
        <v>14654</v>
      </c>
      <c r="I585" s="171" t="s">
        <v>9</v>
      </c>
      <c r="J585" s="229" t="s">
        <v>645</v>
      </c>
      <c r="L585" s="229"/>
      <c r="M585" s="229" t="s">
        <v>645</v>
      </c>
      <c r="N585" s="229" t="s">
        <v>14420</v>
      </c>
    </row>
    <row r="586" spans="1:17" ht="40.200000000000003" hidden="1" customHeight="1">
      <c r="A586" s="229" t="s">
        <v>14421</v>
      </c>
      <c r="B586" s="229" t="s">
        <v>14422</v>
      </c>
      <c r="C586" s="229" t="s">
        <v>14423</v>
      </c>
      <c r="D586" s="229"/>
      <c r="E586" s="229" t="s">
        <v>14422</v>
      </c>
      <c r="F586" s="190" t="s">
        <v>14424</v>
      </c>
      <c r="G586" s="229" t="s">
        <v>14656</v>
      </c>
      <c r="H586" s="229" t="s">
        <v>14657</v>
      </c>
      <c r="I586" s="171" t="s">
        <v>9</v>
      </c>
      <c r="J586" s="229"/>
      <c r="K586" s="229"/>
      <c r="L586" s="229"/>
      <c r="M586" s="229"/>
      <c r="N586" s="173" t="s">
        <v>14425</v>
      </c>
      <c r="O586" s="229"/>
      <c r="P586" s="229"/>
      <c r="Q586" s="229"/>
    </row>
    <row r="587" spans="1:17" ht="40.200000000000003" hidden="1" customHeight="1">
      <c r="A587" s="229" t="s">
        <v>14421</v>
      </c>
      <c r="B587" s="229" t="s">
        <v>14422</v>
      </c>
      <c r="C587" s="229" t="s">
        <v>14426</v>
      </c>
      <c r="D587" s="229"/>
      <c r="E587" s="229" t="s">
        <v>14422</v>
      </c>
      <c r="F587" s="190" t="s">
        <v>14427</v>
      </c>
      <c r="G587" s="229" t="s">
        <v>14656</v>
      </c>
      <c r="H587" s="229" t="s">
        <v>14658</v>
      </c>
      <c r="I587" s="171" t="s">
        <v>9</v>
      </c>
      <c r="J587" s="229"/>
      <c r="K587" s="229"/>
      <c r="L587" s="229"/>
      <c r="M587" s="229"/>
      <c r="N587" s="173" t="s">
        <v>14428</v>
      </c>
      <c r="O587" s="229"/>
      <c r="P587" s="229"/>
      <c r="Q587" s="229"/>
    </row>
    <row r="588" spans="1:17" ht="40.200000000000003" hidden="1" customHeight="1">
      <c r="A588" s="229" t="s">
        <v>14421</v>
      </c>
      <c r="B588" s="229" t="s">
        <v>14422</v>
      </c>
      <c r="C588" s="229" t="s">
        <v>14429</v>
      </c>
      <c r="D588" s="229"/>
      <c r="E588" s="229" t="s">
        <v>14422</v>
      </c>
      <c r="F588" s="190" t="s">
        <v>14430</v>
      </c>
      <c r="G588" s="229" t="s">
        <v>14656</v>
      </c>
      <c r="H588" s="229" t="s">
        <v>14659</v>
      </c>
      <c r="I588" s="171" t="s">
        <v>9</v>
      </c>
      <c r="J588" s="229"/>
      <c r="K588" s="229"/>
      <c r="L588" s="229"/>
      <c r="M588" s="229"/>
      <c r="N588" s="173" t="s">
        <v>14428</v>
      </c>
      <c r="O588" s="229"/>
      <c r="P588" s="229"/>
      <c r="Q588" s="229"/>
    </row>
    <row r="589" spans="1:17" ht="40.200000000000003" hidden="1" customHeight="1">
      <c r="A589" s="229" t="s">
        <v>14421</v>
      </c>
      <c r="B589" s="229" t="s">
        <v>14422</v>
      </c>
      <c r="C589" s="229" t="s">
        <v>14431</v>
      </c>
      <c r="D589" s="229"/>
      <c r="E589" s="229" t="s">
        <v>14422</v>
      </c>
      <c r="F589" s="229" t="s">
        <v>14432</v>
      </c>
      <c r="G589" s="229" t="s">
        <v>14660</v>
      </c>
      <c r="H589" s="229" t="s">
        <v>14433</v>
      </c>
      <c r="I589" s="171" t="s">
        <v>9</v>
      </c>
      <c r="J589" s="229"/>
      <c r="K589" s="229"/>
      <c r="L589" s="229"/>
      <c r="M589" s="229"/>
      <c r="N589" s="229"/>
      <c r="O589" s="229"/>
      <c r="P589" s="229"/>
      <c r="Q589" s="229"/>
    </row>
    <row r="590" spans="1:17" ht="40.200000000000003" hidden="1" customHeight="1">
      <c r="A590" s="229" t="s">
        <v>14421</v>
      </c>
      <c r="B590" s="229" t="s">
        <v>14422</v>
      </c>
      <c r="C590" s="229" t="s">
        <v>14434</v>
      </c>
      <c r="D590" s="229"/>
      <c r="E590" s="229" t="s">
        <v>14422</v>
      </c>
      <c r="F590" s="229" t="s">
        <v>14435</v>
      </c>
      <c r="G590" s="229" t="s">
        <v>14660</v>
      </c>
      <c r="H590" s="229" t="s">
        <v>14436</v>
      </c>
      <c r="I590" s="171" t="s">
        <v>9</v>
      </c>
      <c r="J590" s="229"/>
      <c r="K590" s="229"/>
      <c r="L590" s="229"/>
      <c r="M590" s="229"/>
      <c r="N590" s="229"/>
      <c r="O590" s="229"/>
      <c r="P590" s="229"/>
      <c r="Q590" s="229"/>
    </row>
    <row r="591" spans="1:17" ht="40.200000000000003" hidden="1" customHeight="1">
      <c r="A591" s="229" t="s">
        <v>14421</v>
      </c>
      <c r="B591" s="229" t="s">
        <v>14422</v>
      </c>
      <c r="C591" s="229" t="s">
        <v>14437</v>
      </c>
      <c r="D591" s="229"/>
      <c r="E591" s="229" t="s">
        <v>14422</v>
      </c>
      <c r="F591" s="229" t="s">
        <v>14438</v>
      </c>
      <c r="G591" s="229" t="s">
        <v>14661</v>
      </c>
      <c r="H591" s="229" t="s">
        <v>14439</v>
      </c>
      <c r="I591" s="171" t="s">
        <v>9</v>
      </c>
      <c r="J591" s="229"/>
      <c r="K591" s="229"/>
      <c r="L591" s="229"/>
      <c r="M591" s="229"/>
      <c r="N591" s="173" t="s">
        <v>14428</v>
      </c>
      <c r="O591" s="229"/>
      <c r="P591" s="229"/>
      <c r="Q591" s="229"/>
    </row>
    <row r="592" spans="1:17" ht="40.200000000000003" hidden="1" customHeight="1">
      <c r="A592" s="229" t="s">
        <v>14421</v>
      </c>
      <c r="B592" s="229" t="s">
        <v>14422</v>
      </c>
      <c r="C592" s="229" t="s">
        <v>14440</v>
      </c>
      <c r="D592" s="229"/>
      <c r="E592" s="229" t="s">
        <v>14422</v>
      </c>
      <c r="F592" s="229" t="s">
        <v>14662</v>
      </c>
      <c r="G592" s="229" t="s">
        <v>14661</v>
      </c>
      <c r="H592" s="229" t="s">
        <v>14441</v>
      </c>
      <c r="I592" s="171" t="s">
        <v>9</v>
      </c>
      <c r="J592" s="229"/>
      <c r="K592" s="229"/>
      <c r="L592" s="229"/>
      <c r="M592" s="229"/>
      <c r="N592" s="173" t="s">
        <v>14442</v>
      </c>
      <c r="O592" s="229"/>
      <c r="P592" s="229"/>
      <c r="Q592" s="229"/>
    </row>
    <row r="593" spans="1:17" ht="40.200000000000003" hidden="1" customHeight="1">
      <c r="A593" s="229" t="s">
        <v>14421</v>
      </c>
      <c r="B593" s="229" t="s">
        <v>14422</v>
      </c>
      <c r="C593" s="229" t="s">
        <v>14443</v>
      </c>
      <c r="D593" s="229"/>
      <c r="E593" s="229" t="s">
        <v>14422</v>
      </c>
      <c r="F593" s="229" t="s">
        <v>14663</v>
      </c>
      <c r="G593" s="229" t="s">
        <v>14664</v>
      </c>
      <c r="H593" s="229" t="s">
        <v>14444</v>
      </c>
      <c r="I593" s="171" t="s">
        <v>9</v>
      </c>
      <c r="J593" s="229"/>
      <c r="K593" s="229"/>
      <c r="L593" s="170"/>
      <c r="M593" s="229"/>
      <c r="N593" s="173" t="s">
        <v>14445</v>
      </c>
      <c r="O593" s="229"/>
      <c r="P593" s="229"/>
      <c r="Q593" s="229"/>
    </row>
    <row r="594" spans="1:17" ht="40.200000000000003" hidden="1" customHeight="1">
      <c r="A594" s="229" t="s">
        <v>14421</v>
      </c>
      <c r="B594" s="229" t="s">
        <v>14422</v>
      </c>
      <c r="C594" s="229" t="s">
        <v>14446</v>
      </c>
      <c r="D594" s="229"/>
      <c r="E594" s="229" t="s">
        <v>14422</v>
      </c>
      <c r="F594" s="229" t="s">
        <v>14447</v>
      </c>
      <c r="G594" s="229" t="s">
        <v>14665</v>
      </c>
      <c r="H594" s="229" t="s">
        <v>14448</v>
      </c>
      <c r="I594" s="171" t="s">
        <v>9</v>
      </c>
      <c r="J594" s="229"/>
      <c r="K594" s="229"/>
      <c r="L594" s="229"/>
      <c r="M594" s="229"/>
      <c r="N594" s="173" t="s">
        <v>14428</v>
      </c>
      <c r="O594" s="229"/>
      <c r="P594" s="229"/>
      <c r="Q594" s="229"/>
    </row>
    <row r="595" spans="1:17" ht="40.200000000000003" hidden="1" customHeight="1">
      <c r="A595" s="229" t="s">
        <v>14421</v>
      </c>
      <c r="B595" s="229" t="s">
        <v>14422</v>
      </c>
      <c r="C595" s="229" t="s">
        <v>14449</v>
      </c>
      <c r="D595" s="229"/>
      <c r="E595" s="229" t="s">
        <v>14422</v>
      </c>
      <c r="F595" s="229" t="s">
        <v>14450</v>
      </c>
      <c r="G595" s="229" t="s">
        <v>14666</v>
      </c>
      <c r="H595" s="229" t="s">
        <v>14451</v>
      </c>
      <c r="I595" s="171" t="s">
        <v>9</v>
      </c>
      <c r="J595" s="229"/>
      <c r="K595" s="229"/>
      <c r="L595" s="229"/>
      <c r="M595" s="229"/>
      <c r="N595" s="173" t="s">
        <v>14452</v>
      </c>
      <c r="O595" s="229"/>
      <c r="P595" s="229"/>
      <c r="Q595" s="229"/>
    </row>
    <row r="596" spans="1:17" ht="40.200000000000003" hidden="1" customHeight="1">
      <c r="A596" s="229" t="s">
        <v>14421</v>
      </c>
      <c r="B596" s="229" t="s">
        <v>14422</v>
      </c>
      <c r="C596" s="229" t="s">
        <v>14453</v>
      </c>
      <c r="D596" s="229"/>
      <c r="E596" s="229" t="s">
        <v>14422</v>
      </c>
      <c r="F596" s="229" t="s">
        <v>14454</v>
      </c>
      <c r="G596" s="229" t="s">
        <v>14667</v>
      </c>
      <c r="H596" s="229" t="s">
        <v>14455</v>
      </c>
      <c r="I596" s="171" t="s">
        <v>9</v>
      </c>
      <c r="J596" s="229"/>
      <c r="K596" s="229"/>
      <c r="L596" s="229"/>
      <c r="M596" s="229"/>
      <c r="N596" s="173" t="s">
        <v>14456</v>
      </c>
      <c r="O596" s="229"/>
      <c r="P596" s="229"/>
      <c r="Q596" s="229"/>
    </row>
    <row r="597" spans="1:17" ht="40.200000000000003" hidden="1" customHeight="1">
      <c r="A597" s="229" t="s">
        <v>14421</v>
      </c>
      <c r="B597" s="229" t="s">
        <v>14422</v>
      </c>
      <c r="C597" s="229" t="s">
        <v>14457</v>
      </c>
      <c r="D597" s="229"/>
      <c r="E597" s="229" t="s">
        <v>14422</v>
      </c>
      <c r="F597" s="229" t="s">
        <v>14450</v>
      </c>
      <c r="G597" s="229" t="s">
        <v>14666</v>
      </c>
      <c r="H597" s="229" t="s">
        <v>14451</v>
      </c>
      <c r="I597" s="171" t="s">
        <v>9</v>
      </c>
      <c r="J597" s="229"/>
      <c r="K597" s="229"/>
      <c r="L597" s="229"/>
      <c r="M597" s="229"/>
      <c r="N597" s="173" t="s">
        <v>14452</v>
      </c>
      <c r="O597" s="229"/>
      <c r="P597" s="229"/>
      <c r="Q597" s="229"/>
    </row>
    <row r="598" spans="1:17" ht="40.200000000000003" hidden="1" customHeight="1">
      <c r="A598" s="229" t="s">
        <v>14421</v>
      </c>
      <c r="B598" s="229" t="s">
        <v>14422</v>
      </c>
      <c r="C598" s="229" t="s">
        <v>14458</v>
      </c>
      <c r="D598" s="229"/>
      <c r="E598" s="229" t="s">
        <v>14422</v>
      </c>
      <c r="F598" s="229" t="s">
        <v>14454</v>
      </c>
      <c r="G598" s="229" t="s">
        <v>14666</v>
      </c>
      <c r="H598" s="229" t="s">
        <v>14455</v>
      </c>
      <c r="I598" s="171" t="s">
        <v>9</v>
      </c>
      <c r="J598" s="229"/>
      <c r="K598" s="229"/>
      <c r="L598" s="229"/>
      <c r="M598" s="229"/>
      <c r="N598" s="173" t="s">
        <v>14456</v>
      </c>
      <c r="O598" s="229"/>
      <c r="P598" s="229"/>
      <c r="Q598" s="229"/>
    </row>
    <row r="599" spans="1:17" ht="40.200000000000003" hidden="1" customHeight="1">
      <c r="A599" s="229" t="s">
        <v>14421</v>
      </c>
      <c r="B599" s="229" t="s">
        <v>14422</v>
      </c>
      <c r="C599" s="229" t="s">
        <v>14459</v>
      </c>
      <c r="D599" s="229"/>
      <c r="E599" s="229" t="s">
        <v>14422</v>
      </c>
      <c r="F599" s="229" t="s">
        <v>14460</v>
      </c>
      <c r="G599" s="229" t="s">
        <v>14666</v>
      </c>
      <c r="H599" s="229" t="s">
        <v>14668</v>
      </c>
      <c r="I599" s="171" t="s">
        <v>9</v>
      </c>
      <c r="J599" s="229"/>
      <c r="K599" s="229"/>
      <c r="L599" s="229"/>
      <c r="M599" s="229"/>
      <c r="N599" s="229"/>
      <c r="O599" s="229"/>
      <c r="P599" s="229"/>
      <c r="Q599" s="229"/>
    </row>
    <row r="600" spans="1:17" ht="40.200000000000003" hidden="1" customHeight="1">
      <c r="A600" s="229" t="s">
        <v>14421</v>
      </c>
      <c r="B600" s="229" t="s">
        <v>14422</v>
      </c>
      <c r="C600" s="229" t="s">
        <v>14461</v>
      </c>
      <c r="D600" s="229"/>
      <c r="E600" s="229" t="s">
        <v>14422</v>
      </c>
      <c r="F600" s="229" t="s">
        <v>14462</v>
      </c>
      <c r="G600" s="229" t="s">
        <v>14669</v>
      </c>
      <c r="H600" s="229" t="s">
        <v>14463</v>
      </c>
      <c r="I600" s="171" t="s">
        <v>9</v>
      </c>
      <c r="J600" s="229"/>
      <c r="K600" s="229"/>
      <c r="L600" s="229"/>
      <c r="M600" s="229"/>
      <c r="N600" s="173" t="s">
        <v>14428</v>
      </c>
      <c r="O600" s="229"/>
      <c r="P600" s="229"/>
      <c r="Q600" s="229"/>
    </row>
    <row r="601" spans="1:17" ht="40.200000000000003" hidden="1" customHeight="1">
      <c r="A601" s="229" t="s">
        <v>14421</v>
      </c>
      <c r="B601" s="229" t="s">
        <v>14422</v>
      </c>
      <c r="C601" s="229" t="s">
        <v>14464</v>
      </c>
      <c r="D601" s="229"/>
      <c r="E601" s="229" t="s">
        <v>14422</v>
      </c>
      <c r="F601" s="229" t="s">
        <v>14465</v>
      </c>
      <c r="G601" s="229" t="s">
        <v>14670</v>
      </c>
      <c r="H601" s="229" t="s">
        <v>14671</v>
      </c>
      <c r="I601" s="171" t="s">
        <v>9</v>
      </c>
      <c r="J601" s="229"/>
      <c r="K601" s="229"/>
      <c r="L601" s="229"/>
      <c r="M601" s="229"/>
      <c r="N601" s="191" t="s">
        <v>14466</v>
      </c>
      <c r="O601" s="229"/>
      <c r="P601" s="229"/>
      <c r="Q601" s="229"/>
    </row>
    <row r="602" spans="1:17" ht="40.200000000000003" hidden="1" customHeight="1">
      <c r="A602" s="229" t="s">
        <v>14421</v>
      </c>
      <c r="B602" s="229" t="s">
        <v>14422</v>
      </c>
      <c r="C602" s="229" t="s">
        <v>14467</v>
      </c>
      <c r="D602" s="229"/>
      <c r="E602" s="229" t="s">
        <v>14422</v>
      </c>
      <c r="F602" s="229" t="s">
        <v>14468</v>
      </c>
      <c r="G602" s="229" t="s">
        <v>14672</v>
      </c>
      <c r="H602" s="229" t="s">
        <v>14659</v>
      </c>
      <c r="I602" s="171" t="s">
        <v>9</v>
      </c>
      <c r="J602" s="229"/>
      <c r="K602" s="229"/>
      <c r="L602" s="229"/>
      <c r="M602" s="229"/>
      <c r="N602" s="229"/>
      <c r="O602" s="229"/>
      <c r="P602" s="229"/>
      <c r="Q602" s="229"/>
    </row>
    <row r="603" spans="1:17" ht="40.200000000000003" hidden="1" customHeight="1">
      <c r="A603" s="229" t="s">
        <v>14421</v>
      </c>
      <c r="B603" s="229" t="s">
        <v>14422</v>
      </c>
      <c r="C603" s="229" t="s">
        <v>14469</v>
      </c>
      <c r="D603" s="229"/>
      <c r="E603" s="229" t="s">
        <v>14422</v>
      </c>
      <c r="F603" s="229" t="s">
        <v>14470</v>
      </c>
      <c r="G603" s="229" t="s">
        <v>14673</v>
      </c>
      <c r="H603" s="229" t="s">
        <v>14659</v>
      </c>
      <c r="I603" s="171" t="s">
        <v>9</v>
      </c>
      <c r="J603" s="229"/>
      <c r="K603" s="229"/>
      <c r="L603" s="229"/>
      <c r="M603" s="229"/>
      <c r="N603" s="229"/>
      <c r="O603" s="229"/>
      <c r="P603" s="229"/>
      <c r="Q603" s="229"/>
    </row>
    <row r="604" spans="1:17" ht="40.200000000000003" hidden="1" customHeight="1">
      <c r="A604" s="229" t="s">
        <v>14421</v>
      </c>
      <c r="B604" s="229" t="s">
        <v>14422</v>
      </c>
      <c r="C604" s="229" t="s">
        <v>14471</v>
      </c>
      <c r="D604" s="229"/>
      <c r="E604" s="229" t="s">
        <v>14422</v>
      </c>
      <c r="F604" s="229" t="s">
        <v>14472</v>
      </c>
      <c r="G604" s="229" t="s">
        <v>14674</v>
      </c>
      <c r="H604" s="229" t="s">
        <v>14659</v>
      </c>
      <c r="I604" s="171" t="s">
        <v>9</v>
      </c>
      <c r="J604" s="229"/>
      <c r="K604" s="229"/>
      <c r="L604" s="229"/>
      <c r="M604" s="229"/>
      <c r="N604" s="229"/>
      <c r="O604" s="229"/>
      <c r="P604" s="229"/>
      <c r="Q604" s="229"/>
    </row>
    <row r="605" spans="1:17" ht="40.200000000000003" hidden="1" customHeight="1">
      <c r="A605" s="229" t="s">
        <v>14421</v>
      </c>
      <c r="B605" s="229" t="s">
        <v>14422</v>
      </c>
      <c r="C605" s="229" t="s">
        <v>14473</v>
      </c>
      <c r="D605" s="229"/>
      <c r="E605" s="229" t="s">
        <v>14422</v>
      </c>
      <c r="F605" s="174" t="s">
        <v>14474</v>
      </c>
      <c r="G605" s="174" t="s">
        <v>14675</v>
      </c>
      <c r="H605" s="174" t="s">
        <v>14659</v>
      </c>
      <c r="I605" s="171" t="s">
        <v>9</v>
      </c>
      <c r="J605" s="229"/>
      <c r="K605" s="229"/>
      <c r="L605" s="174"/>
      <c r="M605" s="229"/>
      <c r="N605" s="229"/>
      <c r="O605" s="229"/>
      <c r="P605" s="229"/>
      <c r="Q605" s="229"/>
    </row>
    <row r="606" spans="1:17" ht="40.200000000000003" hidden="1" customHeight="1">
      <c r="A606" s="229" t="s">
        <v>14421</v>
      </c>
      <c r="B606" s="229" t="s">
        <v>14422</v>
      </c>
      <c r="C606" s="229" t="s">
        <v>14475</v>
      </c>
      <c r="D606" s="229"/>
      <c r="E606" s="229" t="s">
        <v>14422</v>
      </c>
      <c r="F606" s="174" t="s">
        <v>14476</v>
      </c>
      <c r="G606" s="174" t="s">
        <v>14676</v>
      </c>
      <c r="H606" s="174" t="s">
        <v>14659</v>
      </c>
      <c r="I606" s="171" t="s">
        <v>9</v>
      </c>
      <c r="J606" s="229"/>
      <c r="K606" s="229"/>
      <c r="L606" s="174"/>
      <c r="M606" s="229"/>
      <c r="N606" s="229"/>
      <c r="O606" s="229"/>
      <c r="P606" s="229"/>
      <c r="Q606" s="229"/>
    </row>
    <row r="607" spans="1:17" ht="40.200000000000003" hidden="1" customHeight="1">
      <c r="A607" s="229" t="s">
        <v>14421</v>
      </c>
      <c r="B607" s="229" t="s">
        <v>14422</v>
      </c>
      <c r="C607" s="229" t="s">
        <v>14477</v>
      </c>
      <c r="D607" s="229"/>
      <c r="E607" s="229" t="s">
        <v>14422</v>
      </c>
      <c r="F607" s="229" t="s">
        <v>14478</v>
      </c>
      <c r="G607" s="229" t="s">
        <v>14677</v>
      </c>
      <c r="H607" s="229" t="s">
        <v>14659</v>
      </c>
      <c r="I607" s="171" t="s">
        <v>9</v>
      </c>
      <c r="J607" s="229"/>
      <c r="K607" s="229"/>
      <c r="L607" s="229"/>
      <c r="M607" s="229"/>
      <c r="N607" s="173" t="s">
        <v>14479</v>
      </c>
      <c r="O607" s="229"/>
      <c r="P607" s="229"/>
      <c r="Q607" s="229"/>
    </row>
    <row r="608" spans="1:17" ht="40.200000000000003" hidden="1" customHeight="1">
      <c r="A608" s="229" t="s">
        <v>14421</v>
      </c>
      <c r="B608" s="229" t="s">
        <v>14422</v>
      </c>
      <c r="C608" s="229" t="s">
        <v>14480</v>
      </c>
      <c r="D608" s="229"/>
      <c r="E608" s="229" t="s">
        <v>14422</v>
      </c>
      <c r="F608" s="229" t="s">
        <v>14481</v>
      </c>
      <c r="G608" s="229" t="s">
        <v>14678</v>
      </c>
      <c r="H608" s="174" t="s">
        <v>14679</v>
      </c>
      <c r="I608" s="171" t="s">
        <v>9</v>
      </c>
      <c r="J608" s="229"/>
      <c r="K608" s="229"/>
      <c r="L608" s="229"/>
      <c r="M608" s="229"/>
      <c r="N608" s="173" t="s">
        <v>14482</v>
      </c>
      <c r="O608" s="229"/>
      <c r="P608" s="229"/>
      <c r="Q608" s="229"/>
    </row>
    <row r="609" spans="1:17" ht="40.200000000000003" hidden="1" customHeight="1">
      <c r="A609" s="229" t="s">
        <v>14421</v>
      </c>
      <c r="B609" s="229" t="s">
        <v>14422</v>
      </c>
      <c r="C609" s="229" t="s">
        <v>14483</v>
      </c>
      <c r="D609" s="229"/>
      <c r="E609" s="229" t="s">
        <v>14422</v>
      </c>
      <c r="F609" s="229" t="s">
        <v>14484</v>
      </c>
      <c r="G609" s="229" t="s">
        <v>14680</v>
      </c>
      <c r="H609" s="229" t="s">
        <v>14681</v>
      </c>
      <c r="I609" s="171" t="s">
        <v>9</v>
      </c>
      <c r="J609" s="229"/>
      <c r="K609" s="229"/>
      <c r="L609" s="229"/>
      <c r="M609" s="229"/>
      <c r="N609" s="173" t="s">
        <v>14482</v>
      </c>
      <c r="O609" s="229"/>
      <c r="P609" s="229"/>
      <c r="Q609" s="229"/>
    </row>
    <row r="610" spans="1:17" ht="40.200000000000003" hidden="1" customHeight="1">
      <c r="A610" s="229" t="s">
        <v>14421</v>
      </c>
      <c r="B610" s="229" t="s">
        <v>14422</v>
      </c>
      <c r="C610" s="229" t="s">
        <v>14485</v>
      </c>
      <c r="D610" s="229"/>
      <c r="E610" s="229" t="s">
        <v>14422</v>
      </c>
      <c r="F610" s="229" t="s">
        <v>14486</v>
      </c>
      <c r="G610" s="229" t="s">
        <v>14682</v>
      </c>
      <c r="H610" s="229" t="s">
        <v>14487</v>
      </c>
      <c r="I610" s="171" t="s">
        <v>9</v>
      </c>
      <c r="J610" s="229"/>
      <c r="K610" s="229"/>
      <c r="L610" s="229"/>
      <c r="M610" s="229"/>
      <c r="N610" s="173" t="s">
        <v>14488</v>
      </c>
      <c r="O610" s="229"/>
      <c r="P610" s="229"/>
      <c r="Q610" s="229"/>
    </row>
    <row r="611" spans="1:17" ht="40.200000000000003" hidden="1" customHeight="1">
      <c r="A611" s="229" t="s">
        <v>14421</v>
      </c>
      <c r="B611" s="229" t="s">
        <v>14422</v>
      </c>
      <c r="C611" s="229" t="s">
        <v>14489</v>
      </c>
      <c r="D611" s="229"/>
      <c r="E611" s="229" t="s">
        <v>14422</v>
      </c>
      <c r="F611" s="229" t="s">
        <v>14490</v>
      </c>
      <c r="G611" s="229" t="s">
        <v>14683</v>
      </c>
      <c r="H611" s="229" t="s">
        <v>14681</v>
      </c>
      <c r="I611" s="171" t="s">
        <v>9</v>
      </c>
      <c r="J611" s="229"/>
      <c r="K611" s="229"/>
      <c r="L611" s="229"/>
      <c r="M611" s="229"/>
      <c r="N611" s="229"/>
      <c r="O611" s="229"/>
      <c r="P611" s="229"/>
      <c r="Q611" s="229"/>
    </row>
    <row r="612" spans="1:17" ht="40.200000000000003" hidden="1" customHeight="1">
      <c r="A612" s="229" t="s">
        <v>14421</v>
      </c>
      <c r="B612" s="229" t="s">
        <v>14422</v>
      </c>
      <c r="C612" s="229" t="s">
        <v>14491</v>
      </c>
      <c r="D612" s="229"/>
      <c r="E612" s="229" t="s">
        <v>14422</v>
      </c>
      <c r="F612" s="229" t="s">
        <v>14492</v>
      </c>
      <c r="G612" s="229" t="s">
        <v>14684</v>
      </c>
      <c r="H612" s="174" t="s">
        <v>14493</v>
      </c>
      <c r="I612" s="171" t="s">
        <v>9</v>
      </c>
      <c r="J612" s="229"/>
      <c r="K612" s="229"/>
      <c r="L612" s="229"/>
      <c r="M612" s="229"/>
      <c r="N612" s="173" t="s">
        <v>14494</v>
      </c>
      <c r="O612" s="229"/>
      <c r="P612" s="229"/>
      <c r="Q612" s="229"/>
    </row>
    <row r="613" spans="1:17" ht="40.200000000000003" hidden="1" customHeight="1">
      <c r="A613" s="229" t="s">
        <v>14421</v>
      </c>
      <c r="B613" s="229" t="s">
        <v>14422</v>
      </c>
      <c r="C613" s="229" t="s">
        <v>14495</v>
      </c>
      <c r="D613" s="229"/>
      <c r="E613" s="229" t="s">
        <v>14422</v>
      </c>
      <c r="F613" s="229" t="s">
        <v>14496</v>
      </c>
      <c r="G613" s="229" t="s">
        <v>14685</v>
      </c>
      <c r="H613" s="229" t="s">
        <v>14487</v>
      </c>
      <c r="I613" s="171" t="s">
        <v>9</v>
      </c>
      <c r="J613" s="229"/>
      <c r="K613" s="229"/>
      <c r="L613" s="229"/>
      <c r="M613" s="229"/>
      <c r="N613" s="173" t="s">
        <v>14497</v>
      </c>
      <c r="O613" s="229"/>
      <c r="P613" s="229"/>
      <c r="Q613" s="229"/>
    </row>
    <row r="614" spans="1:17" ht="40.200000000000003" hidden="1" customHeight="1">
      <c r="A614" s="229" t="s">
        <v>14421</v>
      </c>
      <c r="B614" s="229" t="s">
        <v>14422</v>
      </c>
      <c r="C614" s="229" t="s">
        <v>14498</v>
      </c>
      <c r="D614" s="229"/>
      <c r="E614" s="229" t="s">
        <v>14422</v>
      </c>
      <c r="F614" s="229" t="s">
        <v>14499</v>
      </c>
      <c r="G614" s="229" t="s">
        <v>14686</v>
      </c>
      <c r="H614" s="229" t="s">
        <v>14487</v>
      </c>
      <c r="I614" s="171" t="s">
        <v>9</v>
      </c>
      <c r="J614" s="229"/>
      <c r="K614" s="229"/>
      <c r="L614" s="229"/>
      <c r="M614" s="229"/>
      <c r="N614" s="173" t="s">
        <v>14500</v>
      </c>
      <c r="O614" s="229"/>
      <c r="P614" s="229"/>
      <c r="Q614" s="229"/>
    </row>
    <row r="615" spans="1:17" ht="40.200000000000003" hidden="1" customHeight="1">
      <c r="A615" s="229" t="s">
        <v>14421</v>
      </c>
      <c r="B615" s="229" t="s">
        <v>14422</v>
      </c>
      <c r="C615" s="229" t="s">
        <v>14501</v>
      </c>
      <c r="D615" s="229"/>
      <c r="E615" s="229" t="s">
        <v>14422</v>
      </c>
      <c r="F615" s="229" t="s">
        <v>14502</v>
      </c>
      <c r="G615" s="229" t="s">
        <v>14686</v>
      </c>
      <c r="H615" s="229" t="s">
        <v>14487</v>
      </c>
      <c r="I615" s="171" t="s">
        <v>9</v>
      </c>
      <c r="J615" s="229"/>
      <c r="K615" s="229"/>
      <c r="L615" s="229"/>
      <c r="M615" s="229"/>
      <c r="N615" s="173" t="s">
        <v>14500</v>
      </c>
      <c r="O615" s="229"/>
      <c r="P615" s="229"/>
      <c r="Q615" s="229"/>
    </row>
    <row r="616" spans="1:17" ht="40.200000000000003" hidden="1" customHeight="1">
      <c r="A616" s="229" t="s">
        <v>14503</v>
      </c>
      <c r="B616" s="229" t="s">
        <v>14504</v>
      </c>
      <c r="C616" s="229" t="s">
        <v>14505</v>
      </c>
      <c r="D616" s="229" t="s">
        <v>645</v>
      </c>
      <c r="E616" s="229" t="s">
        <v>14506</v>
      </c>
      <c r="F616" s="229" t="s">
        <v>14687</v>
      </c>
      <c r="G616" s="229" t="s">
        <v>14688</v>
      </c>
      <c r="H616" s="229" t="s">
        <v>14507</v>
      </c>
      <c r="I616" s="171" t="s">
        <v>9</v>
      </c>
      <c r="J616" s="229" t="s">
        <v>645</v>
      </c>
      <c r="K616" s="229"/>
      <c r="L616" s="229"/>
      <c r="M616" s="229" t="s">
        <v>645</v>
      </c>
      <c r="N616" s="229" t="s">
        <v>645</v>
      </c>
      <c r="O616" s="229" t="s">
        <v>645</v>
      </c>
      <c r="P616" s="229" t="s">
        <v>645</v>
      </c>
      <c r="Q616" s="229" t="s">
        <v>645</v>
      </c>
    </row>
    <row r="617" spans="1:17" ht="40.200000000000003" hidden="1" customHeight="1">
      <c r="A617" s="229" t="s">
        <v>14503</v>
      </c>
      <c r="B617" s="229" t="s">
        <v>14504</v>
      </c>
      <c r="C617" s="229" t="s">
        <v>14508</v>
      </c>
      <c r="D617" s="229" t="s">
        <v>645</v>
      </c>
      <c r="E617" s="229" t="s">
        <v>14506</v>
      </c>
      <c r="F617" s="229" t="s">
        <v>14509</v>
      </c>
      <c r="G617" s="229" t="s">
        <v>14689</v>
      </c>
      <c r="H617" s="229" t="s">
        <v>14510</v>
      </c>
      <c r="I617" s="171" t="s">
        <v>9</v>
      </c>
      <c r="J617" s="229" t="s">
        <v>645</v>
      </c>
      <c r="K617" s="229"/>
      <c r="L617" s="229"/>
      <c r="M617" s="229" t="s">
        <v>645</v>
      </c>
      <c r="N617" s="229" t="s">
        <v>645</v>
      </c>
      <c r="O617" s="229" t="s">
        <v>645</v>
      </c>
      <c r="P617" s="229" t="s">
        <v>645</v>
      </c>
      <c r="Q617" s="229" t="s">
        <v>645</v>
      </c>
    </row>
    <row r="618" spans="1:17" ht="40.200000000000003" hidden="1" customHeight="1">
      <c r="A618" s="229" t="s">
        <v>14503</v>
      </c>
      <c r="B618" s="229" t="s">
        <v>14504</v>
      </c>
      <c r="C618" s="229" t="s">
        <v>14511</v>
      </c>
      <c r="D618" s="229" t="s">
        <v>645</v>
      </c>
      <c r="E618" s="229" t="s">
        <v>14506</v>
      </c>
      <c r="F618" s="229" t="s">
        <v>14512</v>
      </c>
      <c r="G618" s="229" t="s">
        <v>14690</v>
      </c>
      <c r="H618" s="229" t="s">
        <v>14691</v>
      </c>
      <c r="I618" s="171" t="s">
        <v>9</v>
      </c>
      <c r="J618" s="229" t="s">
        <v>645</v>
      </c>
      <c r="K618" s="229"/>
      <c r="L618" s="229"/>
      <c r="M618" s="229" t="s">
        <v>645</v>
      </c>
      <c r="N618" s="173" t="s">
        <v>14513</v>
      </c>
      <c r="O618" s="229" t="s">
        <v>645</v>
      </c>
      <c r="P618" s="229" t="s">
        <v>645</v>
      </c>
      <c r="Q618" s="229" t="s">
        <v>645</v>
      </c>
    </row>
    <row r="619" spans="1:17" ht="40.200000000000003" hidden="1" customHeight="1">
      <c r="A619" s="229" t="s">
        <v>14503</v>
      </c>
      <c r="B619" s="229" t="s">
        <v>14504</v>
      </c>
      <c r="C619" s="229" t="s">
        <v>14514</v>
      </c>
      <c r="D619" s="229" t="s">
        <v>645</v>
      </c>
      <c r="E619" s="229" t="s">
        <v>14506</v>
      </c>
      <c r="F619" s="229" t="s">
        <v>14515</v>
      </c>
      <c r="G619" s="229" t="s">
        <v>14690</v>
      </c>
      <c r="H619" s="229" t="s">
        <v>14692</v>
      </c>
      <c r="I619" s="171" t="s">
        <v>9</v>
      </c>
      <c r="J619" s="229" t="s">
        <v>645</v>
      </c>
      <c r="K619" s="229"/>
      <c r="L619" s="229"/>
      <c r="M619" s="229" t="s">
        <v>645</v>
      </c>
      <c r="N619" s="173" t="s">
        <v>14513</v>
      </c>
      <c r="O619" s="229" t="s">
        <v>645</v>
      </c>
      <c r="P619" s="229" t="s">
        <v>645</v>
      </c>
      <c r="Q619" s="229" t="s">
        <v>645</v>
      </c>
    </row>
    <row r="620" spans="1:17" ht="40.200000000000003" hidden="1" customHeight="1">
      <c r="A620" s="229" t="s">
        <v>14503</v>
      </c>
      <c r="B620" s="229" t="s">
        <v>14504</v>
      </c>
      <c r="C620" s="229" t="s">
        <v>14516</v>
      </c>
      <c r="D620" s="229" t="s">
        <v>645</v>
      </c>
      <c r="E620" s="229" t="s">
        <v>14506</v>
      </c>
      <c r="F620" s="229" t="s">
        <v>14517</v>
      </c>
      <c r="G620" s="229" t="s">
        <v>14693</v>
      </c>
      <c r="H620" s="229" t="s">
        <v>14694</v>
      </c>
      <c r="I620" s="171" t="s">
        <v>9</v>
      </c>
      <c r="J620" s="229" t="s">
        <v>645</v>
      </c>
      <c r="K620" s="229"/>
      <c r="L620" s="229"/>
      <c r="M620" s="229" t="s">
        <v>645</v>
      </c>
      <c r="N620" s="173" t="s">
        <v>14513</v>
      </c>
      <c r="O620" s="229" t="s">
        <v>645</v>
      </c>
      <c r="P620" s="229" t="s">
        <v>645</v>
      </c>
      <c r="Q620" s="229" t="s">
        <v>645</v>
      </c>
    </row>
    <row r="621" spans="1:17" ht="40.200000000000003" hidden="1" customHeight="1">
      <c r="A621" s="229" t="s">
        <v>14503</v>
      </c>
      <c r="B621" s="229" t="s">
        <v>14504</v>
      </c>
      <c r="C621" s="229" t="s">
        <v>14518</v>
      </c>
      <c r="D621" s="229" t="s">
        <v>645</v>
      </c>
      <c r="E621" s="229" t="s">
        <v>14506</v>
      </c>
      <c r="F621" s="229" t="s">
        <v>14519</v>
      </c>
      <c r="G621" s="229" t="s">
        <v>14695</v>
      </c>
      <c r="H621" s="229" t="s">
        <v>11128</v>
      </c>
      <c r="I621" s="171" t="s">
        <v>9</v>
      </c>
      <c r="J621" s="229"/>
      <c r="K621" s="229"/>
      <c r="L621" s="229"/>
      <c r="M621" s="229" t="s">
        <v>645</v>
      </c>
      <c r="N621" s="173" t="s">
        <v>14520</v>
      </c>
      <c r="O621" s="229" t="s">
        <v>645</v>
      </c>
      <c r="P621" s="229" t="s">
        <v>645</v>
      </c>
      <c r="Q621" s="229" t="s">
        <v>645</v>
      </c>
    </row>
    <row r="622" spans="1:17" ht="40.200000000000003" hidden="1" customHeight="1">
      <c r="A622" s="229" t="s">
        <v>14503</v>
      </c>
      <c r="B622" s="229" t="s">
        <v>14504</v>
      </c>
      <c r="C622" s="229" t="s">
        <v>14521</v>
      </c>
      <c r="D622" s="229" t="s">
        <v>645</v>
      </c>
      <c r="E622" s="229" t="s">
        <v>14506</v>
      </c>
      <c r="F622" s="229" t="s">
        <v>10904</v>
      </c>
      <c r="G622" s="229" t="s">
        <v>14696</v>
      </c>
      <c r="H622" s="229" t="s">
        <v>11120</v>
      </c>
      <c r="I622" s="171" t="s">
        <v>9</v>
      </c>
      <c r="J622" s="229" t="s">
        <v>645</v>
      </c>
      <c r="K622" s="229"/>
      <c r="L622" s="229"/>
      <c r="M622" s="229" t="s">
        <v>645</v>
      </c>
      <c r="N622" s="173" t="s">
        <v>14522</v>
      </c>
      <c r="O622" s="229" t="s">
        <v>645</v>
      </c>
      <c r="P622" s="229" t="s">
        <v>645</v>
      </c>
      <c r="Q622" s="229" t="s">
        <v>645</v>
      </c>
    </row>
    <row r="623" spans="1:17" ht="40.200000000000003" hidden="1" customHeight="1">
      <c r="A623" s="229" t="s">
        <v>14523</v>
      </c>
      <c r="B623" s="548" t="s">
        <v>14524</v>
      </c>
      <c r="C623" s="229" t="s">
        <v>14525</v>
      </c>
      <c r="D623" s="229" t="s">
        <v>645</v>
      </c>
      <c r="E623" s="548" t="s">
        <v>14524</v>
      </c>
      <c r="F623" s="229" t="s">
        <v>11168</v>
      </c>
      <c r="G623" s="229" t="s">
        <v>14697</v>
      </c>
      <c r="H623" s="229" t="s">
        <v>10906</v>
      </c>
      <c r="I623" s="171" t="s">
        <v>9</v>
      </c>
      <c r="J623" s="229" t="s">
        <v>645</v>
      </c>
      <c r="K623" s="229"/>
      <c r="L623" s="229"/>
      <c r="M623" s="229" t="s">
        <v>645</v>
      </c>
      <c r="N623" s="173" t="s">
        <v>14526</v>
      </c>
      <c r="O623" s="229"/>
      <c r="P623" s="229"/>
      <c r="Q623" s="229"/>
    </row>
    <row r="624" spans="1:17" ht="40.200000000000003" hidden="1" customHeight="1">
      <c r="A624" s="229" t="s">
        <v>14523</v>
      </c>
      <c r="B624" s="548"/>
      <c r="C624" s="229" t="s">
        <v>14527</v>
      </c>
      <c r="D624" s="229" t="s">
        <v>645</v>
      </c>
      <c r="E624" s="548"/>
      <c r="F624" s="229" t="s">
        <v>14528</v>
      </c>
      <c r="G624" s="229" t="s">
        <v>14698</v>
      </c>
      <c r="H624" s="229" t="s">
        <v>14529</v>
      </c>
      <c r="I624" s="171" t="s">
        <v>9</v>
      </c>
      <c r="J624" s="229" t="s">
        <v>645</v>
      </c>
      <c r="K624" s="229"/>
      <c r="L624" s="229"/>
      <c r="M624" s="229" t="s">
        <v>645</v>
      </c>
      <c r="N624" s="173" t="s">
        <v>14530</v>
      </c>
      <c r="O624" s="229"/>
      <c r="P624" s="229"/>
      <c r="Q624" s="229"/>
    </row>
    <row r="625" spans="1:17" ht="40.200000000000003" hidden="1" customHeight="1">
      <c r="A625" s="229" t="s">
        <v>14523</v>
      </c>
      <c r="B625" s="548"/>
      <c r="C625" s="229" t="s">
        <v>14531</v>
      </c>
      <c r="D625" s="229" t="s">
        <v>645</v>
      </c>
      <c r="E625" s="548"/>
      <c r="F625" s="229" t="s">
        <v>14532</v>
      </c>
      <c r="G625" s="229" t="s">
        <v>14699</v>
      </c>
      <c r="H625" s="229" t="s">
        <v>14533</v>
      </c>
      <c r="I625" s="171" t="s">
        <v>9</v>
      </c>
      <c r="J625" s="229" t="s">
        <v>645</v>
      </c>
      <c r="K625" s="229"/>
      <c r="L625" s="229"/>
      <c r="M625" s="229" t="s">
        <v>645</v>
      </c>
      <c r="N625" s="173" t="s">
        <v>14534</v>
      </c>
      <c r="O625" s="229"/>
      <c r="P625" s="229"/>
      <c r="Q625" s="229"/>
    </row>
    <row r="626" spans="1:17" ht="40.200000000000003" hidden="1" customHeight="1">
      <c r="A626" s="229" t="s">
        <v>14523</v>
      </c>
      <c r="B626" s="548"/>
      <c r="C626" s="229" t="s">
        <v>14535</v>
      </c>
      <c r="D626" s="229" t="s">
        <v>645</v>
      </c>
      <c r="E626" s="548"/>
      <c r="F626" s="229" t="s">
        <v>14536</v>
      </c>
      <c r="G626" s="229" t="s">
        <v>14700</v>
      </c>
      <c r="H626" s="229" t="s">
        <v>14537</v>
      </c>
      <c r="I626" s="171" t="s">
        <v>9</v>
      </c>
      <c r="J626" s="229" t="s">
        <v>645</v>
      </c>
      <c r="K626" s="229"/>
      <c r="L626" s="229"/>
      <c r="M626" s="229" t="s">
        <v>645</v>
      </c>
      <c r="N626" s="173" t="s">
        <v>14538</v>
      </c>
      <c r="O626" s="229"/>
      <c r="P626" s="229"/>
      <c r="Q626" s="229"/>
    </row>
    <row r="627" spans="1:17" ht="40.200000000000003" hidden="1" customHeight="1">
      <c r="A627" s="229" t="s">
        <v>14523</v>
      </c>
      <c r="B627" s="548"/>
      <c r="C627" s="229" t="s">
        <v>14539</v>
      </c>
      <c r="D627" s="229" t="s">
        <v>645</v>
      </c>
      <c r="E627" s="548"/>
      <c r="F627" s="229" t="s">
        <v>14540</v>
      </c>
      <c r="G627" s="229" t="s">
        <v>14701</v>
      </c>
      <c r="H627" s="229" t="s">
        <v>14541</v>
      </c>
      <c r="I627" s="171" t="s">
        <v>9</v>
      </c>
      <c r="J627" s="229" t="s">
        <v>645</v>
      </c>
      <c r="K627" s="229"/>
      <c r="L627" s="229"/>
      <c r="M627" s="229" t="s">
        <v>645</v>
      </c>
      <c r="N627" s="229" t="s">
        <v>645</v>
      </c>
      <c r="O627" s="229"/>
      <c r="P627" s="229"/>
      <c r="Q627" s="229"/>
    </row>
    <row r="628" spans="1:17" ht="40.200000000000003" hidden="1" customHeight="1">
      <c r="A628" s="229" t="s">
        <v>14523</v>
      </c>
      <c r="B628" s="548"/>
      <c r="C628" s="229" t="s">
        <v>14542</v>
      </c>
      <c r="D628" s="229" t="s">
        <v>645</v>
      </c>
      <c r="E628" s="548"/>
      <c r="F628" s="229" t="s">
        <v>14543</v>
      </c>
      <c r="G628" s="229" t="s">
        <v>14702</v>
      </c>
      <c r="H628" s="229" t="s">
        <v>14544</v>
      </c>
      <c r="I628" s="171" t="s">
        <v>9</v>
      </c>
      <c r="J628" s="229" t="s">
        <v>645</v>
      </c>
      <c r="K628" s="229"/>
      <c r="L628" s="229"/>
      <c r="M628" s="229" t="s">
        <v>645</v>
      </c>
      <c r="O628" s="229"/>
      <c r="P628" s="229"/>
      <c r="Q628" s="229"/>
    </row>
    <row r="629" spans="1:17" ht="40.200000000000003" hidden="1" customHeight="1">
      <c r="A629" s="229" t="s">
        <v>14523</v>
      </c>
      <c r="B629" s="548"/>
      <c r="C629" s="229" t="s">
        <v>14545</v>
      </c>
      <c r="D629" s="229"/>
      <c r="E629" s="548"/>
      <c r="F629" s="229" t="s">
        <v>14546</v>
      </c>
      <c r="G629" s="229" t="s">
        <v>14703</v>
      </c>
      <c r="H629" s="229" t="s">
        <v>14547</v>
      </c>
      <c r="I629" s="171" t="s">
        <v>9</v>
      </c>
      <c r="J629" s="229"/>
      <c r="K629" s="229"/>
      <c r="L629" s="229"/>
      <c r="M629" s="229"/>
      <c r="O629" s="229"/>
      <c r="P629" s="229"/>
      <c r="Q629" s="229"/>
    </row>
    <row r="630" spans="1:17" ht="40.200000000000003" hidden="1" customHeight="1">
      <c r="A630" s="229" t="s">
        <v>14523</v>
      </c>
      <c r="B630" s="548"/>
      <c r="C630" s="229" t="s">
        <v>14548</v>
      </c>
      <c r="D630" s="229"/>
      <c r="E630" s="548"/>
      <c r="F630" s="229" t="s">
        <v>14549</v>
      </c>
      <c r="G630" s="229" t="s">
        <v>14704</v>
      </c>
      <c r="H630" s="229" t="s">
        <v>14544</v>
      </c>
      <c r="I630" s="171" t="s">
        <v>9</v>
      </c>
      <c r="J630" s="229"/>
      <c r="K630" s="229"/>
      <c r="L630" s="229"/>
      <c r="M630" s="229"/>
      <c r="N630" s="173" t="s">
        <v>14550</v>
      </c>
      <c r="O630" s="229"/>
      <c r="P630" s="229"/>
      <c r="Q630" s="229"/>
    </row>
    <row r="631" spans="1:17" ht="40.200000000000003" hidden="1" customHeight="1">
      <c r="A631" s="229" t="s">
        <v>14523</v>
      </c>
      <c r="B631" s="548"/>
      <c r="C631" s="229" t="s">
        <v>14551</v>
      </c>
      <c r="D631" s="229" t="s">
        <v>645</v>
      </c>
      <c r="E631" s="548"/>
      <c r="F631" s="229" t="s">
        <v>14552</v>
      </c>
      <c r="G631" s="229" t="s">
        <v>14705</v>
      </c>
      <c r="H631" s="229" t="s">
        <v>14706</v>
      </c>
      <c r="I631" s="171" t="s">
        <v>9</v>
      </c>
      <c r="J631" s="229" t="s">
        <v>645</v>
      </c>
      <c r="K631" s="229"/>
      <c r="L631" s="229"/>
      <c r="M631" s="229" t="s">
        <v>645</v>
      </c>
      <c r="N631" s="173" t="s">
        <v>14553</v>
      </c>
      <c r="O631" s="229"/>
      <c r="P631" s="229"/>
      <c r="Q631" s="229"/>
    </row>
    <row r="632" spans="1:17" ht="40.200000000000003" hidden="1" customHeight="1">
      <c r="A632" s="229" t="s">
        <v>14554</v>
      </c>
      <c r="B632" s="548" t="s">
        <v>14555</v>
      </c>
      <c r="C632" s="229" t="s">
        <v>14556</v>
      </c>
      <c r="D632" s="229" t="s">
        <v>645</v>
      </c>
      <c r="E632" s="548" t="s">
        <v>17841</v>
      </c>
      <c r="F632" s="229" t="s">
        <v>11168</v>
      </c>
      <c r="G632" s="229" t="s">
        <v>14707</v>
      </c>
      <c r="H632" s="229" t="s">
        <v>10906</v>
      </c>
      <c r="I632" s="171" t="s">
        <v>9</v>
      </c>
      <c r="J632" s="229" t="s">
        <v>645</v>
      </c>
      <c r="K632" s="229"/>
      <c r="L632" s="229"/>
      <c r="M632" s="229" t="s">
        <v>645</v>
      </c>
      <c r="N632" s="173" t="s">
        <v>14557</v>
      </c>
      <c r="O632" s="229"/>
      <c r="P632" s="229"/>
      <c r="Q632" s="229"/>
    </row>
    <row r="633" spans="1:17" ht="40.200000000000003" hidden="1" customHeight="1">
      <c r="A633" s="229" t="s">
        <v>14554</v>
      </c>
      <c r="B633" s="548"/>
      <c r="C633" s="229" t="s">
        <v>14558</v>
      </c>
      <c r="D633" s="229" t="s">
        <v>645</v>
      </c>
      <c r="E633" s="548"/>
      <c r="F633" s="229" t="s">
        <v>14528</v>
      </c>
      <c r="G633" s="229" t="s">
        <v>14708</v>
      </c>
      <c r="H633" s="229" t="s">
        <v>14709</v>
      </c>
      <c r="I633" s="171" t="s">
        <v>9</v>
      </c>
      <c r="J633" s="229" t="s">
        <v>645</v>
      </c>
      <c r="K633" s="229"/>
      <c r="L633" s="229"/>
      <c r="M633" s="229" t="s">
        <v>645</v>
      </c>
      <c r="N633" s="173" t="s">
        <v>14559</v>
      </c>
      <c r="O633" s="229"/>
      <c r="P633" s="229"/>
      <c r="Q633" s="229"/>
    </row>
    <row r="634" spans="1:17" ht="40.200000000000003" hidden="1" customHeight="1">
      <c r="A634" s="229" t="s">
        <v>14554</v>
      </c>
      <c r="B634" s="548"/>
      <c r="C634" s="229" t="s">
        <v>14560</v>
      </c>
      <c r="D634" s="229" t="s">
        <v>645</v>
      </c>
      <c r="E634" s="548"/>
      <c r="F634" s="229" t="s">
        <v>14532</v>
      </c>
      <c r="G634" s="229" t="s">
        <v>14710</v>
      </c>
      <c r="H634" s="229" t="s">
        <v>14561</v>
      </c>
      <c r="I634" s="171" t="s">
        <v>9</v>
      </c>
      <c r="J634" s="229" t="s">
        <v>645</v>
      </c>
      <c r="K634" s="229"/>
      <c r="L634" s="229"/>
      <c r="M634" s="229" t="s">
        <v>645</v>
      </c>
      <c r="N634" s="173" t="s">
        <v>14562</v>
      </c>
      <c r="O634" s="229"/>
      <c r="P634" s="229"/>
      <c r="Q634" s="229"/>
    </row>
    <row r="635" spans="1:17" ht="40.200000000000003" hidden="1" customHeight="1">
      <c r="A635" s="229" t="s">
        <v>14554</v>
      </c>
      <c r="B635" s="548"/>
      <c r="C635" s="229" t="s">
        <v>14563</v>
      </c>
      <c r="D635" s="229" t="s">
        <v>645</v>
      </c>
      <c r="E635" s="548"/>
      <c r="F635" s="229" t="s">
        <v>14536</v>
      </c>
      <c r="G635" s="229" t="s">
        <v>14711</v>
      </c>
      <c r="H635" s="229" t="s">
        <v>14564</v>
      </c>
      <c r="I635" s="171" t="s">
        <v>9</v>
      </c>
      <c r="J635" s="229" t="s">
        <v>645</v>
      </c>
      <c r="K635" s="229"/>
      <c r="L635" s="229"/>
      <c r="M635" s="229" t="s">
        <v>645</v>
      </c>
      <c r="N635" s="173" t="s">
        <v>14565</v>
      </c>
      <c r="O635" s="229"/>
      <c r="P635" s="229"/>
      <c r="Q635" s="229"/>
    </row>
    <row r="636" spans="1:17" ht="40.200000000000003" hidden="1" customHeight="1">
      <c r="A636" s="229" t="s">
        <v>14554</v>
      </c>
      <c r="B636" s="548"/>
      <c r="C636" s="229" t="s">
        <v>14566</v>
      </c>
      <c r="D636" s="229" t="s">
        <v>645</v>
      </c>
      <c r="E636" s="548"/>
      <c r="F636" s="229" t="s">
        <v>14567</v>
      </c>
      <c r="G636" s="229" t="s">
        <v>14712</v>
      </c>
      <c r="H636" s="229" t="s">
        <v>14568</v>
      </c>
      <c r="I636" s="171" t="s">
        <v>9</v>
      </c>
      <c r="J636" s="229" t="s">
        <v>645</v>
      </c>
      <c r="K636" s="229"/>
      <c r="L636" s="229"/>
      <c r="M636" s="229" t="s">
        <v>645</v>
      </c>
      <c r="N636" s="229"/>
      <c r="O636" s="229"/>
      <c r="P636" s="229"/>
      <c r="Q636" s="229"/>
    </row>
    <row r="637" spans="1:17" ht="40.200000000000003" hidden="1" customHeight="1">
      <c r="A637" s="229" t="s">
        <v>14554</v>
      </c>
      <c r="B637" s="548"/>
      <c r="C637" s="229" t="s">
        <v>14569</v>
      </c>
      <c r="D637" s="229" t="s">
        <v>645</v>
      </c>
      <c r="E637" s="548"/>
      <c r="F637" s="229" t="s">
        <v>14570</v>
      </c>
      <c r="G637" s="229" t="s">
        <v>14713</v>
      </c>
      <c r="H637" s="229" t="s">
        <v>14568</v>
      </c>
      <c r="I637" s="171" t="s">
        <v>9</v>
      </c>
      <c r="J637" s="229" t="s">
        <v>645</v>
      </c>
      <c r="K637" s="229"/>
      <c r="L637" s="229"/>
      <c r="M637" s="229" t="s">
        <v>645</v>
      </c>
      <c r="N637" s="229"/>
    </row>
    <row r="638" spans="1:17" ht="40.200000000000003" hidden="1" customHeight="1">
      <c r="A638" s="229" t="s">
        <v>14554</v>
      </c>
      <c r="B638" s="548"/>
      <c r="C638" s="229" t="s">
        <v>14571</v>
      </c>
      <c r="D638" s="229" t="s">
        <v>645</v>
      </c>
      <c r="E638" s="548"/>
      <c r="F638" s="229" t="s">
        <v>14572</v>
      </c>
      <c r="G638" s="229" t="s">
        <v>14714</v>
      </c>
      <c r="H638" s="229" t="s">
        <v>11128</v>
      </c>
      <c r="I638" s="171" t="s">
        <v>9</v>
      </c>
      <c r="J638" s="229" t="s">
        <v>645</v>
      </c>
      <c r="K638" s="229"/>
      <c r="L638" s="229"/>
      <c r="M638" s="229" t="s">
        <v>645</v>
      </c>
      <c r="N638" s="173" t="s">
        <v>14573</v>
      </c>
    </row>
    <row r="639" spans="1:17" ht="40.200000000000003" hidden="1" customHeight="1">
      <c r="A639" s="228" t="s">
        <v>17448</v>
      </c>
      <c r="B639" s="228" t="s">
        <v>17449</v>
      </c>
      <c r="C639" s="228" t="s">
        <v>17450</v>
      </c>
      <c r="D639" s="228"/>
      <c r="E639" s="228" t="s">
        <v>17451</v>
      </c>
      <c r="F639" s="228" t="s">
        <v>17452</v>
      </c>
      <c r="G639" s="228" t="s">
        <v>17453</v>
      </c>
      <c r="H639" s="228" t="s">
        <v>17454</v>
      </c>
      <c r="I639" s="171" t="s">
        <v>9</v>
      </c>
      <c r="J639" s="228"/>
      <c r="K639" s="155"/>
      <c r="L639" s="228"/>
    </row>
    <row r="640" spans="1:17" ht="40.200000000000003" hidden="1" customHeight="1">
      <c r="A640" s="228" t="s">
        <v>17448</v>
      </c>
      <c r="B640" s="228" t="s">
        <v>17449</v>
      </c>
      <c r="C640" s="228" t="s">
        <v>17455</v>
      </c>
      <c r="D640" s="228"/>
      <c r="E640" s="228" t="s">
        <v>17451</v>
      </c>
      <c r="F640" s="228" t="s">
        <v>11168</v>
      </c>
      <c r="G640" s="228" t="s">
        <v>17456</v>
      </c>
      <c r="H640" s="228" t="s">
        <v>17457</v>
      </c>
      <c r="I640" s="171" t="s">
        <v>9</v>
      </c>
      <c r="J640" s="228"/>
      <c r="K640" s="155"/>
      <c r="L640" s="228"/>
    </row>
    <row r="641" spans="1:12" ht="40.200000000000003" hidden="1" customHeight="1">
      <c r="A641" s="228" t="s">
        <v>17448</v>
      </c>
      <c r="B641" s="228" t="s">
        <v>17449</v>
      </c>
      <c r="C641" s="228" t="s">
        <v>17458</v>
      </c>
      <c r="D641" s="228"/>
      <c r="E641" s="228" t="s">
        <v>17451</v>
      </c>
      <c r="F641" s="228" t="s">
        <v>17459</v>
      </c>
      <c r="G641" s="228" t="s">
        <v>17460</v>
      </c>
      <c r="H641" s="228" t="s">
        <v>17461</v>
      </c>
      <c r="I641" s="171" t="s">
        <v>9</v>
      </c>
      <c r="J641" s="228"/>
      <c r="K641" s="155"/>
      <c r="L641" s="228"/>
    </row>
    <row r="642" spans="1:12" ht="40.200000000000003" hidden="1" customHeight="1">
      <c r="A642" s="228" t="s">
        <v>17448</v>
      </c>
      <c r="B642" s="228" t="s">
        <v>17449</v>
      </c>
      <c r="C642" s="228" t="s">
        <v>17462</v>
      </c>
      <c r="D642" s="228"/>
      <c r="E642" s="228" t="s">
        <v>17451</v>
      </c>
      <c r="F642" s="228" t="s">
        <v>17463</v>
      </c>
      <c r="G642" s="228" t="s">
        <v>17464</v>
      </c>
      <c r="H642" s="153" t="s">
        <v>17465</v>
      </c>
      <c r="I642" s="171" t="s">
        <v>9</v>
      </c>
      <c r="J642" s="228"/>
      <c r="K642" s="155"/>
      <c r="L642" s="228"/>
    </row>
    <row r="643" spans="1:12" ht="40.200000000000003" hidden="1" customHeight="1">
      <c r="A643" s="228" t="s">
        <v>17448</v>
      </c>
      <c r="B643" s="228" t="s">
        <v>17449</v>
      </c>
      <c r="C643" s="228" t="s">
        <v>17466</v>
      </c>
      <c r="D643" s="228"/>
      <c r="E643" s="228" t="s">
        <v>17451</v>
      </c>
      <c r="F643" s="228" t="s">
        <v>17467</v>
      </c>
      <c r="G643" s="228" t="s">
        <v>17468</v>
      </c>
      <c r="H643" s="228" t="s">
        <v>17469</v>
      </c>
      <c r="I643" s="171" t="s">
        <v>9</v>
      </c>
      <c r="J643" s="228"/>
      <c r="K643" s="155"/>
      <c r="L643" s="228"/>
    </row>
    <row r="644" spans="1:12" ht="40.200000000000003" hidden="1" customHeight="1">
      <c r="A644" s="228" t="s">
        <v>17448</v>
      </c>
      <c r="B644" s="228" t="s">
        <v>17449</v>
      </c>
      <c r="C644" s="228" t="s">
        <v>17470</v>
      </c>
      <c r="D644" s="228"/>
      <c r="E644" s="228" t="s">
        <v>17451</v>
      </c>
      <c r="F644" s="228" t="s">
        <v>17471</v>
      </c>
      <c r="G644" s="228" t="s">
        <v>17472</v>
      </c>
      <c r="H644" s="228" t="s">
        <v>17473</v>
      </c>
      <c r="I644" s="171" t="s">
        <v>9</v>
      </c>
      <c r="J644" s="228"/>
      <c r="K644" s="155"/>
      <c r="L644" s="228"/>
    </row>
    <row r="645" spans="1:12" ht="40.200000000000003" hidden="1" customHeight="1">
      <c r="A645" s="228" t="s">
        <v>17448</v>
      </c>
      <c r="B645" s="228" t="s">
        <v>17449</v>
      </c>
      <c r="C645" s="228" t="s">
        <v>17474</v>
      </c>
      <c r="D645" s="228"/>
      <c r="E645" s="228" t="s">
        <v>17451</v>
      </c>
      <c r="F645" s="228" t="s">
        <v>17475</v>
      </c>
      <c r="G645" s="228" t="s">
        <v>17476</v>
      </c>
      <c r="H645" s="228" t="s">
        <v>17477</v>
      </c>
      <c r="I645" s="171" t="s">
        <v>9</v>
      </c>
      <c r="J645" s="228"/>
      <c r="K645" s="155"/>
      <c r="L645" s="228"/>
    </row>
    <row r="646" spans="1:12" ht="40.200000000000003" hidden="1" customHeight="1">
      <c r="A646" s="228" t="s">
        <v>17448</v>
      </c>
      <c r="B646" s="228" t="s">
        <v>17449</v>
      </c>
      <c r="C646" s="228" t="s">
        <v>17478</v>
      </c>
      <c r="D646" s="228"/>
      <c r="E646" s="228" t="s">
        <v>17451</v>
      </c>
      <c r="F646" s="228" t="s">
        <v>17479</v>
      </c>
      <c r="G646" s="228" t="s">
        <v>17480</v>
      </c>
      <c r="H646" s="228" t="s">
        <v>17481</v>
      </c>
      <c r="I646" s="171" t="s">
        <v>9</v>
      </c>
      <c r="J646" s="228"/>
      <c r="K646" s="155"/>
      <c r="L646" s="228"/>
    </row>
    <row r="647" spans="1:12" ht="40.200000000000003" hidden="1" customHeight="1">
      <c r="A647" s="228" t="s">
        <v>17448</v>
      </c>
      <c r="B647" s="228" t="s">
        <v>17449</v>
      </c>
      <c r="C647" s="228" t="s">
        <v>17482</v>
      </c>
      <c r="D647" s="228"/>
      <c r="E647" s="228" t="s">
        <v>17451</v>
      </c>
      <c r="F647" s="228" t="s">
        <v>17483</v>
      </c>
      <c r="G647" s="228" t="s">
        <v>17484</v>
      </c>
      <c r="H647" s="228" t="s">
        <v>17485</v>
      </c>
      <c r="I647" s="171" t="s">
        <v>9</v>
      </c>
      <c r="J647" s="228"/>
      <c r="K647" s="155"/>
      <c r="L647" s="228"/>
    </row>
    <row r="648" spans="1:12" ht="40.200000000000003" hidden="1" customHeight="1">
      <c r="A648" s="228" t="s">
        <v>17448</v>
      </c>
      <c r="B648" s="228" t="s">
        <v>17449</v>
      </c>
      <c r="C648" s="228" t="s">
        <v>17486</v>
      </c>
      <c r="D648" s="228"/>
      <c r="E648" s="228" t="s">
        <v>17451</v>
      </c>
      <c r="F648" s="228" t="s">
        <v>17487</v>
      </c>
      <c r="G648" s="228" t="s">
        <v>17488</v>
      </c>
      <c r="H648" s="153" t="s">
        <v>17489</v>
      </c>
      <c r="I648" s="171" t="s">
        <v>9</v>
      </c>
      <c r="J648" s="228"/>
      <c r="K648" s="155"/>
      <c r="L648" s="228"/>
    </row>
    <row r="649" spans="1:12" ht="40.200000000000003" hidden="1" customHeight="1">
      <c r="A649" s="228" t="s">
        <v>17448</v>
      </c>
      <c r="B649" s="228" t="s">
        <v>17449</v>
      </c>
      <c r="C649" s="228" t="s">
        <v>17490</v>
      </c>
      <c r="D649" s="228"/>
      <c r="E649" s="228" t="s">
        <v>17451</v>
      </c>
      <c r="F649" s="228" t="s">
        <v>17491</v>
      </c>
      <c r="G649" s="228" t="s">
        <v>17492</v>
      </c>
      <c r="H649" s="228" t="s">
        <v>17493</v>
      </c>
      <c r="I649" s="171" t="s">
        <v>9</v>
      </c>
      <c r="J649" s="228"/>
      <c r="K649" s="155"/>
      <c r="L649" s="228"/>
    </row>
    <row r="650" spans="1:12" ht="40.200000000000003" hidden="1" customHeight="1">
      <c r="A650" s="228" t="s">
        <v>17448</v>
      </c>
      <c r="B650" s="228" t="s">
        <v>17449</v>
      </c>
      <c r="C650" s="228" t="s">
        <v>17494</v>
      </c>
      <c r="D650" s="228"/>
      <c r="E650" s="228" t="s">
        <v>17451</v>
      </c>
      <c r="F650" s="228" t="s">
        <v>17495</v>
      </c>
      <c r="G650" s="228" t="s">
        <v>17496</v>
      </c>
      <c r="H650" s="228" t="s">
        <v>17497</v>
      </c>
      <c r="I650" s="171" t="s">
        <v>9</v>
      </c>
      <c r="J650" s="228"/>
      <c r="K650" s="155"/>
      <c r="L650" s="228"/>
    </row>
    <row r="651" spans="1:12" ht="40.200000000000003" hidden="1" customHeight="1">
      <c r="A651" s="228" t="s">
        <v>17448</v>
      </c>
      <c r="B651" s="228" t="s">
        <v>17449</v>
      </c>
      <c r="C651" s="228" t="s">
        <v>17498</v>
      </c>
      <c r="D651" s="228"/>
      <c r="E651" s="228" t="s">
        <v>17451</v>
      </c>
      <c r="F651" s="228" t="s">
        <v>17499</v>
      </c>
      <c r="G651" s="228" t="s">
        <v>17500</v>
      </c>
      <c r="H651" s="228" t="s">
        <v>17501</v>
      </c>
      <c r="I651" s="171" t="s">
        <v>9</v>
      </c>
      <c r="J651" s="228"/>
      <c r="K651" s="155"/>
      <c r="L651" s="228"/>
    </row>
    <row r="652" spans="1:12" ht="40.200000000000003" hidden="1" customHeight="1">
      <c r="A652" s="228" t="s">
        <v>17448</v>
      </c>
      <c r="B652" s="228" t="s">
        <v>17449</v>
      </c>
      <c r="C652" s="228" t="s">
        <v>17502</v>
      </c>
      <c r="D652" s="228"/>
      <c r="E652" s="228" t="s">
        <v>17451</v>
      </c>
      <c r="F652" s="228" t="s">
        <v>17503</v>
      </c>
      <c r="G652" s="228" t="s">
        <v>17504</v>
      </c>
      <c r="H652" s="228" t="s">
        <v>17505</v>
      </c>
      <c r="I652" s="171" t="s">
        <v>9</v>
      </c>
      <c r="J652" s="228"/>
      <c r="K652" s="155"/>
      <c r="L652" s="228"/>
    </row>
    <row r="653" spans="1:12" ht="40.200000000000003" hidden="1" customHeight="1">
      <c r="A653" s="228" t="s">
        <v>17448</v>
      </c>
      <c r="B653" s="228"/>
      <c r="C653" s="228" t="s">
        <v>17506</v>
      </c>
      <c r="D653" s="228"/>
      <c r="E653" s="228"/>
      <c r="F653" s="228" t="s">
        <v>17507</v>
      </c>
      <c r="G653" s="228" t="s">
        <v>17508</v>
      </c>
      <c r="H653" s="228" t="s">
        <v>17509</v>
      </c>
      <c r="I653" s="171" t="s">
        <v>9</v>
      </c>
      <c r="J653" s="228"/>
      <c r="K653" s="155"/>
      <c r="L653" s="228"/>
    </row>
    <row r="654" spans="1:12" ht="40.200000000000003" hidden="1" customHeight="1">
      <c r="A654" s="228" t="s">
        <v>17448</v>
      </c>
      <c r="B654" s="228" t="s">
        <v>17449</v>
      </c>
      <c r="C654" s="228" t="s">
        <v>17510</v>
      </c>
      <c r="D654" s="228"/>
      <c r="E654" s="228" t="s">
        <v>17451</v>
      </c>
      <c r="F654" s="228" t="s">
        <v>17511</v>
      </c>
      <c r="G654" s="228" t="s">
        <v>17512</v>
      </c>
      <c r="H654" s="228" t="s">
        <v>17513</v>
      </c>
      <c r="I654" s="171" t="s">
        <v>9</v>
      </c>
      <c r="J654" s="228"/>
      <c r="K654" s="155"/>
      <c r="L654" s="228"/>
    </row>
    <row r="655" spans="1:12" ht="40.200000000000003" hidden="1" customHeight="1">
      <c r="A655" s="228" t="s">
        <v>17448</v>
      </c>
      <c r="B655" s="228" t="s">
        <v>17449</v>
      </c>
      <c r="C655" s="228" t="s">
        <v>17514</v>
      </c>
      <c r="D655" s="228"/>
      <c r="E655" s="228" t="s">
        <v>17451</v>
      </c>
      <c r="F655" s="228" t="s">
        <v>17515</v>
      </c>
      <c r="G655" s="228" t="s">
        <v>17516</v>
      </c>
      <c r="H655" s="228" t="s">
        <v>17517</v>
      </c>
      <c r="I655" s="171" t="s">
        <v>9</v>
      </c>
      <c r="J655" s="228"/>
      <c r="K655" s="155"/>
      <c r="L655" s="228"/>
    </row>
    <row r="656" spans="1:12" ht="40.200000000000003" hidden="1" customHeight="1">
      <c r="A656" s="228" t="s">
        <v>17448</v>
      </c>
      <c r="B656" s="228" t="s">
        <v>17449</v>
      </c>
      <c r="C656" s="228" t="s">
        <v>17518</v>
      </c>
      <c r="D656" s="228"/>
      <c r="E656" s="228" t="s">
        <v>17451</v>
      </c>
      <c r="F656" s="228" t="s">
        <v>17519</v>
      </c>
      <c r="G656" s="228" t="s">
        <v>17520</v>
      </c>
      <c r="H656" s="228" t="s">
        <v>17509</v>
      </c>
      <c r="I656" s="171" t="s">
        <v>9</v>
      </c>
      <c r="J656" s="228"/>
      <c r="K656" s="155"/>
      <c r="L656" s="228"/>
    </row>
    <row r="657" spans="1:12" ht="40.200000000000003" hidden="1" customHeight="1">
      <c r="A657" s="228" t="s">
        <v>17448</v>
      </c>
      <c r="B657" s="228" t="s">
        <v>17449</v>
      </c>
      <c r="C657" s="228" t="s">
        <v>17521</v>
      </c>
      <c r="D657" s="228"/>
      <c r="E657" s="228" t="s">
        <v>17451</v>
      </c>
      <c r="F657" s="228" t="s">
        <v>17522</v>
      </c>
      <c r="G657" s="228" t="s">
        <v>17523</v>
      </c>
      <c r="H657" s="228" t="s">
        <v>17524</v>
      </c>
      <c r="I657" s="171" t="s">
        <v>9</v>
      </c>
      <c r="J657" s="228"/>
      <c r="K657" s="155"/>
      <c r="L657" s="228"/>
    </row>
    <row r="658" spans="1:12" ht="40.200000000000003" hidden="1" customHeight="1">
      <c r="A658" s="228" t="s">
        <v>17448</v>
      </c>
      <c r="B658" s="228" t="s">
        <v>17449</v>
      </c>
      <c r="C658" s="228" t="s">
        <v>17525</v>
      </c>
      <c r="D658" s="228"/>
      <c r="E658" s="228" t="s">
        <v>17451</v>
      </c>
      <c r="F658" s="228" t="s">
        <v>17526</v>
      </c>
      <c r="G658" s="228" t="s">
        <v>17527</v>
      </c>
      <c r="H658" s="228" t="s">
        <v>17528</v>
      </c>
      <c r="I658" s="171" t="s">
        <v>9</v>
      </c>
      <c r="J658" s="228"/>
      <c r="K658" s="155"/>
      <c r="L658" s="228"/>
    </row>
    <row r="659" spans="1:12" ht="40.200000000000003" hidden="1" customHeight="1">
      <c r="A659" s="228" t="s">
        <v>17448</v>
      </c>
      <c r="B659" s="228" t="s">
        <v>17449</v>
      </c>
      <c r="C659" s="228" t="s">
        <v>17529</v>
      </c>
      <c r="D659" s="228"/>
      <c r="E659" s="228" t="s">
        <v>17451</v>
      </c>
      <c r="F659" s="228" t="s">
        <v>17530</v>
      </c>
      <c r="G659" s="228" t="s">
        <v>17531</v>
      </c>
      <c r="H659" s="228" t="s">
        <v>17532</v>
      </c>
      <c r="I659" s="171" t="s">
        <v>9</v>
      </c>
      <c r="J659" s="228"/>
      <c r="K659" s="155"/>
      <c r="L659" s="228"/>
    </row>
    <row r="660" spans="1:12" ht="40.200000000000003" hidden="1" customHeight="1">
      <c r="A660" s="228" t="s">
        <v>17448</v>
      </c>
      <c r="B660" s="228" t="s">
        <v>17449</v>
      </c>
      <c r="C660" s="228" t="s">
        <v>17533</v>
      </c>
      <c r="D660" s="228"/>
      <c r="E660" s="228" t="s">
        <v>17451</v>
      </c>
      <c r="F660" s="228" t="s">
        <v>17534</v>
      </c>
      <c r="G660" s="228" t="s">
        <v>17535</v>
      </c>
      <c r="H660" s="228" t="s">
        <v>17536</v>
      </c>
      <c r="I660" s="171" t="s">
        <v>9</v>
      </c>
      <c r="J660" s="228"/>
      <c r="K660" s="155"/>
      <c r="L660" s="228"/>
    </row>
    <row r="661" spans="1:12" ht="40.200000000000003" hidden="1" customHeight="1">
      <c r="A661" s="228" t="s">
        <v>17448</v>
      </c>
      <c r="B661" s="228" t="s">
        <v>17449</v>
      </c>
      <c r="C661" s="228" t="s">
        <v>17537</v>
      </c>
      <c r="D661" s="228"/>
      <c r="E661" s="228" t="s">
        <v>17451</v>
      </c>
      <c r="F661" s="228" t="s">
        <v>17538</v>
      </c>
      <c r="G661" s="228" t="s">
        <v>17539</v>
      </c>
      <c r="H661" s="228" t="s">
        <v>17540</v>
      </c>
      <c r="I661" s="171" t="s">
        <v>9</v>
      </c>
      <c r="J661" s="228"/>
      <c r="K661" s="155"/>
      <c r="L661" s="228"/>
    </row>
    <row r="662" spans="1:12" ht="40.200000000000003" hidden="1" customHeight="1">
      <c r="A662" s="228" t="s">
        <v>17448</v>
      </c>
      <c r="B662" s="228" t="s">
        <v>17449</v>
      </c>
      <c r="C662" s="228" t="s">
        <v>17541</v>
      </c>
      <c r="D662" s="228"/>
      <c r="E662" s="228" t="s">
        <v>17451</v>
      </c>
      <c r="F662" s="228" t="s">
        <v>17542</v>
      </c>
      <c r="G662" s="228" t="s">
        <v>17543</v>
      </c>
      <c r="H662" s="228" t="s">
        <v>17544</v>
      </c>
      <c r="I662" s="171" t="s">
        <v>9</v>
      </c>
      <c r="J662" s="228"/>
      <c r="K662" s="155"/>
      <c r="L662" s="228"/>
    </row>
    <row r="663" spans="1:12" ht="40.200000000000003" hidden="1" customHeight="1">
      <c r="A663" s="228" t="s">
        <v>17448</v>
      </c>
      <c r="B663" s="228" t="s">
        <v>17449</v>
      </c>
      <c r="C663" s="228" t="s">
        <v>17545</v>
      </c>
      <c r="D663" s="228"/>
      <c r="E663" s="228" t="s">
        <v>17451</v>
      </c>
      <c r="F663" s="228" t="s">
        <v>17546</v>
      </c>
      <c r="G663" s="228" t="s">
        <v>17547</v>
      </c>
      <c r="H663" s="228" t="s">
        <v>17548</v>
      </c>
      <c r="I663" s="171" t="s">
        <v>9</v>
      </c>
      <c r="J663" s="228"/>
      <c r="K663" s="155"/>
      <c r="L663" s="228"/>
    </row>
    <row r="664" spans="1:12" ht="40.200000000000003" hidden="1" customHeight="1">
      <c r="A664" s="228" t="s">
        <v>17448</v>
      </c>
      <c r="B664" s="228" t="s">
        <v>17449</v>
      </c>
      <c r="C664" s="228" t="s">
        <v>17549</v>
      </c>
      <c r="D664" s="228"/>
      <c r="E664" s="228" t="s">
        <v>17451</v>
      </c>
      <c r="F664" s="228" t="s">
        <v>17550</v>
      </c>
      <c r="G664" s="228" t="s">
        <v>17551</v>
      </c>
      <c r="H664" s="228" t="s">
        <v>17552</v>
      </c>
      <c r="I664" s="171" t="s">
        <v>9</v>
      </c>
      <c r="J664" s="228"/>
      <c r="K664" s="155"/>
      <c r="L664" s="228"/>
    </row>
    <row r="665" spans="1:12" ht="40.200000000000003" hidden="1" customHeight="1">
      <c r="A665" s="228" t="s">
        <v>17448</v>
      </c>
      <c r="B665" s="228" t="s">
        <v>17449</v>
      </c>
      <c r="C665" s="228" t="s">
        <v>17553</v>
      </c>
      <c r="D665" s="228"/>
      <c r="E665" s="228" t="s">
        <v>17451</v>
      </c>
      <c r="F665" s="228" t="s">
        <v>17554</v>
      </c>
      <c r="G665" s="228" t="s">
        <v>17555</v>
      </c>
      <c r="H665" s="228" t="s">
        <v>17556</v>
      </c>
      <c r="I665" s="171" t="s">
        <v>9</v>
      </c>
      <c r="J665" s="228"/>
      <c r="K665" s="155"/>
      <c r="L665" s="228"/>
    </row>
    <row r="666" spans="1:12" ht="40.200000000000003" hidden="1" customHeight="1">
      <c r="A666" s="228" t="s">
        <v>17448</v>
      </c>
      <c r="B666" s="228" t="s">
        <v>17449</v>
      </c>
      <c r="C666" s="228" t="s">
        <v>17557</v>
      </c>
      <c r="D666" s="228"/>
      <c r="E666" s="228" t="s">
        <v>17451</v>
      </c>
      <c r="F666" s="228" t="s">
        <v>17558</v>
      </c>
      <c r="G666" s="228" t="s">
        <v>17559</v>
      </c>
      <c r="H666" s="228" t="s">
        <v>17560</v>
      </c>
      <c r="I666" s="171" t="s">
        <v>9</v>
      </c>
      <c r="J666" s="228"/>
      <c r="K666" s="155"/>
      <c r="L666" s="228"/>
    </row>
    <row r="667" spans="1:12" ht="40.200000000000003" hidden="1" customHeight="1">
      <c r="A667" s="228" t="s">
        <v>17448</v>
      </c>
      <c r="B667" s="228" t="s">
        <v>17449</v>
      </c>
      <c r="C667" s="228" t="s">
        <v>17561</v>
      </c>
      <c r="D667" s="155"/>
      <c r="E667" s="155"/>
      <c r="F667" s="155" t="s">
        <v>17562</v>
      </c>
      <c r="G667" s="155" t="s">
        <v>17563</v>
      </c>
      <c r="H667" s="155" t="s">
        <v>17564</v>
      </c>
      <c r="I667" s="171" t="s">
        <v>9</v>
      </c>
      <c r="J667" s="155"/>
      <c r="K667" s="155"/>
      <c r="L667" s="155"/>
    </row>
    <row r="668" spans="1:12" ht="40.200000000000003" hidden="1" customHeight="1">
      <c r="A668" s="228" t="s">
        <v>17448</v>
      </c>
      <c r="B668" s="228" t="s">
        <v>17449</v>
      </c>
      <c r="C668" s="228" t="s">
        <v>17565</v>
      </c>
      <c r="D668" s="155"/>
      <c r="E668" s="155"/>
      <c r="F668" s="165" t="s">
        <v>17566</v>
      </c>
      <c r="G668" s="155" t="s">
        <v>17567</v>
      </c>
      <c r="H668" s="155" t="s">
        <v>17568</v>
      </c>
      <c r="I668" s="171" t="s">
        <v>9</v>
      </c>
      <c r="J668" s="155"/>
      <c r="K668" s="155"/>
      <c r="L668" s="155"/>
    </row>
    <row r="669" spans="1:12" ht="40.200000000000003" hidden="1" customHeight="1">
      <c r="A669" s="228" t="s">
        <v>17448</v>
      </c>
      <c r="B669" s="228" t="s">
        <v>17449</v>
      </c>
      <c r="C669" s="228" t="s">
        <v>17569</v>
      </c>
      <c r="D669" s="155"/>
      <c r="E669" s="155"/>
      <c r="F669" s="155" t="s">
        <v>17570</v>
      </c>
      <c r="G669" s="155" t="s">
        <v>17571</v>
      </c>
      <c r="H669" s="155" t="s">
        <v>17572</v>
      </c>
      <c r="I669" s="171" t="s">
        <v>9</v>
      </c>
      <c r="J669" s="155"/>
      <c r="K669" s="155"/>
      <c r="L669" s="155"/>
    </row>
    <row r="670" spans="1:12" ht="40.200000000000003" hidden="1" customHeight="1">
      <c r="A670" s="228" t="s">
        <v>17448</v>
      </c>
      <c r="B670" s="228" t="s">
        <v>17449</v>
      </c>
      <c r="C670" s="228" t="s">
        <v>17573</v>
      </c>
      <c r="D670" s="155"/>
      <c r="E670" s="155"/>
      <c r="F670" s="155" t="s">
        <v>17574</v>
      </c>
      <c r="G670" s="155" t="s">
        <v>17575</v>
      </c>
      <c r="H670" s="155" t="s">
        <v>17576</v>
      </c>
      <c r="I670" s="171" t="s">
        <v>9</v>
      </c>
      <c r="J670" s="155"/>
      <c r="K670" s="155"/>
      <c r="L670" s="155"/>
    </row>
    <row r="671" spans="1:12" ht="40.200000000000003" hidden="1" customHeight="1">
      <c r="A671" s="228" t="s">
        <v>17448</v>
      </c>
      <c r="B671" s="228" t="s">
        <v>17449</v>
      </c>
      <c r="C671" s="228" t="s">
        <v>17577</v>
      </c>
      <c r="D671" s="155"/>
      <c r="E671" s="155"/>
      <c r="F671" s="155" t="s">
        <v>17578</v>
      </c>
      <c r="G671" s="155" t="s">
        <v>17579</v>
      </c>
      <c r="H671" s="155" t="s">
        <v>17580</v>
      </c>
      <c r="I671" s="171" t="s">
        <v>9</v>
      </c>
      <c r="J671" s="155"/>
      <c r="K671" s="155"/>
      <c r="L671" s="155"/>
    </row>
    <row r="672" spans="1:12" ht="40.200000000000003" hidden="1" customHeight="1">
      <c r="A672" s="228" t="s">
        <v>17448</v>
      </c>
      <c r="B672" s="228" t="s">
        <v>17449</v>
      </c>
      <c r="C672" s="228" t="s">
        <v>17581</v>
      </c>
      <c r="D672" s="155"/>
      <c r="E672" s="155"/>
      <c r="F672" s="155" t="s">
        <v>17582</v>
      </c>
      <c r="G672" s="155" t="s">
        <v>17583</v>
      </c>
      <c r="H672" s="155" t="s">
        <v>17584</v>
      </c>
      <c r="I672" s="171" t="s">
        <v>9</v>
      </c>
      <c r="J672" s="155"/>
      <c r="K672" s="155"/>
      <c r="L672" s="155"/>
    </row>
    <row r="673" spans="1:12" ht="40.200000000000003" hidden="1" customHeight="1">
      <c r="A673" s="227" t="s">
        <v>17585</v>
      </c>
      <c r="B673" s="227" t="s">
        <v>17586</v>
      </c>
      <c r="C673" s="227" t="s">
        <v>17587</v>
      </c>
      <c r="D673" s="227"/>
      <c r="E673" s="227" t="s">
        <v>17588</v>
      </c>
      <c r="F673" s="227" t="s">
        <v>11168</v>
      </c>
      <c r="G673" s="227" t="s">
        <v>17589</v>
      </c>
      <c r="H673" s="227" t="s">
        <v>10906</v>
      </c>
      <c r="I673" s="171" t="s">
        <v>9</v>
      </c>
      <c r="J673" s="227"/>
      <c r="K673" s="227"/>
      <c r="L673" s="227"/>
    </row>
    <row r="674" spans="1:12" ht="40.200000000000003" hidden="1" customHeight="1">
      <c r="A674" s="227" t="s">
        <v>17585</v>
      </c>
      <c r="B674" s="227" t="s">
        <v>17586</v>
      </c>
      <c r="C674" s="227" t="s">
        <v>17590</v>
      </c>
      <c r="D674" s="227"/>
      <c r="E674" s="227" t="s">
        <v>17588</v>
      </c>
      <c r="F674" s="227" t="s">
        <v>17591</v>
      </c>
      <c r="G674" s="227" t="s">
        <v>17592</v>
      </c>
      <c r="H674" s="227" t="s">
        <v>17593</v>
      </c>
      <c r="I674" s="171" t="s">
        <v>9</v>
      </c>
      <c r="J674" s="227"/>
      <c r="K674" s="227"/>
      <c r="L674" s="227"/>
    </row>
    <row r="675" spans="1:12" ht="40.200000000000003" hidden="1" customHeight="1">
      <c r="A675" s="227" t="s">
        <v>17585</v>
      </c>
      <c r="B675" s="227" t="s">
        <v>17586</v>
      </c>
      <c r="C675" s="227" t="s">
        <v>17594</v>
      </c>
      <c r="D675" s="227"/>
      <c r="E675" s="227" t="s">
        <v>17588</v>
      </c>
      <c r="F675" s="227" t="s">
        <v>17595</v>
      </c>
      <c r="G675" s="227" t="s">
        <v>17596</v>
      </c>
      <c r="H675" s="227" t="s">
        <v>11128</v>
      </c>
      <c r="I675" s="171" t="s">
        <v>9</v>
      </c>
      <c r="J675" s="227"/>
      <c r="K675" s="227"/>
      <c r="L675" s="227"/>
    </row>
    <row r="676" spans="1:12" ht="40.200000000000003" hidden="1" customHeight="1">
      <c r="A676" s="227" t="s">
        <v>17585</v>
      </c>
      <c r="B676" s="227" t="s">
        <v>17586</v>
      </c>
      <c r="C676" s="227" t="s">
        <v>17597</v>
      </c>
      <c r="D676" s="227"/>
      <c r="E676" s="227" t="s">
        <v>17588</v>
      </c>
      <c r="F676" s="227" t="s">
        <v>17598</v>
      </c>
      <c r="G676" s="227" t="s">
        <v>17596</v>
      </c>
      <c r="H676" s="227" t="s">
        <v>11128</v>
      </c>
      <c r="I676" s="171" t="s">
        <v>9</v>
      </c>
      <c r="J676" s="227"/>
      <c r="K676" s="227"/>
      <c r="L676" s="227"/>
    </row>
    <row r="677" spans="1:12" ht="40.200000000000003" hidden="1" customHeight="1">
      <c r="A677" s="227" t="s">
        <v>17585</v>
      </c>
      <c r="B677" s="227" t="s">
        <v>17586</v>
      </c>
      <c r="C677" s="227" t="s">
        <v>17599</v>
      </c>
      <c r="D677" s="227"/>
      <c r="E677" s="227" t="s">
        <v>17588</v>
      </c>
      <c r="F677" s="227" t="s">
        <v>17600</v>
      </c>
      <c r="G677" s="227" t="s">
        <v>17601</v>
      </c>
      <c r="H677" s="227" t="s">
        <v>17593</v>
      </c>
      <c r="I677" s="171" t="s">
        <v>9</v>
      </c>
      <c r="J677" s="227"/>
      <c r="K677" s="227"/>
      <c r="L677" s="227"/>
    </row>
    <row r="678" spans="1:12" ht="40.200000000000003" hidden="1" customHeight="1">
      <c r="A678" s="227" t="s">
        <v>17585</v>
      </c>
      <c r="B678" s="227" t="s">
        <v>17586</v>
      </c>
      <c r="C678" s="227" t="s">
        <v>17602</v>
      </c>
      <c r="D678" s="227"/>
      <c r="E678" s="227" t="s">
        <v>17588</v>
      </c>
      <c r="F678" s="227" t="s">
        <v>17603</v>
      </c>
      <c r="G678" s="227" t="s">
        <v>17604</v>
      </c>
      <c r="H678" s="227" t="s">
        <v>17605</v>
      </c>
      <c r="I678" s="171" t="s">
        <v>9</v>
      </c>
      <c r="J678" s="227"/>
      <c r="K678" s="227"/>
      <c r="L678" s="227"/>
    </row>
    <row r="679" spans="1:12" ht="40.200000000000003" hidden="1" customHeight="1">
      <c r="A679" s="227" t="s">
        <v>17585</v>
      </c>
      <c r="B679" s="227" t="s">
        <v>17586</v>
      </c>
      <c r="C679" s="227" t="s">
        <v>17606</v>
      </c>
      <c r="D679" s="227"/>
      <c r="E679" s="227" t="s">
        <v>17588</v>
      </c>
      <c r="F679" s="227" t="s">
        <v>17607</v>
      </c>
      <c r="G679" s="227" t="s">
        <v>17608</v>
      </c>
      <c r="H679" s="227" t="s">
        <v>17609</v>
      </c>
      <c r="I679" s="171" t="s">
        <v>9</v>
      </c>
      <c r="J679" s="227"/>
      <c r="K679" s="227"/>
      <c r="L679" s="227"/>
    </row>
    <row r="680" spans="1:12" ht="40.200000000000003" hidden="1" customHeight="1">
      <c r="A680" s="227" t="s">
        <v>17585</v>
      </c>
      <c r="B680" s="227" t="s">
        <v>17586</v>
      </c>
      <c r="C680" s="227" t="s">
        <v>17610</v>
      </c>
      <c r="D680" s="227"/>
      <c r="E680" s="227" t="s">
        <v>17588</v>
      </c>
      <c r="F680" s="227" t="s">
        <v>17611</v>
      </c>
      <c r="G680" s="227" t="s">
        <v>17612</v>
      </c>
      <c r="H680" s="227" t="s">
        <v>17605</v>
      </c>
      <c r="I680" s="171" t="s">
        <v>9</v>
      </c>
      <c r="J680" s="227"/>
      <c r="K680" s="227"/>
      <c r="L680" s="227"/>
    </row>
    <row r="681" spans="1:12" ht="40.200000000000003" hidden="1" customHeight="1">
      <c r="A681" s="227" t="s">
        <v>17585</v>
      </c>
      <c r="B681" s="227" t="s">
        <v>17586</v>
      </c>
      <c r="C681" s="227" t="s">
        <v>17613</v>
      </c>
      <c r="D681" s="227"/>
      <c r="E681" s="227" t="s">
        <v>17588</v>
      </c>
      <c r="F681" s="227" t="s">
        <v>17614</v>
      </c>
      <c r="G681" s="227" t="s">
        <v>17615</v>
      </c>
      <c r="H681" s="227" t="s">
        <v>17616</v>
      </c>
      <c r="I681" s="171" t="s">
        <v>9</v>
      </c>
      <c r="J681" s="227"/>
      <c r="K681" s="227"/>
      <c r="L681" s="227"/>
    </row>
    <row r="682" spans="1:12" ht="40.200000000000003" hidden="1" customHeight="1">
      <c r="A682" s="227" t="s">
        <v>17585</v>
      </c>
      <c r="B682" s="227" t="s">
        <v>17586</v>
      </c>
      <c r="C682" s="227" t="s">
        <v>17617</v>
      </c>
      <c r="D682" s="227"/>
      <c r="E682" s="227" t="s">
        <v>17588</v>
      </c>
      <c r="F682" s="227" t="s">
        <v>17618</v>
      </c>
      <c r="G682" s="227" t="s">
        <v>17619</v>
      </c>
      <c r="H682" s="227" t="s">
        <v>17620</v>
      </c>
      <c r="I682" s="171" t="s">
        <v>9</v>
      </c>
      <c r="J682" s="227"/>
      <c r="K682" s="227"/>
      <c r="L682" s="227"/>
    </row>
    <row r="683" spans="1:12" ht="40.200000000000003" hidden="1" customHeight="1">
      <c r="A683" s="227" t="s">
        <v>17585</v>
      </c>
      <c r="B683" s="227" t="s">
        <v>17586</v>
      </c>
      <c r="C683" s="227" t="s">
        <v>17621</v>
      </c>
      <c r="D683" s="227"/>
      <c r="E683" s="227" t="s">
        <v>17588</v>
      </c>
      <c r="F683" s="227" t="s">
        <v>17622</v>
      </c>
      <c r="G683" s="227" t="s">
        <v>17623</v>
      </c>
      <c r="H683" s="227" t="s">
        <v>17624</v>
      </c>
      <c r="I683" s="171" t="s">
        <v>9</v>
      </c>
      <c r="J683" s="155"/>
      <c r="K683" s="155"/>
      <c r="L683" s="155"/>
    </row>
    <row r="684" spans="1:12" ht="40.200000000000003" hidden="1" customHeight="1">
      <c r="A684" s="227" t="s">
        <v>17585</v>
      </c>
      <c r="B684" s="227" t="s">
        <v>17586</v>
      </c>
      <c r="C684" s="227" t="s">
        <v>17625</v>
      </c>
      <c r="D684" s="227"/>
      <c r="E684" s="227" t="s">
        <v>17588</v>
      </c>
      <c r="F684" s="227" t="s">
        <v>17626</v>
      </c>
      <c r="G684" s="227" t="s">
        <v>17627</v>
      </c>
      <c r="H684" s="227" t="s">
        <v>17628</v>
      </c>
      <c r="I684" s="171" t="s">
        <v>9</v>
      </c>
      <c r="J684" s="155"/>
      <c r="K684" s="155"/>
      <c r="L684" s="155"/>
    </row>
    <row r="685" spans="1:12" ht="40.200000000000003" hidden="1" customHeight="1">
      <c r="A685" s="161" t="s">
        <v>17629</v>
      </c>
      <c r="B685" s="547" t="s">
        <v>17630</v>
      </c>
      <c r="C685" s="161" t="s">
        <v>17631</v>
      </c>
      <c r="D685" s="161"/>
      <c r="E685" s="547" t="s">
        <v>17632</v>
      </c>
      <c r="F685" s="161" t="s">
        <v>11168</v>
      </c>
      <c r="G685" s="161" t="s">
        <v>17633</v>
      </c>
      <c r="H685" s="161" t="s">
        <v>10906</v>
      </c>
      <c r="I685" s="171" t="s">
        <v>9</v>
      </c>
      <c r="J685" s="161"/>
      <c r="K685" s="161"/>
      <c r="L685" s="161"/>
    </row>
    <row r="686" spans="1:12" ht="40.200000000000003" hidden="1" customHeight="1">
      <c r="A686" s="161" t="s">
        <v>17629</v>
      </c>
      <c r="B686" s="547"/>
      <c r="C686" s="161" t="s">
        <v>17634</v>
      </c>
      <c r="D686" s="161"/>
      <c r="E686" s="547"/>
      <c r="F686" s="161" t="s">
        <v>17635</v>
      </c>
      <c r="G686" s="161" t="s">
        <v>17636</v>
      </c>
      <c r="H686" s="161" t="s">
        <v>17637</v>
      </c>
      <c r="I686" s="171" t="s">
        <v>9</v>
      </c>
      <c r="J686" s="161"/>
      <c r="K686" s="161"/>
      <c r="L686" s="161"/>
    </row>
    <row r="687" spans="1:12" ht="40.200000000000003" hidden="1" customHeight="1">
      <c r="A687" s="161" t="s">
        <v>17629</v>
      </c>
      <c r="B687" s="547"/>
      <c r="C687" s="161" t="s">
        <v>17638</v>
      </c>
      <c r="D687" s="161"/>
      <c r="E687" s="547"/>
      <c r="F687" s="161" t="s">
        <v>17639</v>
      </c>
      <c r="G687" s="161" t="s">
        <v>17640</v>
      </c>
      <c r="H687" s="161" t="s">
        <v>17641</v>
      </c>
      <c r="I687" s="171" t="s">
        <v>9</v>
      </c>
      <c r="J687" s="161"/>
      <c r="K687" s="161"/>
      <c r="L687" s="161"/>
    </row>
    <row r="688" spans="1:12" ht="40.200000000000003" hidden="1" customHeight="1">
      <c r="A688" s="161" t="s">
        <v>17629</v>
      </c>
      <c r="B688" s="547"/>
      <c r="C688" s="161" t="s">
        <v>17642</v>
      </c>
      <c r="D688" s="161"/>
      <c r="E688" s="547"/>
      <c r="F688" s="161" t="s">
        <v>17595</v>
      </c>
      <c r="G688" s="161" t="s">
        <v>17643</v>
      </c>
      <c r="H688" s="161" t="s">
        <v>11128</v>
      </c>
      <c r="I688" s="171" t="s">
        <v>9</v>
      </c>
      <c r="J688" s="161"/>
      <c r="K688" s="161"/>
      <c r="L688" s="161"/>
    </row>
    <row r="689" spans="1:12" ht="40.200000000000003" hidden="1" customHeight="1">
      <c r="A689" s="161" t="s">
        <v>17629</v>
      </c>
      <c r="B689" s="547"/>
      <c r="C689" s="161" t="s">
        <v>17644</v>
      </c>
      <c r="D689" s="161"/>
      <c r="E689" s="547"/>
      <c r="F689" s="161" t="s">
        <v>17645</v>
      </c>
      <c r="G689" s="161" t="s">
        <v>17646</v>
      </c>
      <c r="H689" s="161" t="s">
        <v>11128</v>
      </c>
      <c r="I689" s="171" t="s">
        <v>9</v>
      </c>
      <c r="J689" s="161"/>
      <c r="K689" s="161"/>
      <c r="L689" s="161"/>
    </row>
    <row r="690" spans="1:12" ht="40.200000000000003" hidden="1" customHeight="1">
      <c r="A690" s="161" t="s">
        <v>17629</v>
      </c>
      <c r="B690" s="547"/>
      <c r="C690" s="161" t="s">
        <v>17647</v>
      </c>
      <c r="D690" s="161"/>
      <c r="E690" s="547"/>
      <c r="F690" s="161" t="s">
        <v>17648</v>
      </c>
      <c r="G690" s="161" t="s">
        <v>17649</v>
      </c>
      <c r="H690" s="161" t="s">
        <v>17650</v>
      </c>
      <c r="I690" s="171" t="s">
        <v>9</v>
      </c>
      <c r="J690" s="161"/>
      <c r="K690" s="161"/>
      <c r="L690" s="161"/>
    </row>
    <row r="691" spans="1:12" ht="40.200000000000003" hidden="1" customHeight="1">
      <c r="A691" s="161" t="s">
        <v>17629</v>
      </c>
      <c r="B691" s="547"/>
      <c r="C691" s="161" t="s">
        <v>17651</v>
      </c>
      <c r="D691" s="161"/>
      <c r="E691" s="547"/>
      <c r="F691" s="161" t="s">
        <v>17652</v>
      </c>
      <c r="G691" s="161" t="s">
        <v>17653</v>
      </c>
      <c r="H691" s="161" t="s">
        <v>17654</v>
      </c>
      <c r="I691" s="171" t="s">
        <v>9</v>
      </c>
      <c r="J691" s="161"/>
      <c r="K691" s="161"/>
      <c r="L691" s="161"/>
    </row>
    <row r="692" spans="1:12" ht="40.200000000000003" hidden="1" customHeight="1">
      <c r="A692" s="161" t="s">
        <v>17629</v>
      </c>
      <c r="B692" s="547"/>
      <c r="C692" s="161" t="s">
        <v>17655</v>
      </c>
      <c r="D692" s="161"/>
      <c r="E692" s="547"/>
      <c r="F692" s="161" t="s">
        <v>17656</v>
      </c>
      <c r="G692" s="161" t="s">
        <v>17657</v>
      </c>
      <c r="H692" s="161" t="s">
        <v>17658</v>
      </c>
      <c r="I692" s="171" t="s">
        <v>9</v>
      </c>
      <c r="J692" s="161"/>
      <c r="K692" s="161"/>
      <c r="L692" s="161"/>
    </row>
    <row r="693" spans="1:12" ht="40.200000000000003" hidden="1" customHeight="1">
      <c r="A693" s="161" t="s">
        <v>17629</v>
      </c>
      <c r="B693" s="547"/>
      <c r="C693" s="161" t="s">
        <v>17659</v>
      </c>
      <c r="D693" s="161"/>
      <c r="E693" s="547"/>
      <c r="F693" s="161" t="s">
        <v>17660</v>
      </c>
      <c r="G693" s="161" t="s">
        <v>17661</v>
      </c>
      <c r="H693" s="161" t="s">
        <v>17662</v>
      </c>
      <c r="I693" s="171" t="s">
        <v>9</v>
      </c>
      <c r="J693" s="161"/>
      <c r="K693" s="161"/>
      <c r="L693" s="161"/>
    </row>
    <row r="694" spans="1:12" ht="40.200000000000003" hidden="1" customHeight="1">
      <c r="A694" s="161" t="s">
        <v>17629</v>
      </c>
      <c r="B694" s="547"/>
      <c r="C694" s="161" t="s">
        <v>17663</v>
      </c>
      <c r="D694" s="161"/>
      <c r="E694" s="547"/>
      <c r="F694" s="161" t="s">
        <v>17664</v>
      </c>
      <c r="G694" s="161" t="s">
        <v>17665</v>
      </c>
      <c r="H694" s="161" t="s">
        <v>17666</v>
      </c>
      <c r="I694" s="171" t="s">
        <v>9</v>
      </c>
      <c r="J694" s="161"/>
      <c r="K694" s="161"/>
      <c r="L694" s="161"/>
    </row>
    <row r="695" spans="1:12" ht="40.200000000000003" hidden="1" customHeight="1">
      <c r="A695" s="161" t="s">
        <v>17629</v>
      </c>
      <c r="B695" s="547"/>
      <c r="C695" s="161" t="s">
        <v>17667</v>
      </c>
      <c r="D695" s="161"/>
      <c r="E695" s="547"/>
      <c r="F695" s="161" t="s">
        <v>17668</v>
      </c>
      <c r="G695" s="161" t="s">
        <v>17669</v>
      </c>
      <c r="H695" s="161" t="s">
        <v>17666</v>
      </c>
      <c r="I695" s="171" t="s">
        <v>9</v>
      </c>
      <c r="J695" s="161"/>
      <c r="K695" s="161"/>
      <c r="L695" s="161"/>
    </row>
    <row r="696" spans="1:12" ht="40.200000000000003" hidden="1" customHeight="1">
      <c r="A696" s="161" t="s">
        <v>17629</v>
      </c>
      <c r="B696" s="547"/>
      <c r="C696" s="161" t="s">
        <v>17670</v>
      </c>
      <c r="D696" s="161"/>
      <c r="E696" s="547"/>
      <c r="F696" s="161" t="s">
        <v>17671</v>
      </c>
      <c r="G696" s="161" t="s">
        <v>17672</v>
      </c>
      <c r="H696" s="161" t="s">
        <v>17666</v>
      </c>
      <c r="I696" s="171" t="s">
        <v>9</v>
      </c>
      <c r="J696" s="161"/>
      <c r="K696" s="161"/>
      <c r="L696" s="161"/>
    </row>
    <row r="697" spans="1:12" ht="40.200000000000003" hidden="1" customHeight="1">
      <c r="A697" s="161" t="s">
        <v>17629</v>
      </c>
      <c r="B697" s="547"/>
      <c r="C697" s="161" t="s">
        <v>17673</v>
      </c>
      <c r="D697" s="161"/>
      <c r="E697" s="547"/>
      <c r="F697" s="161" t="s">
        <v>17674</v>
      </c>
      <c r="G697" s="161" t="s">
        <v>17675</v>
      </c>
      <c r="H697" s="161" t="s">
        <v>17666</v>
      </c>
      <c r="I697" s="171" t="s">
        <v>9</v>
      </c>
      <c r="J697" s="161"/>
      <c r="K697" s="161"/>
      <c r="L697" s="161"/>
    </row>
    <row r="698" spans="1:12" ht="40.200000000000003" hidden="1" customHeight="1">
      <c r="A698" s="161" t="s">
        <v>17629</v>
      </c>
      <c r="B698" s="547"/>
      <c r="C698" s="161" t="s">
        <v>17676</v>
      </c>
      <c r="D698" s="161"/>
      <c r="E698" s="547"/>
      <c r="F698" s="161" t="s">
        <v>17677</v>
      </c>
      <c r="G698" s="161" t="s">
        <v>17678</v>
      </c>
      <c r="H698" s="161" t="s">
        <v>17679</v>
      </c>
      <c r="I698" s="171" t="s">
        <v>9</v>
      </c>
      <c r="J698" s="161"/>
      <c r="K698" s="161"/>
      <c r="L698" s="161"/>
    </row>
    <row r="699" spans="1:12" ht="40.200000000000003" hidden="1" customHeight="1">
      <c r="A699" s="161" t="s">
        <v>17629</v>
      </c>
      <c r="B699" s="547"/>
      <c r="C699" s="161" t="s">
        <v>17680</v>
      </c>
      <c r="D699" s="158"/>
      <c r="E699" s="547"/>
      <c r="F699" s="158" t="s">
        <v>17681</v>
      </c>
      <c r="G699" s="161" t="s">
        <v>17682</v>
      </c>
      <c r="H699" s="158" t="s">
        <v>17683</v>
      </c>
      <c r="I699" s="171" t="s">
        <v>9</v>
      </c>
      <c r="J699" s="158"/>
      <c r="K699" s="158"/>
      <c r="L699" s="158"/>
    </row>
    <row r="700" spans="1:12" ht="40.200000000000003" hidden="1" customHeight="1">
      <c r="A700" s="161" t="s">
        <v>17629</v>
      </c>
      <c r="B700" s="547"/>
      <c r="C700" s="161" t="s">
        <v>17684</v>
      </c>
      <c r="D700" s="158"/>
      <c r="E700" s="547"/>
      <c r="F700" s="157" t="s">
        <v>17685</v>
      </c>
      <c r="G700" s="161" t="s">
        <v>17686</v>
      </c>
      <c r="H700" s="158" t="s">
        <v>17687</v>
      </c>
      <c r="I700" s="171" t="s">
        <v>9</v>
      </c>
      <c r="J700" s="158"/>
      <c r="K700" s="158"/>
      <c r="L700" s="158"/>
    </row>
    <row r="701" spans="1:12" ht="40.200000000000003" hidden="1" customHeight="1">
      <c r="A701" s="161" t="s">
        <v>17629</v>
      </c>
      <c r="B701" s="547"/>
      <c r="C701" s="161" t="s">
        <v>17688</v>
      </c>
      <c r="D701" s="158"/>
      <c r="E701" s="547"/>
      <c r="F701" s="157" t="s">
        <v>17842</v>
      </c>
      <c r="G701" s="161" t="s">
        <v>17689</v>
      </c>
      <c r="H701" s="158" t="s">
        <v>17690</v>
      </c>
      <c r="I701" s="171" t="s">
        <v>9</v>
      </c>
      <c r="J701" s="158"/>
      <c r="K701" s="158"/>
      <c r="L701" s="158"/>
    </row>
    <row r="702" spans="1:12" ht="40.200000000000003" hidden="1" customHeight="1">
      <c r="A702" s="161" t="s">
        <v>17629</v>
      </c>
      <c r="B702" s="547"/>
      <c r="C702" s="161" t="s">
        <v>17691</v>
      </c>
      <c r="D702" s="158"/>
      <c r="E702" s="547"/>
      <c r="F702" s="158" t="s">
        <v>17692</v>
      </c>
      <c r="G702" s="161" t="s">
        <v>17693</v>
      </c>
      <c r="H702" s="158" t="s">
        <v>17683</v>
      </c>
      <c r="I702" s="171" t="s">
        <v>9</v>
      </c>
      <c r="J702" s="158"/>
      <c r="K702" s="158"/>
      <c r="L702" s="158"/>
    </row>
    <row r="703" spans="1:12" ht="40.200000000000003" hidden="1" customHeight="1">
      <c r="A703" s="161" t="s">
        <v>17629</v>
      </c>
      <c r="B703" s="192"/>
      <c r="C703" s="161" t="s">
        <v>17694</v>
      </c>
      <c r="D703" s="192"/>
      <c r="E703" s="192"/>
      <c r="F703" s="192" t="s">
        <v>17695</v>
      </c>
      <c r="G703" s="161" t="s">
        <v>17696</v>
      </c>
      <c r="H703" s="192" t="s">
        <v>17697</v>
      </c>
      <c r="I703" s="171" t="s">
        <v>9</v>
      </c>
      <c r="J703" s="192"/>
      <c r="K703" s="192"/>
      <c r="L703" s="192"/>
    </row>
    <row r="704" spans="1:12" ht="40.200000000000003" hidden="1" customHeight="1">
      <c r="A704" s="161" t="s">
        <v>17629</v>
      </c>
      <c r="B704" s="158"/>
      <c r="C704" s="161" t="s">
        <v>17698</v>
      </c>
      <c r="D704" s="158"/>
      <c r="E704" s="158"/>
      <c r="F704" s="158" t="s">
        <v>17699</v>
      </c>
      <c r="G704" s="161" t="s">
        <v>17700</v>
      </c>
      <c r="H704" s="158" t="s">
        <v>17701</v>
      </c>
      <c r="I704" s="171" t="s">
        <v>9</v>
      </c>
      <c r="K704" s="158"/>
      <c r="L704" s="158"/>
    </row>
    <row r="705" spans="1:12" ht="40.200000000000003" hidden="1" customHeight="1">
      <c r="A705" s="161" t="s">
        <v>17629</v>
      </c>
      <c r="B705" s="158"/>
      <c r="C705" s="161" t="s">
        <v>17702</v>
      </c>
      <c r="D705" s="158"/>
      <c r="E705" s="158"/>
      <c r="F705" s="158" t="s">
        <v>17703</v>
      </c>
      <c r="G705" s="161" t="s">
        <v>17704</v>
      </c>
      <c r="H705" s="158" t="s">
        <v>17705</v>
      </c>
      <c r="I705" s="171" t="s">
        <v>9</v>
      </c>
      <c r="J705" s="158"/>
      <c r="K705" s="158"/>
      <c r="L705" s="158"/>
    </row>
    <row r="706" spans="1:12" ht="40.200000000000003" hidden="1" customHeight="1">
      <c r="A706" s="227" t="s">
        <v>17706</v>
      </c>
      <c r="B706" s="164" t="s">
        <v>17707</v>
      </c>
      <c r="C706" s="227" t="s">
        <v>17708</v>
      </c>
      <c r="D706" s="227"/>
      <c r="E706" s="159" t="s">
        <v>17709</v>
      </c>
      <c r="F706" s="227" t="s">
        <v>11168</v>
      </c>
      <c r="G706" s="227" t="s">
        <v>17710</v>
      </c>
      <c r="H706" s="227" t="s">
        <v>10906</v>
      </c>
      <c r="I706" s="171" t="s">
        <v>9</v>
      </c>
      <c r="J706" s="169"/>
      <c r="K706" s="227"/>
      <c r="L706" s="227"/>
    </row>
    <row r="707" spans="1:12" ht="40.200000000000003" hidden="1" customHeight="1">
      <c r="A707" s="227" t="s">
        <v>17706</v>
      </c>
      <c r="B707" s="164" t="s">
        <v>17707</v>
      </c>
      <c r="C707" s="227" t="s">
        <v>17711</v>
      </c>
      <c r="D707" s="227"/>
      <c r="E707" s="159" t="s">
        <v>17709</v>
      </c>
      <c r="F707" s="227" t="s">
        <v>17595</v>
      </c>
      <c r="G707" s="227" t="s">
        <v>17712</v>
      </c>
      <c r="H707" s="227" t="s">
        <v>17713</v>
      </c>
      <c r="I707" s="171" t="s">
        <v>9</v>
      </c>
      <c r="J707" s="227"/>
      <c r="K707" s="227"/>
      <c r="L707" s="227"/>
    </row>
    <row r="708" spans="1:12" ht="40.200000000000003" hidden="1" customHeight="1">
      <c r="A708" s="227" t="s">
        <v>17706</v>
      </c>
      <c r="B708" s="164" t="s">
        <v>17707</v>
      </c>
      <c r="C708" s="227" t="s">
        <v>17714</v>
      </c>
      <c r="D708" s="227"/>
      <c r="E708" s="159" t="s">
        <v>17709</v>
      </c>
      <c r="F708" s="227" t="s">
        <v>17715</v>
      </c>
      <c r="G708" s="227" t="s">
        <v>17716</v>
      </c>
      <c r="H708" s="227" t="s">
        <v>17717</v>
      </c>
      <c r="I708" s="171" t="s">
        <v>9</v>
      </c>
      <c r="J708" s="227"/>
      <c r="K708" s="227"/>
      <c r="L708" s="227"/>
    </row>
    <row r="709" spans="1:12" ht="40.200000000000003" hidden="1" customHeight="1">
      <c r="A709" s="227" t="s">
        <v>17706</v>
      </c>
      <c r="B709" s="164" t="s">
        <v>17707</v>
      </c>
      <c r="C709" s="227" t="s">
        <v>17718</v>
      </c>
      <c r="D709" s="227"/>
      <c r="E709" s="159" t="s">
        <v>17709</v>
      </c>
      <c r="F709" s="227" t="s">
        <v>17719</v>
      </c>
      <c r="G709" s="227" t="s">
        <v>17720</v>
      </c>
      <c r="H709" s="227" t="s">
        <v>11128</v>
      </c>
      <c r="I709" s="171" t="s">
        <v>9</v>
      </c>
      <c r="J709" s="227"/>
      <c r="K709" s="227"/>
      <c r="L709" s="227"/>
    </row>
    <row r="710" spans="1:12" ht="40.200000000000003" hidden="1" customHeight="1">
      <c r="A710" s="227" t="s">
        <v>17706</v>
      </c>
      <c r="B710" s="164" t="s">
        <v>17707</v>
      </c>
      <c r="C710" s="227" t="s">
        <v>17721</v>
      </c>
      <c r="D710" s="227"/>
      <c r="E710" s="159" t="s">
        <v>17709</v>
      </c>
      <c r="F710" s="227" t="s">
        <v>17722</v>
      </c>
      <c r="G710" s="227" t="s">
        <v>17723</v>
      </c>
      <c r="H710" s="227" t="s">
        <v>11128</v>
      </c>
      <c r="I710" s="171" t="s">
        <v>9</v>
      </c>
      <c r="J710" s="227"/>
      <c r="K710" s="227"/>
      <c r="L710" s="227"/>
    </row>
    <row r="711" spans="1:12" ht="40.200000000000003" hidden="1" customHeight="1">
      <c r="A711" s="227" t="s">
        <v>17706</v>
      </c>
      <c r="B711" s="164" t="s">
        <v>17707</v>
      </c>
      <c r="C711" s="227" t="s">
        <v>17724</v>
      </c>
      <c r="D711" s="227"/>
      <c r="E711" s="159" t="s">
        <v>17709</v>
      </c>
      <c r="F711" s="227" t="s">
        <v>17725</v>
      </c>
      <c r="G711" s="227" t="s">
        <v>17726</v>
      </c>
      <c r="H711" s="160" t="s">
        <v>17727</v>
      </c>
      <c r="I711" s="171" t="s">
        <v>9</v>
      </c>
      <c r="J711" s="227"/>
      <c r="K711" s="227"/>
      <c r="L711" s="227"/>
    </row>
    <row r="712" spans="1:12" ht="40.200000000000003" hidden="1" customHeight="1">
      <c r="A712" s="227" t="s">
        <v>17706</v>
      </c>
      <c r="B712" s="164" t="s">
        <v>17707</v>
      </c>
      <c r="C712" s="227" t="s">
        <v>17728</v>
      </c>
      <c r="D712" s="227"/>
      <c r="E712" s="159" t="s">
        <v>17709</v>
      </c>
      <c r="F712" s="227" t="s">
        <v>17729</v>
      </c>
      <c r="G712" s="227" t="s">
        <v>17730</v>
      </c>
      <c r="H712" s="227" t="s">
        <v>17731</v>
      </c>
      <c r="I712" s="171" t="s">
        <v>9</v>
      </c>
      <c r="J712" s="227"/>
      <c r="K712" s="227"/>
      <c r="L712" s="227"/>
    </row>
    <row r="713" spans="1:12" ht="40.200000000000003" hidden="1" customHeight="1">
      <c r="A713" s="227" t="s">
        <v>17706</v>
      </c>
      <c r="B713" s="164" t="s">
        <v>17707</v>
      </c>
      <c r="C713" s="227" t="s">
        <v>17732</v>
      </c>
      <c r="D713" s="227"/>
      <c r="E713" s="159" t="s">
        <v>17709</v>
      </c>
      <c r="F713" s="227" t="s">
        <v>17733</v>
      </c>
      <c r="G713" s="227" t="s">
        <v>17730</v>
      </c>
      <c r="H713" s="227" t="s">
        <v>17731</v>
      </c>
      <c r="I713" s="171" t="s">
        <v>9</v>
      </c>
      <c r="J713" s="227"/>
      <c r="K713" s="227"/>
      <c r="L713" s="227"/>
    </row>
    <row r="714" spans="1:12" ht="40.200000000000003" hidden="1" customHeight="1">
      <c r="A714" s="227" t="s">
        <v>17706</v>
      </c>
      <c r="B714" s="164" t="s">
        <v>17707</v>
      </c>
      <c r="C714" s="227" t="s">
        <v>17734</v>
      </c>
      <c r="D714" s="227"/>
      <c r="E714" s="159" t="s">
        <v>17709</v>
      </c>
      <c r="F714" s="227" t="s">
        <v>17735</v>
      </c>
      <c r="G714" s="227" t="s">
        <v>17736</v>
      </c>
      <c r="H714" s="227" t="s">
        <v>17737</v>
      </c>
      <c r="I714" s="171" t="s">
        <v>9</v>
      </c>
      <c r="J714" s="227"/>
      <c r="K714" s="227"/>
      <c r="L714" s="227"/>
    </row>
    <row r="715" spans="1:12" ht="40.200000000000003" hidden="1" customHeight="1">
      <c r="A715" s="227" t="s">
        <v>17706</v>
      </c>
      <c r="B715" s="164" t="s">
        <v>17707</v>
      </c>
      <c r="C715" s="227" t="s">
        <v>17738</v>
      </c>
      <c r="D715" s="227"/>
      <c r="E715" s="159" t="s">
        <v>17709</v>
      </c>
      <c r="F715" s="227" t="s">
        <v>17739</v>
      </c>
      <c r="G715" s="227" t="s">
        <v>17740</v>
      </c>
      <c r="H715" s="160" t="s">
        <v>17727</v>
      </c>
      <c r="I715" s="171" t="s">
        <v>9</v>
      </c>
      <c r="J715" s="227"/>
      <c r="K715" s="227"/>
      <c r="L715" s="227"/>
    </row>
    <row r="716" spans="1:12" ht="40.200000000000003" hidden="1" customHeight="1">
      <c r="A716" s="227" t="s">
        <v>17706</v>
      </c>
      <c r="B716" s="164" t="s">
        <v>17707</v>
      </c>
      <c r="C716" s="227" t="s">
        <v>17741</v>
      </c>
      <c r="D716" s="227"/>
      <c r="E716" s="159" t="s">
        <v>17709</v>
      </c>
      <c r="F716" s="227" t="s">
        <v>17742</v>
      </c>
      <c r="G716" s="227" t="s">
        <v>17736</v>
      </c>
      <c r="H716" s="227" t="s">
        <v>17737</v>
      </c>
      <c r="I716" s="171" t="s">
        <v>9</v>
      </c>
      <c r="J716" s="227"/>
      <c r="K716" s="227"/>
      <c r="L716" s="227"/>
    </row>
    <row r="717" spans="1:12" ht="40.200000000000003" hidden="1" customHeight="1">
      <c r="A717" s="227" t="s">
        <v>17706</v>
      </c>
      <c r="B717" s="164" t="s">
        <v>17707</v>
      </c>
      <c r="C717" s="227" t="s">
        <v>17743</v>
      </c>
      <c r="D717" s="227"/>
      <c r="E717" s="159" t="s">
        <v>17709</v>
      </c>
      <c r="F717" s="227" t="s">
        <v>17744</v>
      </c>
      <c r="G717" s="227" t="s">
        <v>17745</v>
      </c>
      <c r="H717" s="227" t="s">
        <v>17746</v>
      </c>
      <c r="I717" s="171" t="s">
        <v>9</v>
      </c>
      <c r="J717" s="227"/>
      <c r="K717" s="227"/>
      <c r="L717" s="227"/>
    </row>
    <row r="718" spans="1:12" ht="40.200000000000003" hidden="1" customHeight="1">
      <c r="A718" s="227" t="s">
        <v>17706</v>
      </c>
      <c r="B718" s="164" t="s">
        <v>17707</v>
      </c>
      <c r="C718" s="227" t="s">
        <v>17747</v>
      </c>
      <c r="D718" s="227"/>
      <c r="E718" s="159" t="s">
        <v>17709</v>
      </c>
      <c r="F718" s="227" t="s">
        <v>17748</v>
      </c>
      <c r="G718" s="227" t="s">
        <v>17749</v>
      </c>
      <c r="H718" s="227" t="s">
        <v>17737</v>
      </c>
      <c r="I718" s="171" t="s">
        <v>9</v>
      </c>
      <c r="J718" s="227"/>
      <c r="K718" s="227"/>
      <c r="L718" s="227"/>
    </row>
    <row r="719" spans="1:12" ht="40.200000000000003" hidden="1" customHeight="1">
      <c r="A719" s="227" t="s">
        <v>17706</v>
      </c>
      <c r="B719" s="164" t="s">
        <v>17707</v>
      </c>
      <c r="C719" s="227" t="s">
        <v>17750</v>
      </c>
      <c r="D719" s="155"/>
      <c r="E719" s="159" t="s">
        <v>17709</v>
      </c>
      <c r="F719" s="227" t="s">
        <v>17751</v>
      </c>
      <c r="G719" s="155" t="s">
        <v>17752</v>
      </c>
      <c r="H719" s="155" t="s">
        <v>17753</v>
      </c>
      <c r="I719" s="171" t="s">
        <v>9</v>
      </c>
      <c r="J719" s="155"/>
      <c r="K719" s="155"/>
      <c r="L719" s="155"/>
    </row>
    <row r="720" spans="1:12" ht="40.200000000000003" hidden="1" customHeight="1">
      <c r="A720" s="227" t="s">
        <v>17706</v>
      </c>
      <c r="B720" s="164" t="s">
        <v>17707</v>
      </c>
      <c r="C720" s="227" t="s">
        <v>17754</v>
      </c>
      <c r="D720" s="155"/>
      <c r="E720" s="159" t="s">
        <v>17709</v>
      </c>
      <c r="F720" s="227" t="s">
        <v>17755</v>
      </c>
      <c r="G720" s="155" t="s">
        <v>17756</v>
      </c>
      <c r="H720" s="227" t="s">
        <v>17737</v>
      </c>
      <c r="I720" s="171" t="s">
        <v>9</v>
      </c>
      <c r="J720" s="155"/>
      <c r="K720" s="155"/>
      <c r="L720" s="155"/>
    </row>
    <row r="721" spans="1:12" ht="40.200000000000003" hidden="1" customHeight="1">
      <c r="A721" s="227" t="s">
        <v>17706</v>
      </c>
      <c r="B721" s="164" t="s">
        <v>17707</v>
      </c>
      <c r="C721" s="227" t="s">
        <v>17757</v>
      </c>
      <c r="D721" s="155"/>
      <c r="E721" s="159" t="s">
        <v>17709</v>
      </c>
      <c r="F721" s="227" t="s">
        <v>17758</v>
      </c>
      <c r="G721" s="155" t="s">
        <v>17759</v>
      </c>
      <c r="H721" s="155" t="s">
        <v>17760</v>
      </c>
      <c r="I721" s="171" t="s">
        <v>9</v>
      </c>
      <c r="J721" s="155"/>
      <c r="K721" s="155"/>
      <c r="L721" s="155"/>
    </row>
    <row r="722" spans="1:12" ht="40.200000000000003" hidden="1" customHeight="1">
      <c r="A722" s="227" t="s">
        <v>17706</v>
      </c>
      <c r="B722" s="164" t="s">
        <v>17707</v>
      </c>
      <c r="C722" s="227" t="s">
        <v>17761</v>
      </c>
      <c r="D722" s="155"/>
      <c r="E722" s="159" t="s">
        <v>17709</v>
      </c>
      <c r="F722" s="227" t="s">
        <v>17762</v>
      </c>
      <c r="G722" s="155" t="s">
        <v>17763</v>
      </c>
      <c r="H722" s="155" t="s">
        <v>17737</v>
      </c>
      <c r="I722" s="171" t="s">
        <v>9</v>
      </c>
      <c r="J722" s="155"/>
      <c r="K722" s="155"/>
      <c r="L722" s="155"/>
    </row>
    <row r="723" spans="1:12" ht="40.200000000000003" hidden="1" customHeight="1">
      <c r="A723" s="227" t="s">
        <v>17706</v>
      </c>
      <c r="B723" s="164" t="s">
        <v>17707</v>
      </c>
      <c r="C723" s="227" t="s">
        <v>17764</v>
      </c>
      <c r="D723" s="155"/>
      <c r="E723" s="159" t="s">
        <v>17709</v>
      </c>
      <c r="F723" s="227" t="s">
        <v>17765</v>
      </c>
      <c r="G723" s="155" t="s">
        <v>17766</v>
      </c>
      <c r="H723" s="155" t="s">
        <v>17767</v>
      </c>
      <c r="I723" s="171" t="s">
        <v>9</v>
      </c>
      <c r="J723" s="155"/>
      <c r="K723" s="155"/>
      <c r="L723" s="155"/>
    </row>
    <row r="724" spans="1:12" ht="40.200000000000003" hidden="1" customHeight="1">
      <c r="A724" s="227" t="s">
        <v>17706</v>
      </c>
      <c r="B724" s="164" t="s">
        <v>17707</v>
      </c>
      <c r="C724" s="227" t="s">
        <v>17768</v>
      </c>
      <c r="D724" s="155"/>
      <c r="E724" s="159" t="s">
        <v>17709</v>
      </c>
      <c r="F724" s="227" t="s">
        <v>17769</v>
      </c>
      <c r="G724" s="155" t="s">
        <v>17770</v>
      </c>
      <c r="H724" s="155" t="s">
        <v>17737</v>
      </c>
      <c r="I724" s="171" t="s">
        <v>9</v>
      </c>
      <c r="J724" s="155"/>
      <c r="K724" s="155"/>
      <c r="L724" s="155"/>
    </row>
    <row r="725" spans="1:12" ht="40.200000000000003" hidden="1" customHeight="1">
      <c r="A725" s="227" t="s">
        <v>17706</v>
      </c>
      <c r="B725" s="164" t="s">
        <v>17707</v>
      </c>
      <c r="C725" s="227" t="s">
        <v>17771</v>
      </c>
      <c r="D725" s="155"/>
      <c r="E725" s="159" t="s">
        <v>17709</v>
      </c>
      <c r="F725" s="227" t="s">
        <v>17772</v>
      </c>
      <c r="G725" s="155" t="s">
        <v>17773</v>
      </c>
      <c r="H725" s="155" t="s">
        <v>17774</v>
      </c>
      <c r="I725" s="171" t="s">
        <v>9</v>
      </c>
      <c r="J725" s="155"/>
      <c r="K725" s="155"/>
      <c r="L725" s="155"/>
    </row>
    <row r="726" spans="1:12" ht="40.200000000000003" hidden="1" customHeight="1">
      <c r="A726" s="227" t="s">
        <v>17706</v>
      </c>
      <c r="B726" s="164" t="s">
        <v>17707</v>
      </c>
      <c r="C726" s="227" t="s">
        <v>17775</v>
      </c>
      <c r="D726" s="155"/>
      <c r="E726" s="159" t="s">
        <v>17709</v>
      </c>
      <c r="F726" s="227" t="s">
        <v>17776</v>
      </c>
      <c r="G726" s="155" t="s">
        <v>17777</v>
      </c>
      <c r="H726" s="155" t="s">
        <v>17737</v>
      </c>
      <c r="I726" s="171" t="s">
        <v>9</v>
      </c>
      <c r="J726" s="155"/>
      <c r="K726" s="155"/>
      <c r="L726" s="155"/>
    </row>
    <row r="727" spans="1:12" ht="40.200000000000003" hidden="1" customHeight="1">
      <c r="A727" s="227" t="s">
        <v>17706</v>
      </c>
      <c r="B727" s="164" t="s">
        <v>17707</v>
      </c>
      <c r="C727" s="227" t="s">
        <v>17778</v>
      </c>
      <c r="D727" s="155"/>
      <c r="E727" s="159" t="s">
        <v>17709</v>
      </c>
      <c r="F727" s="227" t="s">
        <v>17779</v>
      </c>
      <c r="G727" s="155" t="s">
        <v>17780</v>
      </c>
      <c r="H727" s="155" t="s">
        <v>17774</v>
      </c>
      <c r="I727" s="171" t="s">
        <v>9</v>
      </c>
      <c r="J727" s="155"/>
      <c r="K727" s="155"/>
      <c r="L727" s="155"/>
    </row>
    <row r="728" spans="1:12" ht="40.200000000000003" hidden="1" customHeight="1">
      <c r="A728" s="227" t="s">
        <v>17706</v>
      </c>
      <c r="B728" s="164" t="s">
        <v>17707</v>
      </c>
      <c r="C728" s="227" t="s">
        <v>17781</v>
      </c>
      <c r="D728" s="155"/>
      <c r="E728" s="159" t="s">
        <v>17709</v>
      </c>
      <c r="F728" s="227" t="s">
        <v>17782</v>
      </c>
      <c r="G728" s="155" t="s">
        <v>17783</v>
      </c>
      <c r="H728" s="155" t="s">
        <v>17683</v>
      </c>
      <c r="I728" s="171" t="s">
        <v>9</v>
      </c>
      <c r="J728" s="155"/>
      <c r="K728" s="155"/>
      <c r="L728" s="155"/>
    </row>
    <row r="729" spans="1:12" ht="40.200000000000003" hidden="1" customHeight="1">
      <c r="A729" s="227" t="s">
        <v>17706</v>
      </c>
      <c r="B729" s="164" t="s">
        <v>17707</v>
      </c>
      <c r="C729" s="227" t="s">
        <v>17784</v>
      </c>
      <c r="D729" s="155"/>
      <c r="E729" s="159" t="s">
        <v>17709</v>
      </c>
      <c r="F729" s="227" t="s">
        <v>17785</v>
      </c>
      <c r="G729" s="155" t="s">
        <v>17786</v>
      </c>
      <c r="H729" s="155" t="s">
        <v>17787</v>
      </c>
      <c r="I729" s="171" t="s">
        <v>9</v>
      </c>
      <c r="J729" s="155"/>
      <c r="K729" s="155"/>
      <c r="L729" s="155"/>
    </row>
    <row r="730" spans="1:12" ht="40.200000000000003" hidden="1" customHeight="1">
      <c r="A730" s="227" t="s">
        <v>17706</v>
      </c>
      <c r="B730" s="164" t="s">
        <v>17707</v>
      </c>
      <c r="C730" s="227" t="s">
        <v>17788</v>
      </c>
      <c r="D730" s="155"/>
      <c r="E730" s="159" t="s">
        <v>17709</v>
      </c>
      <c r="F730" s="154" t="s">
        <v>17789</v>
      </c>
      <c r="G730" s="155" t="s">
        <v>17790</v>
      </c>
      <c r="H730" s="155" t="s">
        <v>17737</v>
      </c>
      <c r="I730" s="171" t="s">
        <v>9</v>
      </c>
      <c r="J730" s="155"/>
      <c r="K730" s="155"/>
      <c r="L730" s="155"/>
    </row>
    <row r="731" spans="1:12" ht="40.200000000000003" hidden="1" customHeight="1">
      <c r="A731" s="227" t="s">
        <v>17706</v>
      </c>
      <c r="B731" s="164" t="s">
        <v>17707</v>
      </c>
      <c r="C731" s="227" t="s">
        <v>17791</v>
      </c>
      <c r="D731" s="155"/>
      <c r="E731" s="159" t="s">
        <v>17709</v>
      </c>
      <c r="F731" s="154" t="s">
        <v>17792</v>
      </c>
      <c r="G731" s="155" t="s">
        <v>17790</v>
      </c>
      <c r="H731" s="155" t="s">
        <v>17737</v>
      </c>
      <c r="I731" s="171" t="s">
        <v>9</v>
      </c>
      <c r="J731" s="155"/>
      <c r="K731" s="155"/>
      <c r="L731" s="155"/>
    </row>
    <row r="732" spans="1:12" ht="40.200000000000003" hidden="1" customHeight="1">
      <c r="A732" s="227" t="s">
        <v>17706</v>
      </c>
      <c r="B732" s="164" t="s">
        <v>17707</v>
      </c>
      <c r="C732" s="227" t="s">
        <v>17793</v>
      </c>
      <c r="D732" s="155"/>
      <c r="E732" s="159" t="s">
        <v>17709</v>
      </c>
      <c r="F732" s="154" t="s">
        <v>17794</v>
      </c>
      <c r="G732" s="155" t="s">
        <v>17790</v>
      </c>
      <c r="H732" s="155" t="s">
        <v>17737</v>
      </c>
      <c r="I732" s="171" t="s">
        <v>9</v>
      </c>
      <c r="J732" s="155"/>
      <c r="K732" s="155"/>
      <c r="L732" s="155"/>
    </row>
    <row r="733" spans="1:12" ht="40.200000000000003" hidden="1" customHeight="1">
      <c r="A733" s="227" t="s">
        <v>17706</v>
      </c>
      <c r="B733" s="164" t="s">
        <v>17707</v>
      </c>
      <c r="C733" s="227" t="s">
        <v>17795</v>
      </c>
      <c r="D733" s="155"/>
      <c r="E733" s="159" t="s">
        <v>17709</v>
      </c>
      <c r="F733" s="154" t="s">
        <v>17796</v>
      </c>
      <c r="G733" s="155" t="s">
        <v>17797</v>
      </c>
      <c r="H733" s="155" t="s">
        <v>17798</v>
      </c>
      <c r="I733" s="171" t="s">
        <v>9</v>
      </c>
      <c r="J733" s="155"/>
      <c r="K733" s="155"/>
      <c r="L733" s="155"/>
    </row>
    <row r="734" spans="1:12" ht="40.200000000000003" hidden="1" customHeight="1">
      <c r="A734" s="227" t="s">
        <v>17706</v>
      </c>
      <c r="B734" s="164" t="s">
        <v>17707</v>
      </c>
      <c r="C734" s="227" t="s">
        <v>17799</v>
      </c>
      <c r="D734" s="155"/>
      <c r="E734" s="159" t="s">
        <v>17709</v>
      </c>
      <c r="F734" s="154" t="s">
        <v>17800</v>
      </c>
      <c r="G734" s="155" t="s">
        <v>17801</v>
      </c>
      <c r="H734" s="155" t="s">
        <v>17802</v>
      </c>
      <c r="I734" s="171" t="s">
        <v>9</v>
      </c>
      <c r="J734" s="155"/>
      <c r="K734" s="155"/>
      <c r="L734" s="155"/>
    </row>
    <row r="735" spans="1:12" ht="40.200000000000003" hidden="1" customHeight="1">
      <c r="A735" s="227" t="s">
        <v>17706</v>
      </c>
      <c r="B735" s="227" t="s">
        <v>17707</v>
      </c>
      <c r="C735" s="227" t="s">
        <v>17803</v>
      </c>
      <c r="D735" s="155"/>
      <c r="E735" s="159" t="s">
        <v>17709</v>
      </c>
      <c r="F735" s="154" t="s">
        <v>17804</v>
      </c>
      <c r="G735" s="155" t="s">
        <v>17805</v>
      </c>
      <c r="H735" s="155" t="s">
        <v>11128</v>
      </c>
      <c r="I735" s="171" t="s">
        <v>9</v>
      </c>
      <c r="J735" s="155"/>
      <c r="K735" s="155"/>
      <c r="L735" s="155"/>
    </row>
    <row r="736" spans="1:12" ht="40.200000000000003" hidden="1" customHeight="1">
      <c r="A736" s="227" t="s">
        <v>17706</v>
      </c>
      <c r="B736" s="164" t="s">
        <v>17707</v>
      </c>
      <c r="C736" s="227" t="s">
        <v>17806</v>
      </c>
      <c r="D736" s="155"/>
      <c r="E736" s="159" t="s">
        <v>17709</v>
      </c>
      <c r="F736" s="154" t="s">
        <v>17807</v>
      </c>
      <c r="G736" s="155" t="s">
        <v>17808</v>
      </c>
      <c r="H736" s="155" t="s">
        <v>17809</v>
      </c>
      <c r="I736" s="171" t="s">
        <v>9</v>
      </c>
      <c r="J736" s="155"/>
      <c r="K736" s="155"/>
      <c r="L736" s="155"/>
    </row>
    <row r="737" spans="1:15" ht="40.200000000000003" hidden="1" customHeight="1">
      <c r="A737" s="227" t="s">
        <v>17810</v>
      </c>
      <c r="B737" s="227" t="s">
        <v>17811</v>
      </c>
      <c r="C737" s="227" t="s">
        <v>17812</v>
      </c>
      <c r="D737" s="227"/>
      <c r="E737" s="227" t="s">
        <v>17709</v>
      </c>
      <c r="F737" s="227" t="s">
        <v>11168</v>
      </c>
      <c r="G737" s="227" t="s">
        <v>17813</v>
      </c>
      <c r="H737" s="227" t="s">
        <v>10906</v>
      </c>
      <c r="I737" s="171" t="s">
        <v>9</v>
      </c>
      <c r="J737" s="227"/>
      <c r="K737" s="227"/>
      <c r="L737" s="227"/>
    </row>
    <row r="738" spans="1:15" ht="40.200000000000003" hidden="1" customHeight="1">
      <c r="A738" s="227" t="s">
        <v>17810</v>
      </c>
      <c r="B738" s="227" t="s">
        <v>17811</v>
      </c>
      <c r="C738" s="227" t="s">
        <v>17814</v>
      </c>
      <c r="D738" s="227"/>
      <c r="E738" s="227" t="s">
        <v>17709</v>
      </c>
      <c r="F738" s="227" t="s">
        <v>17815</v>
      </c>
      <c r="G738" s="227" t="s">
        <v>17816</v>
      </c>
      <c r="H738" s="227" t="s">
        <v>17817</v>
      </c>
      <c r="I738" s="171" t="s">
        <v>9</v>
      </c>
      <c r="J738" s="227"/>
      <c r="K738" s="227"/>
      <c r="L738" s="227"/>
    </row>
    <row r="739" spans="1:15" ht="40.200000000000003" hidden="1" customHeight="1">
      <c r="A739" s="227" t="s">
        <v>17810</v>
      </c>
      <c r="B739" s="227" t="s">
        <v>17811</v>
      </c>
      <c r="C739" s="227" t="s">
        <v>17818</v>
      </c>
      <c r="D739" s="227"/>
      <c r="E739" s="227" t="s">
        <v>17709</v>
      </c>
      <c r="F739" s="227" t="s">
        <v>17819</v>
      </c>
      <c r="G739" s="227" t="s">
        <v>17820</v>
      </c>
      <c r="H739" s="227" t="s">
        <v>17821</v>
      </c>
      <c r="I739" s="171" t="s">
        <v>9</v>
      </c>
      <c r="J739" s="227"/>
      <c r="K739" s="227"/>
      <c r="L739" s="227"/>
    </row>
    <row r="740" spans="1:15" ht="40.200000000000003" hidden="1" customHeight="1">
      <c r="A740" s="227" t="s">
        <v>17810</v>
      </c>
      <c r="B740" s="227" t="s">
        <v>17811</v>
      </c>
      <c r="C740" s="227" t="s">
        <v>17822</v>
      </c>
      <c r="D740" s="227"/>
      <c r="E740" s="227" t="s">
        <v>17709</v>
      </c>
      <c r="F740" s="227" t="s">
        <v>17823</v>
      </c>
      <c r="G740" s="227" t="s">
        <v>17824</v>
      </c>
      <c r="H740" s="227" t="s">
        <v>17825</v>
      </c>
      <c r="I740" s="171" t="s">
        <v>9</v>
      </c>
      <c r="J740" s="227"/>
      <c r="K740" s="227"/>
      <c r="L740" s="227"/>
    </row>
    <row r="741" spans="1:15" ht="40.200000000000003" hidden="1" customHeight="1">
      <c r="A741" s="227" t="s">
        <v>17810</v>
      </c>
      <c r="B741" s="227" t="s">
        <v>17811</v>
      </c>
      <c r="C741" s="227" t="s">
        <v>17826</v>
      </c>
      <c r="D741" s="227"/>
      <c r="E741" s="227" t="s">
        <v>17709</v>
      </c>
      <c r="F741" s="227" t="s">
        <v>17827</v>
      </c>
      <c r="G741" s="227" t="s">
        <v>17828</v>
      </c>
      <c r="H741" s="227" t="s">
        <v>17829</v>
      </c>
      <c r="I741" s="171" t="s">
        <v>9</v>
      </c>
      <c r="J741" s="227"/>
      <c r="K741" s="227"/>
      <c r="L741" s="227"/>
    </row>
    <row r="742" spans="1:15" ht="40.200000000000003" hidden="1" customHeight="1">
      <c r="A742" s="164" t="s">
        <v>17810</v>
      </c>
      <c r="B742" s="164" t="s">
        <v>17811</v>
      </c>
      <c r="C742" s="227" t="s">
        <v>17830</v>
      </c>
      <c r="D742" s="164"/>
      <c r="E742" s="164" t="s">
        <v>17709</v>
      </c>
      <c r="F742" s="164" t="s">
        <v>17831</v>
      </c>
      <c r="G742" s="164" t="s">
        <v>17832</v>
      </c>
      <c r="H742" s="164" t="s">
        <v>17833</v>
      </c>
      <c r="I742" s="171" t="s">
        <v>9</v>
      </c>
      <c r="J742" s="164"/>
      <c r="K742" s="166"/>
      <c r="L742" s="164"/>
    </row>
    <row r="743" spans="1:15" ht="40.200000000000003" hidden="1" customHeight="1">
      <c r="A743" s="227" t="s">
        <v>17810</v>
      </c>
      <c r="B743" s="227" t="s">
        <v>17811</v>
      </c>
      <c r="C743" s="227" t="s">
        <v>17834</v>
      </c>
      <c r="D743" s="227"/>
      <c r="E743" s="227" t="s">
        <v>17709</v>
      </c>
      <c r="F743" s="227" t="s">
        <v>17660</v>
      </c>
      <c r="G743" s="227" t="s">
        <v>17835</v>
      </c>
      <c r="H743" s="227" t="s">
        <v>17662</v>
      </c>
      <c r="I743" s="171" t="s">
        <v>9</v>
      </c>
      <c r="J743" s="164"/>
      <c r="K743" s="155"/>
      <c r="L743" s="227"/>
    </row>
    <row r="744" spans="1:15" s="240" customFormat="1" ht="38.25" hidden="1" customHeight="1">
      <c r="A744" s="238" t="s">
        <v>18889</v>
      </c>
      <c r="B744" s="238" t="s">
        <v>18890</v>
      </c>
      <c r="C744" s="238" t="s">
        <v>18891</v>
      </c>
      <c r="D744" s="238"/>
      <c r="E744" s="238"/>
      <c r="F744" s="238" t="s">
        <v>17452</v>
      </c>
      <c r="G744" s="238" t="s">
        <v>18892</v>
      </c>
      <c r="H744" s="239" t="s">
        <v>18893</v>
      </c>
      <c r="I744" s="171" t="s">
        <v>9</v>
      </c>
      <c r="J744" s="238"/>
      <c r="K744" s="238"/>
      <c r="M744" s="240" t="s">
        <v>18894</v>
      </c>
      <c r="O744" s="240" t="s">
        <v>18895</v>
      </c>
    </row>
    <row r="745" spans="1:15" s="240" customFormat="1" ht="45" hidden="1" customHeight="1">
      <c r="A745" s="238" t="s">
        <v>18889</v>
      </c>
      <c r="B745" s="238" t="s">
        <v>18890</v>
      </c>
      <c r="C745" s="238" t="s">
        <v>18896</v>
      </c>
      <c r="D745" s="238"/>
      <c r="E745" s="238"/>
      <c r="F745" s="238" t="s">
        <v>18897</v>
      </c>
      <c r="G745" s="238" t="s">
        <v>18892</v>
      </c>
      <c r="H745" s="238" t="s">
        <v>18898</v>
      </c>
      <c r="I745" s="171" t="s">
        <v>9</v>
      </c>
      <c r="J745" s="238"/>
      <c r="K745" s="238"/>
      <c r="M745" s="240" t="s">
        <v>18894</v>
      </c>
      <c r="O745" s="240" t="s">
        <v>18899</v>
      </c>
    </row>
    <row r="746" spans="1:15" s="240" customFormat="1" ht="63" hidden="1" customHeight="1">
      <c r="A746" s="238" t="s">
        <v>18889</v>
      </c>
      <c r="B746" s="238" t="s">
        <v>18890</v>
      </c>
      <c r="C746" s="238" t="s">
        <v>18900</v>
      </c>
      <c r="D746" s="238"/>
      <c r="E746" s="238"/>
      <c r="F746" s="238" t="s">
        <v>18901</v>
      </c>
      <c r="G746" s="238" t="s">
        <v>18892</v>
      </c>
      <c r="H746" s="238" t="s">
        <v>18902</v>
      </c>
      <c r="I746" s="171" t="s">
        <v>9</v>
      </c>
      <c r="J746" s="238"/>
      <c r="K746" s="238"/>
      <c r="M746" s="240" t="s">
        <v>18894</v>
      </c>
      <c r="O746" s="240" t="s">
        <v>18903</v>
      </c>
    </row>
    <row r="747" spans="1:15" s="204" customFormat="1" ht="100.8" hidden="1">
      <c r="A747" s="202" t="s">
        <v>18889</v>
      </c>
      <c r="B747" s="202" t="s">
        <v>18890</v>
      </c>
      <c r="C747" s="202" t="s">
        <v>18904</v>
      </c>
      <c r="D747" s="202"/>
      <c r="E747" s="202"/>
      <c r="F747" s="202" t="s">
        <v>18905</v>
      </c>
      <c r="G747" s="202" t="s">
        <v>18906</v>
      </c>
      <c r="H747" s="202" t="s">
        <v>18907</v>
      </c>
      <c r="I747" s="171" t="s">
        <v>9</v>
      </c>
      <c r="J747" s="202"/>
      <c r="K747" s="202"/>
      <c r="M747" s="204" t="s">
        <v>18894</v>
      </c>
      <c r="O747" s="204" t="s">
        <v>18908</v>
      </c>
    </row>
    <row r="748" spans="1:15" s="204" customFormat="1" ht="100.8" hidden="1">
      <c r="A748" s="202" t="s">
        <v>18889</v>
      </c>
      <c r="B748" s="202" t="s">
        <v>18890</v>
      </c>
      <c r="C748" s="202" t="s">
        <v>18909</v>
      </c>
      <c r="D748" s="202"/>
      <c r="E748" s="202"/>
      <c r="F748" s="202" t="s">
        <v>18910</v>
      </c>
      <c r="G748" s="202" t="s">
        <v>18911</v>
      </c>
      <c r="H748" s="202" t="s">
        <v>18912</v>
      </c>
      <c r="I748" s="171" t="s">
        <v>9</v>
      </c>
      <c r="J748" s="202"/>
      <c r="K748" s="202"/>
      <c r="M748" s="204" t="s">
        <v>18894</v>
      </c>
      <c r="O748" s="204" t="s">
        <v>18913</v>
      </c>
    </row>
    <row r="749" spans="1:15" s="204" customFormat="1" ht="158.4" hidden="1">
      <c r="A749" s="202" t="s">
        <v>18889</v>
      </c>
      <c r="B749" s="202" t="s">
        <v>18890</v>
      </c>
      <c r="C749" s="202" t="s">
        <v>18914</v>
      </c>
      <c r="D749" s="202"/>
      <c r="E749" s="202"/>
      <c r="F749" s="202" t="s">
        <v>18915</v>
      </c>
      <c r="G749" s="202" t="s">
        <v>18916</v>
      </c>
      <c r="H749" s="202" t="s">
        <v>18917</v>
      </c>
      <c r="I749" s="171" t="s">
        <v>9</v>
      </c>
      <c r="J749" s="202"/>
      <c r="K749" s="202"/>
      <c r="M749" s="204" t="s">
        <v>438</v>
      </c>
    </row>
    <row r="750" spans="1:15" s="204" customFormat="1" ht="100.8" hidden="1">
      <c r="A750" s="202" t="s">
        <v>18889</v>
      </c>
      <c r="B750" s="202" t="s">
        <v>18890</v>
      </c>
      <c r="C750" s="202" t="s">
        <v>18918</v>
      </c>
      <c r="D750" s="202"/>
      <c r="E750" s="202"/>
      <c r="F750" s="202" t="s">
        <v>18919</v>
      </c>
      <c r="G750" s="202" t="s">
        <v>18911</v>
      </c>
      <c r="H750" s="202" t="s">
        <v>18920</v>
      </c>
      <c r="I750" s="171" t="s">
        <v>9</v>
      </c>
      <c r="J750" s="202"/>
      <c r="K750" s="202"/>
      <c r="M750" s="204" t="s">
        <v>18894</v>
      </c>
      <c r="O750" s="204" t="s">
        <v>18921</v>
      </c>
    </row>
    <row r="751" spans="1:15" s="204" customFormat="1" ht="100.8" hidden="1">
      <c r="A751" s="202" t="s">
        <v>18889</v>
      </c>
      <c r="B751" s="202" t="s">
        <v>18890</v>
      </c>
      <c r="C751" s="202" t="s">
        <v>18922</v>
      </c>
      <c r="D751" s="202"/>
      <c r="E751" s="202"/>
      <c r="F751" s="203" t="s">
        <v>18923</v>
      </c>
      <c r="G751" s="202" t="s">
        <v>18924</v>
      </c>
      <c r="H751" s="202" t="s">
        <v>18925</v>
      </c>
      <c r="I751" s="171" t="s">
        <v>9</v>
      </c>
      <c r="J751" s="202"/>
      <c r="K751" s="202"/>
      <c r="M751" s="204" t="s">
        <v>18894</v>
      </c>
      <c r="O751" s="204" t="s">
        <v>18926</v>
      </c>
    </row>
    <row r="752" spans="1:15" s="204" customFormat="1" ht="115.2" hidden="1">
      <c r="A752" s="202" t="s">
        <v>18889</v>
      </c>
      <c r="B752" s="202" t="s">
        <v>18890</v>
      </c>
      <c r="C752" s="202" t="s">
        <v>18927</v>
      </c>
      <c r="D752" s="202"/>
      <c r="E752" s="202"/>
      <c r="F752" s="203" t="s">
        <v>18928</v>
      </c>
      <c r="G752" s="202" t="s">
        <v>18929</v>
      </c>
      <c r="H752" s="202" t="s">
        <v>18920</v>
      </c>
      <c r="I752" s="171" t="s">
        <v>9</v>
      </c>
      <c r="J752" s="202"/>
      <c r="K752" s="202"/>
      <c r="M752" s="204" t="s">
        <v>18894</v>
      </c>
      <c r="O752" s="204" t="s">
        <v>18930</v>
      </c>
    </row>
    <row r="753" spans="1:15" s="204" customFormat="1" ht="100.8" hidden="1">
      <c r="A753" s="202" t="s">
        <v>18889</v>
      </c>
      <c r="B753" s="202" t="s">
        <v>18890</v>
      </c>
      <c r="C753" s="202" t="s">
        <v>18931</v>
      </c>
      <c r="D753" s="202"/>
      <c r="E753" s="202"/>
      <c r="F753" s="202" t="s">
        <v>18932</v>
      </c>
      <c r="G753" s="202" t="s">
        <v>18911</v>
      </c>
      <c r="H753" s="202" t="s">
        <v>18933</v>
      </c>
      <c r="I753" s="171" t="s">
        <v>9</v>
      </c>
      <c r="J753" s="202"/>
      <c r="K753" s="202"/>
      <c r="M753" s="204" t="s">
        <v>18934</v>
      </c>
    </row>
    <row r="754" spans="1:15" s="204" customFormat="1" ht="100.8" hidden="1">
      <c r="A754" s="202" t="s">
        <v>18889</v>
      </c>
      <c r="B754" s="202" t="s">
        <v>18890</v>
      </c>
      <c r="C754" s="202" t="s">
        <v>18935</v>
      </c>
      <c r="D754" s="202"/>
      <c r="E754" s="202"/>
      <c r="F754" s="202" t="s">
        <v>18936</v>
      </c>
      <c r="G754" s="202" t="s">
        <v>18937</v>
      </c>
      <c r="H754" s="202" t="s">
        <v>18938</v>
      </c>
      <c r="I754" s="171" t="s">
        <v>9</v>
      </c>
      <c r="J754" s="202"/>
      <c r="K754" s="202"/>
      <c r="M754" s="204" t="s">
        <v>18894</v>
      </c>
      <c r="O754" s="204" t="s">
        <v>18903</v>
      </c>
    </row>
    <row r="755" spans="1:15" s="204" customFormat="1" ht="100.8" hidden="1">
      <c r="A755" s="202" t="s">
        <v>18889</v>
      </c>
      <c r="B755" s="202" t="s">
        <v>18890</v>
      </c>
      <c r="C755" s="202" t="s">
        <v>18939</v>
      </c>
      <c r="D755" s="202"/>
      <c r="E755" s="202"/>
      <c r="F755" s="202" t="s">
        <v>18940</v>
      </c>
      <c r="G755" s="202" t="s">
        <v>18911</v>
      </c>
      <c r="H755" s="202" t="s">
        <v>18941</v>
      </c>
      <c r="I755" s="171" t="s">
        <v>9</v>
      </c>
      <c r="J755" s="202"/>
      <c r="K755" s="202"/>
      <c r="M755" s="204" t="s">
        <v>18894</v>
      </c>
      <c r="O755" s="204" t="s">
        <v>18942</v>
      </c>
    </row>
    <row r="756" spans="1:15" s="204" customFormat="1" ht="115.2" hidden="1">
      <c r="A756" s="202" t="s">
        <v>18889</v>
      </c>
      <c r="B756" s="202" t="s">
        <v>18890</v>
      </c>
      <c r="C756" s="202" t="s">
        <v>18943</v>
      </c>
      <c r="D756" s="202"/>
      <c r="E756" s="202"/>
      <c r="F756" s="203" t="s">
        <v>18944</v>
      </c>
      <c r="G756" s="202" t="s">
        <v>18945</v>
      </c>
      <c r="H756" s="202" t="s">
        <v>18946</v>
      </c>
      <c r="I756" s="171" t="s">
        <v>9</v>
      </c>
      <c r="J756" s="202"/>
      <c r="K756" s="202"/>
      <c r="M756" s="204" t="s">
        <v>18894</v>
      </c>
      <c r="O756" s="204" t="s">
        <v>18947</v>
      </c>
    </row>
    <row r="757" spans="1:15" s="204" customFormat="1" ht="158.4" hidden="1">
      <c r="A757" s="202" t="s">
        <v>18889</v>
      </c>
      <c r="B757" s="202" t="s">
        <v>18890</v>
      </c>
      <c r="C757" s="202" t="s">
        <v>18948</v>
      </c>
      <c r="D757" s="202"/>
      <c r="E757" s="202"/>
      <c r="F757" s="202" t="s">
        <v>18949</v>
      </c>
      <c r="G757" s="202" t="s">
        <v>18911</v>
      </c>
      <c r="H757" s="202" t="s">
        <v>18917</v>
      </c>
      <c r="I757" s="171" t="s">
        <v>9</v>
      </c>
      <c r="J757" s="202"/>
      <c r="K757" s="202"/>
      <c r="M757" s="204" t="s">
        <v>438</v>
      </c>
    </row>
    <row r="758" spans="1:15" s="204" customFormat="1" ht="100.8" hidden="1">
      <c r="A758" s="202" t="s">
        <v>18889</v>
      </c>
      <c r="B758" s="202" t="s">
        <v>18890</v>
      </c>
      <c r="C758" s="202" t="s">
        <v>18950</v>
      </c>
      <c r="D758" s="202"/>
      <c r="E758" s="202"/>
      <c r="F758" s="202" t="s">
        <v>18951</v>
      </c>
      <c r="G758" s="202" t="s">
        <v>18952</v>
      </c>
      <c r="H758" s="202" t="s">
        <v>18953</v>
      </c>
      <c r="I758" s="171" t="s">
        <v>9</v>
      </c>
      <c r="J758" s="202"/>
      <c r="K758" s="202"/>
      <c r="M758" s="204" t="s">
        <v>18894</v>
      </c>
      <c r="O758" s="204" t="s">
        <v>18954</v>
      </c>
    </row>
    <row r="759" spans="1:15" s="204" customFormat="1" ht="115.5" hidden="1" customHeight="1">
      <c r="A759" s="202" t="s">
        <v>18889</v>
      </c>
      <c r="B759" s="202" t="s">
        <v>18890</v>
      </c>
      <c r="C759" s="202" t="s">
        <v>18955</v>
      </c>
      <c r="D759" s="202"/>
      <c r="E759" s="202"/>
      <c r="F759" s="203" t="s">
        <v>18956</v>
      </c>
      <c r="G759" s="202" t="s">
        <v>18957</v>
      </c>
      <c r="H759" s="202" t="s">
        <v>18958</v>
      </c>
      <c r="I759" s="171" t="s">
        <v>9</v>
      </c>
      <c r="J759" s="202"/>
      <c r="K759" s="202"/>
      <c r="M759" s="204" t="s">
        <v>18894</v>
      </c>
      <c r="O759" s="204" t="s">
        <v>18959</v>
      </c>
    </row>
    <row r="760" spans="1:15" s="204" customFormat="1" ht="100.8" hidden="1">
      <c r="A760" s="202" t="s">
        <v>18889</v>
      </c>
      <c r="B760" s="202" t="s">
        <v>18890</v>
      </c>
      <c r="C760" s="202" t="s">
        <v>21138</v>
      </c>
      <c r="D760" s="202"/>
      <c r="E760" s="202"/>
      <c r="F760" s="202" t="s">
        <v>18961</v>
      </c>
      <c r="G760" s="202" t="s">
        <v>18911</v>
      </c>
      <c r="H760" s="202" t="s">
        <v>18962</v>
      </c>
      <c r="I760" s="171" t="s">
        <v>9</v>
      </c>
      <c r="J760" s="202"/>
      <c r="K760" s="202"/>
      <c r="M760" s="204" t="s">
        <v>18894</v>
      </c>
      <c r="O760" s="204" t="s">
        <v>18963</v>
      </c>
    </row>
    <row r="761" spans="1:15" s="204" customFormat="1" ht="115.2" hidden="1">
      <c r="A761" s="202" t="s">
        <v>18889</v>
      </c>
      <c r="B761" s="202" t="s">
        <v>18890</v>
      </c>
      <c r="C761" s="202" t="s">
        <v>18960</v>
      </c>
      <c r="D761" s="202"/>
      <c r="E761" s="202"/>
      <c r="F761" s="202" t="s">
        <v>18965</v>
      </c>
      <c r="G761" s="202" t="s">
        <v>18966</v>
      </c>
      <c r="H761" s="202" t="s">
        <v>18967</v>
      </c>
      <c r="I761" s="171" t="s">
        <v>9</v>
      </c>
      <c r="J761" s="202"/>
      <c r="K761" s="202"/>
      <c r="M761" s="204" t="s">
        <v>18894</v>
      </c>
      <c r="O761" s="204" t="s">
        <v>18926</v>
      </c>
    </row>
    <row r="762" spans="1:15" s="204" customFormat="1" ht="115.2" hidden="1">
      <c r="A762" s="204" t="s">
        <v>18889</v>
      </c>
      <c r="B762" s="202" t="s">
        <v>18890</v>
      </c>
      <c r="C762" s="202" t="s">
        <v>18964</v>
      </c>
      <c r="F762" s="205" t="s">
        <v>18969</v>
      </c>
      <c r="G762" s="204" t="s">
        <v>18970</v>
      </c>
      <c r="H762" s="204" t="s">
        <v>18971</v>
      </c>
      <c r="I762" s="171" t="s">
        <v>9</v>
      </c>
      <c r="M762" s="204" t="s">
        <v>18894</v>
      </c>
      <c r="O762" s="204" t="s">
        <v>18972</v>
      </c>
    </row>
    <row r="763" spans="1:15" s="204" customFormat="1" ht="100.8" hidden="1">
      <c r="A763" s="204" t="s">
        <v>18889</v>
      </c>
      <c r="B763" s="202" t="s">
        <v>18890</v>
      </c>
      <c r="C763" s="202" t="s">
        <v>18968</v>
      </c>
      <c r="F763" s="205" t="s">
        <v>18974</v>
      </c>
      <c r="G763" s="204" t="s">
        <v>18975</v>
      </c>
      <c r="H763" s="204" t="s">
        <v>18971</v>
      </c>
      <c r="I763" s="171" t="s">
        <v>9</v>
      </c>
      <c r="M763" s="204" t="s">
        <v>18894</v>
      </c>
      <c r="O763" s="204" t="s">
        <v>18976</v>
      </c>
    </row>
    <row r="764" spans="1:15" s="204" customFormat="1" ht="100.8" hidden="1">
      <c r="A764" s="204" t="s">
        <v>18889</v>
      </c>
      <c r="B764" s="202" t="s">
        <v>18890</v>
      </c>
      <c r="C764" s="202" t="s">
        <v>18973</v>
      </c>
      <c r="F764" s="205" t="s">
        <v>18978</v>
      </c>
      <c r="G764" s="204" t="s">
        <v>18975</v>
      </c>
      <c r="H764" s="204" t="s">
        <v>18971</v>
      </c>
      <c r="I764" s="171" t="s">
        <v>9</v>
      </c>
      <c r="M764" s="204" t="s">
        <v>18894</v>
      </c>
      <c r="O764" s="204" t="s">
        <v>18979</v>
      </c>
    </row>
    <row r="765" spans="1:15" s="204" customFormat="1" ht="100.8" hidden="1">
      <c r="A765" s="204" t="s">
        <v>18889</v>
      </c>
      <c r="B765" s="202" t="s">
        <v>18890</v>
      </c>
      <c r="C765" s="202" t="s">
        <v>18977</v>
      </c>
      <c r="F765" s="205" t="s">
        <v>18981</v>
      </c>
      <c r="G765" s="204" t="s">
        <v>18982</v>
      </c>
      <c r="H765" s="204" t="s">
        <v>18983</v>
      </c>
      <c r="I765" s="171" t="s">
        <v>9</v>
      </c>
      <c r="M765" s="204" t="s">
        <v>18894</v>
      </c>
      <c r="O765" s="204" t="s">
        <v>18984</v>
      </c>
    </row>
    <row r="766" spans="1:15" s="204" customFormat="1" ht="115.2" hidden="1">
      <c r="A766" s="204" t="s">
        <v>18889</v>
      </c>
      <c r="B766" s="202" t="s">
        <v>18890</v>
      </c>
      <c r="C766" s="202" t="s">
        <v>18980</v>
      </c>
      <c r="F766" s="205" t="s">
        <v>18986</v>
      </c>
      <c r="G766" s="204" t="s">
        <v>18987</v>
      </c>
      <c r="H766" s="204" t="s">
        <v>18988</v>
      </c>
      <c r="I766" s="171" t="s">
        <v>9</v>
      </c>
      <c r="M766" s="204" t="s">
        <v>18894</v>
      </c>
      <c r="O766" s="204" t="s">
        <v>18989</v>
      </c>
    </row>
    <row r="767" spans="1:15" s="204" customFormat="1" ht="115.2" hidden="1">
      <c r="A767" s="204" t="s">
        <v>18889</v>
      </c>
      <c r="B767" s="202" t="s">
        <v>18890</v>
      </c>
      <c r="C767" s="202" t="s">
        <v>18985</v>
      </c>
      <c r="F767" s="205" t="s">
        <v>18991</v>
      </c>
      <c r="G767" s="204" t="s">
        <v>18992</v>
      </c>
      <c r="H767" s="204" t="s">
        <v>18983</v>
      </c>
      <c r="I767" s="171" t="s">
        <v>9</v>
      </c>
      <c r="M767" s="204" t="s">
        <v>18894</v>
      </c>
      <c r="O767" s="204" t="s">
        <v>18993</v>
      </c>
    </row>
    <row r="768" spans="1:15" s="204" customFormat="1" ht="115.2" hidden="1">
      <c r="A768" s="204" t="s">
        <v>18889</v>
      </c>
      <c r="B768" s="202" t="s">
        <v>18890</v>
      </c>
      <c r="C768" s="202" t="s">
        <v>18990</v>
      </c>
      <c r="F768" s="205" t="s">
        <v>18995</v>
      </c>
      <c r="G768" s="204" t="s">
        <v>18996</v>
      </c>
      <c r="H768" s="204" t="s">
        <v>18983</v>
      </c>
      <c r="I768" s="171" t="s">
        <v>9</v>
      </c>
      <c r="M768" s="204" t="s">
        <v>18894</v>
      </c>
      <c r="O768" s="204" t="s">
        <v>18997</v>
      </c>
    </row>
    <row r="769" spans="1:20" s="204" customFormat="1" ht="115.2" hidden="1">
      <c r="A769" s="204" t="s">
        <v>18889</v>
      </c>
      <c r="B769" s="202" t="s">
        <v>18890</v>
      </c>
      <c r="C769" s="202" t="s">
        <v>18994</v>
      </c>
      <c r="F769" s="205" t="s">
        <v>18999</v>
      </c>
      <c r="G769" s="204" t="s">
        <v>19000</v>
      </c>
      <c r="H769" s="204" t="s">
        <v>19001</v>
      </c>
      <c r="I769" s="171" t="s">
        <v>9</v>
      </c>
      <c r="M769" s="204" t="s">
        <v>18894</v>
      </c>
      <c r="O769" s="204" t="s">
        <v>19002</v>
      </c>
    </row>
    <row r="770" spans="1:20" s="204" customFormat="1" ht="115.2" hidden="1">
      <c r="A770" s="204" t="s">
        <v>18889</v>
      </c>
      <c r="B770" s="202" t="s">
        <v>18890</v>
      </c>
      <c r="C770" s="202" t="s">
        <v>18998</v>
      </c>
      <c r="F770" s="205" t="s">
        <v>19003</v>
      </c>
      <c r="G770" s="204" t="s">
        <v>19004</v>
      </c>
      <c r="H770" s="204" t="s">
        <v>19005</v>
      </c>
      <c r="I770" s="171" t="s">
        <v>9</v>
      </c>
      <c r="M770" s="204" t="s">
        <v>18894</v>
      </c>
      <c r="O770" s="204" t="s">
        <v>19006</v>
      </c>
    </row>
    <row r="771" spans="1:20" s="204" customFormat="1" ht="187.2" hidden="1">
      <c r="A771" s="201" t="s">
        <v>19076</v>
      </c>
      <c r="B771" s="201" t="s">
        <v>19077</v>
      </c>
      <c r="C771" s="201" t="s">
        <v>19078</v>
      </c>
      <c r="D771" s="201"/>
      <c r="E771" s="201"/>
      <c r="F771" s="201" t="s">
        <v>17452</v>
      </c>
      <c r="G771" s="201" t="s">
        <v>19079</v>
      </c>
      <c r="H771" s="201" t="s">
        <v>19080</v>
      </c>
      <c r="I771" s="171" t="s">
        <v>9</v>
      </c>
      <c r="J771" s="201"/>
      <c r="K771" s="201"/>
      <c r="L771" s="201" t="s">
        <v>18894</v>
      </c>
      <c r="M771" s="201" t="s">
        <v>56</v>
      </c>
      <c r="N771" s="201" t="s">
        <v>19081</v>
      </c>
      <c r="O771" s="201"/>
      <c r="P771" s="201"/>
      <c r="Q771" s="201"/>
      <c r="R771" s="201"/>
      <c r="S771" s="201"/>
      <c r="T771" s="201"/>
    </row>
    <row r="772" spans="1:20" s="204" customFormat="1" ht="115.2" hidden="1">
      <c r="A772" s="201" t="s">
        <v>19076</v>
      </c>
      <c r="B772" s="201" t="s">
        <v>19077</v>
      </c>
      <c r="C772" s="201" t="s">
        <v>19082</v>
      </c>
      <c r="D772" s="201"/>
      <c r="E772" s="201"/>
      <c r="F772" s="201" t="s">
        <v>19083</v>
      </c>
      <c r="G772" s="201" t="s">
        <v>19084</v>
      </c>
      <c r="H772" s="201" t="s">
        <v>19085</v>
      </c>
      <c r="I772" s="171" t="s">
        <v>9</v>
      </c>
      <c r="J772" s="201"/>
      <c r="K772" s="201"/>
      <c r="L772" s="201" t="s">
        <v>18894</v>
      </c>
      <c r="M772" s="201" t="s">
        <v>56</v>
      </c>
      <c r="N772" s="241" t="s">
        <v>19086</v>
      </c>
      <c r="O772" s="201"/>
      <c r="P772" s="201"/>
      <c r="Q772" s="201"/>
      <c r="R772" s="201"/>
      <c r="S772" s="201"/>
      <c r="T772" s="201"/>
    </row>
    <row r="773" spans="1:20" s="204" customFormat="1" ht="86.4" hidden="1">
      <c r="A773" s="201" t="s">
        <v>19076</v>
      </c>
      <c r="B773" s="201" t="s">
        <v>19077</v>
      </c>
      <c r="C773" s="201" t="s">
        <v>19087</v>
      </c>
      <c r="D773" s="201"/>
      <c r="E773" s="201"/>
      <c r="F773" s="201" t="s">
        <v>19088</v>
      </c>
      <c r="G773" s="201" t="s">
        <v>19089</v>
      </c>
      <c r="H773" s="201" t="s">
        <v>11469</v>
      </c>
      <c r="I773" s="171" t="s">
        <v>9</v>
      </c>
      <c r="J773" s="201"/>
      <c r="K773" s="201"/>
      <c r="L773" s="201" t="s">
        <v>18894</v>
      </c>
      <c r="M773" s="201" t="s">
        <v>56</v>
      </c>
      <c r="N773" s="241" t="s">
        <v>19081</v>
      </c>
      <c r="O773" s="201"/>
      <c r="P773" s="201"/>
      <c r="Q773" s="201"/>
      <c r="R773" s="201"/>
      <c r="S773" s="201"/>
      <c r="T773" s="201"/>
    </row>
    <row r="774" spans="1:20" s="204" customFormat="1" ht="86.4" hidden="1">
      <c r="A774" s="201" t="s">
        <v>19076</v>
      </c>
      <c r="B774" s="201" t="s">
        <v>19077</v>
      </c>
      <c r="C774" s="201" t="s">
        <v>19090</v>
      </c>
      <c r="D774" s="201"/>
      <c r="E774" s="201"/>
      <c r="F774" s="201" t="s">
        <v>19091</v>
      </c>
      <c r="G774" s="201" t="s">
        <v>19089</v>
      </c>
      <c r="H774" s="201" t="s">
        <v>12135</v>
      </c>
      <c r="I774" s="171" t="s">
        <v>9</v>
      </c>
      <c r="J774" s="201"/>
      <c r="K774" s="201"/>
      <c r="L774" s="201"/>
      <c r="M774" s="201"/>
      <c r="N774" s="201"/>
      <c r="O774" s="201"/>
      <c r="P774" s="201"/>
      <c r="Q774" s="201"/>
      <c r="R774" s="201"/>
      <c r="S774" s="201"/>
      <c r="T774" s="201"/>
    </row>
    <row r="775" spans="1:20" s="204" customFormat="1" ht="86.4" hidden="1">
      <c r="A775" s="201" t="s">
        <v>19076</v>
      </c>
      <c r="B775" s="201" t="s">
        <v>19077</v>
      </c>
      <c r="C775" s="201" t="s">
        <v>19092</v>
      </c>
      <c r="D775" s="201"/>
      <c r="E775" s="201"/>
      <c r="F775" s="201" t="s">
        <v>19093</v>
      </c>
      <c r="G775" s="201" t="s">
        <v>19094</v>
      </c>
      <c r="H775" s="201" t="s">
        <v>19095</v>
      </c>
      <c r="I775" s="171" t="s">
        <v>9</v>
      </c>
      <c r="J775" s="201"/>
      <c r="K775" s="201"/>
      <c r="L775" s="201"/>
      <c r="M775" s="201"/>
      <c r="N775" s="201"/>
      <c r="O775" s="201"/>
      <c r="P775" s="201"/>
      <c r="Q775" s="201"/>
      <c r="R775" s="201"/>
      <c r="S775" s="201"/>
      <c r="T775" s="201"/>
    </row>
    <row r="776" spans="1:20" s="204" customFormat="1" ht="115.2" hidden="1">
      <c r="A776" s="201" t="s">
        <v>19076</v>
      </c>
      <c r="B776" s="201" t="s">
        <v>19077</v>
      </c>
      <c r="C776" s="201" t="s">
        <v>19096</v>
      </c>
      <c r="D776" s="201"/>
      <c r="E776" s="201"/>
      <c r="F776" s="201" t="s">
        <v>19097</v>
      </c>
      <c r="G776" s="201" t="s">
        <v>19089</v>
      </c>
      <c r="H776" s="201" t="s">
        <v>19098</v>
      </c>
      <c r="I776" s="171" t="s">
        <v>9</v>
      </c>
      <c r="J776" s="201"/>
      <c r="K776" s="201"/>
      <c r="L776" s="201"/>
      <c r="M776" s="201"/>
      <c r="N776" s="201"/>
      <c r="O776" s="201"/>
      <c r="P776" s="201"/>
      <c r="Q776" s="201"/>
      <c r="R776" s="201"/>
      <c r="S776" s="201"/>
      <c r="T776" s="201"/>
    </row>
    <row r="777" spans="1:20" s="204" customFormat="1" ht="115.2" hidden="1">
      <c r="A777" s="201" t="s">
        <v>19076</v>
      </c>
      <c r="B777" s="201" t="s">
        <v>19077</v>
      </c>
      <c r="C777" s="201" t="s">
        <v>19099</v>
      </c>
      <c r="D777" s="201"/>
      <c r="E777" s="201"/>
      <c r="F777" s="201" t="s">
        <v>19100</v>
      </c>
      <c r="G777" s="201" t="s">
        <v>19101</v>
      </c>
      <c r="H777" s="201" t="s">
        <v>19098</v>
      </c>
      <c r="I777" s="171" t="s">
        <v>9</v>
      </c>
      <c r="J777" s="201"/>
      <c r="K777" s="201"/>
      <c r="L777" s="201"/>
      <c r="M777" s="201"/>
      <c r="N777" s="201"/>
      <c r="O777" s="201"/>
      <c r="P777" s="201"/>
      <c r="Q777" s="201"/>
      <c r="R777" s="201"/>
      <c r="S777" s="201"/>
      <c r="T777" s="201"/>
    </row>
    <row r="778" spans="1:20" s="204" customFormat="1" ht="115.2" hidden="1">
      <c r="A778" s="201" t="s">
        <v>19076</v>
      </c>
      <c r="B778" s="201" t="s">
        <v>19077</v>
      </c>
      <c r="C778" s="201" t="s">
        <v>19102</v>
      </c>
      <c r="D778" s="201"/>
      <c r="E778" s="201"/>
      <c r="F778" s="201" t="s">
        <v>19103</v>
      </c>
      <c r="G778" s="201" t="s">
        <v>19089</v>
      </c>
      <c r="H778" s="201" t="s">
        <v>19098</v>
      </c>
      <c r="I778" s="171" t="s">
        <v>9</v>
      </c>
      <c r="J778" s="201"/>
      <c r="K778" s="201"/>
      <c r="L778" s="201"/>
      <c r="M778" s="201"/>
      <c r="N778" s="201"/>
      <c r="O778" s="201"/>
      <c r="P778" s="201"/>
      <c r="Q778" s="201"/>
      <c r="R778" s="201"/>
      <c r="S778" s="201"/>
      <c r="T778" s="201"/>
    </row>
    <row r="779" spans="1:20" s="204" customFormat="1" ht="86.4" hidden="1">
      <c r="A779" s="201" t="s">
        <v>19076</v>
      </c>
      <c r="B779" s="201" t="s">
        <v>19077</v>
      </c>
      <c r="C779" s="201" t="s">
        <v>19104</v>
      </c>
      <c r="D779" s="201"/>
      <c r="E779" s="201"/>
      <c r="F779" s="201" t="s">
        <v>19105</v>
      </c>
      <c r="G779" s="201" t="s">
        <v>19089</v>
      </c>
      <c r="H779" s="201" t="s">
        <v>19095</v>
      </c>
      <c r="I779" s="171" t="s">
        <v>9</v>
      </c>
      <c r="J779" s="201"/>
      <c r="K779" s="201"/>
      <c r="L779" s="201"/>
      <c r="M779" s="201"/>
      <c r="N779" s="201"/>
      <c r="O779" s="201"/>
      <c r="P779" s="201"/>
      <c r="Q779" s="201"/>
      <c r="R779" s="201"/>
      <c r="S779" s="201"/>
      <c r="T779" s="201"/>
    </row>
    <row r="780" spans="1:20" s="204" customFormat="1" ht="302.39999999999998" hidden="1">
      <c r="A780" s="201" t="s">
        <v>19076</v>
      </c>
      <c r="B780" s="201" t="s">
        <v>19077</v>
      </c>
      <c r="C780" s="201" t="s">
        <v>19106</v>
      </c>
      <c r="D780" s="201"/>
      <c r="E780" s="201"/>
      <c r="F780" s="201" t="s">
        <v>19107</v>
      </c>
      <c r="G780" s="201" t="s">
        <v>19108</v>
      </c>
      <c r="H780" s="201" t="s">
        <v>19080</v>
      </c>
      <c r="I780" s="171" t="s">
        <v>9</v>
      </c>
      <c r="J780" s="201"/>
      <c r="K780" s="201"/>
      <c r="L780" s="201"/>
      <c r="M780" s="201"/>
      <c r="N780" s="201"/>
      <c r="O780" s="201"/>
      <c r="P780" s="201"/>
      <c r="Q780" s="201"/>
      <c r="R780" s="201"/>
      <c r="S780" s="201"/>
      <c r="T780" s="201"/>
    </row>
    <row r="781" spans="1:20" s="204" customFormat="1" ht="86.4" hidden="1">
      <c r="A781" s="201" t="s">
        <v>19076</v>
      </c>
      <c r="B781" s="201" t="s">
        <v>19077</v>
      </c>
      <c r="C781" s="201" t="s">
        <v>19109</v>
      </c>
      <c r="D781" s="201"/>
      <c r="E781" s="201"/>
      <c r="F781" s="201" t="s">
        <v>19110</v>
      </c>
      <c r="G781" s="201" t="s">
        <v>19089</v>
      </c>
      <c r="H781" s="201" t="s">
        <v>19111</v>
      </c>
      <c r="I781" s="171" t="s">
        <v>9</v>
      </c>
      <c r="J781" s="201"/>
      <c r="K781" s="201"/>
      <c r="L781" s="201"/>
      <c r="M781" s="201"/>
      <c r="N781" s="201"/>
      <c r="O781" s="201"/>
      <c r="P781" s="201"/>
      <c r="Q781" s="201"/>
      <c r="R781" s="201"/>
      <c r="S781" s="201"/>
      <c r="T781" s="201"/>
    </row>
    <row r="782" spans="1:20" s="204" customFormat="1" ht="115.2" hidden="1">
      <c r="A782" s="201" t="s">
        <v>19076</v>
      </c>
      <c r="B782" s="201" t="s">
        <v>19077</v>
      </c>
      <c r="C782" s="201" t="s">
        <v>19112</v>
      </c>
      <c r="D782" s="201"/>
      <c r="E782" s="201"/>
      <c r="F782" s="201" t="s">
        <v>19113</v>
      </c>
      <c r="G782" s="201" t="s">
        <v>19089</v>
      </c>
      <c r="H782" s="201" t="s">
        <v>19098</v>
      </c>
      <c r="I782" s="171" t="s">
        <v>9</v>
      </c>
      <c r="J782" s="201"/>
      <c r="K782" s="201"/>
      <c r="L782" s="201"/>
      <c r="M782" s="201"/>
      <c r="N782" s="201"/>
      <c r="O782" s="201"/>
      <c r="P782" s="201"/>
      <c r="Q782" s="201"/>
      <c r="R782" s="201"/>
      <c r="S782" s="201"/>
      <c r="T782" s="201"/>
    </row>
    <row r="783" spans="1:20" s="222" customFormat="1" ht="153" hidden="1" customHeight="1">
      <c r="A783" s="206" t="s">
        <v>19119</v>
      </c>
      <c r="B783" s="173"/>
      <c r="C783" s="206" t="s">
        <v>19120</v>
      </c>
      <c r="D783" s="242"/>
      <c r="E783" s="173"/>
      <c r="F783" s="206" t="s">
        <v>17452</v>
      </c>
      <c r="G783" s="206" t="s">
        <v>19121</v>
      </c>
      <c r="H783" s="206" t="s">
        <v>19122</v>
      </c>
      <c r="I783" s="171" t="s">
        <v>9</v>
      </c>
      <c r="J783" s="222" t="s">
        <v>18894</v>
      </c>
      <c r="K783" s="222" t="s">
        <v>19123</v>
      </c>
      <c r="L783" s="222" t="s">
        <v>19124</v>
      </c>
    </row>
    <row r="784" spans="1:20" s="222" customFormat="1" ht="140.25" hidden="1" customHeight="1">
      <c r="A784" s="206" t="s">
        <v>19119</v>
      </c>
      <c r="B784" s="173"/>
      <c r="C784" s="206" t="s">
        <v>19125</v>
      </c>
      <c r="D784" s="242"/>
      <c r="E784" s="173"/>
      <c r="F784" s="206" t="s">
        <v>19126</v>
      </c>
      <c r="G784" s="206" t="s">
        <v>19127</v>
      </c>
      <c r="H784" s="206" t="s">
        <v>10906</v>
      </c>
      <c r="I784" s="171" t="s">
        <v>9</v>
      </c>
      <c r="J784" s="222" t="s">
        <v>18894</v>
      </c>
      <c r="K784" s="222" t="s">
        <v>19123</v>
      </c>
      <c r="L784" s="241" t="s">
        <v>19124</v>
      </c>
    </row>
    <row r="785" spans="1:12" s="222" customFormat="1" ht="207" hidden="1" customHeight="1">
      <c r="A785" s="206" t="s">
        <v>19119</v>
      </c>
      <c r="B785" s="173"/>
      <c r="C785" s="206" t="s">
        <v>19128</v>
      </c>
      <c r="D785" s="242"/>
      <c r="E785" s="173"/>
      <c r="F785" s="206" t="s">
        <v>19129</v>
      </c>
      <c r="G785" s="206" t="s">
        <v>19130</v>
      </c>
      <c r="H785" s="206" t="s">
        <v>19131</v>
      </c>
      <c r="I785" s="171" t="s">
        <v>9</v>
      </c>
      <c r="J785" s="222" t="s">
        <v>18894</v>
      </c>
      <c r="K785" s="222" t="s">
        <v>19123</v>
      </c>
      <c r="L785" s="222" t="s">
        <v>19124</v>
      </c>
    </row>
    <row r="786" spans="1:12" s="222" customFormat="1" ht="207" hidden="1" customHeight="1">
      <c r="A786" s="206" t="s">
        <v>19119</v>
      </c>
      <c r="B786" s="173"/>
      <c r="C786" s="206" t="s">
        <v>19132</v>
      </c>
      <c r="D786" s="242"/>
      <c r="E786" s="173"/>
      <c r="F786" s="206" t="s">
        <v>19133</v>
      </c>
      <c r="G786" s="206" t="s">
        <v>19134</v>
      </c>
      <c r="H786" s="206" t="s">
        <v>19135</v>
      </c>
      <c r="I786" s="171" t="s">
        <v>9</v>
      </c>
      <c r="J786" s="222" t="s">
        <v>18894</v>
      </c>
      <c r="K786" s="222" t="s">
        <v>19123</v>
      </c>
      <c r="L786" s="241" t="s">
        <v>19136</v>
      </c>
    </row>
    <row r="787" spans="1:12" s="222" customFormat="1" ht="207" hidden="1" customHeight="1">
      <c r="A787" s="206" t="s">
        <v>19119</v>
      </c>
      <c r="B787" s="173"/>
      <c r="C787" s="206" t="s">
        <v>19137</v>
      </c>
      <c r="D787" s="242"/>
      <c r="E787" s="173"/>
      <c r="F787" s="206" t="s">
        <v>19138</v>
      </c>
      <c r="G787" s="206" t="s">
        <v>19139</v>
      </c>
      <c r="H787" s="206" t="s">
        <v>19140</v>
      </c>
      <c r="I787" s="171" t="s">
        <v>9</v>
      </c>
      <c r="J787" s="222" t="s">
        <v>18894</v>
      </c>
      <c r="K787" s="222" t="s">
        <v>19123</v>
      </c>
      <c r="L787" s="241" t="s">
        <v>19141</v>
      </c>
    </row>
    <row r="788" spans="1:12" s="222" customFormat="1" ht="207" hidden="1" customHeight="1">
      <c r="A788" s="206" t="s">
        <v>19119</v>
      </c>
      <c r="B788" s="173"/>
      <c r="C788" s="206" t="s">
        <v>19142</v>
      </c>
      <c r="D788" s="242"/>
      <c r="E788" s="173"/>
      <c r="F788" s="206" t="s">
        <v>19143</v>
      </c>
      <c r="G788" s="206" t="s">
        <v>19144</v>
      </c>
      <c r="H788" s="206" t="s">
        <v>19145</v>
      </c>
      <c r="I788" s="171" t="s">
        <v>9</v>
      </c>
      <c r="J788" s="222" t="s">
        <v>438</v>
      </c>
    </row>
    <row r="789" spans="1:12" s="222" customFormat="1" ht="207" hidden="1" customHeight="1">
      <c r="A789" s="206" t="s">
        <v>19119</v>
      </c>
      <c r="B789" s="173"/>
      <c r="C789" s="206" t="s">
        <v>19146</v>
      </c>
      <c r="D789" s="242"/>
      <c r="E789" s="173"/>
      <c r="F789" s="206" t="s">
        <v>19147</v>
      </c>
      <c r="G789" s="206" t="s">
        <v>19148</v>
      </c>
      <c r="H789" s="206" t="s">
        <v>19149</v>
      </c>
      <c r="I789" s="171" t="s">
        <v>9</v>
      </c>
      <c r="J789" s="222" t="s">
        <v>18894</v>
      </c>
      <c r="K789" s="222" t="s">
        <v>19123</v>
      </c>
      <c r="L789" s="241" t="s">
        <v>19150</v>
      </c>
    </row>
    <row r="790" spans="1:12" s="222" customFormat="1" ht="207" hidden="1" customHeight="1">
      <c r="A790" s="206" t="s">
        <v>19119</v>
      </c>
      <c r="B790" s="173"/>
      <c r="C790" s="206" t="s">
        <v>19151</v>
      </c>
      <c r="D790" s="242"/>
      <c r="E790" s="173"/>
      <c r="F790" s="206" t="s">
        <v>19152</v>
      </c>
      <c r="G790" s="206" t="s">
        <v>19153</v>
      </c>
      <c r="H790" s="206" t="s">
        <v>19154</v>
      </c>
      <c r="I790" s="171" t="s">
        <v>9</v>
      </c>
      <c r="J790" s="222" t="s">
        <v>18894</v>
      </c>
      <c r="K790" s="222" t="s">
        <v>19123</v>
      </c>
      <c r="L790" s="241" t="s">
        <v>19155</v>
      </c>
    </row>
    <row r="791" spans="1:12" s="222" customFormat="1" ht="207" hidden="1" customHeight="1">
      <c r="A791" s="206" t="s">
        <v>19119</v>
      </c>
      <c r="B791" s="173"/>
      <c r="C791" s="206" t="s">
        <v>19156</v>
      </c>
      <c r="D791" s="242"/>
      <c r="E791" s="173"/>
      <c r="F791" s="206" t="s">
        <v>19157</v>
      </c>
      <c r="G791" s="206" t="s">
        <v>19158</v>
      </c>
      <c r="H791" s="206" t="s">
        <v>19159</v>
      </c>
      <c r="I791" s="171" t="s">
        <v>9</v>
      </c>
      <c r="J791" s="222" t="s">
        <v>18894</v>
      </c>
      <c r="K791" s="222" t="s">
        <v>19123</v>
      </c>
      <c r="L791" s="241" t="s">
        <v>19160</v>
      </c>
    </row>
    <row r="792" spans="1:12" s="222" customFormat="1" ht="207" hidden="1" customHeight="1">
      <c r="A792" s="206" t="s">
        <v>19119</v>
      </c>
      <c r="B792" s="173"/>
      <c r="C792" s="206" t="s">
        <v>19161</v>
      </c>
      <c r="D792" s="242"/>
      <c r="E792" s="173"/>
      <c r="F792" s="206" t="s">
        <v>19162</v>
      </c>
      <c r="G792" s="206" t="s">
        <v>19163</v>
      </c>
      <c r="H792" s="206" t="s">
        <v>19140</v>
      </c>
      <c r="I792" s="171" t="s">
        <v>9</v>
      </c>
      <c r="J792" s="222" t="s">
        <v>18894</v>
      </c>
      <c r="K792" s="222" t="s">
        <v>19123</v>
      </c>
      <c r="L792" s="241" t="s">
        <v>19164</v>
      </c>
    </row>
    <row r="793" spans="1:12" s="222" customFormat="1" ht="207" hidden="1" customHeight="1">
      <c r="A793" s="206" t="s">
        <v>19119</v>
      </c>
      <c r="B793" s="173"/>
      <c r="C793" s="206" t="s">
        <v>19165</v>
      </c>
      <c r="D793" s="242"/>
      <c r="E793" s="173"/>
      <c r="F793" s="206" t="s">
        <v>19166</v>
      </c>
      <c r="G793" s="206" t="s">
        <v>19167</v>
      </c>
      <c r="H793" s="206" t="s">
        <v>19168</v>
      </c>
      <c r="I793" s="171" t="s">
        <v>9</v>
      </c>
      <c r="J793" s="222" t="s">
        <v>18894</v>
      </c>
      <c r="K793" s="222" t="s">
        <v>19123</v>
      </c>
      <c r="L793" s="241" t="s">
        <v>19169</v>
      </c>
    </row>
    <row r="794" spans="1:12" s="222" customFormat="1" ht="207" hidden="1" customHeight="1">
      <c r="A794" s="206" t="s">
        <v>19119</v>
      </c>
      <c r="B794" s="173"/>
      <c r="C794" s="206" t="s">
        <v>19170</v>
      </c>
      <c r="D794" s="242"/>
      <c r="E794" s="173"/>
      <c r="F794" s="206" t="s">
        <v>19171</v>
      </c>
      <c r="G794" s="206" t="s">
        <v>19172</v>
      </c>
      <c r="H794" s="206" t="s">
        <v>19173</v>
      </c>
      <c r="I794" s="171" t="s">
        <v>9</v>
      </c>
      <c r="J794" s="222" t="s">
        <v>18894</v>
      </c>
      <c r="K794" s="222" t="s">
        <v>19123</v>
      </c>
      <c r="L794" s="241" t="s">
        <v>19174</v>
      </c>
    </row>
    <row r="795" spans="1:12" s="222" customFormat="1" ht="207" hidden="1" customHeight="1">
      <c r="A795" s="206" t="s">
        <v>19119</v>
      </c>
      <c r="B795" s="173"/>
      <c r="C795" s="206" t="s">
        <v>19175</v>
      </c>
      <c r="D795" s="242"/>
      <c r="E795" s="173"/>
      <c r="F795" s="206" t="s">
        <v>19176</v>
      </c>
      <c r="G795" s="206" t="s">
        <v>19177</v>
      </c>
      <c r="H795" s="206" t="s">
        <v>19140</v>
      </c>
      <c r="I795" s="171" t="s">
        <v>9</v>
      </c>
      <c r="J795" s="222" t="s">
        <v>18894</v>
      </c>
      <c r="K795" s="222" t="s">
        <v>19123</v>
      </c>
      <c r="L795" s="241" t="s">
        <v>19178</v>
      </c>
    </row>
    <row r="796" spans="1:12" s="222" customFormat="1" ht="207" hidden="1" customHeight="1">
      <c r="A796" s="206" t="s">
        <v>19119</v>
      </c>
      <c r="B796" s="173"/>
      <c r="C796" s="206" t="s">
        <v>19179</v>
      </c>
      <c r="D796" s="242"/>
      <c r="E796" s="173"/>
      <c r="F796" s="206" t="s">
        <v>19180</v>
      </c>
      <c r="G796" s="206" t="s">
        <v>19181</v>
      </c>
      <c r="H796" s="206" t="s">
        <v>19182</v>
      </c>
      <c r="I796" s="171" t="s">
        <v>9</v>
      </c>
      <c r="J796" s="222" t="s">
        <v>18894</v>
      </c>
      <c r="K796" s="222" t="s">
        <v>19123</v>
      </c>
      <c r="L796" s="241" t="s">
        <v>19183</v>
      </c>
    </row>
    <row r="797" spans="1:12" s="222" customFormat="1" ht="207" hidden="1" customHeight="1">
      <c r="A797" s="206" t="s">
        <v>19119</v>
      </c>
      <c r="B797" s="173"/>
      <c r="C797" s="206" t="s">
        <v>19184</v>
      </c>
      <c r="D797" s="242"/>
      <c r="E797" s="173"/>
      <c r="F797" s="206" t="s">
        <v>19185</v>
      </c>
      <c r="G797" s="206" t="s">
        <v>19186</v>
      </c>
      <c r="H797" s="206" t="s">
        <v>19187</v>
      </c>
      <c r="I797" s="171" t="s">
        <v>9</v>
      </c>
      <c r="J797" s="222" t="s">
        <v>18894</v>
      </c>
      <c r="K797" s="222" t="s">
        <v>19123</v>
      </c>
      <c r="L797" s="241" t="s">
        <v>19188</v>
      </c>
    </row>
    <row r="798" spans="1:12" s="222" customFormat="1" ht="207" hidden="1" customHeight="1">
      <c r="A798" s="206" t="s">
        <v>19119</v>
      </c>
      <c r="B798" s="173"/>
      <c r="C798" s="206" t="s">
        <v>19189</v>
      </c>
      <c r="D798" s="242"/>
      <c r="E798" s="173"/>
      <c r="F798" s="206" t="s">
        <v>19190</v>
      </c>
      <c r="G798" s="206" t="s">
        <v>19191</v>
      </c>
      <c r="H798" s="206" t="s">
        <v>19192</v>
      </c>
      <c r="I798" s="171" t="s">
        <v>9</v>
      </c>
      <c r="J798" s="222" t="s">
        <v>18894</v>
      </c>
      <c r="K798" s="222" t="s">
        <v>19123</v>
      </c>
      <c r="L798" s="241" t="s">
        <v>19193</v>
      </c>
    </row>
    <row r="799" spans="1:12" s="222" customFormat="1" ht="207" hidden="1" customHeight="1">
      <c r="A799" s="206" t="s">
        <v>19119</v>
      </c>
      <c r="B799" s="173"/>
      <c r="C799" s="206" t="s">
        <v>19194</v>
      </c>
      <c r="D799" s="242"/>
      <c r="E799" s="173"/>
      <c r="F799" s="206" t="s">
        <v>19195</v>
      </c>
      <c r="G799" s="206" t="s">
        <v>19196</v>
      </c>
      <c r="H799" s="206" t="s">
        <v>19197</v>
      </c>
      <c r="I799" s="171" t="s">
        <v>9</v>
      </c>
      <c r="J799" s="222" t="s">
        <v>18894</v>
      </c>
      <c r="K799" s="222" t="s">
        <v>19123</v>
      </c>
      <c r="L799" s="241" t="s">
        <v>19198</v>
      </c>
    </row>
    <row r="800" spans="1:12" s="222" customFormat="1" ht="207" hidden="1" customHeight="1">
      <c r="A800" s="206" t="s">
        <v>19119</v>
      </c>
      <c r="B800" s="173"/>
      <c r="C800" s="206" t="s">
        <v>19199</v>
      </c>
      <c r="D800" s="242"/>
      <c r="E800" s="173"/>
      <c r="F800" s="206" t="s">
        <v>19200</v>
      </c>
      <c r="G800" s="206" t="s">
        <v>19201</v>
      </c>
      <c r="H800" s="206" t="s">
        <v>19202</v>
      </c>
      <c r="I800" s="171" t="s">
        <v>9</v>
      </c>
      <c r="J800" s="222" t="s">
        <v>18894</v>
      </c>
      <c r="K800" s="222" t="s">
        <v>19123</v>
      </c>
      <c r="L800" s="241" t="s">
        <v>19203</v>
      </c>
    </row>
    <row r="801" spans="1:20" s="222" customFormat="1" ht="207" hidden="1" customHeight="1">
      <c r="A801" s="206" t="s">
        <v>19119</v>
      </c>
      <c r="B801" s="173"/>
      <c r="C801" s="206" t="s">
        <v>19204</v>
      </c>
      <c r="D801" s="242"/>
      <c r="E801" s="173"/>
      <c r="F801" s="206" t="s">
        <v>19205</v>
      </c>
      <c r="G801" s="206" t="s">
        <v>19206</v>
      </c>
      <c r="H801" s="206" t="s">
        <v>19207</v>
      </c>
      <c r="I801" s="171" t="s">
        <v>9</v>
      </c>
      <c r="J801" s="222" t="s">
        <v>18894</v>
      </c>
      <c r="K801" s="222" t="s">
        <v>19123</v>
      </c>
      <c r="L801" s="241" t="s">
        <v>19208</v>
      </c>
    </row>
    <row r="802" spans="1:20" s="222" customFormat="1" ht="207" hidden="1" customHeight="1">
      <c r="A802" s="206" t="s">
        <v>19119</v>
      </c>
      <c r="B802" s="173"/>
      <c r="C802" s="206" t="s">
        <v>19209</v>
      </c>
      <c r="D802" s="242"/>
      <c r="E802" s="173"/>
      <c r="F802" s="206" t="s">
        <v>19210</v>
      </c>
      <c r="G802" s="206" t="s">
        <v>19211</v>
      </c>
      <c r="H802" s="206" t="s">
        <v>19197</v>
      </c>
      <c r="I802" s="171" t="s">
        <v>9</v>
      </c>
      <c r="J802" s="222" t="s">
        <v>18894</v>
      </c>
      <c r="K802" s="222" t="s">
        <v>19123</v>
      </c>
      <c r="L802" s="241" t="s">
        <v>19212</v>
      </c>
    </row>
    <row r="803" spans="1:20" s="222" customFormat="1" ht="207" hidden="1" customHeight="1">
      <c r="A803" s="206" t="s">
        <v>19119</v>
      </c>
      <c r="B803" s="173"/>
      <c r="C803" s="206" t="s">
        <v>19213</v>
      </c>
      <c r="D803" s="242"/>
      <c r="E803" s="173"/>
      <c r="F803" s="206" t="s">
        <v>19214</v>
      </c>
      <c r="G803" s="206" t="s">
        <v>19215</v>
      </c>
      <c r="H803" s="206" t="s">
        <v>19216</v>
      </c>
      <c r="I803" s="171" t="s">
        <v>9</v>
      </c>
      <c r="J803" s="222" t="s">
        <v>18894</v>
      </c>
      <c r="K803" s="222" t="s">
        <v>19123</v>
      </c>
      <c r="L803" s="241" t="s">
        <v>19217</v>
      </c>
    </row>
    <row r="804" spans="1:20" s="222" customFormat="1" ht="207" hidden="1" customHeight="1">
      <c r="A804" s="206" t="s">
        <v>19119</v>
      </c>
      <c r="B804" s="173"/>
      <c r="C804" s="206" t="s">
        <v>19218</v>
      </c>
      <c r="D804" s="242"/>
      <c r="E804" s="173"/>
      <c r="F804" s="206" t="s">
        <v>19219</v>
      </c>
      <c r="G804" s="206" t="s">
        <v>19220</v>
      </c>
      <c r="H804" s="206" t="s">
        <v>19216</v>
      </c>
      <c r="I804" s="171" t="s">
        <v>9</v>
      </c>
      <c r="J804" s="222" t="s">
        <v>18894</v>
      </c>
      <c r="K804" s="222" t="s">
        <v>19123</v>
      </c>
      <c r="L804" s="241" t="s">
        <v>19221</v>
      </c>
    </row>
    <row r="805" spans="1:20" s="222" customFormat="1" ht="207" hidden="1" customHeight="1">
      <c r="A805" s="206" t="s">
        <v>19119</v>
      </c>
      <c r="B805" s="173"/>
      <c r="C805" s="206" t="s">
        <v>19222</v>
      </c>
      <c r="D805" s="242"/>
      <c r="E805" s="173"/>
      <c r="F805" s="206" t="s">
        <v>19223</v>
      </c>
      <c r="G805" s="206" t="s">
        <v>19224</v>
      </c>
      <c r="H805" s="206" t="s">
        <v>19225</v>
      </c>
      <c r="I805" s="171" t="s">
        <v>9</v>
      </c>
      <c r="J805" s="222" t="s">
        <v>18894</v>
      </c>
      <c r="K805" s="222" t="s">
        <v>19123</v>
      </c>
      <c r="L805" s="241" t="s">
        <v>19124</v>
      </c>
    </row>
    <row r="806" spans="1:20" s="222" customFormat="1" ht="207" hidden="1" customHeight="1">
      <c r="A806" s="206" t="s">
        <v>19119</v>
      </c>
      <c r="B806" s="173"/>
      <c r="C806" s="206" t="s">
        <v>19226</v>
      </c>
      <c r="D806" s="242"/>
      <c r="E806" s="173"/>
      <c r="F806" s="206" t="s">
        <v>19227</v>
      </c>
      <c r="G806" s="206" t="s">
        <v>19228</v>
      </c>
      <c r="H806" s="206" t="s">
        <v>19229</v>
      </c>
      <c r="I806" s="171" t="s">
        <v>9</v>
      </c>
      <c r="J806" s="222" t="s">
        <v>18894</v>
      </c>
      <c r="K806" s="222" t="s">
        <v>19123</v>
      </c>
      <c r="L806" s="241" t="s">
        <v>19124</v>
      </c>
    </row>
    <row r="807" spans="1:20" s="222" customFormat="1" ht="207" hidden="1" customHeight="1">
      <c r="A807" s="206" t="s">
        <v>19119</v>
      </c>
      <c r="B807" s="173"/>
      <c r="C807" s="206" t="s">
        <v>19230</v>
      </c>
      <c r="D807" s="242"/>
      <c r="E807" s="173"/>
      <c r="F807" s="206" t="s">
        <v>19231</v>
      </c>
      <c r="G807" s="206" t="s">
        <v>19232</v>
      </c>
      <c r="H807" s="206" t="s">
        <v>19233</v>
      </c>
      <c r="I807" s="171" t="s">
        <v>9</v>
      </c>
      <c r="J807" s="222" t="s">
        <v>18894</v>
      </c>
      <c r="K807" s="222" t="s">
        <v>19123</v>
      </c>
      <c r="L807" s="241" t="s">
        <v>19234</v>
      </c>
    </row>
    <row r="808" spans="1:20" s="222" customFormat="1" ht="207" hidden="1" customHeight="1">
      <c r="A808" s="206" t="s">
        <v>19119</v>
      </c>
      <c r="B808" s="173"/>
      <c r="C808" s="206" t="s">
        <v>19235</v>
      </c>
      <c r="D808" s="242"/>
      <c r="E808" s="173"/>
      <c r="F808" s="206" t="s">
        <v>19236</v>
      </c>
      <c r="G808" s="206" t="s">
        <v>19237</v>
      </c>
      <c r="H808" s="206" t="s">
        <v>19238</v>
      </c>
      <c r="I808" s="171" t="s">
        <v>9</v>
      </c>
      <c r="J808" s="222" t="s">
        <v>18894</v>
      </c>
      <c r="K808" s="222" t="s">
        <v>19123</v>
      </c>
      <c r="L808" s="222" t="s">
        <v>19124</v>
      </c>
    </row>
    <row r="809" spans="1:20" s="222" customFormat="1" ht="207" hidden="1" customHeight="1">
      <c r="A809" s="206" t="s">
        <v>19119</v>
      </c>
      <c r="B809" s="173"/>
      <c r="C809" s="206" t="s">
        <v>19239</v>
      </c>
      <c r="D809" s="242"/>
      <c r="E809" s="173"/>
      <c r="F809" s="206" t="s">
        <v>19240</v>
      </c>
      <c r="G809" s="206" t="s">
        <v>19241</v>
      </c>
      <c r="H809" s="206" t="s">
        <v>19242</v>
      </c>
      <c r="I809" s="171" t="s">
        <v>9</v>
      </c>
      <c r="J809" s="222" t="s">
        <v>18894</v>
      </c>
      <c r="K809" s="222" t="s">
        <v>19123</v>
      </c>
      <c r="L809" s="241" t="s">
        <v>19243</v>
      </c>
    </row>
    <row r="810" spans="1:20" s="222" customFormat="1" ht="207" hidden="1" customHeight="1">
      <c r="A810" s="206" t="s">
        <v>19119</v>
      </c>
      <c r="B810" s="207"/>
      <c r="C810" s="206" t="s">
        <v>19244</v>
      </c>
      <c r="D810" s="242"/>
      <c r="E810" s="173"/>
      <c r="F810" s="206" t="s">
        <v>19245</v>
      </c>
      <c r="G810" s="206" t="s">
        <v>19246</v>
      </c>
      <c r="H810" s="206" t="s">
        <v>19247</v>
      </c>
      <c r="I810" s="171" t="s">
        <v>9</v>
      </c>
      <c r="J810" s="222" t="s">
        <v>18894</v>
      </c>
      <c r="K810" s="222" t="s">
        <v>19123</v>
      </c>
      <c r="L810" s="241" t="s">
        <v>19248</v>
      </c>
    </row>
    <row r="811" spans="1:20" s="222" customFormat="1" ht="207" hidden="1" customHeight="1">
      <c r="A811" s="206" t="s">
        <v>19119</v>
      </c>
      <c r="B811" s="206"/>
      <c r="C811" s="206" t="s">
        <v>19249</v>
      </c>
      <c r="D811" s="242"/>
      <c r="E811" s="173"/>
      <c r="F811" s="206" t="s">
        <v>19250</v>
      </c>
      <c r="G811" s="206" t="s">
        <v>19251</v>
      </c>
      <c r="H811" s="206" t="s">
        <v>19242</v>
      </c>
      <c r="I811" s="171" t="s">
        <v>9</v>
      </c>
      <c r="J811" s="222" t="s">
        <v>18894</v>
      </c>
      <c r="K811" s="222" t="s">
        <v>19123</v>
      </c>
      <c r="L811" s="241" t="s">
        <v>19252</v>
      </c>
    </row>
    <row r="812" spans="1:20" s="222" customFormat="1" ht="207" hidden="1" customHeight="1">
      <c r="A812" s="206" t="s">
        <v>19119</v>
      </c>
      <c r="B812" s="206"/>
      <c r="C812" s="206" t="s">
        <v>19253</v>
      </c>
      <c r="D812" s="242"/>
      <c r="E812" s="173"/>
      <c r="F812" s="206" t="s">
        <v>19254</v>
      </c>
      <c r="G812" s="206" t="s">
        <v>19255</v>
      </c>
      <c r="H812" s="206" t="s">
        <v>19256</v>
      </c>
      <c r="I812" s="171" t="s">
        <v>9</v>
      </c>
      <c r="J812" s="222" t="s">
        <v>18894</v>
      </c>
      <c r="K812" s="222" t="s">
        <v>19123</v>
      </c>
      <c r="L812" s="222" t="s">
        <v>19124</v>
      </c>
    </row>
    <row r="813" spans="1:20" s="245" customFormat="1" ht="409.6" hidden="1">
      <c r="A813" s="243" t="s">
        <v>19114</v>
      </c>
      <c r="B813" s="208" t="s">
        <v>19115</v>
      </c>
      <c r="C813" s="244" t="s">
        <v>19116</v>
      </c>
      <c r="D813" s="208"/>
      <c r="E813" s="208"/>
      <c r="F813" s="208" t="s">
        <v>17452</v>
      </c>
      <c r="G813" s="208" t="s">
        <v>19117</v>
      </c>
      <c r="H813" s="208" t="s">
        <v>19118</v>
      </c>
      <c r="I813" s="171" t="s">
        <v>9</v>
      </c>
      <c r="J813" s="208"/>
      <c r="K813" s="208"/>
      <c r="L813" s="208"/>
      <c r="M813" s="208"/>
      <c r="N813" s="208"/>
      <c r="O813" s="208"/>
      <c r="P813" s="208"/>
      <c r="Q813" s="208"/>
      <c r="R813" s="208"/>
      <c r="S813" s="208"/>
      <c r="T813" s="208"/>
    </row>
    <row r="814" spans="1:20" s="245" customFormat="1" ht="124.8" hidden="1">
      <c r="A814" s="243" t="s">
        <v>19114</v>
      </c>
      <c r="B814" s="208" t="s">
        <v>19115</v>
      </c>
      <c r="C814" s="244" t="s">
        <v>19257</v>
      </c>
      <c r="D814" s="208"/>
      <c r="E814" s="208"/>
      <c r="F814" s="208" t="s">
        <v>19083</v>
      </c>
      <c r="G814" s="208" t="s">
        <v>19258</v>
      </c>
      <c r="H814" s="208" t="s">
        <v>19085</v>
      </c>
      <c r="I814" s="171" t="s">
        <v>9</v>
      </c>
      <c r="J814" s="208"/>
      <c r="K814" s="208"/>
      <c r="L814" s="208"/>
      <c r="M814" s="208"/>
      <c r="N814" s="208"/>
      <c r="O814" s="208"/>
      <c r="P814" s="208"/>
      <c r="Q814" s="208"/>
      <c r="R814" s="208"/>
      <c r="S814" s="208"/>
      <c r="T814" s="208"/>
    </row>
    <row r="815" spans="1:20" s="245" customFormat="1" ht="109.2" hidden="1">
      <c r="A815" s="243" t="s">
        <v>19114</v>
      </c>
      <c r="B815" s="208" t="s">
        <v>19115</v>
      </c>
      <c r="C815" s="244" t="s">
        <v>19259</v>
      </c>
      <c r="D815" s="208"/>
      <c r="E815" s="208"/>
      <c r="F815" s="208" t="s">
        <v>19260</v>
      </c>
      <c r="G815" s="208" t="s">
        <v>19261</v>
      </c>
      <c r="H815" s="209" t="s">
        <v>11469</v>
      </c>
      <c r="I815" s="171" t="s">
        <v>9</v>
      </c>
      <c r="J815" s="208"/>
      <c r="K815" s="208"/>
      <c r="L815" s="208"/>
      <c r="M815" s="208"/>
      <c r="N815" s="208"/>
      <c r="O815" s="208"/>
      <c r="P815" s="208"/>
      <c r="Q815" s="208"/>
      <c r="R815" s="208"/>
      <c r="S815" s="208"/>
      <c r="T815" s="208"/>
    </row>
    <row r="816" spans="1:20" s="245" customFormat="1" ht="109.2" hidden="1">
      <c r="A816" s="243" t="s">
        <v>19114</v>
      </c>
      <c r="B816" s="208" t="s">
        <v>19115</v>
      </c>
      <c r="C816" s="244" t="s">
        <v>19262</v>
      </c>
      <c r="D816" s="208"/>
      <c r="E816" s="208"/>
      <c r="F816" s="208" t="s">
        <v>19263</v>
      </c>
      <c r="G816" s="208" t="s">
        <v>19264</v>
      </c>
      <c r="H816" s="208" t="s">
        <v>19265</v>
      </c>
      <c r="I816" s="171" t="s">
        <v>9</v>
      </c>
      <c r="J816" s="208"/>
      <c r="K816" s="208"/>
      <c r="L816" s="208"/>
      <c r="M816" s="208"/>
      <c r="N816" s="208"/>
      <c r="O816" s="208"/>
      <c r="P816" s="208"/>
      <c r="Q816" s="208"/>
      <c r="R816" s="208"/>
      <c r="S816" s="208"/>
      <c r="T816" s="208"/>
    </row>
    <row r="817" spans="1:20" s="245" customFormat="1" ht="109.2" hidden="1">
      <c r="A817" s="243" t="s">
        <v>19114</v>
      </c>
      <c r="B817" s="208" t="s">
        <v>19115</v>
      </c>
      <c r="C817" s="244" t="s">
        <v>19266</v>
      </c>
      <c r="D817" s="208"/>
      <c r="E817" s="208"/>
      <c r="F817" s="208" t="s">
        <v>19267</v>
      </c>
      <c r="G817" s="208" t="s">
        <v>19268</v>
      </c>
      <c r="H817" s="208" t="s">
        <v>19269</v>
      </c>
      <c r="I817" s="171" t="s">
        <v>9</v>
      </c>
      <c r="J817" s="208"/>
      <c r="K817" s="208"/>
      <c r="L817" s="208"/>
      <c r="M817" s="208"/>
      <c r="N817" s="208"/>
      <c r="O817" s="208"/>
      <c r="P817" s="208"/>
      <c r="Q817" s="208"/>
      <c r="R817" s="208"/>
      <c r="S817" s="208"/>
      <c r="T817" s="208"/>
    </row>
    <row r="818" spans="1:20" s="245" customFormat="1" ht="109.2" hidden="1">
      <c r="A818" s="243" t="s">
        <v>19114</v>
      </c>
      <c r="B818" s="208" t="s">
        <v>19115</v>
      </c>
      <c r="C818" s="244" t="s">
        <v>19270</v>
      </c>
      <c r="D818" s="208"/>
      <c r="E818" s="208"/>
      <c r="F818" s="208" t="s">
        <v>19271</v>
      </c>
      <c r="G818" s="208" t="s">
        <v>19272</v>
      </c>
      <c r="H818" s="208" t="s">
        <v>19269</v>
      </c>
      <c r="I818" s="171" t="s">
        <v>9</v>
      </c>
      <c r="J818" s="208"/>
      <c r="K818" s="208"/>
      <c r="L818" s="208"/>
      <c r="M818" s="208"/>
      <c r="N818" s="208"/>
      <c r="O818" s="208"/>
      <c r="P818" s="208"/>
      <c r="Q818" s="208"/>
      <c r="R818" s="208"/>
      <c r="S818" s="208"/>
      <c r="T818" s="208"/>
    </row>
    <row r="819" spans="1:20" s="245" customFormat="1" ht="409.6" hidden="1">
      <c r="A819" s="243" t="s">
        <v>19114</v>
      </c>
      <c r="B819" s="208" t="s">
        <v>19115</v>
      </c>
      <c r="C819" s="244" t="s">
        <v>19273</v>
      </c>
      <c r="D819" s="208"/>
      <c r="E819" s="208"/>
      <c r="F819" s="208" t="s">
        <v>19274</v>
      </c>
      <c r="G819" s="208" t="s">
        <v>19275</v>
      </c>
      <c r="H819" s="208" t="s">
        <v>19276</v>
      </c>
      <c r="I819" s="171" t="s">
        <v>9</v>
      </c>
      <c r="J819" s="208"/>
      <c r="K819" s="208"/>
      <c r="L819" s="208"/>
      <c r="M819" s="208"/>
      <c r="N819" s="208"/>
      <c r="O819" s="208"/>
      <c r="P819" s="208"/>
      <c r="Q819" s="208"/>
      <c r="R819" s="208"/>
      <c r="S819" s="208"/>
      <c r="T819" s="208"/>
    </row>
    <row r="820" spans="1:20" s="245" customFormat="1" ht="409.6" hidden="1">
      <c r="A820" s="243" t="s">
        <v>19114</v>
      </c>
      <c r="B820" s="208" t="s">
        <v>19115</v>
      </c>
      <c r="C820" s="244" t="s">
        <v>19277</v>
      </c>
      <c r="D820" s="208"/>
      <c r="E820" s="208"/>
      <c r="F820" s="208" t="s">
        <v>19278</v>
      </c>
      <c r="G820" s="208" t="s">
        <v>19279</v>
      </c>
      <c r="H820" s="208" t="s">
        <v>19118</v>
      </c>
      <c r="I820" s="171" t="s">
        <v>9</v>
      </c>
      <c r="J820" s="208"/>
      <c r="K820" s="208"/>
      <c r="L820" s="208"/>
      <c r="M820" s="208"/>
      <c r="N820" s="208"/>
      <c r="O820" s="208"/>
      <c r="P820" s="208"/>
      <c r="Q820" s="208"/>
      <c r="R820" s="208"/>
      <c r="S820" s="208"/>
      <c r="T820" s="208"/>
    </row>
    <row r="821" spans="1:20" s="245" customFormat="1" ht="265.2" hidden="1">
      <c r="A821" s="243" t="s">
        <v>19114</v>
      </c>
      <c r="B821" s="208" t="s">
        <v>19115</v>
      </c>
      <c r="C821" s="244" t="s">
        <v>19280</v>
      </c>
      <c r="D821" s="208"/>
      <c r="E821" s="208"/>
      <c r="F821" s="208" t="s">
        <v>19281</v>
      </c>
      <c r="G821" s="208" t="s">
        <v>19282</v>
      </c>
      <c r="H821" s="208" t="s">
        <v>19283</v>
      </c>
      <c r="I821" s="171" t="s">
        <v>9</v>
      </c>
      <c r="J821" s="208"/>
      <c r="K821" s="208"/>
      <c r="L821" s="208"/>
      <c r="M821" s="208"/>
      <c r="N821" s="208"/>
      <c r="O821" s="208"/>
      <c r="P821" s="208"/>
      <c r="Q821" s="208"/>
      <c r="R821" s="208"/>
      <c r="S821" s="208"/>
      <c r="T821" s="208"/>
    </row>
    <row r="822" spans="1:20" s="245" customFormat="1" ht="265.2" hidden="1">
      <c r="A822" s="243" t="s">
        <v>19114</v>
      </c>
      <c r="B822" s="208" t="s">
        <v>19115</v>
      </c>
      <c r="C822" s="244" t="s">
        <v>19284</v>
      </c>
      <c r="D822" s="208"/>
      <c r="E822" s="208"/>
      <c r="F822" s="208" t="s">
        <v>19285</v>
      </c>
      <c r="G822" s="208" t="s">
        <v>19286</v>
      </c>
      <c r="H822" s="208" t="s">
        <v>19287</v>
      </c>
      <c r="I822" s="171" t="s">
        <v>9</v>
      </c>
      <c r="J822" s="208"/>
      <c r="K822" s="208"/>
      <c r="L822" s="208"/>
      <c r="M822" s="208"/>
      <c r="N822" s="208"/>
      <c r="O822" s="208"/>
      <c r="P822" s="208"/>
      <c r="Q822" s="208"/>
      <c r="R822" s="208"/>
      <c r="S822" s="208"/>
      <c r="T822" s="208"/>
    </row>
    <row r="823" spans="1:20" s="245" customFormat="1" ht="409.6" hidden="1">
      <c r="A823" s="243" t="s">
        <v>19114</v>
      </c>
      <c r="B823" s="208" t="s">
        <v>19115</v>
      </c>
      <c r="C823" s="244" t="s">
        <v>19288</v>
      </c>
      <c r="D823" s="208"/>
      <c r="E823" s="208"/>
      <c r="F823" s="208" t="s">
        <v>19289</v>
      </c>
      <c r="G823" s="208" t="s">
        <v>19275</v>
      </c>
      <c r="H823" s="208" t="s">
        <v>19118</v>
      </c>
      <c r="I823" s="171" t="s">
        <v>9</v>
      </c>
      <c r="J823" s="208"/>
      <c r="K823" s="208"/>
      <c r="L823" s="208"/>
      <c r="M823" s="208"/>
      <c r="N823" s="208"/>
      <c r="O823" s="208"/>
      <c r="P823" s="208"/>
      <c r="Q823" s="208"/>
      <c r="R823" s="208"/>
      <c r="S823" s="208"/>
      <c r="T823" s="208"/>
    </row>
    <row r="824" spans="1:20" s="212" customFormat="1" ht="144" hidden="1">
      <c r="A824" s="210" t="s">
        <v>19410</v>
      </c>
      <c r="B824" s="210" t="s">
        <v>19411</v>
      </c>
      <c r="C824" s="210" t="s">
        <v>19412</v>
      </c>
      <c r="D824" s="210"/>
      <c r="E824" s="210"/>
      <c r="F824" s="210" t="s">
        <v>17452</v>
      </c>
      <c r="G824" s="210" t="s">
        <v>19413</v>
      </c>
      <c r="H824" s="211" t="s">
        <v>19414</v>
      </c>
      <c r="I824" s="171" t="s">
        <v>9</v>
      </c>
    </row>
    <row r="825" spans="1:20" s="212" customFormat="1" ht="115.2" hidden="1">
      <c r="A825" s="210" t="s">
        <v>19410</v>
      </c>
      <c r="B825" s="210" t="s">
        <v>19411</v>
      </c>
      <c r="C825" s="210" t="s">
        <v>19415</v>
      </c>
      <c r="D825" s="210"/>
      <c r="E825" s="210"/>
      <c r="F825" s="210" t="s">
        <v>19083</v>
      </c>
      <c r="G825" s="210" t="s">
        <v>19413</v>
      </c>
      <c r="H825" s="210" t="s">
        <v>19416</v>
      </c>
      <c r="I825" s="171" t="s">
        <v>9</v>
      </c>
    </row>
    <row r="826" spans="1:20" s="212" customFormat="1" ht="115.2" hidden="1">
      <c r="A826" s="210" t="s">
        <v>19410</v>
      </c>
      <c r="B826" s="210" t="s">
        <v>19411</v>
      </c>
      <c r="C826" s="210" t="s">
        <v>19417</v>
      </c>
      <c r="D826" s="210"/>
      <c r="E826" s="210"/>
      <c r="F826" s="210" t="s">
        <v>19418</v>
      </c>
      <c r="G826" s="210" t="s">
        <v>19419</v>
      </c>
      <c r="H826" s="210" t="s">
        <v>19420</v>
      </c>
      <c r="I826" s="171" t="s">
        <v>9</v>
      </c>
    </row>
    <row r="827" spans="1:20" s="212" customFormat="1" ht="115.2" hidden="1">
      <c r="A827" s="210" t="s">
        <v>19410</v>
      </c>
      <c r="B827" s="210" t="s">
        <v>19411</v>
      </c>
      <c r="C827" s="210" t="s">
        <v>19421</v>
      </c>
      <c r="D827" s="210"/>
      <c r="E827" s="210"/>
      <c r="F827" s="210" t="s">
        <v>19422</v>
      </c>
      <c r="G827" s="210" t="s">
        <v>19423</v>
      </c>
      <c r="H827" s="210" t="s">
        <v>19420</v>
      </c>
      <c r="I827" s="171" t="s">
        <v>9</v>
      </c>
    </row>
    <row r="828" spans="1:20" s="212" customFormat="1" ht="115.2" hidden="1">
      <c r="A828" s="210" t="s">
        <v>19410</v>
      </c>
      <c r="B828" s="210" t="s">
        <v>19411</v>
      </c>
      <c r="C828" s="210" t="s">
        <v>19424</v>
      </c>
      <c r="D828" s="210"/>
      <c r="E828" s="210"/>
      <c r="F828" s="210" t="s">
        <v>19425</v>
      </c>
      <c r="G828" s="210" t="s">
        <v>19423</v>
      </c>
      <c r="H828" s="210" t="s">
        <v>19420</v>
      </c>
      <c r="I828" s="171" t="s">
        <v>9</v>
      </c>
    </row>
    <row r="829" spans="1:20" s="212" customFormat="1" ht="115.2" hidden="1">
      <c r="A829" s="210" t="s">
        <v>19410</v>
      </c>
      <c r="B829" s="210" t="s">
        <v>19411</v>
      </c>
      <c r="C829" s="210" t="s">
        <v>19426</v>
      </c>
      <c r="D829" s="210"/>
      <c r="E829" s="210"/>
      <c r="F829" s="210" t="s">
        <v>19427</v>
      </c>
      <c r="G829" s="210" t="s">
        <v>19428</v>
      </c>
      <c r="H829" s="210" t="s">
        <v>19429</v>
      </c>
      <c r="I829" s="171" t="s">
        <v>9</v>
      </c>
    </row>
    <row r="830" spans="1:20" s="212" customFormat="1" ht="115.2" hidden="1">
      <c r="A830" s="210" t="s">
        <v>19410</v>
      </c>
      <c r="B830" s="210" t="s">
        <v>19411</v>
      </c>
      <c r="C830" s="210" t="s">
        <v>19430</v>
      </c>
      <c r="D830" s="210"/>
      <c r="E830" s="210"/>
      <c r="F830" s="210" t="s">
        <v>19431</v>
      </c>
      <c r="G830" s="210" t="s">
        <v>19432</v>
      </c>
      <c r="H830" s="210" t="s">
        <v>19433</v>
      </c>
      <c r="I830" s="171" t="s">
        <v>9</v>
      </c>
    </row>
    <row r="831" spans="1:20" s="212" customFormat="1" ht="115.2" hidden="1">
      <c r="A831" s="210" t="s">
        <v>19410</v>
      </c>
      <c r="B831" s="210" t="s">
        <v>19411</v>
      </c>
      <c r="C831" s="210" t="s">
        <v>19434</v>
      </c>
      <c r="D831" s="210"/>
      <c r="E831" s="210"/>
      <c r="F831" s="210" t="s">
        <v>19435</v>
      </c>
      <c r="G831" s="210" t="s">
        <v>19436</v>
      </c>
      <c r="H831" s="210" t="s">
        <v>19437</v>
      </c>
      <c r="I831" s="171" t="s">
        <v>9</v>
      </c>
    </row>
    <row r="832" spans="1:20" s="212" customFormat="1" ht="130.5" hidden="1" customHeight="1">
      <c r="A832" s="210" t="s">
        <v>19410</v>
      </c>
      <c r="B832" s="210" t="s">
        <v>19411</v>
      </c>
      <c r="C832" s="210" t="s">
        <v>19438</v>
      </c>
      <c r="D832" s="210"/>
      <c r="E832" s="210"/>
      <c r="F832" s="210" t="s">
        <v>19439</v>
      </c>
      <c r="G832" s="210" t="s">
        <v>19440</v>
      </c>
      <c r="H832" s="210" t="s">
        <v>19441</v>
      </c>
      <c r="I832" s="171" t="s">
        <v>9</v>
      </c>
    </row>
    <row r="833" spans="1:17" s="212" customFormat="1" ht="115.2" hidden="1">
      <c r="A833" s="210" t="s">
        <v>19410</v>
      </c>
      <c r="B833" s="210" t="s">
        <v>19411</v>
      </c>
      <c r="C833" s="210" t="s">
        <v>19442</v>
      </c>
      <c r="D833" s="210"/>
      <c r="E833" s="210"/>
      <c r="F833" s="210" t="s">
        <v>19443</v>
      </c>
      <c r="G833" s="210" t="s">
        <v>19444</v>
      </c>
      <c r="H833" s="210" t="s">
        <v>19445</v>
      </c>
      <c r="I833" s="171" t="s">
        <v>9</v>
      </c>
    </row>
    <row r="834" spans="1:17" s="212" customFormat="1" ht="115.2" hidden="1">
      <c r="A834" s="210" t="s">
        <v>19410</v>
      </c>
      <c r="B834" s="210" t="s">
        <v>19411</v>
      </c>
      <c r="C834" s="210" t="s">
        <v>19446</v>
      </c>
      <c r="D834" s="210"/>
      <c r="E834" s="210"/>
      <c r="F834" s="210" t="s">
        <v>19447</v>
      </c>
      <c r="G834" s="210" t="s">
        <v>19448</v>
      </c>
      <c r="H834" s="210" t="s">
        <v>19449</v>
      </c>
      <c r="I834" s="171" t="s">
        <v>9</v>
      </c>
    </row>
    <row r="835" spans="1:17" s="212" customFormat="1" ht="115.2" hidden="1">
      <c r="A835" s="210" t="s">
        <v>19410</v>
      </c>
      <c r="B835" s="210" t="s">
        <v>19411</v>
      </c>
      <c r="C835" s="210" t="s">
        <v>19450</v>
      </c>
      <c r="D835" s="210"/>
      <c r="E835" s="210"/>
      <c r="F835" s="210" t="s">
        <v>19451</v>
      </c>
      <c r="G835" s="210" t="s">
        <v>19452</v>
      </c>
      <c r="H835" s="210" t="s">
        <v>19453</v>
      </c>
      <c r="I835" s="171" t="s">
        <v>9</v>
      </c>
    </row>
    <row r="836" spans="1:17" s="212" customFormat="1" ht="129.6" hidden="1">
      <c r="A836" s="210" t="s">
        <v>19410</v>
      </c>
      <c r="B836" s="210" t="s">
        <v>19411</v>
      </c>
      <c r="C836" s="210" t="s">
        <v>19454</v>
      </c>
      <c r="D836" s="210"/>
      <c r="E836" s="210"/>
      <c r="F836" s="211" t="s">
        <v>19455</v>
      </c>
      <c r="G836" s="210" t="s">
        <v>19456</v>
      </c>
      <c r="H836" s="210" t="s">
        <v>19457</v>
      </c>
      <c r="I836" s="171" t="s">
        <v>9</v>
      </c>
    </row>
    <row r="837" spans="1:17" s="212" customFormat="1" ht="115.2" hidden="1">
      <c r="A837" s="212" t="s">
        <v>19410</v>
      </c>
      <c r="B837" s="211" t="s">
        <v>19411</v>
      </c>
      <c r="C837" s="211" t="s">
        <v>19458</v>
      </c>
      <c r="F837" s="205" t="s">
        <v>18969</v>
      </c>
      <c r="G837" s="212" t="s">
        <v>19459</v>
      </c>
      <c r="H837" s="212" t="s">
        <v>11469</v>
      </c>
      <c r="I837" s="171" t="s">
        <v>9</v>
      </c>
    </row>
    <row r="838" spans="1:17" s="212" customFormat="1" ht="115.2" hidden="1">
      <c r="A838" s="212" t="s">
        <v>19410</v>
      </c>
      <c r="B838" s="211" t="s">
        <v>19411</v>
      </c>
      <c r="C838" s="211" t="s">
        <v>19460</v>
      </c>
      <c r="F838" s="205" t="s">
        <v>18974</v>
      </c>
      <c r="G838" s="212" t="s">
        <v>19461</v>
      </c>
      <c r="H838" s="212" t="s">
        <v>19462</v>
      </c>
      <c r="I838" s="171" t="s">
        <v>9</v>
      </c>
    </row>
    <row r="839" spans="1:17" s="212" customFormat="1" ht="115.2" hidden="1">
      <c r="A839" s="212" t="s">
        <v>19410</v>
      </c>
      <c r="B839" s="211" t="s">
        <v>19411</v>
      </c>
      <c r="C839" s="211" t="s">
        <v>19463</v>
      </c>
      <c r="F839" s="205" t="s">
        <v>18978</v>
      </c>
      <c r="G839" s="212" t="s">
        <v>19461</v>
      </c>
      <c r="H839" s="212" t="s">
        <v>19462</v>
      </c>
      <c r="I839" s="171" t="s">
        <v>9</v>
      </c>
    </row>
    <row r="840" spans="1:17" s="212" customFormat="1" ht="115.2" hidden="1">
      <c r="A840" s="212" t="s">
        <v>19410</v>
      </c>
      <c r="B840" s="211" t="s">
        <v>19411</v>
      </c>
      <c r="C840" s="211" t="s">
        <v>19464</v>
      </c>
      <c r="F840" s="205" t="s">
        <v>18981</v>
      </c>
      <c r="G840" s="212" t="s">
        <v>19461</v>
      </c>
      <c r="H840" s="212" t="s">
        <v>12135</v>
      </c>
      <c r="I840" s="171" t="s">
        <v>9</v>
      </c>
    </row>
    <row r="841" spans="1:17" s="212" customFormat="1" ht="115.2" hidden="1">
      <c r="A841" s="212" t="s">
        <v>19410</v>
      </c>
      <c r="B841" s="211" t="s">
        <v>19411</v>
      </c>
      <c r="C841" s="211" t="s">
        <v>19465</v>
      </c>
      <c r="F841" s="205" t="s">
        <v>18986</v>
      </c>
      <c r="G841" s="212" t="s">
        <v>19461</v>
      </c>
      <c r="H841" s="212" t="s">
        <v>12135</v>
      </c>
      <c r="I841" s="171" t="s">
        <v>9</v>
      </c>
    </row>
    <row r="842" spans="1:17" s="212" customFormat="1" ht="115.2" hidden="1">
      <c r="A842" s="212" t="s">
        <v>19410</v>
      </c>
      <c r="B842" s="211" t="s">
        <v>19411</v>
      </c>
      <c r="C842" s="211" t="s">
        <v>19466</v>
      </c>
      <c r="F842" s="205" t="s">
        <v>18991</v>
      </c>
      <c r="G842" s="212" t="s">
        <v>19461</v>
      </c>
      <c r="H842" s="212" t="s">
        <v>12135</v>
      </c>
      <c r="I842" s="171" t="s">
        <v>9</v>
      </c>
    </row>
    <row r="843" spans="1:17" s="212" customFormat="1" ht="115.2" hidden="1">
      <c r="A843" s="212" t="s">
        <v>19410</v>
      </c>
      <c r="B843" s="211" t="s">
        <v>19411</v>
      </c>
      <c r="C843" s="211" t="s">
        <v>19467</v>
      </c>
      <c r="F843" s="205" t="s">
        <v>18995</v>
      </c>
      <c r="G843" s="212" t="s">
        <v>19461</v>
      </c>
      <c r="H843" s="212" t="s">
        <v>12135</v>
      </c>
      <c r="I843" s="171" t="s">
        <v>9</v>
      </c>
    </row>
    <row r="844" spans="1:17" s="212" customFormat="1" ht="115.2" hidden="1">
      <c r="A844" s="212" t="s">
        <v>19410</v>
      </c>
      <c r="B844" s="211" t="s">
        <v>19411</v>
      </c>
      <c r="C844" s="211" t="s">
        <v>19468</v>
      </c>
      <c r="F844" s="205" t="s">
        <v>19469</v>
      </c>
      <c r="G844" s="212" t="s">
        <v>19461</v>
      </c>
      <c r="H844" s="212" t="s">
        <v>19470</v>
      </c>
      <c r="I844" s="171" t="s">
        <v>9</v>
      </c>
    </row>
    <row r="845" spans="1:17" s="212" customFormat="1" ht="115.2" hidden="1">
      <c r="A845" s="212" t="s">
        <v>19410</v>
      </c>
      <c r="B845" s="211" t="s">
        <v>19411</v>
      </c>
      <c r="C845" s="211" t="s">
        <v>19471</v>
      </c>
      <c r="F845" s="205" t="s">
        <v>19003</v>
      </c>
      <c r="G845" s="212" t="s">
        <v>19472</v>
      </c>
      <c r="H845" s="212" t="s">
        <v>19470</v>
      </c>
      <c r="I845" s="171" t="s">
        <v>9</v>
      </c>
    </row>
    <row r="846" spans="1:17" s="212" customFormat="1" ht="115.2" hidden="1">
      <c r="A846" s="212" t="s">
        <v>19410</v>
      </c>
      <c r="B846" s="211" t="s">
        <v>19411</v>
      </c>
      <c r="C846" s="211" t="s">
        <v>19473</v>
      </c>
      <c r="F846" s="205" t="s">
        <v>19474</v>
      </c>
      <c r="G846" s="212" t="s">
        <v>19475</v>
      </c>
      <c r="H846" s="212" t="s">
        <v>19470</v>
      </c>
      <c r="I846" s="171" t="s">
        <v>9</v>
      </c>
    </row>
    <row r="847" spans="1:17" s="212" customFormat="1" ht="115.2" hidden="1">
      <c r="A847" s="212" t="s">
        <v>19410</v>
      </c>
      <c r="B847" s="211" t="s">
        <v>19411</v>
      </c>
      <c r="C847" s="211" t="s">
        <v>19476</v>
      </c>
      <c r="F847" s="213" t="s">
        <v>19477</v>
      </c>
      <c r="G847" s="212" t="s">
        <v>19478</v>
      </c>
      <c r="H847" s="212" t="s">
        <v>19479</v>
      </c>
      <c r="I847" s="171" t="s">
        <v>9</v>
      </c>
    </row>
    <row r="848" spans="1:17" s="247" customFormat="1" ht="220.8" hidden="1">
      <c r="A848" s="175" t="s">
        <v>19480</v>
      </c>
      <c r="B848" s="173"/>
      <c r="C848" s="246" t="s">
        <v>19481</v>
      </c>
      <c r="D848" s="175"/>
      <c r="E848" s="173"/>
      <c r="F848" s="175" t="s">
        <v>17452</v>
      </c>
      <c r="G848" s="175" t="s">
        <v>19482</v>
      </c>
      <c r="H848" s="175" t="s">
        <v>19483</v>
      </c>
      <c r="I848" s="171" t="s">
        <v>9</v>
      </c>
      <c r="J848" s="175"/>
      <c r="K848" s="175"/>
      <c r="L848" s="175"/>
      <c r="M848" s="175"/>
      <c r="N848" s="175"/>
      <c r="O848" s="175"/>
      <c r="P848" s="175"/>
      <c r="Q848" s="175"/>
    </row>
    <row r="849" spans="1:17" s="247" customFormat="1" ht="110.4" hidden="1">
      <c r="A849" s="175" t="s">
        <v>19480</v>
      </c>
      <c r="B849" s="173"/>
      <c r="C849" s="246" t="s">
        <v>19484</v>
      </c>
      <c r="D849" s="175"/>
      <c r="E849" s="173"/>
      <c r="F849" s="175" t="s">
        <v>11168</v>
      </c>
      <c r="G849" s="175" t="s">
        <v>19485</v>
      </c>
      <c r="H849" s="175" t="s">
        <v>10906</v>
      </c>
      <c r="I849" s="171" t="s">
        <v>9</v>
      </c>
      <c r="J849" s="175"/>
      <c r="K849" s="175"/>
      <c r="L849" s="175"/>
      <c r="M849" s="175"/>
      <c r="N849" s="175"/>
      <c r="O849" s="175"/>
      <c r="P849" s="175"/>
      <c r="Q849" s="175"/>
    </row>
    <row r="850" spans="1:17" s="247" customFormat="1" ht="143.25" hidden="1" customHeight="1">
      <c r="A850" s="175" t="s">
        <v>19480</v>
      </c>
      <c r="B850" s="173"/>
      <c r="C850" s="246" t="s">
        <v>19486</v>
      </c>
      <c r="D850" s="175"/>
      <c r="E850" s="173"/>
      <c r="F850" s="175" t="s">
        <v>19487</v>
      </c>
      <c r="G850" s="175" t="s">
        <v>19488</v>
      </c>
      <c r="H850" s="175" t="s">
        <v>19489</v>
      </c>
      <c r="I850" s="171" t="s">
        <v>9</v>
      </c>
      <c r="J850" s="175"/>
      <c r="K850" s="175"/>
      <c r="L850" s="175"/>
      <c r="M850" s="175"/>
      <c r="N850" s="175"/>
      <c r="O850" s="175"/>
      <c r="P850" s="175"/>
      <c r="Q850" s="175"/>
    </row>
    <row r="851" spans="1:17" s="247" customFormat="1" ht="345" hidden="1">
      <c r="A851" s="175" t="s">
        <v>19480</v>
      </c>
      <c r="B851" s="173"/>
      <c r="C851" s="246" t="s">
        <v>19490</v>
      </c>
      <c r="D851" s="175"/>
      <c r="E851" s="173"/>
      <c r="F851" s="175" t="s">
        <v>19491</v>
      </c>
      <c r="G851" s="175" t="s">
        <v>19492</v>
      </c>
      <c r="H851" s="175" t="s">
        <v>19493</v>
      </c>
      <c r="I851" s="171" t="s">
        <v>9</v>
      </c>
      <c r="J851" s="175"/>
      <c r="K851" s="175"/>
      <c r="L851" s="175"/>
      <c r="M851" s="175"/>
      <c r="N851" s="175"/>
      <c r="O851" s="175"/>
      <c r="P851" s="175"/>
      <c r="Q851" s="175"/>
    </row>
    <row r="852" spans="1:17" s="247" customFormat="1" ht="345" hidden="1">
      <c r="A852" s="175" t="s">
        <v>19480</v>
      </c>
      <c r="B852" s="173"/>
      <c r="C852" s="246" t="s">
        <v>19494</v>
      </c>
      <c r="D852" s="175"/>
      <c r="E852" s="173"/>
      <c r="F852" s="175" t="s">
        <v>19495</v>
      </c>
      <c r="G852" s="175" t="s">
        <v>19496</v>
      </c>
      <c r="H852" s="175" t="s">
        <v>19497</v>
      </c>
      <c r="I852" s="171" t="s">
        <v>9</v>
      </c>
      <c r="J852" s="175"/>
      <c r="K852" s="175"/>
      <c r="L852" s="175"/>
      <c r="M852" s="175"/>
      <c r="N852" s="175"/>
      <c r="O852" s="175"/>
      <c r="P852" s="175"/>
      <c r="Q852" s="175"/>
    </row>
    <row r="853" spans="1:17" s="247" customFormat="1" ht="345" hidden="1">
      <c r="A853" s="175" t="s">
        <v>19480</v>
      </c>
      <c r="B853" s="173"/>
      <c r="C853" s="246" t="s">
        <v>19498</v>
      </c>
      <c r="D853" s="175"/>
      <c r="E853" s="173"/>
      <c r="F853" s="175" t="s">
        <v>19499</v>
      </c>
      <c r="G853" s="175" t="s">
        <v>19500</v>
      </c>
      <c r="H853" s="175" t="s">
        <v>19501</v>
      </c>
      <c r="I853" s="171" t="s">
        <v>9</v>
      </c>
      <c r="J853" s="175"/>
      <c r="K853" s="175"/>
      <c r="L853" s="175"/>
      <c r="M853" s="175"/>
      <c r="N853" s="175"/>
      <c r="O853" s="175"/>
      <c r="P853" s="175"/>
      <c r="Q853" s="175"/>
    </row>
    <row r="854" spans="1:17" s="247" customFormat="1" ht="345" hidden="1">
      <c r="A854" s="175" t="s">
        <v>19480</v>
      </c>
      <c r="B854" s="173"/>
      <c r="C854" s="246" t="s">
        <v>19502</v>
      </c>
      <c r="D854" s="175"/>
      <c r="E854" s="173"/>
      <c r="F854" s="175" t="s">
        <v>19503</v>
      </c>
      <c r="G854" s="175" t="s">
        <v>19504</v>
      </c>
      <c r="H854" s="175" t="s">
        <v>19505</v>
      </c>
      <c r="I854" s="171" t="s">
        <v>9</v>
      </c>
      <c r="J854" s="175"/>
      <c r="K854" s="175"/>
      <c r="L854" s="175"/>
      <c r="M854" s="175"/>
      <c r="N854" s="175"/>
      <c r="O854" s="175"/>
      <c r="P854" s="175"/>
      <c r="Q854" s="175"/>
    </row>
    <row r="855" spans="1:17" s="247" customFormat="1" ht="165.6" hidden="1">
      <c r="A855" s="175" t="s">
        <v>19480</v>
      </c>
      <c r="B855" s="173"/>
      <c r="C855" s="246" t="s">
        <v>19506</v>
      </c>
      <c r="D855" s="175"/>
      <c r="E855" s="173"/>
      <c r="F855" s="175" t="s">
        <v>19507</v>
      </c>
      <c r="G855" s="175" t="s">
        <v>19508</v>
      </c>
      <c r="H855" s="175" t="s">
        <v>19509</v>
      </c>
      <c r="I855" s="171" t="s">
        <v>9</v>
      </c>
      <c r="J855" s="175"/>
      <c r="K855" s="175"/>
      <c r="L855" s="175"/>
      <c r="M855" s="175"/>
      <c r="N855" s="175"/>
      <c r="O855" s="175"/>
      <c r="P855" s="175"/>
      <c r="Q855" s="175"/>
    </row>
    <row r="856" spans="1:17" s="247" customFormat="1" ht="345" hidden="1">
      <c r="A856" s="175" t="s">
        <v>19480</v>
      </c>
      <c r="B856" s="173"/>
      <c r="C856" s="246" t="s">
        <v>19510</v>
      </c>
      <c r="D856" s="175"/>
      <c r="E856" s="173"/>
      <c r="F856" s="175" t="s">
        <v>19511</v>
      </c>
      <c r="G856" s="175" t="s">
        <v>19512</v>
      </c>
      <c r="H856" s="175" t="s">
        <v>19513</v>
      </c>
      <c r="I856" s="171" t="s">
        <v>9</v>
      </c>
      <c r="J856" s="175"/>
      <c r="K856" s="175"/>
      <c r="L856" s="175"/>
      <c r="M856" s="175"/>
      <c r="N856" s="175"/>
      <c r="O856" s="175"/>
      <c r="P856" s="175"/>
      <c r="Q856" s="175"/>
    </row>
    <row r="857" spans="1:17" s="247" customFormat="1" ht="345" hidden="1">
      <c r="A857" s="175" t="s">
        <v>19480</v>
      </c>
      <c r="B857" s="173"/>
      <c r="C857" s="246" t="s">
        <v>19514</v>
      </c>
      <c r="D857" s="175"/>
      <c r="E857" s="173"/>
      <c r="F857" s="175" t="s">
        <v>19515</v>
      </c>
      <c r="G857" s="175" t="s">
        <v>19516</v>
      </c>
      <c r="H857" s="175" t="s">
        <v>19517</v>
      </c>
      <c r="I857" s="171" t="s">
        <v>9</v>
      </c>
      <c r="J857" s="175"/>
      <c r="K857" s="175"/>
      <c r="L857" s="175"/>
      <c r="M857" s="175"/>
      <c r="N857" s="175"/>
      <c r="O857" s="175"/>
      <c r="P857" s="175"/>
      <c r="Q857" s="175"/>
    </row>
    <row r="858" spans="1:17" s="247" customFormat="1" ht="358.8" hidden="1">
      <c r="A858" s="175" t="s">
        <v>19480</v>
      </c>
      <c r="B858" s="173"/>
      <c r="C858" s="246" t="s">
        <v>19518</v>
      </c>
      <c r="D858" s="175"/>
      <c r="E858" s="173"/>
      <c r="F858" s="175" t="s">
        <v>19519</v>
      </c>
      <c r="G858" s="175" t="s">
        <v>19520</v>
      </c>
      <c r="H858" s="175" t="s">
        <v>19521</v>
      </c>
      <c r="I858" s="171" t="s">
        <v>9</v>
      </c>
      <c r="J858" s="175"/>
      <c r="K858" s="175"/>
      <c r="L858" s="175"/>
      <c r="M858" s="175"/>
      <c r="N858" s="175"/>
      <c r="O858" s="175"/>
      <c r="P858" s="175"/>
      <c r="Q858" s="175"/>
    </row>
    <row r="859" spans="1:17" s="247" customFormat="1" ht="345" hidden="1">
      <c r="A859" s="175" t="s">
        <v>19480</v>
      </c>
      <c r="B859" s="173"/>
      <c r="C859" s="246" t="s">
        <v>19522</v>
      </c>
      <c r="D859" s="175"/>
      <c r="E859" s="173"/>
      <c r="F859" s="175" t="s">
        <v>19523</v>
      </c>
      <c r="G859" s="175" t="s">
        <v>19524</v>
      </c>
      <c r="H859" s="218" t="s">
        <v>19525</v>
      </c>
      <c r="I859" s="171" t="s">
        <v>9</v>
      </c>
      <c r="J859" s="175"/>
      <c r="K859" s="175"/>
      <c r="L859" s="175"/>
      <c r="M859" s="175"/>
      <c r="N859" s="175"/>
      <c r="O859" s="175"/>
      <c r="P859" s="175"/>
      <c r="Q859" s="175"/>
    </row>
    <row r="860" spans="1:17" s="247" customFormat="1" ht="132" hidden="1" customHeight="1">
      <c r="A860" s="175" t="s">
        <v>19480</v>
      </c>
      <c r="B860" s="173"/>
      <c r="C860" s="246" t="s">
        <v>19526</v>
      </c>
      <c r="D860" s="175"/>
      <c r="E860" s="173"/>
      <c r="F860" s="217" t="s">
        <v>19527</v>
      </c>
      <c r="G860" s="175" t="s">
        <v>19528</v>
      </c>
      <c r="H860" s="175" t="s">
        <v>19529</v>
      </c>
      <c r="I860" s="171" t="s">
        <v>9</v>
      </c>
      <c r="J860" s="175"/>
      <c r="K860" s="175"/>
      <c r="L860" s="175"/>
      <c r="M860" s="175"/>
      <c r="N860" s="175"/>
      <c r="O860" s="175"/>
      <c r="P860" s="175"/>
      <c r="Q860" s="175"/>
    </row>
    <row r="861" spans="1:17" s="247" customFormat="1" ht="345" hidden="1">
      <c r="A861" s="175" t="s">
        <v>19480</v>
      </c>
      <c r="B861" s="173"/>
      <c r="C861" s="246" t="s">
        <v>19530</v>
      </c>
      <c r="D861" s="175"/>
      <c r="E861" s="173"/>
      <c r="F861" s="175" t="s">
        <v>19531</v>
      </c>
      <c r="G861" s="175" t="s">
        <v>19532</v>
      </c>
      <c r="H861" s="175" t="s">
        <v>19533</v>
      </c>
      <c r="I861" s="171" t="s">
        <v>9</v>
      </c>
      <c r="J861" s="175"/>
      <c r="K861" s="175"/>
      <c r="L861" s="175"/>
      <c r="M861" s="175"/>
      <c r="N861" s="175"/>
      <c r="O861" s="175"/>
      <c r="P861" s="175"/>
      <c r="Q861" s="175"/>
    </row>
    <row r="862" spans="1:17" s="247" customFormat="1" ht="358.8" hidden="1">
      <c r="A862" s="175" t="s">
        <v>19480</v>
      </c>
      <c r="B862" s="173"/>
      <c r="C862" s="246" t="s">
        <v>19534</v>
      </c>
      <c r="D862" s="175"/>
      <c r="E862" s="173"/>
      <c r="F862" s="175" t="s">
        <v>19535</v>
      </c>
      <c r="G862" s="175" t="s">
        <v>19536</v>
      </c>
      <c r="H862" s="175" t="s">
        <v>19537</v>
      </c>
      <c r="I862" s="171" t="s">
        <v>9</v>
      </c>
      <c r="J862" s="175"/>
      <c r="K862" s="175"/>
      <c r="L862" s="175"/>
      <c r="M862" s="175"/>
      <c r="N862" s="175"/>
      <c r="O862" s="175"/>
      <c r="P862" s="175"/>
      <c r="Q862" s="175"/>
    </row>
    <row r="863" spans="1:17" s="247" customFormat="1" ht="358.8" hidden="1">
      <c r="A863" s="175" t="s">
        <v>19480</v>
      </c>
      <c r="B863" s="173"/>
      <c r="C863" s="246" t="s">
        <v>19538</v>
      </c>
      <c r="D863" s="175"/>
      <c r="E863" s="173"/>
      <c r="F863" s="175" t="s">
        <v>19539</v>
      </c>
      <c r="G863" s="175" t="s">
        <v>19540</v>
      </c>
      <c r="H863" s="175" t="s">
        <v>19541</v>
      </c>
      <c r="I863" s="171" t="s">
        <v>9</v>
      </c>
      <c r="J863" s="175"/>
      <c r="K863" s="175"/>
      <c r="L863" s="175"/>
      <c r="M863" s="175"/>
      <c r="N863" s="175"/>
      <c r="O863" s="175"/>
      <c r="P863" s="175"/>
      <c r="Q863" s="175"/>
    </row>
    <row r="864" spans="1:17" s="247" customFormat="1" ht="358.8" hidden="1">
      <c r="A864" s="175" t="s">
        <v>19480</v>
      </c>
      <c r="B864" s="173"/>
      <c r="C864" s="246" t="s">
        <v>19542</v>
      </c>
      <c r="D864" s="175"/>
      <c r="E864" s="173"/>
      <c r="F864" s="175" t="s">
        <v>19543</v>
      </c>
      <c r="G864" s="175" t="s">
        <v>19544</v>
      </c>
      <c r="H864" s="219" t="s">
        <v>19545</v>
      </c>
      <c r="I864" s="171" t="s">
        <v>9</v>
      </c>
      <c r="J864" s="175"/>
      <c r="K864" s="175"/>
      <c r="L864" s="175"/>
      <c r="M864" s="175"/>
      <c r="N864" s="175"/>
      <c r="O864" s="175"/>
      <c r="P864" s="175"/>
      <c r="Q864" s="175"/>
    </row>
    <row r="865" spans="1:17" s="247" customFormat="1" ht="358.8" hidden="1">
      <c r="A865" s="175" t="s">
        <v>19480</v>
      </c>
      <c r="B865" s="173"/>
      <c r="C865" s="246" t="s">
        <v>19546</v>
      </c>
      <c r="D865" s="175"/>
      <c r="E865" s="173"/>
      <c r="F865" s="175" t="s">
        <v>19547</v>
      </c>
      <c r="G865" s="175" t="s">
        <v>19548</v>
      </c>
      <c r="H865" s="175" t="s">
        <v>19549</v>
      </c>
      <c r="I865" s="171" t="s">
        <v>9</v>
      </c>
      <c r="J865" s="175"/>
      <c r="K865" s="175"/>
      <c r="L865" s="175"/>
      <c r="M865" s="175"/>
      <c r="N865" s="175"/>
      <c r="O865" s="175"/>
      <c r="P865" s="175"/>
      <c r="Q865" s="175"/>
    </row>
    <row r="866" spans="1:17" s="247" customFormat="1" ht="358.8" hidden="1">
      <c r="A866" s="175" t="s">
        <v>19480</v>
      </c>
      <c r="B866" s="173"/>
      <c r="C866" s="246" t="s">
        <v>19550</v>
      </c>
      <c r="D866" s="175"/>
      <c r="E866" s="173"/>
      <c r="F866" s="175" t="s">
        <v>19551</v>
      </c>
      <c r="G866" s="175" t="s">
        <v>19552</v>
      </c>
      <c r="H866" s="175" t="s">
        <v>19553</v>
      </c>
      <c r="I866" s="171" t="s">
        <v>9</v>
      </c>
      <c r="J866" s="248"/>
      <c r="K866" s="175"/>
      <c r="L866" s="175"/>
      <c r="M866" s="175"/>
      <c r="N866" s="175"/>
      <c r="O866" s="175"/>
      <c r="P866" s="175"/>
      <c r="Q866" s="175"/>
    </row>
    <row r="867" spans="1:17" s="247" customFormat="1" ht="358.8" hidden="1">
      <c r="A867" s="175" t="s">
        <v>19480</v>
      </c>
      <c r="B867" s="173"/>
      <c r="C867" s="246" t="s">
        <v>19554</v>
      </c>
      <c r="D867" s="175"/>
      <c r="E867" s="173"/>
      <c r="F867" s="175" t="s">
        <v>19555</v>
      </c>
      <c r="G867" s="175" t="s">
        <v>19556</v>
      </c>
      <c r="H867" s="175" t="s">
        <v>19505</v>
      </c>
      <c r="I867" s="171" t="s">
        <v>9</v>
      </c>
      <c r="J867" s="175"/>
      <c r="K867" s="175"/>
      <c r="L867" s="175"/>
      <c r="M867" s="175"/>
      <c r="N867" s="175"/>
      <c r="O867" s="175"/>
      <c r="P867" s="175"/>
      <c r="Q867" s="175"/>
    </row>
    <row r="868" spans="1:17" s="247" customFormat="1" ht="168.75" hidden="1" customHeight="1">
      <c r="A868" s="175" t="s">
        <v>19480</v>
      </c>
      <c r="B868" s="173"/>
      <c r="C868" s="246" t="s">
        <v>19557</v>
      </c>
      <c r="D868" s="175"/>
      <c r="E868" s="173"/>
      <c r="F868" s="175" t="s">
        <v>19558</v>
      </c>
      <c r="G868" s="175" t="s">
        <v>19559</v>
      </c>
      <c r="H868" s="175" t="s">
        <v>19560</v>
      </c>
      <c r="I868" s="171" t="s">
        <v>9</v>
      </c>
      <c r="J868" s="175"/>
      <c r="K868" s="175"/>
      <c r="L868" s="175"/>
      <c r="M868" s="175"/>
      <c r="N868" s="175"/>
      <c r="O868" s="175"/>
      <c r="P868" s="175"/>
      <c r="Q868" s="175"/>
    </row>
    <row r="869" spans="1:17" s="247" customFormat="1" ht="168.75" hidden="1" customHeight="1">
      <c r="A869" s="175" t="s">
        <v>19480</v>
      </c>
      <c r="B869" s="173"/>
      <c r="C869" s="246" t="s">
        <v>19561</v>
      </c>
      <c r="D869" s="175"/>
      <c r="E869" s="173"/>
      <c r="F869" s="175" t="s">
        <v>19562</v>
      </c>
      <c r="G869" s="175" t="s">
        <v>19563</v>
      </c>
      <c r="H869" s="175" t="s">
        <v>19564</v>
      </c>
      <c r="I869" s="171" t="s">
        <v>9</v>
      </c>
      <c r="J869" s="175"/>
      <c r="K869" s="175"/>
      <c r="L869" s="175"/>
      <c r="M869" s="175"/>
      <c r="N869" s="175"/>
      <c r="O869" s="175"/>
      <c r="P869" s="175"/>
      <c r="Q869" s="175"/>
    </row>
    <row r="870" spans="1:17" s="247" customFormat="1" ht="345" hidden="1">
      <c r="A870" s="175" t="s">
        <v>19480</v>
      </c>
      <c r="B870" s="173"/>
      <c r="C870" s="246" t="s">
        <v>19565</v>
      </c>
      <c r="D870" s="175"/>
      <c r="E870" s="173"/>
      <c r="F870" s="175" t="s">
        <v>19566</v>
      </c>
      <c r="G870" s="175" t="s">
        <v>19567</v>
      </c>
      <c r="H870" s="175" t="s">
        <v>19568</v>
      </c>
      <c r="I870" s="171" t="s">
        <v>9</v>
      </c>
      <c r="J870" s="175"/>
      <c r="K870" s="175"/>
      <c r="L870" s="175"/>
      <c r="M870" s="175"/>
      <c r="N870" s="175"/>
      <c r="O870" s="175"/>
      <c r="P870" s="175"/>
      <c r="Q870" s="175"/>
    </row>
    <row r="871" spans="1:17" s="247" customFormat="1" ht="358.8" hidden="1">
      <c r="A871" s="175" t="s">
        <v>19480</v>
      </c>
      <c r="B871" s="173"/>
      <c r="C871" s="246" t="s">
        <v>19569</v>
      </c>
      <c r="D871" s="175"/>
      <c r="E871" s="173"/>
      <c r="F871" s="175" t="s">
        <v>19570</v>
      </c>
      <c r="G871" s="175" t="s">
        <v>19571</v>
      </c>
      <c r="H871" s="175" t="s">
        <v>19572</v>
      </c>
      <c r="I871" s="171" t="s">
        <v>9</v>
      </c>
      <c r="J871" s="175"/>
      <c r="K871" s="175"/>
      <c r="L871" s="175"/>
      <c r="M871" s="175"/>
      <c r="N871" s="175"/>
      <c r="O871" s="175"/>
      <c r="P871" s="175"/>
      <c r="Q871" s="175"/>
    </row>
    <row r="872" spans="1:17" s="247" customFormat="1" ht="358.8" hidden="1">
      <c r="A872" s="175" t="s">
        <v>19480</v>
      </c>
      <c r="B872" s="173"/>
      <c r="C872" s="246" t="s">
        <v>19573</v>
      </c>
      <c r="D872" s="175"/>
      <c r="E872" s="173"/>
      <c r="F872" s="175" t="s">
        <v>19574</v>
      </c>
      <c r="G872" s="175" t="s">
        <v>19575</v>
      </c>
      <c r="H872" s="175" t="s">
        <v>19576</v>
      </c>
      <c r="I872" s="171" t="s">
        <v>9</v>
      </c>
      <c r="J872" s="175"/>
      <c r="K872" s="175"/>
      <c r="L872" s="175"/>
      <c r="M872" s="175"/>
      <c r="N872" s="175"/>
      <c r="O872" s="175"/>
      <c r="P872" s="175"/>
      <c r="Q872" s="175"/>
    </row>
    <row r="873" spans="1:17" s="247" customFormat="1" ht="358.8" hidden="1">
      <c r="A873" s="175" t="s">
        <v>19480</v>
      </c>
      <c r="B873" s="173"/>
      <c r="C873" s="246" t="s">
        <v>19577</v>
      </c>
      <c r="D873" s="175"/>
      <c r="E873" s="173"/>
      <c r="F873" s="175" t="s">
        <v>19578</v>
      </c>
      <c r="G873" s="175" t="s">
        <v>19579</v>
      </c>
      <c r="H873" s="175" t="s">
        <v>19505</v>
      </c>
      <c r="I873" s="171" t="s">
        <v>9</v>
      </c>
      <c r="J873" s="175"/>
      <c r="K873" s="175"/>
      <c r="L873" s="175"/>
      <c r="M873" s="175"/>
      <c r="N873" s="175"/>
      <c r="O873" s="175"/>
      <c r="P873" s="175"/>
      <c r="Q873" s="175"/>
    </row>
    <row r="874" spans="1:17" s="247" customFormat="1" ht="186.75" hidden="1" customHeight="1">
      <c r="A874" s="175" t="s">
        <v>19480</v>
      </c>
      <c r="B874" s="173"/>
      <c r="C874" s="246" t="s">
        <v>19580</v>
      </c>
      <c r="D874" s="175"/>
      <c r="E874" s="173"/>
      <c r="F874" s="175" t="s">
        <v>19581</v>
      </c>
      <c r="G874" s="175" t="s">
        <v>19582</v>
      </c>
      <c r="H874" s="175" t="s">
        <v>19583</v>
      </c>
      <c r="I874" s="171" t="s">
        <v>9</v>
      </c>
      <c r="J874" s="175"/>
      <c r="L874" s="175"/>
      <c r="M874" s="175"/>
      <c r="N874" s="175"/>
      <c r="O874" s="175"/>
      <c r="P874" s="175"/>
      <c r="Q874" s="175"/>
    </row>
    <row r="875" spans="1:17" s="247" customFormat="1" ht="186" hidden="1" customHeight="1">
      <c r="A875" s="175" t="s">
        <v>19480</v>
      </c>
      <c r="B875" s="173"/>
      <c r="C875" s="246" t="s">
        <v>19584</v>
      </c>
      <c r="D875" s="175"/>
      <c r="E875" s="173"/>
      <c r="F875" s="175" t="s">
        <v>19585</v>
      </c>
      <c r="G875" s="175" t="s">
        <v>19586</v>
      </c>
      <c r="H875" s="175" t="s">
        <v>19587</v>
      </c>
      <c r="I875" s="171" t="s">
        <v>9</v>
      </c>
      <c r="J875" s="175"/>
      <c r="K875" s="175"/>
      <c r="L875" s="175"/>
      <c r="M875" s="175"/>
      <c r="N875" s="175"/>
      <c r="O875" s="175"/>
      <c r="P875" s="175"/>
      <c r="Q875" s="175"/>
    </row>
    <row r="876" spans="1:17" s="247" customFormat="1" ht="345" hidden="1">
      <c r="A876" s="175" t="s">
        <v>19480</v>
      </c>
      <c r="B876" s="173"/>
      <c r="C876" s="246" t="s">
        <v>19588</v>
      </c>
      <c r="D876" s="175"/>
      <c r="E876" s="173"/>
      <c r="F876" s="175" t="s">
        <v>19589</v>
      </c>
      <c r="G876" s="175" t="s">
        <v>19590</v>
      </c>
      <c r="H876" s="175" t="s">
        <v>19591</v>
      </c>
      <c r="I876" s="171" t="s">
        <v>9</v>
      </c>
      <c r="J876" s="175"/>
      <c r="K876" s="175"/>
      <c r="L876" s="175"/>
      <c r="M876" s="175"/>
      <c r="N876" s="175"/>
      <c r="O876" s="175"/>
      <c r="P876" s="175"/>
      <c r="Q876" s="175"/>
    </row>
    <row r="877" spans="1:17" s="247" customFormat="1" ht="345" hidden="1">
      <c r="A877" s="175" t="s">
        <v>19480</v>
      </c>
      <c r="B877" s="173"/>
      <c r="C877" s="246" t="s">
        <v>19592</v>
      </c>
      <c r="D877" s="175"/>
      <c r="E877" s="173"/>
      <c r="F877" s="175" t="s">
        <v>19593</v>
      </c>
      <c r="G877" s="175" t="s">
        <v>19594</v>
      </c>
      <c r="H877" s="175" t="s">
        <v>19595</v>
      </c>
      <c r="I877" s="171" t="s">
        <v>9</v>
      </c>
      <c r="J877" s="175"/>
      <c r="K877" s="175"/>
      <c r="L877" s="175"/>
      <c r="M877" s="175"/>
      <c r="N877" s="175"/>
      <c r="O877" s="175"/>
      <c r="P877" s="175"/>
      <c r="Q877" s="175"/>
    </row>
    <row r="878" spans="1:17" s="247" customFormat="1" ht="358.8" hidden="1">
      <c r="A878" s="175" t="s">
        <v>19480</v>
      </c>
      <c r="B878" s="173"/>
      <c r="C878" s="246" t="s">
        <v>19596</v>
      </c>
      <c r="D878" s="175"/>
      <c r="E878" s="173"/>
      <c r="F878" s="175" t="s">
        <v>19597</v>
      </c>
      <c r="G878" s="175" t="s">
        <v>19598</v>
      </c>
      <c r="H878" s="175" t="s">
        <v>19599</v>
      </c>
      <c r="I878" s="171" t="s">
        <v>9</v>
      </c>
      <c r="J878" s="175"/>
      <c r="L878" s="175"/>
      <c r="M878" s="175"/>
      <c r="N878" s="175"/>
      <c r="O878" s="175"/>
      <c r="P878" s="175"/>
      <c r="Q878" s="175"/>
    </row>
    <row r="879" spans="1:17" s="247" customFormat="1" ht="358.8" hidden="1">
      <c r="A879" s="175" t="s">
        <v>19480</v>
      </c>
      <c r="B879" s="173"/>
      <c r="C879" s="246" t="s">
        <v>19600</v>
      </c>
      <c r="D879" s="175"/>
      <c r="E879" s="173"/>
      <c r="F879" s="175" t="s">
        <v>19601</v>
      </c>
      <c r="G879" s="175" t="s">
        <v>19602</v>
      </c>
      <c r="H879" s="175" t="s">
        <v>19603</v>
      </c>
      <c r="I879" s="171" t="s">
        <v>9</v>
      </c>
      <c r="J879" s="175"/>
      <c r="K879" s="175"/>
      <c r="L879" s="175"/>
      <c r="M879" s="175"/>
      <c r="N879" s="175"/>
      <c r="O879" s="175"/>
      <c r="P879" s="175"/>
      <c r="Q879" s="175"/>
    </row>
    <row r="880" spans="1:17" s="247" customFormat="1" ht="140.25" hidden="1" customHeight="1">
      <c r="A880" s="175" t="s">
        <v>19480</v>
      </c>
      <c r="B880" s="173"/>
      <c r="C880" s="246" t="s">
        <v>19604</v>
      </c>
      <c r="D880" s="175"/>
      <c r="E880" s="173"/>
      <c r="F880" s="175" t="s">
        <v>19605</v>
      </c>
      <c r="G880" s="175" t="s">
        <v>19606</v>
      </c>
      <c r="H880" s="175" t="s">
        <v>19607</v>
      </c>
      <c r="I880" s="171" t="s">
        <v>9</v>
      </c>
      <c r="J880" s="175"/>
      <c r="L880" s="175"/>
      <c r="M880" s="175"/>
      <c r="N880" s="175"/>
      <c r="O880" s="175"/>
      <c r="P880" s="175"/>
      <c r="Q880" s="175"/>
    </row>
    <row r="881" spans="1:17" s="247" customFormat="1" ht="166.5" hidden="1" customHeight="1">
      <c r="A881" s="175" t="s">
        <v>19480</v>
      </c>
      <c r="B881" s="173"/>
      <c r="C881" s="246" t="s">
        <v>19608</v>
      </c>
      <c r="D881" s="175"/>
      <c r="E881" s="173"/>
      <c r="F881" s="175" t="s">
        <v>19609</v>
      </c>
      <c r="G881" s="175" t="s">
        <v>19610</v>
      </c>
      <c r="H881" s="175" t="s">
        <v>19611</v>
      </c>
      <c r="I881" s="171" t="s">
        <v>9</v>
      </c>
      <c r="J881" s="175"/>
      <c r="K881" s="175"/>
      <c r="L881" s="175"/>
      <c r="M881" s="175"/>
      <c r="N881" s="175"/>
      <c r="O881" s="175"/>
      <c r="P881" s="175"/>
      <c r="Q881" s="175"/>
    </row>
    <row r="882" spans="1:17" s="247" customFormat="1" ht="345" hidden="1">
      <c r="A882" s="175" t="s">
        <v>19480</v>
      </c>
      <c r="B882" s="173"/>
      <c r="C882" s="246" t="s">
        <v>19612</v>
      </c>
      <c r="D882" s="175"/>
      <c r="E882" s="173"/>
      <c r="F882" s="175" t="s">
        <v>19613</v>
      </c>
      <c r="G882" s="175" t="s">
        <v>19614</v>
      </c>
      <c r="H882" s="175" t="s">
        <v>19615</v>
      </c>
      <c r="I882" s="171" t="s">
        <v>9</v>
      </c>
      <c r="J882" s="175"/>
      <c r="K882" s="175"/>
      <c r="L882" s="175"/>
      <c r="M882" s="175"/>
      <c r="N882" s="175"/>
      <c r="O882" s="175"/>
      <c r="P882" s="175"/>
      <c r="Q882" s="175"/>
    </row>
    <row r="883" spans="1:17" s="247" customFormat="1" ht="358.8" hidden="1">
      <c r="A883" s="175" t="s">
        <v>19480</v>
      </c>
      <c r="B883" s="173"/>
      <c r="C883" s="246" t="s">
        <v>19616</v>
      </c>
      <c r="D883" s="175"/>
      <c r="E883" s="173"/>
      <c r="F883" s="175" t="s">
        <v>19617</v>
      </c>
      <c r="G883" s="175" t="s">
        <v>19618</v>
      </c>
      <c r="H883" s="175" t="s">
        <v>19619</v>
      </c>
      <c r="I883" s="171" t="s">
        <v>9</v>
      </c>
      <c r="J883" s="175"/>
      <c r="K883" s="175"/>
      <c r="L883" s="175"/>
      <c r="M883" s="175"/>
      <c r="N883" s="175"/>
      <c r="O883" s="175"/>
      <c r="P883" s="175"/>
      <c r="Q883" s="175"/>
    </row>
    <row r="884" spans="1:17" s="247" customFormat="1" ht="358.8" hidden="1">
      <c r="A884" s="175" t="s">
        <v>19480</v>
      </c>
      <c r="B884" s="173"/>
      <c r="C884" s="246" t="s">
        <v>19620</v>
      </c>
      <c r="D884" s="175"/>
      <c r="E884" s="173"/>
      <c r="F884" s="175" t="s">
        <v>19621</v>
      </c>
      <c r="G884" s="175" t="s">
        <v>19622</v>
      </c>
      <c r="H884" s="175" t="s">
        <v>19623</v>
      </c>
      <c r="I884" s="171" t="s">
        <v>9</v>
      </c>
      <c r="J884" s="175"/>
      <c r="L884" s="175"/>
      <c r="M884" s="175"/>
      <c r="N884" s="175"/>
      <c r="O884" s="175"/>
      <c r="P884" s="175"/>
      <c r="Q884" s="175"/>
    </row>
    <row r="885" spans="1:17" s="247" customFormat="1" ht="358.8" hidden="1">
      <c r="A885" s="175" t="s">
        <v>19480</v>
      </c>
      <c r="B885" s="173"/>
      <c r="C885" s="246" t="s">
        <v>19624</v>
      </c>
      <c r="D885" s="175"/>
      <c r="E885" s="173"/>
      <c r="F885" s="175" t="s">
        <v>19625</v>
      </c>
      <c r="G885" s="175" t="s">
        <v>19626</v>
      </c>
      <c r="H885" s="219" t="s">
        <v>19545</v>
      </c>
      <c r="I885" s="171" t="s">
        <v>9</v>
      </c>
      <c r="J885" s="175"/>
      <c r="K885" s="175"/>
      <c r="L885" s="175"/>
      <c r="M885" s="175"/>
      <c r="N885" s="175"/>
      <c r="O885" s="175"/>
      <c r="P885" s="175"/>
      <c r="Q885" s="175"/>
    </row>
    <row r="886" spans="1:17" s="216" customFormat="1" ht="138">
      <c r="A886" s="214"/>
      <c r="B886" s="173"/>
      <c r="C886" s="215" t="s">
        <v>19627</v>
      </c>
      <c r="D886" s="214"/>
      <c r="E886" s="173"/>
      <c r="F886" s="220" t="s">
        <v>19628</v>
      </c>
      <c r="G886" s="175" t="s">
        <v>19629</v>
      </c>
      <c r="H886" s="175" t="s">
        <v>19630</v>
      </c>
      <c r="I886" s="167" t="s">
        <v>116</v>
      </c>
      <c r="J886" s="214"/>
      <c r="K886" s="214"/>
      <c r="L886" s="214"/>
      <c r="M886" s="214"/>
      <c r="N886" s="214"/>
      <c r="O886" s="214"/>
      <c r="P886" s="214"/>
      <c r="Q886" s="214"/>
    </row>
    <row r="887" spans="1:17" s="216" customFormat="1" ht="153.75" customHeight="1">
      <c r="A887" s="214"/>
      <c r="B887" s="173"/>
      <c r="C887" s="215" t="s">
        <v>19631</v>
      </c>
      <c r="D887" s="214"/>
      <c r="E887" s="173"/>
      <c r="F887" s="220" t="s">
        <v>19632</v>
      </c>
      <c r="G887" s="175" t="s">
        <v>19633</v>
      </c>
      <c r="H887" s="175" t="s">
        <v>19634</v>
      </c>
      <c r="I887" s="167" t="s">
        <v>116</v>
      </c>
      <c r="J887" s="214"/>
      <c r="K887" s="214"/>
      <c r="L887" s="214"/>
      <c r="M887" s="214"/>
      <c r="N887" s="214"/>
      <c r="O887" s="214"/>
      <c r="P887" s="214"/>
      <c r="Q887" s="214"/>
    </row>
    <row r="888" spans="1:17" s="216" customFormat="1" ht="144" customHeight="1">
      <c r="A888" s="214"/>
      <c r="B888" s="173"/>
      <c r="C888" s="215" t="s">
        <v>19635</v>
      </c>
      <c r="D888" s="214"/>
      <c r="E888" s="173"/>
      <c r="F888" s="220" t="s">
        <v>19636</v>
      </c>
      <c r="G888" s="175" t="s">
        <v>19637</v>
      </c>
      <c r="H888" s="175" t="s">
        <v>19634</v>
      </c>
      <c r="I888" s="167" t="s">
        <v>116</v>
      </c>
      <c r="J888" s="214"/>
      <c r="K888" s="214"/>
      <c r="L888" s="214"/>
      <c r="M888" s="214"/>
      <c r="N888" s="214"/>
      <c r="O888" s="214"/>
      <c r="P888" s="214"/>
      <c r="Q888" s="214"/>
    </row>
    <row r="889" spans="1:17" s="247" customFormat="1" ht="358.8" hidden="1">
      <c r="A889" s="175" t="s">
        <v>19480</v>
      </c>
      <c r="B889" s="173"/>
      <c r="C889" s="246" t="s">
        <v>19638</v>
      </c>
      <c r="D889" s="175"/>
      <c r="E889" s="173"/>
      <c r="F889" s="175" t="s">
        <v>19639</v>
      </c>
      <c r="G889" s="175" t="s">
        <v>19640</v>
      </c>
      <c r="H889" s="175" t="s">
        <v>19641</v>
      </c>
      <c r="I889" s="171" t="s">
        <v>9</v>
      </c>
      <c r="J889" s="175"/>
      <c r="K889" s="175"/>
      <c r="L889" s="175"/>
      <c r="M889" s="175"/>
      <c r="N889" s="175"/>
      <c r="O889" s="175"/>
      <c r="P889" s="175"/>
      <c r="Q889" s="175"/>
    </row>
    <row r="890" spans="1:17" s="247" customFormat="1" ht="358.8" hidden="1">
      <c r="A890" s="175" t="s">
        <v>19480</v>
      </c>
      <c r="B890" s="173"/>
      <c r="C890" s="246" t="s">
        <v>19642</v>
      </c>
      <c r="D890" s="175"/>
      <c r="E890" s="173"/>
      <c r="F890" s="175" t="s">
        <v>19643</v>
      </c>
      <c r="G890" s="175" t="s">
        <v>19644</v>
      </c>
      <c r="H890" s="175" t="s">
        <v>19645</v>
      </c>
      <c r="I890" s="171" t="s">
        <v>9</v>
      </c>
      <c r="J890" s="175"/>
      <c r="K890" s="175"/>
      <c r="L890" s="175"/>
      <c r="M890" s="175"/>
      <c r="N890" s="175"/>
      <c r="O890" s="175"/>
      <c r="P890" s="175"/>
      <c r="Q890" s="175"/>
    </row>
    <row r="891" spans="1:17" s="247" customFormat="1" ht="358.8" hidden="1">
      <c r="A891" s="175" t="s">
        <v>19480</v>
      </c>
      <c r="B891" s="173"/>
      <c r="C891" s="246" t="s">
        <v>19646</v>
      </c>
      <c r="D891" s="175"/>
      <c r="E891" s="173"/>
      <c r="F891" s="175" t="s">
        <v>19647</v>
      </c>
      <c r="G891" s="175" t="s">
        <v>19648</v>
      </c>
      <c r="H891" s="175" t="s">
        <v>19649</v>
      </c>
      <c r="I891" s="171" t="s">
        <v>9</v>
      </c>
      <c r="J891" s="175"/>
      <c r="L891" s="175"/>
      <c r="M891" s="175"/>
      <c r="N891" s="175"/>
      <c r="O891" s="175"/>
      <c r="P891" s="175"/>
      <c r="Q891" s="175"/>
    </row>
    <row r="892" spans="1:17" s="247" customFormat="1" ht="358.8" hidden="1">
      <c r="A892" s="175" t="s">
        <v>19480</v>
      </c>
      <c r="B892" s="173"/>
      <c r="C892" s="246" t="s">
        <v>19650</v>
      </c>
      <c r="D892" s="175"/>
      <c r="E892" s="173"/>
      <c r="F892" s="175" t="s">
        <v>19651</v>
      </c>
      <c r="G892" s="175" t="s">
        <v>19652</v>
      </c>
      <c r="H892" s="221" t="s">
        <v>19653</v>
      </c>
      <c r="I892" s="171" t="s">
        <v>9</v>
      </c>
      <c r="J892" s="175"/>
      <c r="K892" s="175"/>
      <c r="L892" s="175"/>
      <c r="M892" s="175"/>
      <c r="N892" s="175"/>
      <c r="O892" s="175"/>
      <c r="P892" s="175"/>
      <c r="Q892" s="175"/>
    </row>
    <row r="893" spans="1:17" s="216" customFormat="1" ht="345">
      <c r="A893" s="214" t="s">
        <v>19480</v>
      </c>
      <c r="B893" s="173"/>
      <c r="C893" s="215" t="s">
        <v>19654</v>
      </c>
      <c r="D893" s="214"/>
      <c r="E893" s="173"/>
      <c r="F893" s="175" t="s">
        <v>19655</v>
      </c>
      <c r="G893" s="175" t="s">
        <v>19656</v>
      </c>
      <c r="H893" s="175" t="s">
        <v>19657</v>
      </c>
      <c r="I893" s="167" t="s">
        <v>116</v>
      </c>
      <c r="J893" s="214"/>
      <c r="K893" s="214"/>
      <c r="L893" s="214"/>
      <c r="M893" s="214"/>
      <c r="N893" s="214"/>
      <c r="O893" s="214"/>
      <c r="P893" s="214"/>
      <c r="Q893" s="214"/>
    </row>
    <row r="894" spans="1:17" s="247" customFormat="1" ht="358.8" hidden="1">
      <c r="A894" s="175" t="s">
        <v>19480</v>
      </c>
      <c r="B894" s="173"/>
      <c r="C894" s="246" t="s">
        <v>19658</v>
      </c>
      <c r="D894" s="175"/>
      <c r="E894" s="173"/>
      <c r="F894" s="175" t="s">
        <v>19659</v>
      </c>
      <c r="G894" s="175" t="s">
        <v>19660</v>
      </c>
      <c r="H894" s="175" t="s">
        <v>19661</v>
      </c>
      <c r="I894" s="171" t="s">
        <v>9</v>
      </c>
      <c r="J894" s="175"/>
      <c r="K894" s="175"/>
      <c r="L894" s="175"/>
      <c r="M894" s="175"/>
      <c r="N894" s="175"/>
      <c r="O894" s="175"/>
      <c r="P894" s="175"/>
      <c r="Q894" s="175"/>
    </row>
    <row r="895" spans="1:17" s="247" customFormat="1" ht="358.8" hidden="1">
      <c r="A895" s="175" t="s">
        <v>19480</v>
      </c>
      <c r="B895" s="173"/>
      <c r="C895" s="246" t="s">
        <v>19662</v>
      </c>
      <c r="D895" s="175"/>
      <c r="E895" s="173"/>
      <c r="F895" s="175" t="s">
        <v>19663</v>
      </c>
      <c r="G895" s="175" t="s">
        <v>19648</v>
      </c>
      <c r="H895" s="175" t="s">
        <v>19664</v>
      </c>
      <c r="I895" s="171" t="s">
        <v>9</v>
      </c>
      <c r="J895" s="175"/>
      <c r="L895" s="175"/>
      <c r="M895" s="175"/>
      <c r="N895" s="175"/>
      <c r="O895" s="175"/>
      <c r="P895" s="175"/>
      <c r="Q895" s="175"/>
    </row>
    <row r="896" spans="1:17" s="247" customFormat="1" ht="358.8" hidden="1">
      <c r="A896" s="175" t="s">
        <v>19480</v>
      </c>
      <c r="B896" s="173"/>
      <c r="C896" s="246" t="s">
        <v>19665</v>
      </c>
      <c r="D896" s="175"/>
      <c r="E896" s="173"/>
      <c r="F896" s="175" t="s">
        <v>19666</v>
      </c>
      <c r="G896" s="175" t="s">
        <v>19667</v>
      </c>
      <c r="H896" s="175" t="s">
        <v>19505</v>
      </c>
      <c r="I896" s="171" t="s">
        <v>9</v>
      </c>
      <c r="J896" s="175"/>
      <c r="K896" s="175"/>
      <c r="L896" s="175"/>
      <c r="M896" s="175"/>
      <c r="N896" s="175"/>
      <c r="O896" s="175"/>
      <c r="P896" s="175"/>
      <c r="Q896" s="175"/>
    </row>
    <row r="897" spans="1:17" s="247" customFormat="1" ht="358.8" hidden="1">
      <c r="A897" s="175" t="s">
        <v>19480</v>
      </c>
      <c r="B897" s="173"/>
      <c r="C897" s="246" t="s">
        <v>19668</v>
      </c>
      <c r="D897" s="175"/>
      <c r="E897" s="173"/>
      <c r="F897" s="175" t="s">
        <v>19669</v>
      </c>
      <c r="G897" s="175" t="s">
        <v>19670</v>
      </c>
      <c r="H897" s="175" t="s">
        <v>19671</v>
      </c>
      <c r="I897" s="171" t="s">
        <v>9</v>
      </c>
      <c r="J897" s="175"/>
      <c r="K897" s="175"/>
      <c r="L897" s="175"/>
      <c r="M897" s="175"/>
      <c r="N897" s="175"/>
      <c r="O897" s="175"/>
      <c r="P897" s="175"/>
      <c r="Q897" s="175"/>
    </row>
    <row r="898" spans="1:17" s="247" customFormat="1" ht="248.4" hidden="1">
      <c r="A898" s="175" t="s">
        <v>19480</v>
      </c>
      <c r="B898" s="175"/>
      <c r="C898" s="246" t="s">
        <v>19672</v>
      </c>
      <c r="D898" s="175"/>
      <c r="E898" s="173"/>
      <c r="F898" s="217" t="s">
        <v>19673</v>
      </c>
      <c r="G898" s="217" t="s">
        <v>19674</v>
      </c>
      <c r="H898" s="219" t="s">
        <v>19675</v>
      </c>
      <c r="I898" s="171" t="s">
        <v>9</v>
      </c>
      <c r="J898" s="175"/>
      <c r="K898" s="175"/>
      <c r="L898" s="175"/>
      <c r="M898" s="175"/>
      <c r="N898" s="175"/>
      <c r="O898" s="175"/>
      <c r="P898" s="175"/>
      <c r="Q898" s="175"/>
    </row>
    <row r="899" spans="1:17" s="247" customFormat="1" ht="135.75" hidden="1" customHeight="1">
      <c r="A899" s="175" t="s">
        <v>19480</v>
      </c>
      <c r="B899" s="175"/>
      <c r="C899" s="246" t="s">
        <v>19676</v>
      </c>
      <c r="D899" s="175"/>
      <c r="E899" s="175"/>
      <c r="F899" s="217" t="s">
        <v>19677</v>
      </c>
      <c r="G899" s="175" t="s">
        <v>19678</v>
      </c>
      <c r="H899" s="175" t="s">
        <v>19679</v>
      </c>
      <c r="I899" s="171" t="s">
        <v>9</v>
      </c>
      <c r="J899" s="175"/>
      <c r="K899" s="175"/>
      <c r="L899" s="175"/>
      <c r="M899" s="175"/>
      <c r="N899" s="175"/>
      <c r="O899" s="175"/>
      <c r="P899" s="175"/>
      <c r="Q899" s="175"/>
    </row>
    <row r="900" spans="1:17" s="247" customFormat="1" ht="138" hidden="1">
      <c r="A900" s="175" t="s">
        <v>19480</v>
      </c>
      <c r="B900" s="175"/>
      <c r="C900" s="246" t="s">
        <v>19680</v>
      </c>
      <c r="D900" s="175"/>
      <c r="E900" s="175"/>
      <c r="F900" s="217" t="s">
        <v>18969</v>
      </c>
      <c r="G900" s="175" t="s">
        <v>19681</v>
      </c>
      <c r="H900" s="175" t="s">
        <v>19679</v>
      </c>
      <c r="I900" s="171" t="s">
        <v>9</v>
      </c>
      <c r="J900" s="175"/>
      <c r="K900" s="175"/>
      <c r="L900" s="175"/>
      <c r="M900" s="175"/>
      <c r="N900" s="175"/>
      <c r="O900" s="175"/>
      <c r="P900" s="175"/>
      <c r="Q900" s="175"/>
    </row>
    <row r="901" spans="1:17" s="247" customFormat="1" ht="138" hidden="1">
      <c r="A901" s="175" t="s">
        <v>19480</v>
      </c>
      <c r="B901" s="175"/>
      <c r="C901" s="246" t="s">
        <v>19682</v>
      </c>
      <c r="D901" s="175"/>
      <c r="E901" s="175"/>
      <c r="F901" s="217" t="s">
        <v>18974</v>
      </c>
      <c r="G901" s="175" t="s">
        <v>19683</v>
      </c>
      <c r="H901" s="175" t="s">
        <v>19679</v>
      </c>
      <c r="I901" s="171" t="s">
        <v>9</v>
      </c>
      <c r="J901" s="175"/>
      <c r="K901" s="175"/>
      <c r="L901" s="175"/>
      <c r="M901" s="175"/>
      <c r="N901" s="175"/>
      <c r="O901" s="175"/>
      <c r="P901" s="175"/>
      <c r="Q901" s="175"/>
    </row>
    <row r="902" spans="1:17" s="247" customFormat="1" ht="138" hidden="1">
      <c r="A902" s="175" t="s">
        <v>19480</v>
      </c>
      <c r="B902" s="175"/>
      <c r="C902" s="246" t="s">
        <v>19684</v>
      </c>
      <c r="D902" s="175"/>
      <c r="E902" s="175"/>
      <c r="F902" s="217" t="s">
        <v>18978</v>
      </c>
      <c r="G902" s="175" t="s">
        <v>19685</v>
      </c>
      <c r="H902" s="175" t="s">
        <v>19679</v>
      </c>
      <c r="I902" s="171" t="s">
        <v>9</v>
      </c>
      <c r="J902" s="175"/>
      <c r="K902" s="175"/>
      <c r="L902" s="175"/>
      <c r="M902" s="175"/>
      <c r="N902" s="175"/>
      <c r="O902" s="175"/>
      <c r="P902" s="175"/>
      <c r="Q902" s="175"/>
    </row>
    <row r="903" spans="1:17" s="247" customFormat="1" ht="138" hidden="1">
      <c r="A903" s="175" t="s">
        <v>19480</v>
      </c>
      <c r="B903" s="175"/>
      <c r="C903" s="246" t="s">
        <v>19686</v>
      </c>
      <c r="D903" s="175"/>
      <c r="E903" s="175"/>
      <c r="F903" s="217" t="s">
        <v>18981</v>
      </c>
      <c r="G903" s="175" t="s">
        <v>19687</v>
      </c>
      <c r="H903" s="175" t="s">
        <v>19688</v>
      </c>
      <c r="I903" s="171" t="s">
        <v>9</v>
      </c>
      <c r="J903" s="175"/>
      <c r="K903" s="175"/>
      <c r="L903" s="175"/>
      <c r="M903" s="175"/>
      <c r="N903" s="175"/>
      <c r="O903" s="175"/>
      <c r="P903" s="175"/>
      <c r="Q903" s="175"/>
    </row>
    <row r="904" spans="1:17" s="247" customFormat="1" ht="138" hidden="1">
      <c r="A904" s="175" t="s">
        <v>19480</v>
      </c>
      <c r="B904" s="175"/>
      <c r="C904" s="246" t="s">
        <v>19689</v>
      </c>
      <c r="D904" s="175"/>
      <c r="E904" s="175"/>
      <c r="F904" s="217" t="s">
        <v>18986</v>
      </c>
      <c r="G904" s="175" t="s">
        <v>19690</v>
      </c>
      <c r="H904" s="175" t="s">
        <v>19688</v>
      </c>
      <c r="I904" s="171" t="s">
        <v>9</v>
      </c>
      <c r="J904" s="175"/>
      <c r="K904" s="175"/>
      <c r="L904" s="175"/>
      <c r="M904" s="175"/>
      <c r="N904" s="175"/>
      <c r="O904" s="175"/>
      <c r="P904" s="175"/>
      <c r="Q904" s="175"/>
    </row>
    <row r="905" spans="1:17" s="247" customFormat="1" ht="138" hidden="1" customHeight="1">
      <c r="A905" s="175" t="s">
        <v>19480</v>
      </c>
      <c r="B905" s="175"/>
      <c r="C905" s="246" t="s">
        <v>19691</v>
      </c>
      <c r="D905" s="175"/>
      <c r="E905" s="175"/>
      <c r="F905" s="217" t="s">
        <v>19692</v>
      </c>
      <c r="G905" s="175" t="s">
        <v>19693</v>
      </c>
      <c r="H905" s="175" t="s">
        <v>19688</v>
      </c>
      <c r="I905" s="171" t="s">
        <v>9</v>
      </c>
      <c r="J905" s="175"/>
      <c r="K905" s="175"/>
      <c r="L905" s="175"/>
      <c r="M905" s="175"/>
      <c r="N905" s="175"/>
      <c r="O905" s="175"/>
      <c r="P905" s="175"/>
      <c r="Q905" s="175"/>
    </row>
    <row r="906" spans="1:17" s="247" customFormat="1" ht="138" hidden="1">
      <c r="A906" s="175" t="s">
        <v>19480</v>
      </c>
      <c r="B906" s="175"/>
      <c r="C906" s="246" t="s">
        <v>19694</v>
      </c>
      <c r="D906" s="175"/>
      <c r="E906" s="175"/>
      <c r="F906" s="217" t="s">
        <v>18991</v>
      </c>
      <c r="G906" s="175" t="s">
        <v>19695</v>
      </c>
      <c r="H906" s="175" t="s">
        <v>19688</v>
      </c>
      <c r="I906" s="171" t="s">
        <v>9</v>
      </c>
      <c r="J906" s="175"/>
      <c r="K906" s="175"/>
      <c r="L906" s="175"/>
      <c r="M906" s="175"/>
      <c r="N906" s="175"/>
      <c r="O906" s="175"/>
      <c r="P906" s="175"/>
      <c r="Q906" s="175"/>
    </row>
    <row r="907" spans="1:17" s="247" customFormat="1" ht="135" hidden="1" customHeight="1">
      <c r="A907" s="175" t="s">
        <v>19480</v>
      </c>
      <c r="B907" s="175"/>
      <c r="C907" s="246" t="s">
        <v>19696</v>
      </c>
      <c r="D907" s="175"/>
      <c r="E907" s="175"/>
      <c r="F907" s="217" t="s">
        <v>18995</v>
      </c>
      <c r="G907" s="175" t="s">
        <v>19697</v>
      </c>
      <c r="H907" s="175" t="s">
        <v>19688</v>
      </c>
      <c r="I907" s="171" t="s">
        <v>9</v>
      </c>
      <c r="J907" s="175"/>
      <c r="K907" s="175"/>
      <c r="L907" s="175"/>
      <c r="M907" s="175"/>
      <c r="N907" s="175"/>
      <c r="O907" s="175"/>
      <c r="P907" s="175"/>
      <c r="Q907" s="175"/>
    </row>
    <row r="908" spans="1:17" s="247" customFormat="1" ht="138" hidden="1">
      <c r="A908" s="175" t="s">
        <v>19480</v>
      </c>
      <c r="B908" s="175"/>
      <c r="C908" s="246" t="s">
        <v>19698</v>
      </c>
      <c r="D908" s="175"/>
      <c r="E908" s="175"/>
      <c r="F908" s="217" t="s">
        <v>19469</v>
      </c>
      <c r="G908" s="175" t="s">
        <v>19699</v>
      </c>
      <c r="H908" s="175" t="s">
        <v>19700</v>
      </c>
      <c r="I908" s="171" t="s">
        <v>9</v>
      </c>
      <c r="J908" s="175"/>
      <c r="K908" s="175"/>
      <c r="L908" s="175"/>
      <c r="M908" s="175"/>
      <c r="N908" s="175"/>
      <c r="O908" s="175"/>
      <c r="P908" s="175"/>
      <c r="Q908" s="175"/>
    </row>
    <row r="909" spans="1:17" s="247" customFormat="1" ht="151.80000000000001" hidden="1">
      <c r="A909" s="175" t="s">
        <v>19480</v>
      </c>
      <c r="B909" s="175"/>
      <c r="C909" s="246" t="s">
        <v>19701</v>
      </c>
      <c r="D909" s="175"/>
      <c r="E909" s="175"/>
      <c r="F909" s="217" t="s">
        <v>19702</v>
      </c>
      <c r="G909" s="175" t="s">
        <v>19703</v>
      </c>
      <c r="H909" s="175" t="s">
        <v>19704</v>
      </c>
      <c r="I909" s="171" t="s">
        <v>9</v>
      </c>
      <c r="J909" s="175"/>
      <c r="K909" s="175"/>
      <c r="L909" s="175"/>
      <c r="M909" s="175"/>
      <c r="N909" s="175"/>
      <c r="O909" s="175"/>
      <c r="P909" s="175"/>
      <c r="Q909" s="175"/>
    </row>
    <row r="910" spans="1:17" s="247" customFormat="1" ht="179.4" hidden="1">
      <c r="A910" s="175" t="s">
        <v>19480</v>
      </c>
      <c r="B910" s="175"/>
      <c r="C910" s="246" t="s">
        <v>19705</v>
      </c>
      <c r="D910" s="175"/>
      <c r="E910" s="175"/>
      <c r="F910" s="217" t="s">
        <v>19706</v>
      </c>
      <c r="G910" s="175" t="s">
        <v>19707</v>
      </c>
      <c r="H910" s="175" t="s">
        <v>19708</v>
      </c>
      <c r="I910" s="171" t="s">
        <v>9</v>
      </c>
      <c r="J910" s="175"/>
      <c r="K910" s="175"/>
      <c r="L910" s="175"/>
      <c r="M910" s="175"/>
      <c r="N910" s="175"/>
      <c r="O910" s="175"/>
      <c r="P910" s="175"/>
      <c r="Q910" s="175"/>
    </row>
    <row r="911" spans="1:17" s="247" customFormat="1" ht="135" hidden="1" customHeight="1">
      <c r="A911" s="175" t="s">
        <v>19480</v>
      </c>
      <c r="B911" s="175"/>
      <c r="C911" s="246" t="s">
        <v>19709</v>
      </c>
      <c r="D911" s="175"/>
      <c r="E911" s="175"/>
      <c r="F911" s="217" t="s">
        <v>19710</v>
      </c>
      <c r="G911" s="175" t="s">
        <v>19711</v>
      </c>
      <c r="H911" s="175" t="s">
        <v>19712</v>
      </c>
      <c r="I911" s="171" t="s">
        <v>9</v>
      </c>
      <c r="J911" s="175"/>
      <c r="K911" s="175"/>
      <c r="L911" s="175"/>
      <c r="M911" s="175"/>
      <c r="N911" s="175"/>
      <c r="O911" s="175"/>
      <c r="P911" s="175"/>
      <c r="Q911" s="175"/>
    </row>
    <row r="912" spans="1:17" s="247" customFormat="1" ht="143.25" hidden="1" customHeight="1">
      <c r="A912" s="175" t="s">
        <v>19480</v>
      </c>
      <c r="B912" s="175"/>
      <c r="C912" s="246" t="s">
        <v>19713</v>
      </c>
      <c r="D912" s="175"/>
      <c r="E912" s="175"/>
      <c r="F912" s="217" t="s">
        <v>19714</v>
      </c>
      <c r="G912" s="175" t="s">
        <v>19715</v>
      </c>
      <c r="H912" s="175" t="s">
        <v>19716</v>
      </c>
      <c r="I912" s="171" t="s">
        <v>9</v>
      </c>
      <c r="J912" s="175"/>
      <c r="K912" s="175"/>
      <c r="L912" s="175"/>
      <c r="M912" s="175"/>
      <c r="N912" s="175"/>
      <c r="O912" s="175"/>
      <c r="P912" s="175"/>
      <c r="Q912" s="175"/>
    </row>
    <row r="913" spans="1:20" s="222" customFormat="1" ht="331.2" hidden="1">
      <c r="A913" s="201" t="s">
        <v>19717</v>
      </c>
      <c r="B913" s="201" t="s">
        <v>19718</v>
      </c>
      <c r="C913" s="201" t="s">
        <v>19719</v>
      </c>
      <c r="D913" s="201"/>
      <c r="E913" s="201"/>
      <c r="F913" s="201" t="s">
        <v>17452</v>
      </c>
      <c r="G913" s="201" t="s">
        <v>19720</v>
      </c>
      <c r="H913" s="201" t="s">
        <v>19721</v>
      </c>
      <c r="I913" s="171" t="s">
        <v>9</v>
      </c>
      <c r="J913" s="201"/>
      <c r="K913" s="201"/>
    </row>
    <row r="914" spans="1:20" s="222" customFormat="1" ht="115.2" hidden="1">
      <c r="A914" s="201" t="s">
        <v>19717</v>
      </c>
      <c r="B914" s="201" t="s">
        <v>19718</v>
      </c>
      <c r="C914" s="201" t="s">
        <v>19722</v>
      </c>
      <c r="D914" s="201"/>
      <c r="E914" s="201"/>
      <c r="F914" s="201" t="s">
        <v>19083</v>
      </c>
      <c r="G914" s="201" t="s">
        <v>19720</v>
      </c>
      <c r="H914" s="201" t="s">
        <v>19416</v>
      </c>
      <c r="I914" s="171" t="s">
        <v>9</v>
      </c>
      <c r="J914" s="201"/>
      <c r="K914" s="201"/>
    </row>
    <row r="915" spans="1:20" s="222" customFormat="1" ht="100.8" hidden="1">
      <c r="A915" s="201" t="s">
        <v>19717</v>
      </c>
      <c r="B915" s="201" t="s">
        <v>19718</v>
      </c>
      <c r="C915" s="201" t="s">
        <v>19723</v>
      </c>
      <c r="D915" s="201"/>
      <c r="E915" s="201"/>
      <c r="F915" s="201" t="s">
        <v>19724</v>
      </c>
      <c r="G915" s="201" t="s">
        <v>19725</v>
      </c>
      <c r="H915" s="201" t="s">
        <v>19726</v>
      </c>
      <c r="I915" s="171" t="s">
        <v>9</v>
      </c>
      <c r="J915" s="201" t="s">
        <v>19727</v>
      </c>
      <c r="K915" s="201"/>
    </row>
    <row r="916" spans="1:20" s="222" customFormat="1" ht="115.2" hidden="1">
      <c r="A916" s="201" t="s">
        <v>19717</v>
      </c>
      <c r="B916" s="201" t="s">
        <v>19718</v>
      </c>
      <c r="C916" s="201" t="s">
        <v>19728</v>
      </c>
      <c r="D916" s="201"/>
      <c r="E916" s="201"/>
      <c r="F916" s="201" t="s">
        <v>19729</v>
      </c>
      <c r="G916" s="201" t="s">
        <v>19730</v>
      </c>
      <c r="H916" s="201" t="s">
        <v>19731</v>
      </c>
      <c r="I916" s="171" t="s">
        <v>9</v>
      </c>
      <c r="J916" s="201"/>
      <c r="K916" s="201"/>
    </row>
    <row r="917" spans="1:20" s="222" customFormat="1" ht="115.2">
      <c r="A917" s="201" t="s">
        <v>19717</v>
      </c>
      <c r="B917" s="201" t="s">
        <v>19718</v>
      </c>
      <c r="C917" s="201" t="s">
        <v>19732</v>
      </c>
      <c r="D917" s="201"/>
      <c r="E917" s="201"/>
      <c r="F917" s="201" t="s">
        <v>19733</v>
      </c>
      <c r="G917" s="201" t="s">
        <v>19734</v>
      </c>
      <c r="H917" s="201" t="s">
        <v>19735</v>
      </c>
      <c r="I917" s="167" t="s">
        <v>116</v>
      </c>
      <c r="J917" s="201"/>
      <c r="K917" s="201"/>
    </row>
    <row r="918" spans="1:20" s="222" customFormat="1" ht="115.2" hidden="1">
      <c r="A918" s="201" t="s">
        <v>19717</v>
      </c>
      <c r="B918" s="201" t="s">
        <v>19718</v>
      </c>
      <c r="C918" s="201" t="s">
        <v>19736</v>
      </c>
      <c r="D918" s="201"/>
      <c r="E918" s="201"/>
      <c r="F918" s="201" t="s">
        <v>19737</v>
      </c>
      <c r="G918" s="201" t="s">
        <v>19734</v>
      </c>
      <c r="H918" s="201" t="s">
        <v>19735</v>
      </c>
      <c r="I918" s="171" t="s">
        <v>9</v>
      </c>
      <c r="J918" s="201" t="s">
        <v>19727</v>
      </c>
      <c r="K918" s="201"/>
    </row>
    <row r="919" spans="1:20" s="222" customFormat="1" ht="115.2" hidden="1">
      <c r="A919" s="201" t="s">
        <v>19717</v>
      </c>
      <c r="B919" s="201" t="s">
        <v>19718</v>
      </c>
      <c r="C919" s="201" t="s">
        <v>19738</v>
      </c>
      <c r="D919" s="201"/>
      <c r="E919" s="201"/>
      <c r="F919" s="201" t="s">
        <v>19739</v>
      </c>
      <c r="G919" s="201" t="s">
        <v>19740</v>
      </c>
      <c r="H919" s="201" t="s">
        <v>18920</v>
      </c>
      <c r="I919" s="171" t="s">
        <v>9</v>
      </c>
      <c r="J919" s="201"/>
      <c r="K919" s="201"/>
    </row>
    <row r="920" spans="1:20" s="222" customFormat="1" ht="129.6" hidden="1">
      <c r="A920" s="201" t="s">
        <v>19717</v>
      </c>
      <c r="B920" s="201" t="s">
        <v>19718</v>
      </c>
      <c r="C920" s="201" t="s">
        <v>19741</v>
      </c>
      <c r="D920" s="201"/>
      <c r="E920" s="201"/>
      <c r="F920" s="201" t="s">
        <v>19742</v>
      </c>
      <c r="G920" s="201" t="s">
        <v>19743</v>
      </c>
      <c r="H920" s="201" t="s">
        <v>19744</v>
      </c>
      <c r="I920" s="171" t="s">
        <v>9</v>
      </c>
      <c r="J920" s="201" t="s">
        <v>18934</v>
      </c>
      <c r="K920" s="201"/>
    </row>
    <row r="921" spans="1:20" s="222" customFormat="1" ht="129.6" hidden="1">
      <c r="A921" s="201" t="s">
        <v>19717</v>
      </c>
      <c r="B921" s="201" t="s">
        <v>19718</v>
      </c>
      <c r="C921" s="201" t="s">
        <v>19745</v>
      </c>
      <c r="D921" s="201"/>
      <c r="E921" s="201"/>
      <c r="F921" s="201" t="s">
        <v>19746</v>
      </c>
      <c r="G921" s="201" t="s">
        <v>19747</v>
      </c>
      <c r="H921" s="201" t="s">
        <v>19744</v>
      </c>
      <c r="I921" s="171" t="s">
        <v>9</v>
      </c>
      <c r="J921" s="201" t="s">
        <v>19748</v>
      </c>
      <c r="K921" s="201"/>
    </row>
    <row r="922" spans="1:20" s="222" customFormat="1" ht="129.6" hidden="1">
      <c r="A922" s="201" t="s">
        <v>19717</v>
      </c>
      <c r="B922" s="201" t="s">
        <v>19718</v>
      </c>
      <c r="C922" s="201" t="s">
        <v>19749</v>
      </c>
      <c r="D922" s="201"/>
      <c r="E922" s="201"/>
      <c r="F922" s="201" t="s">
        <v>19750</v>
      </c>
      <c r="G922" s="201" t="s">
        <v>19751</v>
      </c>
      <c r="H922" s="201" t="s">
        <v>19744</v>
      </c>
      <c r="I922" s="171" t="s">
        <v>9</v>
      </c>
      <c r="J922" s="201"/>
      <c r="K922" s="201"/>
    </row>
    <row r="923" spans="1:20" s="222" customFormat="1" ht="115.2" hidden="1">
      <c r="A923" s="201" t="s">
        <v>19717</v>
      </c>
      <c r="B923" s="201" t="s">
        <v>19718</v>
      </c>
      <c r="C923" s="201" t="s">
        <v>19752</v>
      </c>
      <c r="D923" s="201"/>
      <c r="E923" s="201"/>
      <c r="F923" s="201" t="s">
        <v>19753</v>
      </c>
      <c r="G923" s="201" t="s">
        <v>19754</v>
      </c>
      <c r="H923" s="201" t="s">
        <v>19755</v>
      </c>
      <c r="I923" s="171" t="s">
        <v>9</v>
      </c>
      <c r="J923" s="201"/>
      <c r="K923" s="201"/>
    </row>
    <row r="924" spans="1:20" s="222" customFormat="1" ht="331.2" hidden="1">
      <c r="A924" s="201" t="s">
        <v>19717</v>
      </c>
      <c r="B924" s="201" t="s">
        <v>19718</v>
      </c>
      <c r="C924" s="201" t="s">
        <v>19756</v>
      </c>
      <c r="D924" s="201"/>
      <c r="E924" s="201"/>
      <c r="F924" s="201" t="s">
        <v>19757</v>
      </c>
      <c r="G924" s="201" t="s">
        <v>19754</v>
      </c>
      <c r="H924" s="201" t="s">
        <v>19758</v>
      </c>
      <c r="I924" s="171" t="s">
        <v>9</v>
      </c>
      <c r="J924" s="201"/>
      <c r="K924" s="201"/>
    </row>
    <row r="925" spans="1:20" s="222" customFormat="1" ht="115.2" hidden="1">
      <c r="A925" s="222" t="s">
        <v>19717</v>
      </c>
      <c r="B925" s="222" t="s">
        <v>19718</v>
      </c>
      <c r="C925" s="201" t="s">
        <v>19759</v>
      </c>
      <c r="F925" s="222" t="s">
        <v>19760</v>
      </c>
      <c r="G925" s="222" t="s">
        <v>19761</v>
      </c>
      <c r="H925" s="222" t="s">
        <v>19098</v>
      </c>
      <c r="I925" s="171" t="s">
        <v>9</v>
      </c>
    </row>
    <row r="926" spans="1:20" s="222" customFormat="1" ht="115.2" hidden="1">
      <c r="A926" s="222" t="s">
        <v>19717</v>
      </c>
      <c r="B926" s="222" t="s">
        <v>19718</v>
      </c>
      <c r="C926" s="201" t="s">
        <v>19762</v>
      </c>
      <c r="F926" s="222" t="s">
        <v>19763</v>
      </c>
      <c r="G926" s="222" t="s">
        <v>19764</v>
      </c>
      <c r="H926" s="222" t="s">
        <v>19098</v>
      </c>
      <c r="I926" s="171" t="s">
        <v>9</v>
      </c>
    </row>
    <row r="927" spans="1:20" s="212" customFormat="1" ht="286.5" hidden="1" customHeight="1">
      <c r="A927" s="223" t="s">
        <v>20579</v>
      </c>
      <c r="B927" s="173"/>
      <c r="C927" s="223" t="s">
        <v>20580</v>
      </c>
      <c r="D927" s="223"/>
      <c r="E927" s="173"/>
      <c r="F927" s="223" t="s">
        <v>17452</v>
      </c>
      <c r="G927" s="223" t="s">
        <v>20582</v>
      </c>
      <c r="H927" s="223" t="s">
        <v>20583</v>
      </c>
      <c r="I927" s="171" t="s">
        <v>9</v>
      </c>
      <c r="J927" s="223"/>
      <c r="K927" s="223"/>
      <c r="L927" s="223" t="s">
        <v>18894</v>
      </c>
      <c r="M927" s="223"/>
      <c r="N927" s="223" t="s">
        <v>20581</v>
      </c>
      <c r="O927" s="223"/>
      <c r="P927" s="223"/>
      <c r="Q927" s="223"/>
      <c r="R927" s="223"/>
      <c r="S927" s="223"/>
      <c r="T927" s="223"/>
    </row>
    <row r="928" spans="1:20" s="212" customFormat="1" ht="110.4" hidden="1">
      <c r="A928" s="223" t="s">
        <v>20579</v>
      </c>
      <c r="B928" s="173"/>
      <c r="C928" s="223" t="s">
        <v>20685</v>
      </c>
      <c r="D928" s="223"/>
      <c r="E928" s="173"/>
      <c r="F928" s="223" t="s">
        <v>11168</v>
      </c>
      <c r="G928" s="223" t="s">
        <v>20686</v>
      </c>
      <c r="H928" s="223" t="s">
        <v>19085</v>
      </c>
      <c r="I928" s="171" t="s">
        <v>9</v>
      </c>
      <c r="J928" s="223"/>
      <c r="K928" s="223"/>
      <c r="L928" s="223" t="s">
        <v>18894</v>
      </c>
      <c r="M928" s="223"/>
      <c r="N928" s="223" t="s">
        <v>20687</v>
      </c>
      <c r="O928" s="223"/>
      <c r="P928" s="223"/>
      <c r="Q928" s="223"/>
      <c r="R928" s="223"/>
      <c r="S928" s="223"/>
      <c r="T928" s="223"/>
    </row>
    <row r="929" spans="1:20" s="212" customFormat="1" ht="183" hidden="1" customHeight="1">
      <c r="A929" s="223" t="s">
        <v>20579</v>
      </c>
      <c r="B929" s="173"/>
      <c r="C929" s="223" t="s">
        <v>20584</v>
      </c>
      <c r="D929" s="223"/>
      <c r="E929" s="173"/>
      <c r="F929" s="223" t="s">
        <v>20585</v>
      </c>
      <c r="G929" s="223" t="s">
        <v>20586</v>
      </c>
      <c r="H929" s="223" t="s">
        <v>20587</v>
      </c>
      <c r="I929" s="171" t="s">
        <v>9</v>
      </c>
      <c r="J929" s="223"/>
      <c r="K929" s="223"/>
      <c r="L929" s="223" t="s">
        <v>18894</v>
      </c>
      <c r="M929" s="223"/>
      <c r="N929" s="223" t="s">
        <v>20581</v>
      </c>
      <c r="O929" s="223"/>
      <c r="P929" s="223"/>
      <c r="Q929" s="223"/>
      <c r="R929" s="223"/>
      <c r="S929" s="223"/>
      <c r="T929" s="223"/>
    </row>
    <row r="930" spans="1:20" s="212" customFormat="1" ht="138" hidden="1" customHeight="1">
      <c r="A930" s="223" t="s">
        <v>20579</v>
      </c>
      <c r="B930" s="173"/>
      <c r="C930" s="223" t="s">
        <v>20588</v>
      </c>
      <c r="D930" s="223"/>
      <c r="E930" s="173"/>
      <c r="F930" s="223" t="s">
        <v>20589</v>
      </c>
      <c r="G930" s="223" t="s">
        <v>20590</v>
      </c>
      <c r="H930" s="223" t="s">
        <v>20591</v>
      </c>
      <c r="I930" s="171" t="s">
        <v>9</v>
      </c>
      <c r="J930" s="223"/>
      <c r="K930" s="223"/>
      <c r="L930" s="223" t="s">
        <v>438</v>
      </c>
      <c r="M930" s="223"/>
      <c r="N930" s="223"/>
      <c r="O930" s="223"/>
      <c r="P930" s="223"/>
      <c r="Q930" s="223"/>
      <c r="R930" s="223"/>
      <c r="S930" s="223"/>
      <c r="T930" s="223"/>
    </row>
    <row r="931" spans="1:20" s="212" customFormat="1" ht="179.4" hidden="1">
      <c r="A931" s="223" t="s">
        <v>20579</v>
      </c>
      <c r="B931" s="173"/>
      <c r="C931" s="223" t="s">
        <v>20592</v>
      </c>
      <c r="D931" s="223"/>
      <c r="E931" s="173"/>
      <c r="F931" s="223" t="s">
        <v>20593</v>
      </c>
      <c r="G931" s="223" t="s">
        <v>20594</v>
      </c>
      <c r="H931" s="223" t="s">
        <v>20595</v>
      </c>
      <c r="I931" s="171" t="s">
        <v>9</v>
      </c>
      <c r="J931" s="223"/>
      <c r="K931" s="223"/>
      <c r="L931" s="223" t="s">
        <v>18894</v>
      </c>
      <c r="M931" s="223"/>
      <c r="N931" s="223" t="s">
        <v>20596</v>
      </c>
      <c r="O931" s="223"/>
      <c r="P931" s="223"/>
      <c r="Q931" s="223"/>
      <c r="R931" s="223"/>
      <c r="S931" s="223"/>
      <c r="T931" s="223"/>
    </row>
    <row r="932" spans="1:20" s="212" customFormat="1" ht="275.25" hidden="1" customHeight="1">
      <c r="A932" s="223" t="s">
        <v>20579</v>
      </c>
      <c r="B932" s="173"/>
      <c r="C932" s="223" t="s">
        <v>20597</v>
      </c>
      <c r="D932" s="223"/>
      <c r="E932" s="173"/>
      <c r="F932" s="223" t="s">
        <v>20598</v>
      </c>
      <c r="G932" s="223" t="s">
        <v>20599</v>
      </c>
      <c r="H932" s="223" t="s">
        <v>20600</v>
      </c>
      <c r="I932" s="171" t="s">
        <v>9</v>
      </c>
      <c r="J932" s="225"/>
      <c r="K932" s="223"/>
      <c r="L932" s="223" t="s">
        <v>18894</v>
      </c>
      <c r="M932" s="223"/>
      <c r="N932" s="223" t="s">
        <v>20601</v>
      </c>
      <c r="O932" s="223"/>
      <c r="P932" s="223"/>
      <c r="Q932" s="223"/>
      <c r="R932" s="223"/>
      <c r="S932" s="223"/>
      <c r="T932" s="223"/>
    </row>
    <row r="933" spans="1:20" s="212" customFormat="1" ht="349.5" hidden="1" customHeight="1">
      <c r="A933" s="223" t="s">
        <v>20579</v>
      </c>
      <c r="B933" s="173"/>
      <c r="C933" s="223" t="s">
        <v>20602</v>
      </c>
      <c r="D933" s="223"/>
      <c r="E933" s="173"/>
      <c r="F933" s="223" t="s">
        <v>20603</v>
      </c>
      <c r="G933" s="223" t="s">
        <v>20604</v>
      </c>
      <c r="H933" s="223" t="s">
        <v>20605</v>
      </c>
      <c r="I933" s="171" t="s">
        <v>9</v>
      </c>
      <c r="J933" s="223"/>
      <c r="K933" s="223"/>
      <c r="L933" s="223" t="s">
        <v>18894</v>
      </c>
      <c r="M933" s="223"/>
      <c r="N933" s="223" t="s">
        <v>20581</v>
      </c>
      <c r="O933" s="223"/>
      <c r="P933" s="223"/>
      <c r="Q933" s="223"/>
      <c r="R933" s="223"/>
      <c r="S933" s="223"/>
      <c r="T933" s="223"/>
    </row>
    <row r="934" spans="1:20" s="212" customFormat="1" ht="140.25" hidden="1" customHeight="1">
      <c r="A934" s="223" t="s">
        <v>20579</v>
      </c>
      <c r="B934" s="173"/>
      <c r="C934" s="223" t="s">
        <v>20602</v>
      </c>
      <c r="D934" s="223"/>
      <c r="E934" s="173"/>
      <c r="F934" s="223" t="s">
        <v>20607</v>
      </c>
      <c r="G934" s="223" t="s">
        <v>20608</v>
      </c>
      <c r="H934" s="223" t="s">
        <v>20609</v>
      </c>
      <c r="I934" s="171" t="s">
        <v>9</v>
      </c>
      <c r="J934" s="223"/>
      <c r="K934" s="223"/>
      <c r="L934" s="223" t="s">
        <v>18894</v>
      </c>
      <c r="M934" s="223"/>
      <c r="N934" s="223" t="s">
        <v>20610</v>
      </c>
      <c r="O934" s="223"/>
      <c r="P934" s="223"/>
      <c r="Q934" s="223"/>
      <c r="R934" s="223"/>
      <c r="S934" s="223"/>
      <c r="T934" s="223"/>
    </row>
    <row r="935" spans="1:20" s="212" customFormat="1" ht="220.8" hidden="1">
      <c r="A935" s="223" t="s">
        <v>20579</v>
      </c>
      <c r="B935" s="173"/>
      <c r="C935" s="223" t="s">
        <v>20606</v>
      </c>
      <c r="D935" s="223"/>
      <c r="E935" s="173"/>
      <c r="F935" s="223" t="s">
        <v>20612</v>
      </c>
      <c r="G935" s="223" t="s">
        <v>20613</v>
      </c>
      <c r="H935" s="223" t="s">
        <v>20614</v>
      </c>
      <c r="I935" s="171" t="s">
        <v>9</v>
      </c>
      <c r="J935" s="223"/>
      <c r="K935" s="223"/>
      <c r="L935" s="223" t="s">
        <v>18894</v>
      </c>
      <c r="M935" s="223"/>
      <c r="N935" s="223" t="s">
        <v>20615</v>
      </c>
      <c r="O935" s="223"/>
      <c r="P935" s="223"/>
      <c r="Q935" s="223"/>
      <c r="R935" s="223"/>
      <c r="S935" s="223"/>
      <c r="T935" s="223"/>
    </row>
    <row r="936" spans="1:20" s="212" customFormat="1" ht="132" hidden="1" customHeight="1">
      <c r="A936" s="223" t="s">
        <v>20579</v>
      </c>
      <c r="B936" s="173"/>
      <c r="C936" s="223" t="s">
        <v>20611</v>
      </c>
      <c r="D936" s="223"/>
      <c r="E936" s="173"/>
      <c r="F936" s="223" t="s">
        <v>20617</v>
      </c>
      <c r="G936" s="223" t="s">
        <v>20618</v>
      </c>
      <c r="H936" s="223" t="s">
        <v>20619</v>
      </c>
      <c r="I936" s="171" t="s">
        <v>9</v>
      </c>
      <c r="J936" s="223"/>
      <c r="K936" s="223"/>
      <c r="L936" s="223" t="s">
        <v>18894</v>
      </c>
      <c r="M936" s="223"/>
      <c r="N936" s="223" t="s">
        <v>20620</v>
      </c>
      <c r="O936" s="223"/>
      <c r="P936" s="223"/>
      <c r="Q936" s="223"/>
      <c r="R936" s="223"/>
      <c r="S936" s="223"/>
      <c r="T936" s="223"/>
    </row>
    <row r="937" spans="1:20" s="212" customFormat="1" ht="124.5" hidden="1" customHeight="1">
      <c r="A937" s="223" t="s">
        <v>20579</v>
      </c>
      <c r="B937" s="173"/>
      <c r="C937" s="223" t="s">
        <v>20616</v>
      </c>
      <c r="D937" s="223"/>
      <c r="E937" s="173"/>
      <c r="F937" s="223" t="s">
        <v>20622</v>
      </c>
      <c r="G937" s="223" t="s">
        <v>20623</v>
      </c>
      <c r="H937" s="223" t="s">
        <v>20624</v>
      </c>
      <c r="I937" s="171" t="s">
        <v>9</v>
      </c>
      <c r="J937" s="223"/>
      <c r="K937" s="223"/>
      <c r="L937" s="223" t="s">
        <v>18894</v>
      </c>
      <c r="M937" s="223"/>
      <c r="N937" s="223" t="s">
        <v>20625</v>
      </c>
      <c r="O937" s="223"/>
      <c r="P937" s="223"/>
      <c r="Q937" s="223"/>
      <c r="R937" s="223"/>
      <c r="S937" s="223"/>
      <c r="T937" s="223"/>
    </row>
    <row r="938" spans="1:20" s="212" customFormat="1" ht="193.2" hidden="1">
      <c r="A938" s="223" t="s">
        <v>20579</v>
      </c>
      <c r="B938" s="173"/>
      <c r="C938" s="223" t="s">
        <v>20621</v>
      </c>
      <c r="D938" s="223"/>
      <c r="E938" s="173"/>
      <c r="F938" s="223" t="s">
        <v>20627</v>
      </c>
      <c r="G938" s="223" t="s">
        <v>20628</v>
      </c>
      <c r="H938" s="223" t="s">
        <v>20629</v>
      </c>
      <c r="I938" s="171" t="s">
        <v>9</v>
      </c>
      <c r="J938" s="223"/>
      <c r="K938" s="223"/>
      <c r="L938" s="223" t="s">
        <v>18894</v>
      </c>
      <c r="M938" s="223"/>
      <c r="N938" s="223" t="s">
        <v>20630</v>
      </c>
      <c r="O938" s="223"/>
      <c r="P938" s="223"/>
      <c r="Q938" s="223"/>
      <c r="R938" s="223"/>
      <c r="S938" s="223"/>
      <c r="T938" s="223"/>
    </row>
    <row r="939" spans="1:20" s="212" customFormat="1" ht="159" hidden="1" customHeight="1">
      <c r="A939" s="223" t="s">
        <v>20579</v>
      </c>
      <c r="B939" s="173"/>
      <c r="C939" s="223" t="s">
        <v>20626</v>
      </c>
      <c r="D939" s="223"/>
      <c r="E939" s="173"/>
      <c r="F939" s="223" t="s">
        <v>20632</v>
      </c>
      <c r="G939" s="223" t="s">
        <v>20628</v>
      </c>
      <c r="H939" s="223" t="s">
        <v>20633</v>
      </c>
      <c r="I939" s="171" t="s">
        <v>9</v>
      </c>
      <c r="J939" s="223"/>
      <c r="K939" s="223"/>
      <c r="L939" s="223" t="s">
        <v>18894</v>
      </c>
      <c r="M939" s="223"/>
      <c r="N939" s="223" t="s">
        <v>20634</v>
      </c>
      <c r="O939" s="223"/>
      <c r="P939" s="223"/>
      <c r="Q939" s="223"/>
      <c r="R939" s="223"/>
      <c r="S939" s="223"/>
      <c r="T939" s="223"/>
    </row>
    <row r="940" spans="1:20" s="212" customFormat="1" ht="159" hidden="1" customHeight="1">
      <c r="A940" s="223" t="s">
        <v>20579</v>
      </c>
      <c r="B940" s="223"/>
      <c r="C940" s="223" t="s">
        <v>20631</v>
      </c>
      <c r="D940" s="223"/>
      <c r="E940" s="223"/>
      <c r="F940" s="223" t="s">
        <v>20636</v>
      </c>
      <c r="G940" s="226" t="s">
        <v>20628</v>
      </c>
      <c r="H940" s="223" t="s">
        <v>20637</v>
      </c>
      <c r="I940" s="171" t="s">
        <v>9</v>
      </c>
      <c r="J940" s="223"/>
      <c r="K940" s="223"/>
      <c r="L940" s="223" t="s">
        <v>18894</v>
      </c>
      <c r="M940" s="223"/>
      <c r="N940" s="223" t="s">
        <v>20638</v>
      </c>
      <c r="O940" s="223"/>
      <c r="P940" s="223"/>
      <c r="Q940" s="223"/>
      <c r="R940" s="223"/>
      <c r="S940" s="223"/>
      <c r="T940" s="223"/>
    </row>
    <row r="941" spans="1:20" s="212" customFormat="1" ht="134.25" hidden="1" customHeight="1">
      <c r="A941" s="223" t="s">
        <v>20579</v>
      </c>
      <c r="B941" s="223"/>
      <c r="C941" s="223" t="s">
        <v>20635</v>
      </c>
      <c r="D941" s="223"/>
      <c r="E941" s="223"/>
      <c r="F941" s="223" t="s">
        <v>20640</v>
      </c>
      <c r="G941" s="223" t="s">
        <v>20641</v>
      </c>
      <c r="H941" s="223" t="s">
        <v>20642</v>
      </c>
      <c r="I941" s="171" t="s">
        <v>9</v>
      </c>
      <c r="J941" s="223"/>
      <c r="K941" s="223"/>
      <c r="L941" s="223" t="s">
        <v>18894</v>
      </c>
      <c r="M941" s="223"/>
      <c r="N941" s="223" t="s">
        <v>20643</v>
      </c>
      <c r="O941" s="223"/>
      <c r="P941" s="223"/>
      <c r="Q941" s="223"/>
      <c r="R941" s="223"/>
      <c r="S941" s="223"/>
      <c r="T941" s="223"/>
    </row>
    <row r="942" spans="1:20" s="212" customFormat="1" ht="134.25" hidden="1" customHeight="1">
      <c r="A942" s="223" t="s">
        <v>20579</v>
      </c>
      <c r="B942" s="223"/>
      <c r="C942" s="223" t="s">
        <v>20639</v>
      </c>
      <c r="D942" s="223"/>
      <c r="E942" s="223"/>
      <c r="F942" s="223" t="s">
        <v>20645</v>
      </c>
      <c r="G942" s="223" t="s">
        <v>20646</v>
      </c>
      <c r="H942" s="223" t="s">
        <v>20647</v>
      </c>
      <c r="I942" s="171" t="s">
        <v>9</v>
      </c>
      <c r="J942" s="223"/>
      <c r="K942" s="223"/>
      <c r="L942" s="223" t="s">
        <v>18894</v>
      </c>
      <c r="M942" s="223"/>
      <c r="N942" s="223" t="s">
        <v>20648</v>
      </c>
      <c r="O942" s="223"/>
      <c r="P942" s="223"/>
      <c r="Q942" s="223"/>
      <c r="R942" s="223"/>
      <c r="S942" s="223"/>
      <c r="T942" s="223"/>
    </row>
    <row r="943" spans="1:20" s="212" customFormat="1" ht="113.25" hidden="1" customHeight="1">
      <c r="A943" s="223" t="s">
        <v>20579</v>
      </c>
      <c r="B943" s="223"/>
      <c r="C943" s="223" t="s">
        <v>20644</v>
      </c>
      <c r="D943" s="223"/>
      <c r="E943" s="223"/>
      <c r="F943" s="223" t="s">
        <v>20650</v>
      </c>
      <c r="G943" s="223" t="s">
        <v>20651</v>
      </c>
      <c r="H943" s="223" t="s">
        <v>20652</v>
      </c>
      <c r="I943" s="171" t="s">
        <v>9</v>
      </c>
      <c r="J943" s="223"/>
      <c r="K943" s="223"/>
      <c r="L943" s="223" t="s">
        <v>18894</v>
      </c>
      <c r="M943" s="223"/>
      <c r="N943" s="223" t="s">
        <v>20653</v>
      </c>
      <c r="O943" s="223"/>
      <c r="P943" s="223"/>
      <c r="Q943" s="223"/>
      <c r="R943" s="223"/>
      <c r="S943" s="223"/>
      <c r="T943" s="223"/>
    </row>
    <row r="944" spans="1:20" s="212" customFormat="1" ht="105" hidden="1" customHeight="1">
      <c r="A944" s="223" t="s">
        <v>20579</v>
      </c>
      <c r="B944" s="223"/>
      <c r="C944" s="223" t="s">
        <v>20649</v>
      </c>
      <c r="D944" s="223"/>
      <c r="E944" s="223"/>
      <c r="F944" s="223" t="s">
        <v>20655</v>
      </c>
      <c r="G944" s="223" t="s">
        <v>20656</v>
      </c>
      <c r="H944" s="223" t="s">
        <v>20657</v>
      </c>
      <c r="I944" s="171" t="s">
        <v>9</v>
      </c>
      <c r="J944" s="223"/>
      <c r="K944" s="223"/>
      <c r="L944" s="223" t="s">
        <v>18894</v>
      </c>
      <c r="M944" s="223"/>
      <c r="N944" s="223" t="s">
        <v>20658</v>
      </c>
      <c r="O944" s="223"/>
      <c r="P944" s="223"/>
      <c r="Q944" s="223"/>
      <c r="R944" s="223"/>
      <c r="S944" s="223"/>
      <c r="T944" s="223"/>
    </row>
    <row r="945" spans="1:20" s="212" customFormat="1" ht="102.75" hidden="1" customHeight="1">
      <c r="A945" s="223" t="s">
        <v>20579</v>
      </c>
      <c r="B945" s="223"/>
      <c r="C945" s="223" t="s">
        <v>20654</v>
      </c>
      <c r="D945" s="223"/>
      <c r="E945" s="223"/>
      <c r="F945" s="223" t="s">
        <v>20660</v>
      </c>
      <c r="G945" s="223" t="s">
        <v>20661</v>
      </c>
      <c r="H945" s="223" t="s">
        <v>20662</v>
      </c>
      <c r="I945" s="171" t="s">
        <v>9</v>
      </c>
      <c r="J945" s="223"/>
      <c r="K945" s="223"/>
      <c r="L945" s="223" t="s">
        <v>18894</v>
      </c>
      <c r="M945" s="223"/>
      <c r="N945" s="223" t="s">
        <v>20663</v>
      </c>
      <c r="O945" s="223"/>
      <c r="P945" s="223"/>
      <c r="Q945" s="223"/>
      <c r="R945" s="223"/>
      <c r="S945" s="223"/>
      <c r="T945" s="223"/>
    </row>
    <row r="946" spans="1:20" s="212" customFormat="1" ht="150.75" hidden="1" customHeight="1">
      <c r="A946" s="223" t="s">
        <v>20579</v>
      </c>
      <c r="B946" s="223"/>
      <c r="C946" s="223" t="s">
        <v>20659</v>
      </c>
      <c r="D946" s="223"/>
      <c r="E946" s="223"/>
      <c r="F946" s="223" t="s">
        <v>20665</v>
      </c>
      <c r="G946" s="223" t="s">
        <v>20666</v>
      </c>
      <c r="H946" s="223" t="s">
        <v>20667</v>
      </c>
      <c r="I946" s="171" t="s">
        <v>9</v>
      </c>
      <c r="J946" s="223"/>
      <c r="K946" s="223"/>
      <c r="L946" s="223" t="s">
        <v>18894</v>
      </c>
      <c r="M946" s="223"/>
      <c r="N946" s="223" t="s">
        <v>20581</v>
      </c>
      <c r="O946" s="223"/>
      <c r="P946" s="223"/>
      <c r="Q946" s="223"/>
      <c r="R946" s="223"/>
      <c r="S946" s="223"/>
      <c r="T946" s="223"/>
    </row>
    <row r="947" spans="1:20" s="212" customFormat="1" ht="142.5" hidden="1" customHeight="1">
      <c r="A947" s="223" t="s">
        <v>20579</v>
      </c>
      <c r="B947" s="223"/>
      <c r="C947" s="223" t="s">
        <v>20664</v>
      </c>
      <c r="D947" s="223"/>
      <c r="E947" s="223"/>
      <c r="F947" s="223" t="s">
        <v>20669</v>
      </c>
      <c r="G947" s="223" t="s">
        <v>20670</v>
      </c>
      <c r="H947" s="223" t="s">
        <v>20671</v>
      </c>
      <c r="I947" s="171" t="s">
        <v>9</v>
      </c>
      <c r="J947" s="223"/>
      <c r="K947" s="223"/>
      <c r="L947" s="223" t="s">
        <v>18894</v>
      </c>
      <c r="M947" s="223"/>
      <c r="N947" s="223" t="s">
        <v>20672</v>
      </c>
      <c r="O947" s="223"/>
      <c r="P947" s="223"/>
      <c r="Q947" s="223"/>
      <c r="R947" s="223"/>
      <c r="S947" s="223"/>
      <c r="T947" s="223"/>
    </row>
    <row r="948" spans="1:20" s="212" customFormat="1" ht="124.5" hidden="1" customHeight="1">
      <c r="A948" s="223" t="s">
        <v>20579</v>
      </c>
      <c r="B948" s="223"/>
      <c r="C948" s="223" t="s">
        <v>20668</v>
      </c>
      <c r="D948" s="223"/>
      <c r="E948" s="223"/>
      <c r="F948" s="223" t="s">
        <v>20674</v>
      </c>
      <c r="G948" s="223" t="s">
        <v>20675</v>
      </c>
      <c r="H948" s="223" t="s">
        <v>20676</v>
      </c>
      <c r="I948" s="171" t="s">
        <v>9</v>
      </c>
      <c r="J948" s="223"/>
      <c r="K948" s="223"/>
      <c r="L948" s="223"/>
      <c r="M948" s="223"/>
      <c r="N948" s="223" t="s">
        <v>20677</v>
      </c>
    </row>
    <row r="949" spans="1:20" s="212" customFormat="1" ht="132.75" hidden="1" customHeight="1">
      <c r="A949" s="223" t="s">
        <v>20579</v>
      </c>
      <c r="B949" s="223"/>
      <c r="C949" s="223" t="s">
        <v>20673</v>
      </c>
      <c r="D949" s="223"/>
      <c r="E949" s="223"/>
      <c r="F949" s="223" t="s">
        <v>20679</v>
      </c>
      <c r="G949" s="223" t="s">
        <v>20680</v>
      </c>
      <c r="H949" s="223" t="s">
        <v>20676</v>
      </c>
      <c r="I949" s="171" t="s">
        <v>9</v>
      </c>
      <c r="J949" s="223"/>
      <c r="K949" s="223"/>
      <c r="L949" s="223"/>
      <c r="M949" s="223"/>
      <c r="N949" s="223" t="s">
        <v>20681</v>
      </c>
    </row>
    <row r="950" spans="1:20" s="212" customFormat="1" ht="165.6" hidden="1">
      <c r="A950" s="223" t="s">
        <v>20579</v>
      </c>
      <c r="B950" s="223"/>
      <c r="C950" s="223" t="s">
        <v>20678</v>
      </c>
      <c r="D950" s="223"/>
      <c r="E950" s="223"/>
      <c r="F950" s="223" t="s">
        <v>20682</v>
      </c>
      <c r="G950" s="223" t="s">
        <v>20683</v>
      </c>
      <c r="H950" s="223" t="s">
        <v>20676</v>
      </c>
      <c r="I950" s="171" t="s">
        <v>9</v>
      </c>
      <c r="J950" s="223"/>
      <c r="K950" s="223"/>
      <c r="L950" s="223"/>
      <c r="M950" s="223"/>
      <c r="N950" s="223" t="s">
        <v>20684</v>
      </c>
    </row>
    <row r="951" spans="1:20" s="247" customFormat="1" ht="121.5" hidden="1" customHeight="1">
      <c r="A951" s="223" t="s">
        <v>20688</v>
      </c>
      <c r="B951" s="173"/>
      <c r="C951" s="223" t="s">
        <v>20689</v>
      </c>
      <c r="D951" s="173"/>
      <c r="E951" s="173"/>
      <c r="F951" s="223" t="s">
        <v>20690</v>
      </c>
      <c r="G951" s="223" t="s">
        <v>20691</v>
      </c>
      <c r="H951" s="223" t="s">
        <v>20692</v>
      </c>
      <c r="I951" s="171" t="s">
        <v>9</v>
      </c>
    </row>
    <row r="952" spans="1:20" s="247" customFormat="1" ht="124.2" hidden="1">
      <c r="A952" s="223" t="s">
        <v>20688</v>
      </c>
      <c r="B952" s="173"/>
      <c r="C952" s="223" t="s">
        <v>20693</v>
      </c>
      <c r="D952" s="173"/>
      <c r="E952" s="173"/>
      <c r="F952" s="223" t="s">
        <v>20694</v>
      </c>
      <c r="G952" s="223" t="s">
        <v>20695</v>
      </c>
      <c r="H952" s="223" t="s">
        <v>20692</v>
      </c>
      <c r="I952" s="171" t="s">
        <v>9</v>
      </c>
    </row>
    <row r="953" spans="1:20" s="247" customFormat="1" ht="124.2" hidden="1">
      <c r="A953" s="223" t="s">
        <v>20688</v>
      </c>
      <c r="B953" s="173"/>
      <c r="C953" s="223" t="s">
        <v>20696</v>
      </c>
      <c r="D953" s="173"/>
      <c r="E953" s="173"/>
      <c r="F953" s="223" t="s">
        <v>20697</v>
      </c>
      <c r="G953" s="223" t="s">
        <v>20698</v>
      </c>
      <c r="H953" s="224" t="s">
        <v>20699</v>
      </c>
      <c r="I953" s="171" t="s">
        <v>9</v>
      </c>
    </row>
    <row r="954" spans="1:20" s="247" customFormat="1" ht="138" hidden="1">
      <c r="A954" s="223" t="s">
        <v>20688</v>
      </c>
      <c r="B954" s="173"/>
      <c r="C954" s="223" t="s">
        <v>20700</v>
      </c>
      <c r="D954" s="173"/>
      <c r="E954" s="173"/>
      <c r="F954" s="223" t="s">
        <v>20701</v>
      </c>
      <c r="G954" s="223" t="s">
        <v>20702</v>
      </c>
      <c r="H954" s="223" t="s">
        <v>20703</v>
      </c>
      <c r="I954" s="171" t="s">
        <v>9</v>
      </c>
    </row>
    <row r="955" spans="1:20" s="247" customFormat="1" ht="151.80000000000001" hidden="1">
      <c r="A955" s="223" t="s">
        <v>20688</v>
      </c>
      <c r="B955" s="173"/>
      <c r="C955" s="223" t="s">
        <v>20704</v>
      </c>
      <c r="D955" s="173"/>
      <c r="E955" s="173"/>
      <c r="F955" s="223" t="s">
        <v>20705</v>
      </c>
      <c r="G955" s="223" t="s">
        <v>20706</v>
      </c>
      <c r="H955" s="223" t="s">
        <v>20707</v>
      </c>
      <c r="I955" s="171" t="s">
        <v>9</v>
      </c>
    </row>
    <row r="956" spans="1:20" s="247" customFormat="1" ht="262.2" hidden="1">
      <c r="A956" s="223" t="s">
        <v>20688</v>
      </c>
      <c r="B956" s="173"/>
      <c r="C956" s="223" t="s">
        <v>20708</v>
      </c>
      <c r="D956" s="173"/>
      <c r="E956" s="173"/>
      <c r="F956" s="223" t="s">
        <v>20709</v>
      </c>
      <c r="G956" s="223" t="s">
        <v>20710</v>
      </c>
      <c r="H956" s="223" t="s">
        <v>20711</v>
      </c>
      <c r="I956" s="171" t="s">
        <v>9</v>
      </c>
    </row>
    <row r="957" spans="1:20" s="247" customFormat="1" ht="179.4" hidden="1">
      <c r="A957" s="223" t="s">
        <v>20688</v>
      </c>
      <c r="B957" s="173"/>
      <c r="C957" s="223" t="s">
        <v>20712</v>
      </c>
      <c r="D957" s="173"/>
      <c r="E957" s="173"/>
      <c r="F957" s="223" t="s">
        <v>20713</v>
      </c>
      <c r="G957" s="223" t="s">
        <v>20714</v>
      </c>
      <c r="H957" s="223" t="s">
        <v>20715</v>
      </c>
      <c r="I957" s="171" t="s">
        <v>9</v>
      </c>
    </row>
    <row r="958" spans="1:20" s="247" customFormat="1" ht="207" hidden="1">
      <c r="A958" s="223" t="s">
        <v>20688</v>
      </c>
      <c r="B958" s="173"/>
      <c r="C958" s="223" t="s">
        <v>20716</v>
      </c>
      <c r="D958" s="173"/>
      <c r="E958" s="173"/>
      <c r="F958" s="223" t="s">
        <v>20717</v>
      </c>
      <c r="G958" s="223" t="s">
        <v>20718</v>
      </c>
      <c r="H958" s="223" t="s">
        <v>20719</v>
      </c>
      <c r="I958" s="171" t="s">
        <v>9</v>
      </c>
    </row>
    <row r="959" spans="1:20" s="247" customFormat="1" ht="207" hidden="1">
      <c r="A959" s="223" t="s">
        <v>20688</v>
      </c>
      <c r="B959" s="173"/>
      <c r="C959" s="223" t="s">
        <v>20720</v>
      </c>
      <c r="D959" s="173"/>
      <c r="E959" s="173"/>
      <c r="F959" s="223" t="s">
        <v>20721</v>
      </c>
      <c r="G959" s="223" t="s">
        <v>20722</v>
      </c>
      <c r="H959" s="223" t="s">
        <v>20723</v>
      </c>
      <c r="I959" s="171" t="s">
        <v>9</v>
      </c>
    </row>
    <row r="960" spans="1:20" s="247" customFormat="1" ht="234.6" hidden="1">
      <c r="A960" s="223" t="s">
        <v>20688</v>
      </c>
      <c r="B960" s="173"/>
      <c r="C960" s="223" t="s">
        <v>20720</v>
      </c>
      <c r="D960" s="173"/>
      <c r="E960" s="173"/>
      <c r="F960" s="223" t="s">
        <v>20725</v>
      </c>
      <c r="G960" s="223" t="s">
        <v>20726</v>
      </c>
      <c r="H960" s="223" t="s">
        <v>20727</v>
      </c>
      <c r="I960" s="171" t="s">
        <v>9</v>
      </c>
    </row>
    <row r="961" spans="1:9" s="247" customFormat="1" ht="234.6" hidden="1">
      <c r="A961" s="223" t="s">
        <v>20688</v>
      </c>
      <c r="B961" s="173"/>
      <c r="C961" s="223" t="s">
        <v>20724</v>
      </c>
      <c r="D961" s="173"/>
      <c r="E961" s="173"/>
      <c r="F961" s="223" t="s">
        <v>20729</v>
      </c>
      <c r="G961" s="223" t="s">
        <v>20730</v>
      </c>
      <c r="H961" s="223" t="s">
        <v>20731</v>
      </c>
      <c r="I961" s="171" t="s">
        <v>9</v>
      </c>
    </row>
    <row r="962" spans="1:9" s="247" customFormat="1" ht="248.4" hidden="1">
      <c r="A962" s="223" t="s">
        <v>20688</v>
      </c>
      <c r="B962" s="173"/>
      <c r="C962" s="223" t="s">
        <v>20728</v>
      </c>
      <c r="D962" s="173"/>
      <c r="E962" s="173"/>
      <c r="F962" s="223" t="s">
        <v>20733</v>
      </c>
      <c r="G962" s="223" t="s">
        <v>20734</v>
      </c>
      <c r="H962" s="223" t="s">
        <v>20735</v>
      </c>
      <c r="I962" s="171" t="s">
        <v>9</v>
      </c>
    </row>
    <row r="963" spans="1:9" s="247" customFormat="1" ht="122.25" hidden="1" customHeight="1">
      <c r="A963" s="223" t="s">
        <v>20688</v>
      </c>
      <c r="B963" s="173"/>
      <c r="C963" s="223" t="s">
        <v>20732</v>
      </c>
      <c r="D963" s="173"/>
      <c r="E963" s="173"/>
      <c r="F963" s="223" t="s">
        <v>20737</v>
      </c>
      <c r="G963" s="223" t="s">
        <v>20738</v>
      </c>
      <c r="H963" s="223" t="s">
        <v>20739</v>
      </c>
      <c r="I963" s="171" t="s">
        <v>9</v>
      </c>
    </row>
    <row r="964" spans="1:9" s="247" customFormat="1" ht="123.75" hidden="1" customHeight="1">
      <c r="A964" s="223" t="s">
        <v>20688</v>
      </c>
      <c r="B964" s="173"/>
      <c r="C964" s="223" t="s">
        <v>20736</v>
      </c>
      <c r="D964" s="173"/>
      <c r="E964" s="173"/>
      <c r="F964" s="223" t="s">
        <v>20741</v>
      </c>
      <c r="G964" s="223" t="s">
        <v>20742</v>
      </c>
      <c r="H964" s="223" t="s">
        <v>20743</v>
      </c>
      <c r="I964" s="171" t="s">
        <v>9</v>
      </c>
    </row>
    <row r="965" spans="1:9" s="247" customFormat="1" ht="123.75" hidden="1" customHeight="1">
      <c r="A965" s="223" t="s">
        <v>20688</v>
      </c>
      <c r="B965" s="173"/>
      <c r="C965" s="223" t="s">
        <v>20747</v>
      </c>
      <c r="D965" s="173"/>
      <c r="E965" s="173"/>
      <c r="F965" s="223" t="s">
        <v>20744</v>
      </c>
      <c r="G965" s="223" t="s">
        <v>20745</v>
      </c>
      <c r="H965" s="223" t="s">
        <v>20746</v>
      </c>
      <c r="I965" s="171" t="s">
        <v>9</v>
      </c>
    </row>
    <row r="966" spans="1:9" s="247" customFormat="1" ht="121.5" hidden="1" customHeight="1">
      <c r="A966" s="223" t="s">
        <v>20688</v>
      </c>
      <c r="B966" s="173"/>
      <c r="C966" s="223" t="s">
        <v>20740</v>
      </c>
      <c r="D966" s="173"/>
      <c r="E966" s="173"/>
      <c r="F966" s="223" t="s">
        <v>20748</v>
      </c>
      <c r="G966" s="223" t="s">
        <v>20749</v>
      </c>
      <c r="H966" s="223" t="s">
        <v>20750</v>
      </c>
      <c r="I966" s="171" t="s">
        <v>9</v>
      </c>
    </row>
    <row r="967" spans="1:9" s="247" customFormat="1" ht="115.5" hidden="1" customHeight="1">
      <c r="A967" s="223" t="s">
        <v>20688</v>
      </c>
      <c r="B967" s="173"/>
      <c r="C967" s="223" t="s">
        <v>20747</v>
      </c>
      <c r="D967" s="173"/>
      <c r="E967" s="173"/>
      <c r="F967" s="223" t="s">
        <v>20752</v>
      </c>
      <c r="G967" s="223" t="s">
        <v>20753</v>
      </c>
      <c r="H967" s="223" t="s">
        <v>20754</v>
      </c>
      <c r="I967" s="171" t="s">
        <v>9</v>
      </c>
    </row>
    <row r="968" spans="1:9" s="247" customFormat="1" ht="114" hidden="1" customHeight="1">
      <c r="A968" s="223" t="s">
        <v>20688</v>
      </c>
      <c r="B968" s="173"/>
      <c r="C968" s="223" t="s">
        <v>20751</v>
      </c>
      <c r="D968" s="173"/>
      <c r="E968" s="173"/>
      <c r="F968" s="223" t="s">
        <v>20756</v>
      </c>
      <c r="G968" s="223" t="s">
        <v>20757</v>
      </c>
      <c r="H968" s="223" t="s">
        <v>20758</v>
      </c>
      <c r="I968" s="171" t="s">
        <v>9</v>
      </c>
    </row>
    <row r="969" spans="1:9" s="247" customFormat="1" ht="97.5" hidden="1" customHeight="1">
      <c r="A969" s="223" t="s">
        <v>20688</v>
      </c>
      <c r="B969" s="173"/>
      <c r="C969" s="223" t="s">
        <v>20755</v>
      </c>
      <c r="D969" s="173"/>
      <c r="E969" s="173"/>
      <c r="F969" s="223" t="s">
        <v>20760</v>
      </c>
      <c r="G969" s="223" t="s">
        <v>20761</v>
      </c>
      <c r="H969" s="223" t="s">
        <v>20762</v>
      </c>
      <c r="I969" s="171" t="s">
        <v>9</v>
      </c>
    </row>
    <row r="970" spans="1:9" s="247" customFormat="1" ht="167.25" hidden="1" customHeight="1">
      <c r="A970" s="223" t="s">
        <v>20688</v>
      </c>
      <c r="B970" s="173"/>
      <c r="C970" s="223" t="s">
        <v>20759</v>
      </c>
      <c r="D970" s="173"/>
      <c r="E970" s="173"/>
      <c r="F970" s="223" t="s">
        <v>20764</v>
      </c>
      <c r="G970" s="223" t="s">
        <v>20765</v>
      </c>
      <c r="H970" s="223" t="s">
        <v>20766</v>
      </c>
      <c r="I970" s="171" t="s">
        <v>9</v>
      </c>
    </row>
    <row r="971" spans="1:9" s="247" customFormat="1" ht="107.25" hidden="1" customHeight="1">
      <c r="A971" s="223" t="s">
        <v>20688</v>
      </c>
      <c r="B971" s="173"/>
      <c r="C971" s="223" t="s">
        <v>20763</v>
      </c>
      <c r="D971" s="173"/>
      <c r="E971" s="173"/>
      <c r="F971" s="223" t="s">
        <v>20768</v>
      </c>
      <c r="G971" s="223" t="s">
        <v>20769</v>
      </c>
      <c r="H971" s="223" t="s">
        <v>20770</v>
      </c>
      <c r="I971" s="171" t="s">
        <v>9</v>
      </c>
    </row>
    <row r="972" spans="1:9" s="247" customFormat="1" ht="113.25" hidden="1" customHeight="1">
      <c r="A972" s="223" t="s">
        <v>20688</v>
      </c>
      <c r="B972" s="173"/>
      <c r="C972" s="223" t="s">
        <v>20767</v>
      </c>
      <c r="D972" s="173"/>
      <c r="E972" s="173"/>
      <c r="F972" s="223" t="s">
        <v>20772</v>
      </c>
      <c r="G972" s="223" t="s">
        <v>20773</v>
      </c>
      <c r="H972" s="223" t="s">
        <v>20774</v>
      </c>
      <c r="I972" s="171" t="s">
        <v>9</v>
      </c>
    </row>
    <row r="973" spans="1:9" s="247" customFormat="1" ht="112.5" hidden="1" customHeight="1">
      <c r="A973" s="223" t="s">
        <v>20688</v>
      </c>
      <c r="B973" s="173"/>
      <c r="C973" s="223" t="s">
        <v>20771</v>
      </c>
      <c r="D973" s="173"/>
      <c r="E973" s="173"/>
      <c r="F973" s="223" t="s">
        <v>20776</v>
      </c>
      <c r="G973" s="223" t="s">
        <v>20777</v>
      </c>
      <c r="H973" s="223" t="s">
        <v>20778</v>
      </c>
      <c r="I973" s="171" t="s">
        <v>9</v>
      </c>
    </row>
    <row r="974" spans="1:9" s="247" customFormat="1" ht="123.75" hidden="1" customHeight="1">
      <c r="A974" s="223" t="s">
        <v>20688</v>
      </c>
      <c r="B974" s="173"/>
      <c r="C974" s="223" t="s">
        <v>20775</v>
      </c>
      <c r="D974" s="173"/>
      <c r="E974" s="173"/>
      <c r="F974" s="223" t="s">
        <v>20780</v>
      </c>
      <c r="G974" s="223" t="s">
        <v>20781</v>
      </c>
      <c r="H974" s="223" t="s">
        <v>20782</v>
      </c>
      <c r="I974" s="171" t="s">
        <v>9</v>
      </c>
    </row>
    <row r="975" spans="1:9" s="247" customFormat="1" ht="133.5" hidden="1" customHeight="1">
      <c r="A975" s="223" t="s">
        <v>20688</v>
      </c>
      <c r="B975" s="173"/>
      <c r="C975" s="223" t="s">
        <v>20779</v>
      </c>
      <c r="D975" s="173"/>
      <c r="E975" s="173"/>
      <c r="F975" s="223" t="s">
        <v>20784</v>
      </c>
      <c r="G975" s="223" t="s">
        <v>20785</v>
      </c>
      <c r="H975" s="223" t="s">
        <v>20786</v>
      </c>
      <c r="I975" s="171" t="s">
        <v>9</v>
      </c>
    </row>
    <row r="976" spans="1:9" s="247" customFormat="1" ht="141.75" hidden="1" customHeight="1">
      <c r="A976" s="223" t="s">
        <v>20688</v>
      </c>
      <c r="B976" s="173"/>
      <c r="C976" s="223" t="s">
        <v>20783</v>
      </c>
      <c r="D976" s="173"/>
      <c r="E976" s="173"/>
      <c r="F976" s="223" t="s">
        <v>20788</v>
      </c>
      <c r="G976" s="223" t="s">
        <v>20789</v>
      </c>
      <c r="H976" s="223" t="s">
        <v>20790</v>
      </c>
      <c r="I976" s="171" t="s">
        <v>9</v>
      </c>
    </row>
    <row r="977" spans="1:9" s="247" customFormat="1" ht="124.5" hidden="1" customHeight="1">
      <c r="A977" s="223" t="s">
        <v>20688</v>
      </c>
      <c r="B977" s="173"/>
      <c r="C977" s="223" t="s">
        <v>20787</v>
      </c>
      <c r="D977" s="173"/>
      <c r="E977" s="173"/>
      <c r="F977" s="223" t="s">
        <v>20792</v>
      </c>
      <c r="G977" s="223" t="s">
        <v>20793</v>
      </c>
      <c r="H977" s="223" t="s">
        <v>20794</v>
      </c>
      <c r="I977" s="171" t="s">
        <v>9</v>
      </c>
    </row>
    <row r="978" spans="1:9" s="247" customFormat="1" ht="129" hidden="1" customHeight="1">
      <c r="A978" s="223" t="s">
        <v>20688</v>
      </c>
      <c r="B978" s="173"/>
      <c r="C978" s="223" t="s">
        <v>20791</v>
      </c>
      <c r="D978" s="173"/>
      <c r="E978" s="173"/>
      <c r="F978" s="223" t="s">
        <v>20796</v>
      </c>
      <c r="G978" s="223" t="s">
        <v>20797</v>
      </c>
      <c r="H978" s="223" t="s">
        <v>20798</v>
      </c>
      <c r="I978" s="171" t="s">
        <v>9</v>
      </c>
    </row>
    <row r="979" spans="1:9" s="247" customFormat="1" ht="132.75" hidden="1" customHeight="1">
      <c r="A979" s="223" t="s">
        <v>20688</v>
      </c>
      <c r="B979" s="173"/>
      <c r="C979" s="223" t="s">
        <v>20795</v>
      </c>
      <c r="D979" s="173"/>
      <c r="E979" s="173"/>
      <c r="F979" s="223" t="s">
        <v>20800</v>
      </c>
      <c r="G979" s="223" t="s">
        <v>20801</v>
      </c>
      <c r="H979" s="223" t="s">
        <v>20802</v>
      </c>
      <c r="I979" s="171" t="s">
        <v>9</v>
      </c>
    </row>
    <row r="980" spans="1:9" s="247" customFormat="1" ht="151.80000000000001" hidden="1">
      <c r="A980" s="223" t="s">
        <v>20688</v>
      </c>
      <c r="B980" s="173"/>
      <c r="C980" s="223" t="s">
        <v>20799</v>
      </c>
      <c r="D980" s="173"/>
      <c r="E980" s="173"/>
      <c r="F980" s="223" t="s">
        <v>19866</v>
      </c>
      <c r="G980" s="223" t="s">
        <v>20804</v>
      </c>
      <c r="H980" s="223" t="s">
        <v>1812</v>
      </c>
      <c r="I980" s="171" t="s">
        <v>9</v>
      </c>
    </row>
    <row r="981" spans="1:9" s="247" customFormat="1" ht="165.6" hidden="1">
      <c r="A981" s="223" t="s">
        <v>20688</v>
      </c>
      <c r="B981" s="173"/>
      <c r="C981" s="223" t="s">
        <v>20803</v>
      </c>
      <c r="D981" s="173"/>
      <c r="E981" s="173"/>
      <c r="F981" s="223" t="s">
        <v>19869</v>
      </c>
      <c r="G981" s="223" t="s">
        <v>20806</v>
      </c>
      <c r="H981" s="223" t="s">
        <v>1808</v>
      </c>
      <c r="I981" s="171" t="s">
        <v>9</v>
      </c>
    </row>
    <row r="982" spans="1:9" s="247" customFormat="1" ht="165.6" hidden="1">
      <c r="A982" s="223" t="s">
        <v>20688</v>
      </c>
      <c r="B982" s="173"/>
      <c r="C982" s="223" t="s">
        <v>20805</v>
      </c>
      <c r="D982" s="173"/>
      <c r="E982" s="173"/>
      <c r="F982" s="223" t="s">
        <v>16719</v>
      </c>
      <c r="G982" s="223" t="s">
        <v>20808</v>
      </c>
      <c r="H982" s="223" t="s">
        <v>19882</v>
      </c>
      <c r="I982" s="171" t="s">
        <v>9</v>
      </c>
    </row>
    <row r="983" spans="1:9" s="247" customFormat="1" ht="193.2" hidden="1">
      <c r="A983" s="223" t="s">
        <v>20688</v>
      </c>
      <c r="B983" s="173"/>
      <c r="C983" s="223" t="s">
        <v>20807</v>
      </c>
      <c r="D983" s="173"/>
      <c r="E983" s="173"/>
      <c r="F983" s="223" t="s">
        <v>20810</v>
      </c>
      <c r="G983" s="223" t="s">
        <v>20811</v>
      </c>
      <c r="H983" s="223" t="s">
        <v>18837</v>
      </c>
      <c r="I983" s="171" t="s">
        <v>9</v>
      </c>
    </row>
    <row r="984" spans="1:9" s="247" customFormat="1" ht="116.25" hidden="1" customHeight="1">
      <c r="A984" s="223" t="s">
        <v>20688</v>
      </c>
      <c r="B984" s="173"/>
      <c r="C984" s="223" t="s">
        <v>20809</v>
      </c>
      <c r="D984" s="173"/>
      <c r="E984" s="173"/>
      <c r="F984" s="223" t="s">
        <v>5025</v>
      </c>
      <c r="G984" s="223" t="s">
        <v>18855</v>
      </c>
      <c r="H984" s="223" t="s">
        <v>3365</v>
      </c>
      <c r="I984" s="171" t="s">
        <v>9</v>
      </c>
    </row>
    <row r="985" spans="1:9" s="247" customFormat="1" ht="69" hidden="1">
      <c r="A985" s="223" t="s">
        <v>20688</v>
      </c>
      <c r="B985" s="173"/>
      <c r="C985" s="223" t="s">
        <v>20812</v>
      </c>
      <c r="D985" s="173"/>
      <c r="E985" s="173"/>
      <c r="F985" s="223" t="s">
        <v>7863</v>
      </c>
      <c r="G985" s="223" t="s">
        <v>18857</v>
      </c>
      <c r="H985" s="223" t="s">
        <v>6543</v>
      </c>
      <c r="I985" s="171" t="s">
        <v>9</v>
      </c>
    </row>
    <row r="986" spans="1:9" s="247" customFormat="1" ht="82.8" hidden="1">
      <c r="A986" s="223" t="s">
        <v>20688</v>
      </c>
      <c r="B986" s="173"/>
      <c r="C986" s="223" t="s">
        <v>20813</v>
      </c>
      <c r="D986" s="173"/>
      <c r="E986" s="173"/>
      <c r="F986" s="223" t="s">
        <v>3031</v>
      </c>
      <c r="G986" s="223" t="s">
        <v>5408</v>
      </c>
      <c r="H986" s="223" t="s">
        <v>3362</v>
      </c>
      <c r="I986" s="171" t="s">
        <v>9</v>
      </c>
    </row>
    <row r="987" spans="1:9" s="247" customFormat="1" ht="96.6" hidden="1">
      <c r="A987" s="223" t="s">
        <v>20688</v>
      </c>
      <c r="B987" s="173"/>
      <c r="C987" s="223" t="s">
        <v>20814</v>
      </c>
      <c r="D987" s="173"/>
      <c r="E987" s="173"/>
      <c r="F987" s="223" t="s">
        <v>20816</v>
      </c>
      <c r="G987" s="223" t="s">
        <v>20817</v>
      </c>
      <c r="H987" s="223" t="s">
        <v>19889</v>
      </c>
      <c r="I987" s="171" t="s">
        <v>9</v>
      </c>
    </row>
    <row r="988" spans="1:9" s="247" customFormat="1" ht="110.4" hidden="1">
      <c r="A988" s="223" t="s">
        <v>20688</v>
      </c>
      <c r="B988" s="173"/>
      <c r="C988" s="223" t="s">
        <v>20815</v>
      </c>
      <c r="D988" s="173"/>
      <c r="E988" s="173"/>
      <c r="F988" s="223" t="s">
        <v>20027</v>
      </c>
      <c r="G988" s="223" t="s">
        <v>20819</v>
      </c>
      <c r="H988" s="223" t="s">
        <v>20820</v>
      </c>
      <c r="I988" s="171" t="s">
        <v>9</v>
      </c>
    </row>
    <row r="989" spans="1:9" s="247" customFormat="1" ht="110.4" hidden="1">
      <c r="A989" s="223" t="s">
        <v>20688</v>
      </c>
      <c r="B989" s="173"/>
      <c r="C989" s="223" t="s">
        <v>20818</v>
      </c>
      <c r="D989" s="173"/>
      <c r="E989" s="173"/>
      <c r="F989" s="223" t="s">
        <v>20821</v>
      </c>
      <c r="G989" s="223" t="s">
        <v>20822</v>
      </c>
      <c r="H989" s="223" t="s">
        <v>20823</v>
      </c>
      <c r="I989" s="171" t="s">
        <v>9</v>
      </c>
    </row>
  </sheetData>
  <autoFilter ref="A1:T989" xr:uid="{EC0141EC-3441-45BC-AA86-4D9CA69762D4}">
    <filterColumn colId="8">
      <filters>
        <filter val="NA"/>
      </filters>
    </filterColumn>
  </autoFilter>
  <mergeCells count="7">
    <mergeCell ref="B685:B702"/>
    <mergeCell ref="E685:E702"/>
    <mergeCell ref="B566:B585"/>
    <mergeCell ref="B623:B631"/>
    <mergeCell ref="E623:E631"/>
    <mergeCell ref="B632:B638"/>
    <mergeCell ref="E632:E638"/>
  </mergeCells>
  <phoneticPr fontId="42" type="noConversion"/>
  <dataValidations count="1">
    <dataValidation type="list" allowBlank="1" showErrorMessage="1" sqref="J75:J76 L114 L117:L124 L278:L297 L234 L169:L206 L238:L244 L247:L253 L262:L275 L127:L148 L153:L157 L159 L161:L166 L208:L214 L2:L109" xr:uid="{78666F5A-E583-4AB6-9EA2-44EE19765B62}">
      <formula1>"Yes,No,N/A,WillAutomate,AutomationInProgress"</formula1>
    </dataValidation>
  </dataValidations>
  <hyperlinks>
    <hyperlink ref="G940" location="m463" display="TC_GetListofPartnersAssociatedwithLoggedinUser_03" xr:uid="{5900FA3E-C7FA-449E-99F0-D39A6F3B22E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4238-69F8-4349-ACA0-8C4D93F09F82}">
  <dimension ref="A1:D54"/>
  <sheetViews>
    <sheetView topLeftCell="A28" workbookViewId="0">
      <selection activeCell="C23" sqref="C23"/>
    </sheetView>
  </sheetViews>
  <sheetFormatPr defaultColWidth="8.6640625" defaultRowHeight="14.4"/>
  <cols>
    <col min="1" max="1" width="15.33203125" style="197" customWidth="1"/>
    <col min="2" max="2" width="79" style="197" customWidth="1"/>
    <col min="3" max="3" width="13.5546875" style="197" customWidth="1"/>
    <col min="4" max="4" width="15.33203125" style="197" customWidth="1"/>
    <col min="5" max="16384" width="8.6640625" style="197"/>
  </cols>
  <sheetData>
    <row r="1" spans="1:4" s="231" customFormat="1" ht="18.75" customHeight="1">
      <c r="A1" s="230" t="s">
        <v>12249</v>
      </c>
      <c r="B1" s="230" t="s">
        <v>12250</v>
      </c>
      <c r="C1" s="230" t="s">
        <v>12251</v>
      </c>
      <c r="D1" s="230" t="s">
        <v>12252</v>
      </c>
    </row>
    <row r="2" spans="1:4">
      <c r="A2" s="197" t="s">
        <v>17951</v>
      </c>
      <c r="B2" s="197" t="s">
        <v>17952</v>
      </c>
      <c r="C2" s="196" t="s">
        <v>12253</v>
      </c>
      <c r="D2" s="197" t="s">
        <v>14855</v>
      </c>
    </row>
    <row r="3" spans="1:4">
      <c r="A3" s="197" t="s">
        <v>14715</v>
      </c>
      <c r="B3" s="197" t="s">
        <v>14718</v>
      </c>
      <c r="C3" s="196" t="s">
        <v>12253</v>
      </c>
      <c r="D3" s="197" t="s">
        <v>14855</v>
      </c>
    </row>
    <row r="4" spans="1:4">
      <c r="A4" s="197" t="s">
        <v>14723</v>
      </c>
      <c r="B4" s="197" t="s">
        <v>14724</v>
      </c>
      <c r="C4" s="196" t="s">
        <v>12253</v>
      </c>
      <c r="D4" s="197" t="s">
        <v>14855</v>
      </c>
    </row>
    <row r="5" spans="1:4">
      <c r="A5" s="197" t="s">
        <v>14716</v>
      </c>
      <c r="B5" s="197" t="s">
        <v>14719</v>
      </c>
      <c r="C5" s="196" t="s">
        <v>12253</v>
      </c>
      <c r="D5" s="197" t="s">
        <v>14856</v>
      </c>
    </row>
    <row r="6" spans="1:4">
      <c r="A6" s="197" t="s">
        <v>14717</v>
      </c>
      <c r="B6" s="197" t="s">
        <v>14720</v>
      </c>
      <c r="C6" s="196" t="s">
        <v>12253</v>
      </c>
      <c r="D6" s="197" t="s">
        <v>14855</v>
      </c>
    </row>
    <row r="7" spans="1:4">
      <c r="A7" s="197" t="s">
        <v>9276</v>
      </c>
      <c r="B7" s="197" t="s">
        <v>12254</v>
      </c>
      <c r="C7" s="196" t="s">
        <v>12253</v>
      </c>
      <c r="D7" s="197" t="s">
        <v>14856</v>
      </c>
    </row>
    <row r="8" spans="1:4">
      <c r="A8" s="197" t="s">
        <v>7675</v>
      </c>
      <c r="B8" s="197" t="s">
        <v>12255</v>
      </c>
      <c r="C8" s="196" t="s">
        <v>12253</v>
      </c>
      <c r="D8" s="197" t="s">
        <v>14855</v>
      </c>
    </row>
    <row r="9" spans="1:4">
      <c r="A9" s="197" t="s">
        <v>12256</v>
      </c>
      <c r="B9" s="197" t="s">
        <v>12257</v>
      </c>
      <c r="C9" s="196" t="s">
        <v>12253</v>
      </c>
      <c r="D9" s="197" t="s">
        <v>14855</v>
      </c>
    </row>
    <row r="10" spans="1:4">
      <c r="A10" s="197" t="s">
        <v>1051</v>
      </c>
      <c r="B10" s="197" t="s">
        <v>12258</v>
      </c>
      <c r="C10" s="196" t="s">
        <v>12253</v>
      </c>
      <c r="D10" s="197" t="s">
        <v>14855</v>
      </c>
    </row>
    <row r="11" spans="1:4">
      <c r="A11" s="197" t="s">
        <v>10165</v>
      </c>
      <c r="B11" s="197" t="s">
        <v>12259</v>
      </c>
      <c r="C11" s="196" t="s">
        <v>12253</v>
      </c>
      <c r="D11" s="197" t="s">
        <v>14855</v>
      </c>
    </row>
    <row r="12" spans="1:4">
      <c r="A12" s="197" t="s">
        <v>12260</v>
      </c>
      <c r="B12" s="197" t="s">
        <v>12261</v>
      </c>
      <c r="C12" s="196" t="s">
        <v>12253</v>
      </c>
      <c r="D12" s="197" t="s">
        <v>14855</v>
      </c>
    </row>
    <row r="13" spans="1:4">
      <c r="A13" s="197" t="s">
        <v>12262</v>
      </c>
      <c r="B13" s="197" t="s">
        <v>12263</v>
      </c>
      <c r="C13" s="196" t="s">
        <v>12253</v>
      </c>
      <c r="D13" s="197" t="s">
        <v>14855</v>
      </c>
    </row>
    <row r="14" spans="1:4">
      <c r="A14" s="197" t="s">
        <v>12264</v>
      </c>
      <c r="B14" s="197" t="s">
        <v>12265</v>
      </c>
      <c r="C14" s="196" t="s">
        <v>12253</v>
      </c>
      <c r="D14" s="197" t="s">
        <v>14856</v>
      </c>
    </row>
    <row r="15" spans="1:4">
      <c r="A15" s="197" t="s">
        <v>12266</v>
      </c>
      <c r="B15" s="197" t="s">
        <v>12267</v>
      </c>
      <c r="C15" s="196" t="s">
        <v>12253</v>
      </c>
      <c r="D15" s="197" t="s">
        <v>14856</v>
      </c>
    </row>
    <row r="16" spans="1:4">
      <c r="A16" s="197" t="s">
        <v>6198</v>
      </c>
      <c r="B16" s="197" t="s">
        <v>12268</v>
      </c>
      <c r="C16" s="196" t="s">
        <v>12253</v>
      </c>
      <c r="D16" s="197" t="s">
        <v>14856</v>
      </c>
    </row>
    <row r="17" spans="1:4">
      <c r="A17" s="197" t="s">
        <v>8289</v>
      </c>
      <c r="B17" s="197" t="s">
        <v>12269</v>
      </c>
      <c r="C17" s="196" t="s">
        <v>12253</v>
      </c>
      <c r="D17" s="197" t="s">
        <v>14856</v>
      </c>
    </row>
    <row r="18" spans="1:4">
      <c r="A18" s="197" t="s">
        <v>5726</v>
      </c>
      <c r="B18" s="197" t="s">
        <v>12271</v>
      </c>
      <c r="C18" s="196" t="s">
        <v>12253</v>
      </c>
      <c r="D18" s="197" t="s">
        <v>14855</v>
      </c>
    </row>
    <row r="19" spans="1:4">
      <c r="A19" s="197" t="s">
        <v>6524</v>
      </c>
      <c r="B19" s="197" t="s">
        <v>12272</v>
      </c>
      <c r="C19" s="196" t="s">
        <v>12253</v>
      </c>
      <c r="D19" s="197" t="s">
        <v>14855</v>
      </c>
    </row>
    <row r="20" spans="1:4">
      <c r="A20" s="197" t="s">
        <v>12273</v>
      </c>
      <c r="B20" s="197" t="s">
        <v>12274</v>
      </c>
      <c r="C20" s="196" t="s">
        <v>12253</v>
      </c>
      <c r="D20" s="197" t="s">
        <v>14856</v>
      </c>
    </row>
    <row r="21" spans="1:4">
      <c r="A21" s="197" t="s">
        <v>3004</v>
      </c>
      <c r="B21" s="197" t="s">
        <v>12275</v>
      </c>
      <c r="C21" s="196" t="s">
        <v>12253</v>
      </c>
      <c r="D21" s="197" t="s">
        <v>14856</v>
      </c>
    </row>
    <row r="22" spans="1:4">
      <c r="A22" s="197" t="s">
        <v>12276</v>
      </c>
      <c r="B22" s="197" t="s">
        <v>12277</v>
      </c>
      <c r="C22" s="196" t="s">
        <v>12253</v>
      </c>
      <c r="D22" s="197" t="s">
        <v>14855</v>
      </c>
    </row>
    <row r="23" spans="1:4">
      <c r="A23" s="197" t="s">
        <v>12278</v>
      </c>
      <c r="B23" s="197" t="s">
        <v>12279</v>
      </c>
      <c r="C23" s="196" t="s">
        <v>12253</v>
      </c>
      <c r="D23" s="197" t="s">
        <v>14856</v>
      </c>
    </row>
    <row r="24" spans="1:4">
      <c r="A24" s="197" t="s">
        <v>12280</v>
      </c>
      <c r="B24" s="197" t="s">
        <v>12281</v>
      </c>
      <c r="C24" s="196" t="s">
        <v>12253</v>
      </c>
      <c r="D24" s="197" t="s">
        <v>14856</v>
      </c>
    </row>
    <row r="25" spans="1:4">
      <c r="A25" s="197" t="s">
        <v>12282</v>
      </c>
      <c r="B25" s="197" t="s">
        <v>12283</v>
      </c>
      <c r="C25" s="196" t="s">
        <v>12253</v>
      </c>
      <c r="D25" s="197" t="s">
        <v>14856</v>
      </c>
    </row>
    <row r="26" spans="1:4">
      <c r="A26" s="197" t="s">
        <v>21139</v>
      </c>
      <c r="B26" s="197" t="s">
        <v>21140</v>
      </c>
      <c r="C26" s="197" t="s">
        <v>12253</v>
      </c>
      <c r="D26" s="197" t="s">
        <v>14855</v>
      </c>
    </row>
    <row r="27" spans="1:4">
      <c r="A27" s="197" t="s">
        <v>21141</v>
      </c>
      <c r="B27" s="197" t="s">
        <v>21142</v>
      </c>
      <c r="C27" s="197" t="s">
        <v>12253</v>
      </c>
      <c r="D27" s="197" t="s">
        <v>14855</v>
      </c>
    </row>
    <row r="28" spans="1:4">
      <c r="A28" s="197" t="s">
        <v>21143</v>
      </c>
      <c r="B28" s="197" t="s">
        <v>21144</v>
      </c>
      <c r="C28" s="197" t="s">
        <v>12253</v>
      </c>
      <c r="D28" s="197" t="s">
        <v>14855</v>
      </c>
    </row>
    <row r="29" spans="1:4">
      <c r="A29" s="197" t="s">
        <v>19022</v>
      </c>
      <c r="B29" s="197" t="s">
        <v>21145</v>
      </c>
      <c r="C29" s="197" t="s">
        <v>12253</v>
      </c>
      <c r="D29" s="197" t="s">
        <v>14855</v>
      </c>
    </row>
    <row r="30" spans="1:4">
      <c r="A30" s="197" t="s">
        <v>18888</v>
      </c>
      <c r="B30" s="197" t="s">
        <v>21146</v>
      </c>
      <c r="C30" s="197" t="s">
        <v>12253</v>
      </c>
      <c r="D30" s="197" t="s">
        <v>14855</v>
      </c>
    </row>
    <row r="31" spans="1:4">
      <c r="A31" s="197" t="s">
        <v>17951</v>
      </c>
      <c r="B31" s="197" t="s">
        <v>17952</v>
      </c>
      <c r="C31" s="197" t="s">
        <v>12253</v>
      </c>
      <c r="D31" s="197" t="s">
        <v>14855</v>
      </c>
    </row>
    <row r="32" spans="1:4">
      <c r="A32" s="197" t="s">
        <v>14715</v>
      </c>
      <c r="B32" s="197" t="s">
        <v>21147</v>
      </c>
      <c r="C32" s="197" t="s">
        <v>12253</v>
      </c>
      <c r="D32" s="197" t="s">
        <v>14855</v>
      </c>
    </row>
    <row r="33" spans="1:4">
      <c r="A33" s="197" t="s">
        <v>14723</v>
      </c>
      <c r="B33" s="197" t="s">
        <v>21148</v>
      </c>
      <c r="C33" s="197" t="s">
        <v>12253</v>
      </c>
      <c r="D33" s="197" t="s">
        <v>14855</v>
      </c>
    </row>
    <row r="34" spans="1:4">
      <c r="A34" s="197" t="s">
        <v>14716</v>
      </c>
      <c r="B34" s="197" t="s">
        <v>21149</v>
      </c>
      <c r="C34" s="197" t="s">
        <v>12253</v>
      </c>
      <c r="D34" s="197" t="s">
        <v>14856</v>
      </c>
    </row>
    <row r="35" spans="1:4">
      <c r="A35" s="197" t="s">
        <v>14717</v>
      </c>
      <c r="B35" s="197" t="s">
        <v>14720</v>
      </c>
      <c r="C35" s="197" t="s">
        <v>12253</v>
      </c>
      <c r="D35" s="197" t="s">
        <v>14855</v>
      </c>
    </row>
    <row r="36" spans="1:4">
      <c r="A36" s="197" t="s">
        <v>9276</v>
      </c>
      <c r="B36" s="197" t="s">
        <v>12254</v>
      </c>
      <c r="C36" s="197" t="s">
        <v>12253</v>
      </c>
      <c r="D36" s="197" t="s">
        <v>14855</v>
      </c>
    </row>
    <row r="37" spans="1:4">
      <c r="A37" s="197" t="s">
        <v>7675</v>
      </c>
      <c r="B37" s="197" t="s">
        <v>12255</v>
      </c>
      <c r="C37" s="197" t="s">
        <v>12253</v>
      </c>
      <c r="D37" s="197" t="s">
        <v>14855</v>
      </c>
    </row>
    <row r="38" spans="1:4">
      <c r="A38" s="197" t="s">
        <v>12256</v>
      </c>
      <c r="B38" s="197" t="s">
        <v>21150</v>
      </c>
      <c r="C38" s="197" t="s">
        <v>12253</v>
      </c>
      <c r="D38" s="197" t="s">
        <v>14855</v>
      </c>
    </row>
    <row r="39" spans="1:4">
      <c r="A39" s="197" t="s">
        <v>1051</v>
      </c>
      <c r="B39" s="197" t="s">
        <v>21151</v>
      </c>
      <c r="C39" s="197" t="s">
        <v>12253</v>
      </c>
      <c r="D39" s="197" t="s">
        <v>14855</v>
      </c>
    </row>
    <row r="40" spans="1:4">
      <c r="A40" s="197" t="s">
        <v>10165</v>
      </c>
      <c r="B40" s="197" t="s">
        <v>21152</v>
      </c>
      <c r="C40" s="197" t="s">
        <v>12253</v>
      </c>
      <c r="D40" s="197" t="s">
        <v>14855</v>
      </c>
    </row>
    <row r="41" spans="1:4">
      <c r="A41" s="197" t="s">
        <v>12260</v>
      </c>
      <c r="B41" s="197" t="s">
        <v>21153</v>
      </c>
      <c r="C41" s="197" t="s">
        <v>12253</v>
      </c>
      <c r="D41" s="197" t="s">
        <v>14855</v>
      </c>
    </row>
    <row r="42" spans="1:4">
      <c r="A42" s="197" t="s">
        <v>12262</v>
      </c>
      <c r="B42" s="197" t="s">
        <v>12263</v>
      </c>
      <c r="C42" s="197" t="s">
        <v>12253</v>
      </c>
      <c r="D42" s="197" t="s">
        <v>14855</v>
      </c>
    </row>
    <row r="43" spans="1:4">
      <c r="A43" s="197" t="s">
        <v>12264</v>
      </c>
      <c r="B43" s="197" t="s">
        <v>21154</v>
      </c>
      <c r="C43" s="197" t="s">
        <v>12253</v>
      </c>
      <c r="D43" s="197" t="s">
        <v>14855</v>
      </c>
    </row>
    <row r="44" spans="1:4">
      <c r="A44" s="197" t="s">
        <v>12266</v>
      </c>
      <c r="B44" s="197" t="s">
        <v>21155</v>
      </c>
      <c r="C44" s="197" t="s">
        <v>12253</v>
      </c>
      <c r="D44" s="197" t="s">
        <v>14856</v>
      </c>
    </row>
    <row r="45" spans="1:4">
      <c r="A45" s="197" t="s">
        <v>6198</v>
      </c>
      <c r="B45" s="197" t="s">
        <v>21156</v>
      </c>
      <c r="C45" s="197" t="s">
        <v>12253</v>
      </c>
      <c r="D45" s="197" t="s">
        <v>14856</v>
      </c>
    </row>
    <row r="46" spans="1:4">
      <c r="A46" s="197" t="s">
        <v>8289</v>
      </c>
      <c r="B46" s="197" t="s">
        <v>21157</v>
      </c>
      <c r="C46" s="197" t="s">
        <v>12253</v>
      </c>
      <c r="D46" s="197" t="s">
        <v>14856</v>
      </c>
    </row>
    <row r="47" spans="1:4">
      <c r="A47" s="197" t="s">
        <v>5726</v>
      </c>
      <c r="B47" s="197" t="s">
        <v>21158</v>
      </c>
      <c r="C47" s="197" t="s">
        <v>12253</v>
      </c>
      <c r="D47" s="197" t="s">
        <v>14855</v>
      </c>
    </row>
    <row r="48" spans="1:4">
      <c r="A48" s="197" t="s">
        <v>6524</v>
      </c>
      <c r="B48" s="197" t="s">
        <v>12272</v>
      </c>
      <c r="C48" s="197" t="s">
        <v>12253</v>
      </c>
      <c r="D48" s="197" t="s">
        <v>14855</v>
      </c>
    </row>
    <row r="49" spans="1:4">
      <c r="A49" s="197" t="s">
        <v>12273</v>
      </c>
      <c r="B49" s="197" t="s">
        <v>12274</v>
      </c>
      <c r="C49" s="197" t="s">
        <v>12253</v>
      </c>
      <c r="D49" s="197" t="s">
        <v>14856</v>
      </c>
    </row>
    <row r="50" spans="1:4">
      <c r="A50" s="197" t="s">
        <v>3004</v>
      </c>
      <c r="B50" s="197" t="s">
        <v>21159</v>
      </c>
      <c r="C50" s="197" t="s">
        <v>12253</v>
      </c>
      <c r="D50" s="197" t="s">
        <v>14856</v>
      </c>
    </row>
    <row r="51" spans="1:4">
      <c r="A51" s="197" t="s">
        <v>12276</v>
      </c>
      <c r="B51" s="197" t="s">
        <v>12277</v>
      </c>
      <c r="C51" s="197" t="s">
        <v>12253</v>
      </c>
      <c r="D51" s="197" t="s">
        <v>14855</v>
      </c>
    </row>
    <row r="52" spans="1:4">
      <c r="A52" s="197" t="s">
        <v>12278</v>
      </c>
      <c r="B52" s="197" t="s">
        <v>12279</v>
      </c>
      <c r="C52" s="197" t="s">
        <v>12253</v>
      </c>
      <c r="D52" s="197" t="s">
        <v>14855</v>
      </c>
    </row>
    <row r="53" spans="1:4">
      <c r="A53" s="197" t="s">
        <v>12280</v>
      </c>
      <c r="B53" s="197" t="s">
        <v>12281</v>
      </c>
      <c r="C53" s="197" t="s">
        <v>12253</v>
      </c>
      <c r="D53" s="197" t="s">
        <v>14856</v>
      </c>
    </row>
    <row r="54" spans="1:4">
      <c r="A54" s="197" t="s">
        <v>12282</v>
      </c>
      <c r="B54" s="197" t="s">
        <v>12283</v>
      </c>
      <c r="C54" s="197" t="s">
        <v>12253</v>
      </c>
      <c r="D54" s="197" t="s">
        <v>14856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4"/>
  <sheetViews>
    <sheetView topLeftCell="B1" workbookViewId="0">
      <selection activeCell="F2" sqref="F2"/>
    </sheetView>
  </sheetViews>
  <sheetFormatPr defaultColWidth="14.44140625" defaultRowHeight="15" customHeight="1"/>
  <cols>
    <col min="1" max="1" width="11.33203125" customWidth="1"/>
    <col min="2" max="2" width="42.6640625" style="128" customWidth="1"/>
    <col min="3" max="3" width="12.44140625" style="237" customWidth="1"/>
    <col min="4" max="4" width="9.33203125" customWidth="1"/>
    <col min="5" max="7" width="7.33203125" customWidth="1"/>
  </cols>
  <sheetData>
    <row r="1" spans="1:18" ht="14.4">
      <c r="C1" s="233"/>
      <c r="D1" s="34"/>
      <c r="E1" s="34"/>
      <c r="F1" s="34"/>
      <c r="G1" s="34"/>
      <c r="H1" s="34"/>
      <c r="I1" s="34"/>
      <c r="J1" s="34"/>
      <c r="K1" s="34"/>
      <c r="L1" s="34"/>
      <c r="M1" s="34"/>
      <c r="N1" s="34"/>
      <c r="O1" s="34"/>
      <c r="P1" s="34"/>
      <c r="Q1" s="34"/>
      <c r="R1" s="34"/>
    </row>
    <row r="2" spans="1:18" ht="14.4">
      <c r="B2" s="117" t="s">
        <v>12284</v>
      </c>
      <c r="C2" s="117" t="s">
        <v>60</v>
      </c>
      <c r="D2" s="117" t="s">
        <v>12285</v>
      </c>
      <c r="E2" s="117" t="s">
        <v>10</v>
      </c>
      <c r="F2" s="34"/>
      <c r="G2" s="34"/>
      <c r="H2" s="34"/>
      <c r="I2" s="34"/>
      <c r="J2" s="34"/>
      <c r="K2" s="34"/>
      <c r="L2" s="34"/>
      <c r="M2" s="34"/>
      <c r="N2" s="34"/>
      <c r="O2" s="34"/>
      <c r="P2" s="34"/>
      <c r="Q2" s="34"/>
      <c r="R2" s="34"/>
    </row>
    <row r="3" spans="1:18" ht="14.4">
      <c r="B3" s="137" t="s">
        <v>12286</v>
      </c>
      <c r="C3" s="138" t="s">
        <v>9</v>
      </c>
      <c r="D3" s="36">
        <v>810</v>
      </c>
      <c r="E3" s="36">
        <v>4</v>
      </c>
      <c r="F3" s="34"/>
      <c r="G3" s="34"/>
      <c r="H3" s="34"/>
      <c r="I3" s="34"/>
      <c r="J3" s="34"/>
      <c r="K3" s="34"/>
      <c r="L3" s="34"/>
      <c r="M3" s="34"/>
      <c r="N3" s="34"/>
      <c r="O3" s="34"/>
      <c r="P3" s="34"/>
      <c r="Q3" s="34"/>
      <c r="R3" s="34"/>
    </row>
    <row r="4" spans="1:18" ht="14.4">
      <c r="B4" s="137" t="s">
        <v>12287</v>
      </c>
      <c r="C4" s="138" t="s">
        <v>9</v>
      </c>
      <c r="D4" s="36">
        <v>450</v>
      </c>
      <c r="E4" s="36">
        <v>1</v>
      </c>
      <c r="F4" s="34"/>
      <c r="G4" s="34"/>
      <c r="H4" s="34"/>
      <c r="I4" s="34"/>
      <c r="J4" s="34"/>
      <c r="K4" s="34"/>
      <c r="L4" s="34"/>
      <c r="M4" s="34"/>
      <c r="N4" s="34"/>
      <c r="O4" s="34"/>
      <c r="P4" s="34"/>
      <c r="Q4" s="34"/>
      <c r="R4" s="34"/>
    </row>
    <row r="5" spans="1:18" ht="14.4">
      <c r="B5" s="137" t="s">
        <v>12288</v>
      </c>
      <c r="C5" s="138" t="s">
        <v>9</v>
      </c>
      <c r="D5" s="36">
        <v>325</v>
      </c>
      <c r="E5" s="36">
        <v>6</v>
      </c>
      <c r="F5" s="34"/>
      <c r="G5" s="34"/>
      <c r="H5" s="34"/>
      <c r="I5" s="34"/>
      <c r="J5" s="34"/>
      <c r="K5" s="34"/>
      <c r="L5" s="34"/>
      <c r="M5" s="34"/>
      <c r="N5" s="34"/>
      <c r="O5" s="34"/>
      <c r="P5" s="34"/>
      <c r="Q5" s="34"/>
      <c r="R5" s="34"/>
    </row>
    <row r="6" spans="1:18" ht="14.4">
      <c r="B6" s="137" t="s">
        <v>12289</v>
      </c>
      <c r="C6" s="138" t="s">
        <v>9</v>
      </c>
      <c r="D6" s="36">
        <v>360</v>
      </c>
      <c r="E6" s="36">
        <v>0</v>
      </c>
      <c r="F6" s="34"/>
      <c r="G6" s="34"/>
      <c r="H6" s="34"/>
      <c r="I6" s="34"/>
      <c r="J6" s="34"/>
      <c r="K6" s="34"/>
      <c r="L6" s="34"/>
      <c r="M6" s="34"/>
      <c r="N6" s="34"/>
      <c r="O6" s="34"/>
      <c r="P6" s="34"/>
      <c r="Q6" s="34"/>
      <c r="R6" s="34"/>
    </row>
    <row r="7" spans="1:18" ht="14.4">
      <c r="B7" s="137" t="s">
        <v>12290</v>
      </c>
      <c r="C7" s="138" t="s">
        <v>9</v>
      </c>
      <c r="D7" s="36">
        <v>238</v>
      </c>
      <c r="E7" s="36">
        <v>2</v>
      </c>
      <c r="F7" s="34"/>
      <c r="G7" s="34"/>
      <c r="H7" s="34"/>
      <c r="I7" s="34"/>
      <c r="J7" s="34"/>
      <c r="K7" s="34"/>
      <c r="L7" s="34"/>
      <c r="M7" s="34"/>
      <c r="N7" s="34"/>
      <c r="O7" s="34"/>
      <c r="P7" s="34"/>
      <c r="Q7" s="34"/>
      <c r="R7" s="34"/>
    </row>
    <row r="8" spans="1:18" ht="14.4">
      <c r="B8" s="137" t="s">
        <v>956</v>
      </c>
      <c r="C8" s="138" t="s">
        <v>9</v>
      </c>
      <c r="D8" s="36">
        <v>467</v>
      </c>
      <c r="E8" s="36">
        <v>3</v>
      </c>
      <c r="F8" s="34"/>
      <c r="G8" s="34"/>
      <c r="H8" s="34"/>
      <c r="I8" s="34"/>
      <c r="J8" s="34"/>
      <c r="K8" s="34"/>
      <c r="L8" s="34"/>
      <c r="M8" s="34"/>
      <c r="N8" s="34"/>
      <c r="O8" s="34"/>
      <c r="P8" s="34"/>
      <c r="Q8" s="34"/>
      <c r="R8" s="34"/>
    </row>
    <row r="9" spans="1:18" ht="14.4">
      <c r="B9" s="137" t="s">
        <v>12291</v>
      </c>
      <c r="C9" s="138" t="s">
        <v>9</v>
      </c>
      <c r="D9" s="36">
        <v>389</v>
      </c>
      <c r="E9" s="36">
        <v>0</v>
      </c>
      <c r="F9" s="34"/>
      <c r="G9" s="34"/>
      <c r="H9" s="34"/>
      <c r="I9" s="34"/>
      <c r="J9" s="34"/>
      <c r="K9" s="34"/>
      <c r="L9" s="34"/>
      <c r="M9" s="34"/>
      <c r="N9" s="34"/>
      <c r="O9" s="34"/>
      <c r="P9" s="34"/>
      <c r="Q9" s="34"/>
      <c r="R9" s="34"/>
    </row>
    <row r="10" spans="1:18" ht="14.4">
      <c r="B10" s="137" t="s">
        <v>12292</v>
      </c>
      <c r="C10" s="138" t="s">
        <v>9</v>
      </c>
      <c r="D10" s="36">
        <v>310</v>
      </c>
      <c r="E10" s="36">
        <v>0</v>
      </c>
      <c r="F10" s="34"/>
      <c r="G10" s="34"/>
      <c r="H10" s="34"/>
      <c r="I10" s="34"/>
      <c r="J10" s="34"/>
      <c r="K10" s="34"/>
      <c r="L10" s="34"/>
      <c r="M10" s="34"/>
      <c r="N10" s="34"/>
      <c r="O10" s="34"/>
      <c r="P10" s="34"/>
      <c r="Q10" s="34"/>
      <c r="R10" s="34"/>
    </row>
    <row r="11" spans="1:18" ht="14.4">
      <c r="B11" s="137" t="s">
        <v>12293</v>
      </c>
      <c r="C11" s="138" t="s">
        <v>9</v>
      </c>
      <c r="D11" s="36">
        <v>310</v>
      </c>
      <c r="E11" s="36">
        <v>0</v>
      </c>
      <c r="F11" s="34"/>
      <c r="G11" s="34"/>
      <c r="H11" s="34"/>
      <c r="I11" s="34"/>
      <c r="J11" s="34"/>
      <c r="K11" s="34"/>
      <c r="L11" s="34"/>
      <c r="M11" s="34"/>
      <c r="N11" s="34"/>
      <c r="O11" s="34"/>
      <c r="P11" s="34"/>
      <c r="Q11" s="34"/>
      <c r="R11" s="34"/>
    </row>
    <row r="12" spans="1:18" ht="14.4">
      <c r="B12" s="137" t="s">
        <v>2549</v>
      </c>
      <c r="C12" s="138" t="s">
        <v>9</v>
      </c>
      <c r="D12" s="36">
        <v>378</v>
      </c>
      <c r="E12" s="36">
        <v>0</v>
      </c>
      <c r="F12" s="34"/>
      <c r="G12" s="34"/>
      <c r="H12" s="34"/>
      <c r="I12" s="34"/>
      <c r="J12" s="34"/>
      <c r="K12" s="34"/>
      <c r="L12" s="34"/>
      <c r="M12" s="34"/>
      <c r="N12" s="34"/>
      <c r="O12" s="34"/>
      <c r="P12" s="34"/>
      <c r="Q12" s="34"/>
      <c r="R12" s="34"/>
    </row>
    <row r="13" spans="1:18" ht="14.4">
      <c r="B13" s="137" t="s">
        <v>12294</v>
      </c>
      <c r="C13" s="138" t="s">
        <v>9</v>
      </c>
      <c r="D13" s="36">
        <v>35</v>
      </c>
      <c r="E13" s="36">
        <v>0</v>
      </c>
      <c r="F13" s="34"/>
      <c r="G13" s="34"/>
      <c r="H13" s="34"/>
      <c r="I13" s="34"/>
      <c r="J13" s="34"/>
      <c r="K13" s="34"/>
      <c r="L13" s="34"/>
      <c r="M13" s="34"/>
      <c r="N13" s="34"/>
      <c r="O13" s="34"/>
      <c r="P13" s="34"/>
      <c r="Q13" s="34"/>
      <c r="R13" s="34"/>
    </row>
    <row r="14" spans="1:18" ht="14.4">
      <c r="B14" s="139" t="s">
        <v>12295</v>
      </c>
      <c r="C14" s="140" t="s">
        <v>9</v>
      </c>
      <c r="D14" s="118">
        <v>129</v>
      </c>
      <c r="E14" s="36">
        <v>0</v>
      </c>
      <c r="F14" s="34"/>
      <c r="G14" s="34"/>
      <c r="H14" s="34"/>
      <c r="I14" s="34"/>
      <c r="J14" s="34"/>
      <c r="K14" s="34"/>
      <c r="L14" s="34"/>
      <c r="M14" s="34"/>
      <c r="N14" s="34"/>
      <c r="O14" s="34"/>
      <c r="P14" s="34"/>
      <c r="Q14" s="34"/>
      <c r="R14" s="34"/>
    </row>
    <row r="15" spans="1:18" ht="14.4">
      <c r="A15" s="37"/>
      <c r="B15" s="120" t="s">
        <v>12296</v>
      </c>
      <c r="C15" s="141" t="s">
        <v>9</v>
      </c>
      <c r="D15" s="119">
        <v>25</v>
      </c>
      <c r="E15" s="36">
        <v>0</v>
      </c>
      <c r="F15" s="34"/>
      <c r="G15" s="34"/>
      <c r="H15" s="34"/>
      <c r="I15" s="34"/>
      <c r="J15" s="34"/>
      <c r="K15" s="34"/>
      <c r="L15" s="34"/>
      <c r="M15" s="34"/>
      <c r="N15" s="34"/>
      <c r="O15" s="34"/>
      <c r="P15" s="34"/>
      <c r="Q15" s="34"/>
      <c r="R15" s="34"/>
    </row>
    <row r="16" spans="1:18" ht="14.4">
      <c r="A16" s="131"/>
      <c r="B16" s="132" t="s">
        <v>14857</v>
      </c>
      <c r="C16" s="234" t="s">
        <v>9</v>
      </c>
      <c r="D16" s="119">
        <v>220</v>
      </c>
      <c r="E16" s="119">
        <v>3</v>
      </c>
      <c r="F16" s="34"/>
      <c r="G16" s="34"/>
      <c r="H16" s="34"/>
      <c r="I16" s="34"/>
      <c r="J16" s="34"/>
      <c r="K16" s="34"/>
      <c r="L16" s="34"/>
      <c r="M16" s="34"/>
      <c r="N16" s="34"/>
      <c r="O16" s="34"/>
      <c r="P16" s="34"/>
      <c r="Q16" s="34"/>
      <c r="R16" s="34"/>
    </row>
    <row r="17" spans="1:18" ht="14.4">
      <c r="A17" s="131"/>
      <c r="B17" s="132" t="s">
        <v>14858</v>
      </c>
      <c r="C17" s="234" t="s">
        <v>9</v>
      </c>
      <c r="D17" s="119">
        <v>230</v>
      </c>
      <c r="E17" s="133">
        <v>4</v>
      </c>
      <c r="F17" s="34"/>
      <c r="G17" s="34"/>
      <c r="H17" s="34"/>
      <c r="I17" s="34"/>
      <c r="J17" s="34"/>
      <c r="K17" s="34"/>
      <c r="L17" s="34"/>
      <c r="M17" s="34"/>
      <c r="N17" s="34"/>
      <c r="O17" s="34"/>
      <c r="P17" s="34"/>
      <c r="Q17" s="34"/>
      <c r="R17" s="34"/>
    </row>
    <row r="18" spans="1:18" ht="15.75" customHeight="1">
      <c r="A18" s="37"/>
      <c r="B18" s="130" t="s">
        <v>14859</v>
      </c>
      <c r="C18" s="235" t="s">
        <v>9</v>
      </c>
      <c r="D18" s="133">
        <v>165</v>
      </c>
      <c r="E18" s="119">
        <v>0</v>
      </c>
      <c r="F18" s="34"/>
      <c r="G18" s="34"/>
      <c r="H18" s="34"/>
      <c r="I18" s="34"/>
      <c r="J18" s="34"/>
      <c r="K18" s="34"/>
      <c r="L18" s="34"/>
      <c r="M18" s="34"/>
      <c r="N18" s="34"/>
      <c r="O18" s="34"/>
      <c r="P18" s="34"/>
      <c r="Q18" s="34"/>
      <c r="R18" s="34"/>
    </row>
    <row r="19" spans="1:18" ht="15.75" customHeight="1">
      <c r="A19" s="34"/>
      <c r="B19" s="130" t="s">
        <v>14860</v>
      </c>
      <c r="C19" s="232" t="s">
        <v>14721</v>
      </c>
      <c r="D19" s="134">
        <v>88</v>
      </c>
      <c r="E19" s="135">
        <v>0</v>
      </c>
      <c r="F19" s="34"/>
      <c r="G19" s="34"/>
      <c r="H19" s="34"/>
      <c r="I19" s="34"/>
      <c r="J19" s="34"/>
      <c r="K19" s="34"/>
      <c r="L19" s="34"/>
      <c r="M19" s="34"/>
      <c r="N19" s="34"/>
      <c r="O19" s="34"/>
      <c r="P19" s="34"/>
      <c r="Q19" s="34"/>
      <c r="R19" s="34"/>
    </row>
    <row r="20" spans="1:18" ht="15.75" customHeight="1">
      <c r="A20" s="34"/>
      <c r="B20" s="130" t="s">
        <v>17953</v>
      </c>
      <c r="C20" s="232" t="s">
        <v>14721</v>
      </c>
      <c r="D20" s="134">
        <v>340</v>
      </c>
      <c r="E20" s="135">
        <v>4</v>
      </c>
      <c r="F20" s="34"/>
      <c r="G20" s="34"/>
      <c r="H20" s="34"/>
      <c r="I20" s="34"/>
      <c r="J20" s="34"/>
      <c r="K20" s="34"/>
      <c r="L20" s="34"/>
      <c r="M20" s="34"/>
      <c r="N20" s="34"/>
      <c r="O20" s="34"/>
      <c r="P20" s="34"/>
      <c r="Q20" s="34"/>
      <c r="R20" s="34"/>
    </row>
    <row r="21" spans="1:18" ht="15.75" customHeight="1">
      <c r="A21" s="34"/>
      <c r="B21" s="130" t="s">
        <v>17954</v>
      </c>
      <c r="C21" s="232" t="s">
        <v>14721</v>
      </c>
      <c r="D21" s="134">
        <v>296</v>
      </c>
      <c r="E21" s="135">
        <v>2</v>
      </c>
      <c r="F21" s="34"/>
      <c r="G21" s="34"/>
      <c r="H21" s="34"/>
      <c r="I21" s="34"/>
      <c r="J21" s="34"/>
      <c r="K21" s="34"/>
      <c r="L21" s="34"/>
      <c r="M21" s="34"/>
      <c r="N21" s="34"/>
      <c r="O21" s="34"/>
      <c r="P21" s="34"/>
      <c r="Q21" s="34"/>
      <c r="R21" s="34"/>
    </row>
    <row r="22" spans="1:18" ht="15.75" customHeight="1">
      <c r="A22" s="34"/>
      <c r="B22" s="130" t="s">
        <v>17955</v>
      </c>
      <c r="C22" s="232" t="s">
        <v>14721</v>
      </c>
      <c r="D22" s="134">
        <v>325</v>
      </c>
      <c r="E22" s="135">
        <v>3</v>
      </c>
      <c r="F22" s="34"/>
      <c r="G22" s="34"/>
      <c r="H22" s="34"/>
      <c r="I22" s="34"/>
      <c r="J22" s="34"/>
      <c r="K22" s="34"/>
      <c r="L22" s="34"/>
      <c r="M22" s="34"/>
      <c r="N22" s="34"/>
      <c r="O22" s="34"/>
      <c r="P22" s="34"/>
      <c r="Q22" s="34"/>
      <c r="R22" s="34"/>
    </row>
    <row r="23" spans="1:18" ht="15.75" customHeight="1">
      <c r="A23" s="34"/>
      <c r="B23" s="130" t="s">
        <v>21161</v>
      </c>
      <c r="C23" s="236" t="s">
        <v>9</v>
      </c>
      <c r="D23" s="134">
        <v>674</v>
      </c>
      <c r="E23" s="135">
        <v>2</v>
      </c>
      <c r="F23" s="34"/>
      <c r="G23" s="34"/>
      <c r="H23" s="34"/>
      <c r="I23" s="34"/>
      <c r="J23" s="34"/>
      <c r="K23" s="34"/>
      <c r="L23" s="34"/>
      <c r="M23" s="34"/>
      <c r="N23" s="34"/>
      <c r="O23" s="34"/>
      <c r="P23" s="34"/>
      <c r="Q23" s="34"/>
      <c r="R23" s="34"/>
    </row>
    <row r="24" spans="1:18" ht="15.75" customHeight="1">
      <c r="A24" s="34"/>
      <c r="B24" s="129"/>
      <c r="C24" s="233"/>
      <c r="D24" s="34"/>
      <c r="E24" s="34"/>
      <c r="F24" s="34"/>
      <c r="G24" s="34"/>
      <c r="H24" s="34"/>
      <c r="I24" s="34"/>
      <c r="J24" s="34"/>
      <c r="K24" s="34"/>
      <c r="L24" s="34"/>
      <c r="M24" s="34"/>
      <c r="N24" s="34"/>
      <c r="O24" s="34"/>
      <c r="P24" s="34"/>
      <c r="Q24" s="34"/>
      <c r="R24" s="34"/>
    </row>
    <row r="25" spans="1:18" ht="15.75" customHeight="1">
      <c r="A25" s="34"/>
      <c r="B25" s="129"/>
      <c r="C25" s="233"/>
      <c r="D25" s="34"/>
      <c r="E25" s="34"/>
      <c r="F25" s="34"/>
      <c r="G25" s="34"/>
      <c r="H25" s="34"/>
      <c r="I25" s="34"/>
      <c r="J25" s="34"/>
      <c r="K25" s="34"/>
      <c r="L25" s="34"/>
      <c r="M25" s="34"/>
      <c r="N25" s="34"/>
      <c r="O25" s="34"/>
      <c r="P25" s="34"/>
      <c r="Q25" s="34"/>
      <c r="R25" s="34"/>
    </row>
    <row r="26" spans="1:18" ht="15.75" customHeight="1">
      <c r="A26" s="34"/>
      <c r="B26" s="129"/>
      <c r="C26" s="233"/>
      <c r="D26" s="34"/>
      <c r="E26" s="34"/>
      <c r="F26" s="34"/>
      <c r="G26" s="34"/>
      <c r="H26" s="34"/>
      <c r="I26" s="34"/>
      <c r="J26" s="34"/>
      <c r="K26" s="34"/>
      <c r="L26" s="34"/>
      <c r="M26" s="34"/>
      <c r="N26" s="34"/>
      <c r="O26" s="34"/>
      <c r="P26" s="34"/>
      <c r="Q26" s="34"/>
      <c r="R26" s="34"/>
    </row>
    <row r="27" spans="1:18" ht="15.75" customHeight="1">
      <c r="A27" s="34"/>
      <c r="B27" s="129"/>
      <c r="C27" s="233"/>
      <c r="D27" s="34"/>
      <c r="E27" s="34"/>
      <c r="F27" s="34"/>
      <c r="G27" s="34"/>
      <c r="H27" s="34"/>
      <c r="I27" s="34"/>
      <c r="J27" s="34"/>
      <c r="K27" s="34"/>
      <c r="L27" s="34"/>
      <c r="M27" s="34"/>
      <c r="N27" s="34"/>
      <c r="O27" s="34"/>
      <c r="P27" s="34"/>
      <c r="Q27" s="34"/>
      <c r="R27" s="34"/>
    </row>
    <row r="28" spans="1:18" ht="15.75" customHeight="1">
      <c r="A28" s="34"/>
      <c r="B28" s="129"/>
      <c r="C28" s="233"/>
      <c r="D28" s="34"/>
      <c r="E28" s="34"/>
      <c r="F28" s="34"/>
      <c r="G28" s="34"/>
      <c r="H28" s="34"/>
      <c r="I28" s="34"/>
      <c r="J28" s="34"/>
      <c r="K28" s="34"/>
      <c r="L28" s="34"/>
      <c r="M28" s="34"/>
      <c r="N28" s="34"/>
      <c r="O28" s="34"/>
      <c r="P28" s="34"/>
      <c r="Q28" s="34"/>
      <c r="R28" s="34"/>
    </row>
    <row r="29" spans="1:18" ht="15.75" customHeight="1">
      <c r="A29" s="34"/>
      <c r="B29" s="129"/>
      <c r="C29" s="233"/>
      <c r="D29" s="34"/>
      <c r="E29" s="34"/>
      <c r="F29" s="34"/>
      <c r="G29" s="34"/>
      <c r="H29" s="34"/>
      <c r="I29" s="34"/>
      <c r="J29" s="34"/>
      <c r="K29" s="34"/>
      <c r="L29" s="34"/>
      <c r="M29" s="34"/>
      <c r="N29" s="34"/>
      <c r="O29" s="34"/>
      <c r="P29" s="34"/>
      <c r="Q29" s="34"/>
      <c r="R29" s="34"/>
    </row>
    <row r="30" spans="1:18" ht="15.75" customHeight="1">
      <c r="A30" s="34"/>
      <c r="B30" s="129"/>
      <c r="C30" s="233"/>
      <c r="D30" s="34"/>
      <c r="E30" s="34"/>
      <c r="F30" s="34"/>
      <c r="G30" s="34"/>
      <c r="H30" s="34"/>
      <c r="I30" s="34"/>
      <c r="J30" s="34"/>
      <c r="K30" s="34"/>
      <c r="L30" s="34"/>
      <c r="M30" s="34"/>
      <c r="N30" s="34"/>
      <c r="O30" s="34"/>
      <c r="P30" s="34"/>
      <c r="Q30" s="34"/>
      <c r="R30" s="34"/>
    </row>
    <row r="31" spans="1:18" ht="15.75" customHeight="1">
      <c r="A31" s="34"/>
      <c r="B31" s="129"/>
      <c r="C31" s="233"/>
      <c r="D31" s="34"/>
      <c r="E31" s="34"/>
      <c r="F31" s="34"/>
      <c r="G31" s="34"/>
      <c r="H31" s="34"/>
      <c r="I31" s="34"/>
      <c r="J31" s="34"/>
      <c r="K31" s="34"/>
      <c r="L31" s="34"/>
      <c r="M31" s="34"/>
      <c r="N31" s="34"/>
      <c r="O31" s="34"/>
      <c r="P31" s="34"/>
      <c r="Q31" s="34"/>
      <c r="R31" s="34"/>
    </row>
    <row r="32" spans="1:18" ht="15.75" customHeight="1">
      <c r="A32" s="34"/>
      <c r="B32" s="129"/>
      <c r="C32" s="233"/>
      <c r="D32" s="34"/>
      <c r="E32" s="34"/>
      <c r="F32" s="34"/>
      <c r="G32" s="34"/>
      <c r="H32" s="34"/>
      <c r="I32" s="34"/>
      <c r="J32" s="34"/>
      <c r="K32" s="34"/>
      <c r="L32" s="34"/>
      <c r="M32" s="34"/>
      <c r="N32" s="34"/>
      <c r="O32" s="34"/>
      <c r="P32" s="34"/>
      <c r="Q32" s="34"/>
      <c r="R32" s="34"/>
    </row>
    <row r="33" spans="1:18" ht="15.75" customHeight="1">
      <c r="A33" s="34"/>
      <c r="B33" s="129"/>
      <c r="C33" s="233"/>
      <c r="D33" s="34"/>
      <c r="E33" s="34"/>
      <c r="F33" s="34"/>
      <c r="G33" s="34"/>
      <c r="H33" s="34"/>
      <c r="I33" s="34"/>
      <c r="J33" s="34"/>
      <c r="K33" s="34"/>
      <c r="L33" s="34"/>
      <c r="M33" s="34"/>
      <c r="N33" s="34"/>
      <c r="O33" s="34"/>
      <c r="P33" s="34"/>
      <c r="Q33" s="34"/>
      <c r="R33" s="34"/>
    </row>
    <row r="34" spans="1:18" ht="15.75" customHeight="1">
      <c r="A34" s="34"/>
      <c r="B34" s="129"/>
      <c r="C34" s="233"/>
      <c r="D34" s="34"/>
      <c r="E34" s="34"/>
      <c r="F34" s="34"/>
      <c r="G34" s="34"/>
      <c r="H34" s="34"/>
      <c r="I34" s="34"/>
      <c r="J34" s="34"/>
      <c r="K34" s="34"/>
      <c r="L34" s="34"/>
      <c r="M34" s="34"/>
      <c r="N34" s="34"/>
      <c r="O34" s="34"/>
      <c r="P34" s="34"/>
      <c r="Q34" s="34"/>
      <c r="R34" s="34"/>
    </row>
    <row r="35" spans="1:18" ht="15.75" customHeight="1">
      <c r="A35" s="34"/>
      <c r="B35" s="129"/>
      <c r="C35" s="233"/>
      <c r="D35" s="34"/>
      <c r="E35" s="34"/>
      <c r="F35" s="34"/>
      <c r="G35" s="34"/>
      <c r="H35" s="34"/>
      <c r="I35" s="34"/>
      <c r="J35" s="34"/>
      <c r="K35" s="34"/>
      <c r="L35" s="34"/>
      <c r="M35" s="34"/>
      <c r="N35" s="34"/>
      <c r="O35" s="34"/>
      <c r="P35" s="34"/>
      <c r="Q35" s="34"/>
      <c r="R35" s="34"/>
    </row>
    <row r="36" spans="1:18" ht="15.75" customHeight="1">
      <c r="A36" s="34"/>
      <c r="B36" s="129"/>
      <c r="C36" s="233"/>
      <c r="D36" s="34"/>
      <c r="E36" s="34"/>
      <c r="F36" s="34"/>
      <c r="G36" s="34"/>
      <c r="H36" s="34"/>
      <c r="I36" s="34"/>
      <c r="J36" s="34"/>
      <c r="K36" s="34"/>
      <c r="L36" s="34"/>
      <c r="M36" s="34"/>
      <c r="N36" s="34"/>
      <c r="O36" s="34"/>
      <c r="P36" s="34"/>
      <c r="Q36" s="34"/>
      <c r="R36" s="34"/>
    </row>
    <row r="37" spans="1:18" ht="15.75" customHeight="1">
      <c r="A37" s="34"/>
      <c r="B37" s="129"/>
      <c r="C37" s="233"/>
      <c r="D37" s="34"/>
      <c r="E37" s="34"/>
      <c r="F37" s="34"/>
      <c r="G37" s="34"/>
      <c r="H37" s="34"/>
      <c r="I37" s="34"/>
      <c r="J37" s="34"/>
      <c r="K37" s="34"/>
      <c r="L37" s="34"/>
      <c r="M37" s="34"/>
      <c r="N37" s="34"/>
      <c r="O37" s="34"/>
      <c r="P37" s="34"/>
      <c r="Q37" s="34"/>
      <c r="R37" s="34"/>
    </row>
    <row r="38" spans="1:18" ht="15.75" customHeight="1">
      <c r="A38" s="34"/>
      <c r="B38" s="129"/>
      <c r="C38" s="233"/>
      <c r="D38" s="34"/>
      <c r="E38" s="34"/>
      <c r="F38" s="34"/>
      <c r="G38" s="34"/>
      <c r="H38" s="34"/>
      <c r="I38" s="34"/>
      <c r="J38" s="34"/>
      <c r="K38" s="34"/>
      <c r="L38" s="34"/>
      <c r="M38" s="34"/>
      <c r="N38" s="34"/>
      <c r="O38" s="34"/>
      <c r="P38" s="34"/>
      <c r="Q38" s="34"/>
      <c r="R38" s="34"/>
    </row>
    <row r="39" spans="1:18" ht="15.75" customHeight="1">
      <c r="A39" s="34"/>
      <c r="B39" s="129"/>
      <c r="C39" s="233"/>
      <c r="D39" s="34"/>
      <c r="E39" s="34"/>
      <c r="F39" s="34"/>
      <c r="G39" s="34"/>
      <c r="H39" s="34"/>
      <c r="I39" s="34"/>
      <c r="J39" s="34"/>
      <c r="K39" s="34"/>
      <c r="L39" s="34"/>
      <c r="M39" s="34"/>
      <c r="N39" s="34"/>
      <c r="O39" s="34"/>
      <c r="P39" s="34"/>
      <c r="Q39" s="34"/>
      <c r="R39" s="34"/>
    </row>
    <row r="40" spans="1:18" ht="15.75" customHeight="1">
      <c r="A40" s="34"/>
      <c r="B40" s="129"/>
      <c r="C40" s="233"/>
      <c r="D40" s="34"/>
      <c r="E40" s="34"/>
      <c r="F40" s="34"/>
      <c r="G40" s="34"/>
      <c r="H40" s="34"/>
      <c r="I40" s="34"/>
      <c r="J40" s="34"/>
      <c r="K40" s="34"/>
      <c r="L40" s="34"/>
      <c r="M40" s="34"/>
      <c r="N40" s="34"/>
      <c r="O40" s="34"/>
      <c r="P40" s="34"/>
      <c r="Q40" s="34"/>
      <c r="R40" s="34"/>
    </row>
    <row r="41" spans="1:18" ht="15.75" customHeight="1">
      <c r="A41" s="34"/>
      <c r="B41" s="129"/>
      <c r="C41" s="233"/>
      <c r="D41" s="34"/>
      <c r="E41" s="34"/>
      <c r="F41" s="34"/>
      <c r="G41" s="34"/>
      <c r="H41" s="34"/>
      <c r="I41" s="34"/>
      <c r="J41" s="34"/>
      <c r="K41" s="34"/>
      <c r="L41" s="34"/>
      <c r="M41" s="34"/>
      <c r="N41" s="34"/>
      <c r="O41" s="34"/>
      <c r="P41" s="34"/>
      <c r="Q41" s="34"/>
      <c r="R41" s="34"/>
    </row>
    <row r="42" spans="1:18" ht="15.75" customHeight="1">
      <c r="A42" s="34"/>
      <c r="B42" s="129"/>
      <c r="C42" s="233"/>
      <c r="D42" s="34"/>
      <c r="E42" s="34"/>
      <c r="F42" s="34"/>
      <c r="G42" s="34"/>
      <c r="H42" s="34"/>
      <c r="I42" s="34"/>
      <c r="J42" s="34"/>
      <c r="K42" s="34"/>
      <c r="L42" s="34"/>
      <c r="M42" s="34"/>
      <c r="N42" s="34"/>
      <c r="O42" s="34"/>
      <c r="P42" s="34"/>
      <c r="Q42" s="34"/>
      <c r="R42" s="34"/>
    </row>
    <row r="43" spans="1:18" ht="15.75" customHeight="1">
      <c r="A43" s="34"/>
      <c r="B43" s="129"/>
      <c r="C43" s="233"/>
      <c r="D43" s="34"/>
      <c r="E43" s="34"/>
      <c r="F43" s="34"/>
      <c r="G43" s="34"/>
      <c r="H43" s="34"/>
      <c r="I43" s="34"/>
      <c r="J43" s="34"/>
      <c r="K43" s="34"/>
      <c r="L43" s="34"/>
      <c r="M43" s="34"/>
      <c r="N43" s="34"/>
      <c r="O43" s="34"/>
      <c r="P43" s="34"/>
      <c r="Q43" s="34"/>
      <c r="R43" s="34"/>
    </row>
    <row r="44" spans="1:18" ht="15.75" customHeight="1">
      <c r="A44" s="34"/>
      <c r="B44" s="129"/>
      <c r="C44" s="233"/>
      <c r="D44" s="34"/>
      <c r="E44" s="34"/>
      <c r="F44" s="34"/>
      <c r="G44" s="34"/>
      <c r="H44" s="34"/>
      <c r="I44" s="34"/>
      <c r="J44" s="34"/>
      <c r="K44" s="34"/>
      <c r="L44" s="34"/>
      <c r="M44" s="34"/>
      <c r="N44" s="34"/>
      <c r="O44" s="34"/>
      <c r="P44" s="34"/>
      <c r="Q44" s="34"/>
      <c r="R44" s="34"/>
    </row>
    <row r="45" spans="1:18" ht="15.75" customHeight="1">
      <c r="A45" s="34"/>
      <c r="B45" s="129"/>
      <c r="C45" s="233"/>
      <c r="D45" s="34"/>
      <c r="E45" s="34"/>
      <c r="F45" s="34"/>
      <c r="G45" s="34"/>
      <c r="H45" s="34"/>
      <c r="I45" s="34"/>
      <c r="J45" s="34"/>
      <c r="K45" s="34"/>
      <c r="L45" s="34"/>
      <c r="M45" s="34"/>
      <c r="N45" s="34"/>
      <c r="O45" s="34"/>
      <c r="P45" s="34"/>
      <c r="Q45" s="34"/>
      <c r="R45" s="34"/>
    </row>
    <row r="46" spans="1:18" ht="15.75" customHeight="1">
      <c r="A46" s="34"/>
      <c r="B46" s="129"/>
      <c r="C46" s="233"/>
      <c r="D46" s="34"/>
      <c r="E46" s="34"/>
      <c r="F46" s="34"/>
      <c r="G46" s="34"/>
      <c r="H46" s="34"/>
      <c r="I46" s="34"/>
      <c r="J46" s="34"/>
      <c r="K46" s="34"/>
      <c r="L46" s="34"/>
      <c r="M46" s="34"/>
      <c r="N46" s="34"/>
      <c r="O46" s="34"/>
      <c r="P46" s="34"/>
      <c r="Q46" s="34"/>
      <c r="R46" s="34"/>
    </row>
    <row r="47" spans="1:18" ht="15.75" customHeight="1">
      <c r="A47" s="34"/>
      <c r="B47" s="129"/>
      <c r="C47" s="233"/>
      <c r="D47" s="34"/>
      <c r="E47" s="34"/>
      <c r="F47" s="34"/>
      <c r="G47" s="34"/>
      <c r="H47" s="34"/>
      <c r="I47" s="34"/>
      <c r="J47" s="34"/>
      <c r="K47" s="34"/>
      <c r="L47" s="34"/>
      <c r="M47" s="34"/>
      <c r="N47" s="34"/>
      <c r="O47" s="34"/>
      <c r="P47" s="34"/>
      <c r="Q47" s="34"/>
      <c r="R47" s="34"/>
    </row>
    <row r="48" spans="1:18" ht="15.75" customHeight="1">
      <c r="A48" s="34"/>
      <c r="B48" s="129"/>
      <c r="C48" s="233"/>
      <c r="D48" s="34"/>
      <c r="E48" s="34"/>
      <c r="F48" s="34"/>
      <c r="G48" s="34"/>
      <c r="H48" s="34"/>
      <c r="I48" s="34"/>
      <c r="J48" s="34"/>
      <c r="K48" s="34"/>
      <c r="L48" s="34"/>
      <c r="M48" s="34"/>
      <c r="N48" s="34"/>
      <c r="O48" s="34"/>
      <c r="P48" s="34"/>
      <c r="Q48" s="34"/>
      <c r="R48" s="34"/>
    </row>
    <row r="49" spans="1:18" ht="15.75" customHeight="1">
      <c r="A49" s="34"/>
      <c r="B49" s="129"/>
      <c r="C49" s="233"/>
      <c r="D49" s="34"/>
      <c r="E49" s="34"/>
      <c r="F49" s="34"/>
      <c r="G49" s="34"/>
      <c r="H49" s="34"/>
      <c r="I49" s="34"/>
      <c r="J49" s="34"/>
      <c r="K49" s="34"/>
      <c r="L49" s="34"/>
      <c r="M49" s="34"/>
      <c r="N49" s="34"/>
      <c r="O49" s="34"/>
      <c r="P49" s="34"/>
      <c r="Q49" s="34"/>
      <c r="R49" s="34"/>
    </row>
    <row r="50" spans="1:18" ht="15.75" customHeight="1">
      <c r="A50" s="34"/>
      <c r="B50" s="129"/>
      <c r="C50" s="233"/>
      <c r="D50" s="34"/>
      <c r="E50" s="34"/>
      <c r="F50" s="34"/>
      <c r="G50" s="34"/>
      <c r="H50" s="34"/>
      <c r="I50" s="34"/>
      <c r="J50" s="34"/>
      <c r="K50" s="34"/>
      <c r="L50" s="34"/>
      <c r="M50" s="34"/>
      <c r="N50" s="34"/>
      <c r="O50" s="34"/>
      <c r="P50" s="34"/>
      <c r="Q50" s="34"/>
      <c r="R50" s="34"/>
    </row>
    <row r="51" spans="1:18" ht="15.75" customHeight="1">
      <c r="A51" s="34"/>
      <c r="B51" s="129"/>
      <c r="C51" s="233"/>
      <c r="D51" s="34"/>
      <c r="E51" s="34"/>
      <c r="F51" s="34"/>
      <c r="G51" s="34"/>
      <c r="H51" s="34"/>
      <c r="I51" s="34"/>
      <c r="J51" s="34"/>
      <c r="K51" s="34"/>
      <c r="L51" s="34"/>
      <c r="M51" s="34"/>
      <c r="N51" s="34"/>
      <c r="O51" s="34"/>
      <c r="P51" s="34"/>
      <c r="Q51" s="34"/>
      <c r="R51" s="34"/>
    </row>
    <row r="52" spans="1:18" ht="15.75" customHeight="1">
      <c r="A52" s="34"/>
      <c r="B52" s="129"/>
      <c r="C52" s="233"/>
      <c r="D52" s="34"/>
      <c r="E52" s="34"/>
      <c r="F52" s="34"/>
      <c r="G52" s="34"/>
      <c r="H52" s="34"/>
      <c r="I52" s="34"/>
      <c r="J52" s="34"/>
      <c r="K52" s="34"/>
      <c r="L52" s="34"/>
      <c r="M52" s="34"/>
      <c r="N52" s="34"/>
      <c r="O52" s="34"/>
      <c r="P52" s="34"/>
      <c r="Q52" s="34"/>
      <c r="R52" s="34"/>
    </row>
    <row r="53" spans="1:18" ht="15.75" customHeight="1">
      <c r="A53" s="34"/>
      <c r="B53" s="129"/>
      <c r="C53" s="233"/>
      <c r="D53" s="34"/>
      <c r="E53" s="34"/>
      <c r="F53" s="34"/>
      <c r="G53" s="34"/>
      <c r="H53" s="34"/>
      <c r="I53" s="34"/>
      <c r="J53" s="34"/>
      <c r="K53" s="34"/>
      <c r="L53" s="34"/>
      <c r="M53" s="34"/>
      <c r="N53" s="34"/>
      <c r="O53" s="34"/>
      <c r="P53" s="34"/>
      <c r="Q53" s="34"/>
      <c r="R53" s="34"/>
    </row>
    <row r="54" spans="1:18" ht="15.75" customHeight="1">
      <c r="A54" s="34"/>
      <c r="B54" s="129"/>
      <c r="C54" s="233"/>
      <c r="D54" s="34"/>
      <c r="E54" s="34"/>
      <c r="F54" s="34"/>
      <c r="G54" s="34"/>
      <c r="H54" s="34"/>
      <c r="I54" s="34"/>
      <c r="J54" s="34"/>
      <c r="K54" s="34"/>
      <c r="L54" s="34"/>
      <c r="M54" s="34"/>
      <c r="N54" s="34"/>
      <c r="O54" s="34"/>
      <c r="P54" s="34"/>
      <c r="Q54" s="34"/>
      <c r="R54" s="34"/>
    </row>
    <row r="55" spans="1:18" ht="15.75" customHeight="1">
      <c r="A55" s="34"/>
      <c r="B55" s="129"/>
      <c r="C55" s="233"/>
      <c r="D55" s="34"/>
      <c r="E55" s="34"/>
      <c r="F55" s="34"/>
      <c r="G55" s="34"/>
      <c r="H55" s="34"/>
      <c r="I55" s="34"/>
      <c r="J55" s="34"/>
      <c r="K55" s="34"/>
      <c r="L55" s="34"/>
      <c r="M55" s="34"/>
      <c r="N55" s="34"/>
      <c r="O55" s="34"/>
      <c r="P55" s="34"/>
      <c r="Q55" s="34"/>
      <c r="R55" s="34"/>
    </row>
    <row r="56" spans="1:18" ht="15.75" customHeight="1">
      <c r="A56" s="34"/>
      <c r="B56" s="129"/>
      <c r="C56" s="233"/>
      <c r="D56" s="34"/>
      <c r="E56" s="34"/>
      <c r="F56" s="34"/>
      <c r="G56" s="34"/>
      <c r="H56" s="34"/>
      <c r="I56" s="34"/>
      <c r="J56" s="34"/>
      <c r="K56" s="34"/>
      <c r="L56" s="34"/>
      <c r="M56" s="34"/>
      <c r="N56" s="34"/>
      <c r="O56" s="34"/>
      <c r="P56" s="34"/>
      <c r="Q56" s="34"/>
      <c r="R56" s="34"/>
    </row>
    <row r="57" spans="1:18" ht="15.75" customHeight="1">
      <c r="A57" s="34"/>
      <c r="B57" s="129"/>
      <c r="C57" s="233"/>
      <c r="D57" s="34"/>
      <c r="E57" s="34"/>
      <c r="F57" s="34"/>
      <c r="G57" s="34"/>
      <c r="H57" s="34"/>
      <c r="I57" s="34"/>
      <c r="J57" s="34"/>
      <c r="K57" s="34"/>
      <c r="L57" s="34"/>
      <c r="M57" s="34"/>
      <c r="N57" s="34"/>
      <c r="O57" s="34"/>
      <c r="P57" s="34"/>
      <c r="Q57" s="34"/>
      <c r="R57" s="34"/>
    </row>
    <row r="58" spans="1:18" ht="15.75" customHeight="1">
      <c r="A58" s="34"/>
      <c r="B58" s="129"/>
      <c r="C58" s="233"/>
      <c r="D58" s="34"/>
      <c r="E58" s="34"/>
      <c r="F58" s="34"/>
      <c r="G58" s="34"/>
      <c r="H58" s="34"/>
      <c r="I58" s="34"/>
      <c r="J58" s="34"/>
      <c r="K58" s="34"/>
      <c r="L58" s="34"/>
      <c r="M58" s="34"/>
      <c r="N58" s="34"/>
      <c r="O58" s="34"/>
      <c r="P58" s="34"/>
      <c r="Q58" s="34"/>
      <c r="R58" s="34"/>
    </row>
    <row r="59" spans="1:18" ht="15.75" customHeight="1">
      <c r="A59" s="34"/>
      <c r="B59" s="129"/>
      <c r="C59" s="233"/>
      <c r="D59" s="34"/>
      <c r="E59" s="34"/>
      <c r="F59" s="34"/>
      <c r="G59" s="34"/>
      <c r="H59" s="34"/>
      <c r="I59" s="34"/>
      <c r="J59" s="34"/>
      <c r="K59" s="34"/>
      <c r="L59" s="34"/>
      <c r="M59" s="34"/>
      <c r="N59" s="34"/>
      <c r="O59" s="34"/>
      <c r="P59" s="34"/>
      <c r="Q59" s="34"/>
      <c r="R59" s="34"/>
    </row>
    <row r="60" spans="1:18" ht="15.75" customHeight="1">
      <c r="A60" s="34"/>
      <c r="B60" s="129"/>
      <c r="C60" s="233"/>
      <c r="D60" s="34"/>
      <c r="E60" s="34"/>
      <c r="F60" s="34"/>
      <c r="G60" s="34"/>
      <c r="H60" s="34"/>
      <c r="I60" s="34"/>
      <c r="J60" s="34"/>
      <c r="K60" s="34"/>
      <c r="L60" s="34"/>
      <c r="M60" s="34"/>
      <c r="N60" s="34"/>
      <c r="O60" s="34"/>
      <c r="P60" s="34"/>
      <c r="Q60" s="34"/>
      <c r="R60" s="34"/>
    </row>
    <row r="61" spans="1:18" ht="15.75" customHeight="1">
      <c r="A61" s="34"/>
      <c r="B61" s="129"/>
      <c r="C61" s="233"/>
      <c r="D61" s="34"/>
      <c r="E61" s="34"/>
      <c r="F61" s="34"/>
      <c r="G61" s="34"/>
      <c r="H61" s="34"/>
      <c r="I61" s="34"/>
      <c r="J61" s="34"/>
      <c r="K61" s="34"/>
      <c r="L61" s="34"/>
      <c r="M61" s="34"/>
      <c r="N61" s="34"/>
      <c r="O61" s="34"/>
      <c r="P61" s="34"/>
      <c r="Q61" s="34"/>
      <c r="R61" s="34"/>
    </row>
    <row r="62" spans="1:18" ht="15.75" customHeight="1">
      <c r="A62" s="34"/>
      <c r="B62" s="129"/>
      <c r="C62" s="233"/>
      <c r="D62" s="34"/>
      <c r="E62" s="34"/>
      <c r="F62" s="34"/>
      <c r="G62" s="34"/>
      <c r="H62" s="34"/>
      <c r="I62" s="34"/>
      <c r="J62" s="34"/>
      <c r="K62" s="34"/>
      <c r="L62" s="34"/>
      <c r="M62" s="34"/>
      <c r="N62" s="34"/>
      <c r="O62" s="34"/>
      <c r="P62" s="34"/>
      <c r="Q62" s="34"/>
      <c r="R62" s="34"/>
    </row>
    <row r="63" spans="1:18" ht="15.75" customHeight="1">
      <c r="A63" s="34"/>
      <c r="B63" s="129"/>
      <c r="C63" s="233"/>
      <c r="D63" s="34"/>
      <c r="E63" s="34"/>
      <c r="F63" s="34"/>
      <c r="G63" s="34"/>
      <c r="H63" s="34"/>
      <c r="I63" s="34"/>
      <c r="J63" s="34"/>
      <c r="K63" s="34"/>
      <c r="L63" s="34"/>
      <c r="M63" s="34"/>
      <c r="N63" s="34"/>
      <c r="O63" s="34"/>
      <c r="P63" s="34"/>
      <c r="Q63" s="34"/>
      <c r="R63" s="34"/>
    </row>
    <row r="64" spans="1:18" ht="15.75" customHeight="1">
      <c r="A64" s="34"/>
      <c r="B64" s="129"/>
      <c r="C64" s="233"/>
      <c r="D64" s="34"/>
      <c r="E64" s="34"/>
      <c r="F64" s="34"/>
      <c r="G64" s="34"/>
      <c r="H64" s="34"/>
      <c r="I64" s="34"/>
      <c r="J64" s="34"/>
      <c r="K64" s="34"/>
      <c r="L64" s="34"/>
      <c r="M64" s="34"/>
      <c r="N64" s="34"/>
      <c r="O64" s="34"/>
      <c r="P64" s="34"/>
      <c r="Q64" s="34"/>
      <c r="R64" s="34"/>
    </row>
    <row r="65" spans="1:18" ht="15.75" customHeight="1">
      <c r="A65" s="34"/>
      <c r="B65" s="129"/>
      <c r="C65" s="233"/>
      <c r="D65" s="34"/>
      <c r="E65" s="34"/>
      <c r="F65" s="34"/>
      <c r="G65" s="34"/>
      <c r="H65" s="34"/>
      <c r="I65" s="34"/>
      <c r="J65" s="34"/>
      <c r="K65" s="34"/>
      <c r="L65" s="34"/>
      <c r="M65" s="34"/>
      <c r="N65" s="34"/>
      <c r="O65" s="34"/>
      <c r="P65" s="34"/>
      <c r="Q65" s="34"/>
      <c r="R65" s="34"/>
    </row>
    <row r="66" spans="1:18" ht="15.75" customHeight="1">
      <c r="A66" s="34"/>
      <c r="B66" s="129"/>
      <c r="C66" s="233"/>
      <c r="D66" s="34"/>
      <c r="E66" s="34"/>
      <c r="F66" s="34"/>
      <c r="G66" s="34"/>
      <c r="H66" s="34"/>
      <c r="I66" s="34"/>
      <c r="J66" s="34"/>
      <c r="K66" s="34"/>
      <c r="L66" s="34"/>
      <c r="M66" s="34"/>
      <c r="N66" s="34"/>
      <c r="O66" s="34"/>
      <c r="P66" s="34"/>
      <c r="Q66" s="34"/>
      <c r="R66" s="34"/>
    </row>
    <row r="67" spans="1:18" ht="15.75" customHeight="1">
      <c r="A67" s="34"/>
      <c r="B67" s="129"/>
      <c r="C67" s="233"/>
      <c r="D67" s="34"/>
      <c r="E67" s="34"/>
      <c r="F67" s="34"/>
      <c r="G67" s="34"/>
      <c r="H67" s="34"/>
      <c r="I67" s="34"/>
      <c r="J67" s="34"/>
      <c r="K67" s="34"/>
      <c r="L67" s="34"/>
      <c r="M67" s="34"/>
      <c r="N67" s="34"/>
      <c r="O67" s="34"/>
      <c r="P67" s="34"/>
      <c r="Q67" s="34"/>
      <c r="R67" s="34"/>
    </row>
    <row r="68" spans="1:18" ht="15.75" customHeight="1">
      <c r="A68" s="34"/>
      <c r="B68" s="129"/>
      <c r="C68" s="233"/>
      <c r="D68" s="34"/>
      <c r="E68" s="34"/>
      <c r="F68" s="34"/>
      <c r="G68" s="34"/>
      <c r="H68" s="34"/>
      <c r="I68" s="34"/>
      <c r="J68" s="34"/>
      <c r="K68" s="34"/>
      <c r="L68" s="34"/>
      <c r="M68" s="34"/>
      <c r="N68" s="34"/>
      <c r="O68" s="34"/>
      <c r="P68" s="34"/>
      <c r="Q68" s="34"/>
      <c r="R68" s="34"/>
    </row>
    <row r="69" spans="1:18" ht="15.75" customHeight="1">
      <c r="A69" s="34"/>
      <c r="B69" s="129"/>
      <c r="C69" s="233"/>
      <c r="D69" s="34"/>
      <c r="E69" s="34"/>
      <c r="F69" s="34"/>
      <c r="G69" s="34"/>
      <c r="H69" s="34"/>
      <c r="I69" s="34"/>
      <c r="J69" s="34"/>
      <c r="K69" s="34"/>
      <c r="L69" s="34"/>
      <c r="M69" s="34"/>
      <c r="N69" s="34"/>
      <c r="O69" s="34"/>
      <c r="P69" s="34"/>
      <c r="Q69" s="34"/>
      <c r="R69" s="34"/>
    </row>
    <row r="70" spans="1:18" ht="15.75" customHeight="1">
      <c r="A70" s="34"/>
      <c r="B70" s="129"/>
      <c r="C70" s="233"/>
      <c r="D70" s="34"/>
      <c r="E70" s="34"/>
      <c r="F70" s="34"/>
      <c r="G70" s="34"/>
      <c r="H70" s="34"/>
      <c r="I70" s="34"/>
      <c r="J70" s="34"/>
      <c r="K70" s="34"/>
      <c r="L70" s="34"/>
      <c r="M70" s="34"/>
      <c r="N70" s="34"/>
      <c r="O70" s="34"/>
      <c r="P70" s="34"/>
      <c r="Q70" s="34"/>
      <c r="R70" s="34"/>
    </row>
    <row r="71" spans="1:18" ht="15.75" customHeight="1">
      <c r="A71" s="34"/>
      <c r="B71" s="129"/>
      <c r="C71" s="233"/>
      <c r="D71" s="34"/>
      <c r="E71" s="34"/>
      <c r="F71" s="34"/>
      <c r="G71" s="34"/>
      <c r="H71" s="34"/>
      <c r="I71" s="34"/>
      <c r="J71" s="34"/>
      <c r="K71" s="34"/>
      <c r="L71" s="34"/>
      <c r="M71" s="34"/>
      <c r="N71" s="34"/>
      <c r="O71" s="34"/>
      <c r="P71" s="34"/>
      <c r="Q71" s="34"/>
      <c r="R71" s="34"/>
    </row>
    <row r="72" spans="1:18" ht="15.75" customHeight="1">
      <c r="A72" s="34"/>
      <c r="B72" s="129"/>
      <c r="C72" s="233"/>
      <c r="D72" s="34"/>
      <c r="E72" s="34"/>
      <c r="F72" s="34"/>
      <c r="G72" s="34"/>
      <c r="H72" s="34"/>
      <c r="I72" s="34"/>
      <c r="J72" s="34"/>
      <c r="K72" s="34"/>
      <c r="L72" s="34"/>
      <c r="M72" s="34"/>
      <c r="N72" s="34"/>
      <c r="O72" s="34"/>
      <c r="P72" s="34"/>
      <c r="Q72" s="34"/>
      <c r="R72" s="34"/>
    </row>
    <row r="73" spans="1:18" ht="15.75" customHeight="1">
      <c r="A73" s="34"/>
      <c r="B73" s="129"/>
      <c r="C73" s="233"/>
      <c r="D73" s="34"/>
      <c r="E73" s="34"/>
      <c r="F73" s="34"/>
      <c r="G73" s="34"/>
      <c r="H73" s="34"/>
      <c r="I73" s="34"/>
      <c r="J73" s="34"/>
      <c r="K73" s="34"/>
      <c r="L73" s="34"/>
      <c r="M73" s="34"/>
      <c r="N73" s="34"/>
      <c r="O73" s="34"/>
      <c r="P73" s="34"/>
      <c r="Q73" s="34"/>
      <c r="R73" s="34"/>
    </row>
    <row r="74" spans="1:18" ht="15.75" customHeight="1">
      <c r="A74" s="34"/>
      <c r="B74" s="129"/>
      <c r="C74" s="233"/>
      <c r="D74" s="34"/>
      <c r="E74" s="34"/>
      <c r="F74" s="34"/>
      <c r="G74" s="34"/>
      <c r="H74" s="34"/>
      <c r="I74" s="34"/>
      <c r="J74" s="34"/>
      <c r="K74" s="34"/>
      <c r="L74" s="34"/>
      <c r="M74" s="34"/>
      <c r="N74" s="34"/>
      <c r="O74" s="34"/>
      <c r="P74" s="34"/>
      <c r="Q74" s="34"/>
      <c r="R74" s="34"/>
    </row>
    <row r="75" spans="1:18" ht="15.75" customHeight="1">
      <c r="A75" s="34"/>
      <c r="B75" s="129"/>
      <c r="C75" s="233"/>
      <c r="D75" s="34"/>
      <c r="E75" s="34"/>
      <c r="F75" s="34"/>
      <c r="G75" s="34"/>
      <c r="H75" s="34"/>
      <c r="I75" s="34"/>
      <c r="J75" s="34"/>
      <c r="K75" s="34"/>
      <c r="L75" s="34"/>
      <c r="M75" s="34"/>
      <c r="N75" s="34"/>
      <c r="O75" s="34"/>
      <c r="P75" s="34"/>
      <c r="Q75" s="34"/>
      <c r="R75" s="34"/>
    </row>
    <row r="76" spans="1:18" ht="15.75" customHeight="1">
      <c r="A76" s="34"/>
      <c r="B76" s="129"/>
      <c r="C76" s="233"/>
      <c r="D76" s="34"/>
      <c r="E76" s="34"/>
      <c r="F76" s="34"/>
      <c r="G76" s="34"/>
      <c r="H76" s="34"/>
      <c r="I76" s="34"/>
      <c r="J76" s="34"/>
      <c r="K76" s="34"/>
      <c r="L76" s="34"/>
      <c r="M76" s="34"/>
      <c r="N76" s="34"/>
      <c r="O76" s="34"/>
      <c r="P76" s="34"/>
      <c r="Q76" s="34"/>
      <c r="R76" s="34"/>
    </row>
    <row r="77" spans="1:18" ht="15.75" customHeight="1">
      <c r="A77" s="34"/>
      <c r="B77" s="129"/>
      <c r="C77" s="233"/>
      <c r="D77" s="34"/>
      <c r="E77" s="34"/>
      <c r="F77" s="34"/>
      <c r="G77" s="34"/>
      <c r="H77" s="34"/>
      <c r="I77" s="34"/>
      <c r="J77" s="34"/>
      <c r="K77" s="34"/>
      <c r="L77" s="34"/>
      <c r="M77" s="34"/>
      <c r="N77" s="34"/>
      <c r="O77" s="34"/>
      <c r="P77" s="34"/>
      <c r="Q77" s="34"/>
      <c r="R77" s="34"/>
    </row>
    <row r="78" spans="1:18" ht="15.75" customHeight="1">
      <c r="A78" s="34"/>
      <c r="B78" s="129"/>
      <c r="C78" s="233"/>
      <c r="D78" s="34"/>
      <c r="E78" s="34"/>
      <c r="F78" s="34"/>
      <c r="G78" s="34"/>
      <c r="H78" s="34"/>
      <c r="I78" s="34"/>
      <c r="J78" s="34"/>
      <c r="K78" s="34"/>
      <c r="L78" s="34"/>
      <c r="M78" s="34"/>
      <c r="N78" s="34"/>
      <c r="O78" s="34"/>
      <c r="P78" s="34"/>
      <c r="Q78" s="34"/>
      <c r="R78" s="34"/>
    </row>
    <row r="79" spans="1:18" ht="15.75" customHeight="1">
      <c r="A79" s="34"/>
      <c r="B79" s="129"/>
      <c r="C79" s="233"/>
      <c r="D79" s="34"/>
      <c r="E79" s="34"/>
      <c r="F79" s="34"/>
      <c r="G79" s="34"/>
      <c r="H79" s="34"/>
      <c r="I79" s="34"/>
      <c r="J79" s="34"/>
      <c r="K79" s="34"/>
      <c r="L79" s="34"/>
      <c r="M79" s="34"/>
      <c r="N79" s="34"/>
      <c r="O79" s="34"/>
      <c r="P79" s="34"/>
      <c r="Q79" s="34"/>
      <c r="R79" s="34"/>
    </row>
    <row r="80" spans="1:18" ht="15.75" customHeight="1">
      <c r="A80" s="34"/>
      <c r="B80" s="129"/>
      <c r="C80" s="233"/>
      <c r="D80" s="34"/>
      <c r="E80" s="34"/>
      <c r="F80" s="34"/>
      <c r="G80" s="34"/>
      <c r="H80" s="34"/>
      <c r="I80" s="34"/>
      <c r="J80" s="34"/>
      <c r="K80" s="34"/>
      <c r="L80" s="34"/>
      <c r="M80" s="34"/>
      <c r="N80" s="34"/>
      <c r="O80" s="34"/>
      <c r="P80" s="34"/>
      <c r="Q80" s="34"/>
      <c r="R80" s="34"/>
    </row>
    <row r="81" spans="1:18" ht="15.75" customHeight="1">
      <c r="A81" s="34"/>
      <c r="B81" s="129"/>
      <c r="C81" s="233"/>
      <c r="D81" s="34"/>
      <c r="E81" s="34"/>
      <c r="F81" s="34"/>
      <c r="G81" s="34"/>
      <c r="H81" s="34"/>
      <c r="I81" s="34"/>
      <c r="J81" s="34"/>
      <c r="K81" s="34"/>
      <c r="L81" s="34"/>
      <c r="M81" s="34"/>
      <c r="N81" s="34"/>
      <c r="O81" s="34"/>
      <c r="P81" s="34"/>
      <c r="Q81" s="34"/>
      <c r="R81" s="34"/>
    </row>
    <row r="82" spans="1:18" ht="15.75" customHeight="1">
      <c r="A82" s="34"/>
      <c r="B82" s="129"/>
      <c r="C82" s="233"/>
      <c r="D82" s="34"/>
      <c r="E82" s="34"/>
      <c r="F82" s="34"/>
      <c r="G82" s="34"/>
      <c r="H82" s="34"/>
      <c r="I82" s="34"/>
      <c r="J82" s="34"/>
      <c r="K82" s="34"/>
      <c r="L82" s="34"/>
      <c r="M82" s="34"/>
      <c r="N82" s="34"/>
      <c r="O82" s="34"/>
      <c r="P82" s="34"/>
      <c r="Q82" s="34"/>
      <c r="R82" s="34"/>
    </row>
    <row r="83" spans="1:18" ht="15.75" customHeight="1">
      <c r="A83" s="34"/>
      <c r="B83" s="129"/>
      <c r="C83" s="233"/>
      <c r="D83" s="34"/>
      <c r="E83" s="34"/>
      <c r="F83" s="34"/>
      <c r="G83" s="34"/>
      <c r="H83" s="34"/>
      <c r="I83" s="34"/>
      <c r="J83" s="34"/>
      <c r="K83" s="34"/>
      <c r="L83" s="34"/>
      <c r="M83" s="34"/>
      <c r="N83" s="34"/>
      <c r="O83" s="34"/>
      <c r="P83" s="34"/>
      <c r="Q83" s="34"/>
      <c r="R83" s="34"/>
    </row>
    <row r="84" spans="1:18" ht="15.75" customHeight="1">
      <c r="A84" s="34"/>
      <c r="B84" s="129"/>
      <c r="C84" s="233"/>
      <c r="D84" s="34"/>
      <c r="E84" s="34"/>
      <c r="F84" s="34"/>
      <c r="G84" s="34"/>
      <c r="H84" s="34"/>
      <c r="I84" s="34"/>
      <c r="J84" s="34"/>
      <c r="K84" s="34"/>
      <c r="L84" s="34"/>
      <c r="M84" s="34"/>
      <c r="N84" s="34"/>
      <c r="O84" s="34"/>
      <c r="P84" s="34"/>
      <c r="Q84" s="34"/>
      <c r="R84" s="34"/>
    </row>
    <row r="85" spans="1:18" ht="15.75" customHeight="1">
      <c r="A85" s="34"/>
      <c r="B85" s="129"/>
      <c r="C85" s="233"/>
      <c r="D85" s="34"/>
      <c r="E85" s="34"/>
      <c r="F85" s="34"/>
      <c r="G85" s="34"/>
      <c r="H85" s="34"/>
      <c r="I85" s="34"/>
      <c r="J85" s="34"/>
      <c r="K85" s="34"/>
      <c r="L85" s="34"/>
      <c r="M85" s="34"/>
      <c r="N85" s="34"/>
      <c r="O85" s="34"/>
      <c r="P85" s="34"/>
      <c r="Q85" s="34"/>
      <c r="R85" s="34"/>
    </row>
    <row r="86" spans="1:18" ht="15.75" customHeight="1">
      <c r="A86" s="34"/>
      <c r="B86" s="129"/>
      <c r="C86" s="233"/>
      <c r="D86" s="34"/>
      <c r="E86" s="34"/>
      <c r="F86" s="34"/>
      <c r="G86" s="34"/>
      <c r="H86" s="34"/>
      <c r="I86" s="34"/>
      <c r="J86" s="34"/>
      <c r="K86" s="34"/>
      <c r="L86" s="34"/>
      <c r="M86" s="34"/>
      <c r="N86" s="34"/>
      <c r="O86" s="34"/>
      <c r="P86" s="34"/>
      <c r="Q86" s="34"/>
      <c r="R86" s="34"/>
    </row>
    <row r="87" spans="1:18" ht="15.75" customHeight="1">
      <c r="A87" s="34"/>
      <c r="B87" s="129"/>
      <c r="C87" s="233"/>
      <c r="D87" s="34"/>
      <c r="E87" s="34"/>
      <c r="F87" s="34"/>
      <c r="G87" s="34"/>
      <c r="H87" s="34"/>
      <c r="I87" s="34"/>
      <c r="J87" s="34"/>
      <c r="K87" s="34"/>
      <c r="L87" s="34"/>
      <c r="M87" s="34"/>
      <c r="N87" s="34"/>
      <c r="O87" s="34"/>
      <c r="P87" s="34"/>
      <c r="Q87" s="34"/>
      <c r="R87" s="34"/>
    </row>
    <row r="88" spans="1:18" ht="15.75" customHeight="1">
      <c r="A88" s="34"/>
      <c r="B88" s="129"/>
      <c r="C88" s="233"/>
      <c r="D88" s="34"/>
      <c r="E88" s="34"/>
      <c r="F88" s="34"/>
      <c r="G88" s="34"/>
      <c r="H88" s="34"/>
      <c r="I88" s="34"/>
      <c r="J88" s="34"/>
      <c r="K88" s="34"/>
      <c r="L88" s="34"/>
      <c r="M88" s="34"/>
      <c r="N88" s="34"/>
      <c r="O88" s="34"/>
      <c r="P88" s="34"/>
      <c r="Q88" s="34"/>
      <c r="R88" s="34"/>
    </row>
    <row r="89" spans="1:18" ht="15.75" customHeight="1">
      <c r="A89" s="34"/>
      <c r="B89" s="129"/>
      <c r="C89" s="233"/>
      <c r="D89" s="34"/>
      <c r="E89" s="34"/>
      <c r="F89" s="34"/>
      <c r="G89" s="34"/>
      <c r="H89" s="34"/>
      <c r="I89" s="34"/>
      <c r="J89" s="34"/>
      <c r="K89" s="34"/>
      <c r="L89" s="34"/>
      <c r="M89" s="34"/>
      <c r="N89" s="34"/>
      <c r="O89" s="34"/>
      <c r="P89" s="34"/>
      <c r="Q89" s="34"/>
      <c r="R89" s="34"/>
    </row>
    <row r="90" spans="1:18" ht="15.75" customHeight="1">
      <c r="A90" s="34"/>
      <c r="B90" s="129"/>
      <c r="C90" s="233"/>
      <c r="D90" s="34"/>
      <c r="E90" s="34"/>
      <c r="F90" s="34"/>
      <c r="G90" s="34"/>
      <c r="H90" s="34"/>
      <c r="I90" s="34"/>
      <c r="J90" s="34"/>
      <c r="K90" s="34"/>
      <c r="L90" s="34"/>
      <c r="M90" s="34"/>
      <c r="N90" s="34"/>
      <c r="O90" s="34"/>
      <c r="P90" s="34"/>
      <c r="Q90" s="34"/>
      <c r="R90" s="34"/>
    </row>
    <row r="91" spans="1:18" ht="15.75" customHeight="1">
      <c r="A91" s="34"/>
      <c r="B91" s="129"/>
      <c r="C91" s="233"/>
      <c r="D91" s="34"/>
      <c r="E91" s="34"/>
      <c r="F91" s="34"/>
      <c r="G91" s="34"/>
      <c r="H91" s="34"/>
      <c r="I91" s="34"/>
      <c r="J91" s="34"/>
      <c r="K91" s="34"/>
      <c r="L91" s="34"/>
      <c r="M91" s="34"/>
      <c r="N91" s="34"/>
      <c r="O91" s="34"/>
      <c r="P91" s="34"/>
      <c r="Q91" s="34"/>
      <c r="R91" s="34"/>
    </row>
    <row r="92" spans="1:18" ht="15.75" customHeight="1">
      <c r="A92" s="34"/>
      <c r="B92" s="129"/>
      <c r="C92" s="233"/>
      <c r="D92" s="34"/>
      <c r="E92" s="34"/>
      <c r="F92" s="34"/>
      <c r="G92" s="34"/>
      <c r="H92" s="34"/>
      <c r="I92" s="34"/>
      <c r="J92" s="34"/>
      <c r="K92" s="34"/>
      <c r="L92" s="34"/>
      <c r="M92" s="34"/>
      <c r="N92" s="34"/>
      <c r="O92" s="34"/>
      <c r="P92" s="34"/>
      <c r="Q92" s="34"/>
      <c r="R92" s="34"/>
    </row>
    <row r="93" spans="1:18" ht="15.75" customHeight="1">
      <c r="A93" s="34"/>
      <c r="B93" s="129"/>
      <c r="C93" s="233"/>
      <c r="D93" s="34"/>
      <c r="E93" s="34"/>
      <c r="F93" s="34"/>
      <c r="G93" s="34"/>
      <c r="H93" s="34"/>
      <c r="I93" s="34"/>
      <c r="J93" s="34"/>
      <c r="K93" s="34"/>
      <c r="L93" s="34"/>
      <c r="M93" s="34"/>
      <c r="N93" s="34"/>
      <c r="O93" s="34"/>
      <c r="P93" s="34"/>
      <c r="Q93" s="34"/>
      <c r="R93" s="34"/>
    </row>
    <row r="94" spans="1:18" ht="15.75" customHeight="1">
      <c r="A94" s="34"/>
      <c r="B94" s="129"/>
      <c r="C94" s="233"/>
      <c r="D94" s="34"/>
      <c r="E94" s="34"/>
      <c r="F94" s="34"/>
      <c r="G94" s="34"/>
      <c r="H94" s="34"/>
      <c r="I94" s="34"/>
      <c r="J94" s="34"/>
      <c r="K94" s="34"/>
      <c r="L94" s="34"/>
      <c r="M94" s="34"/>
      <c r="N94" s="34"/>
      <c r="O94" s="34"/>
      <c r="P94" s="34"/>
      <c r="Q94" s="34"/>
      <c r="R94" s="34"/>
    </row>
    <row r="95" spans="1:18" ht="15.75" customHeight="1">
      <c r="A95" s="34"/>
      <c r="B95" s="129"/>
      <c r="C95" s="233"/>
      <c r="D95" s="34"/>
      <c r="E95" s="34"/>
      <c r="F95" s="34"/>
      <c r="G95" s="34"/>
      <c r="H95" s="34"/>
      <c r="I95" s="34"/>
      <c r="J95" s="34"/>
      <c r="K95" s="34"/>
      <c r="L95" s="34"/>
      <c r="M95" s="34"/>
      <c r="N95" s="34"/>
      <c r="O95" s="34"/>
      <c r="P95" s="34"/>
      <c r="Q95" s="34"/>
      <c r="R95" s="34"/>
    </row>
    <row r="96" spans="1:18" ht="15.75" customHeight="1">
      <c r="A96" s="34"/>
      <c r="B96" s="129"/>
      <c r="C96" s="233"/>
      <c r="D96" s="34"/>
      <c r="E96" s="34"/>
      <c r="F96" s="34"/>
      <c r="G96" s="34"/>
      <c r="H96" s="34"/>
      <c r="I96" s="34"/>
      <c r="J96" s="34"/>
      <c r="K96" s="34"/>
      <c r="L96" s="34"/>
      <c r="M96" s="34"/>
      <c r="N96" s="34"/>
      <c r="O96" s="34"/>
      <c r="P96" s="34"/>
      <c r="Q96" s="34"/>
      <c r="R96" s="34"/>
    </row>
    <row r="97" spans="1:18" ht="15.75" customHeight="1">
      <c r="A97" s="34"/>
      <c r="B97" s="129"/>
      <c r="C97" s="233"/>
      <c r="D97" s="34"/>
      <c r="E97" s="34"/>
      <c r="F97" s="34"/>
      <c r="G97" s="34"/>
      <c r="H97" s="34"/>
      <c r="I97" s="34"/>
      <c r="J97" s="34"/>
      <c r="K97" s="34"/>
      <c r="L97" s="34"/>
      <c r="M97" s="34"/>
      <c r="N97" s="34"/>
      <c r="O97" s="34"/>
      <c r="P97" s="34"/>
      <c r="Q97" s="34"/>
      <c r="R97" s="34"/>
    </row>
    <row r="98" spans="1:18" ht="15.75" customHeight="1">
      <c r="A98" s="34"/>
      <c r="B98" s="129"/>
      <c r="C98" s="233"/>
      <c r="D98" s="34"/>
      <c r="E98" s="34"/>
      <c r="F98" s="34"/>
      <c r="G98" s="34"/>
      <c r="H98" s="34"/>
      <c r="I98" s="34"/>
      <c r="J98" s="34"/>
      <c r="K98" s="34"/>
      <c r="L98" s="34"/>
      <c r="M98" s="34"/>
      <c r="N98" s="34"/>
      <c r="O98" s="34"/>
      <c r="P98" s="34"/>
      <c r="Q98" s="34"/>
      <c r="R98" s="34"/>
    </row>
    <row r="99" spans="1:18" ht="15.75" customHeight="1">
      <c r="A99" s="34"/>
      <c r="B99" s="129"/>
      <c r="C99" s="233"/>
      <c r="D99" s="34"/>
      <c r="E99" s="34"/>
      <c r="F99" s="34"/>
      <c r="G99" s="34"/>
      <c r="H99" s="34"/>
      <c r="I99" s="34"/>
      <c r="J99" s="34"/>
      <c r="K99" s="34"/>
      <c r="L99" s="34"/>
      <c r="M99" s="34"/>
      <c r="N99" s="34"/>
      <c r="O99" s="34"/>
      <c r="P99" s="34"/>
      <c r="Q99" s="34"/>
      <c r="R99" s="34"/>
    </row>
    <row r="100" spans="1:18" ht="15.75" customHeight="1">
      <c r="A100" s="34"/>
      <c r="B100" s="129"/>
      <c r="C100" s="233"/>
      <c r="D100" s="34"/>
      <c r="E100" s="34"/>
      <c r="F100" s="34"/>
      <c r="G100" s="34"/>
      <c r="H100" s="34"/>
      <c r="I100" s="34"/>
      <c r="J100" s="34"/>
      <c r="K100" s="34"/>
      <c r="L100" s="34"/>
      <c r="M100" s="34"/>
      <c r="N100" s="34"/>
      <c r="O100" s="34"/>
      <c r="P100" s="34"/>
      <c r="Q100" s="34"/>
      <c r="R100" s="34"/>
    </row>
    <row r="101" spans="1:18" ht="15.75" customHeight="1">
      <c r="A101" s="34"/>
      <c r="B101" s="129"/>
      <c r="C101" s="233"/>
      <c r="D101" s="34"/>
      <c r="E101" s="34"/>
      <c r="F101" s="34"/>
      <c r="G101" s="34"/>
      <c r="H101" s="34"/>
      <c r="I101" s="34"/>
      <c r="J101" s="34"/>
      <c r="K101" s="34"/>
      <c r="L101" s="34"/>
      <c r="M101" s="34"/>
      <c r="N101" s="34"/>
      <c r="O101" s="34"/>
      <c r="P101" s="34"/>
      <c r="Q101" s="34"/>
      <c r="R101" s="34"/>
    </row>
    <row r="102" spans="1:18" ht="15.75" customHeight="1">
      <c r="A102" s="34"/>
      <c r="B102" s="129"/>
      <c r="C102" s="233"/>
      <c r="D102" s="34"/>
      <c r="E102" s="34"/>
      <c r="F102" s="34"/>
      <c r="G102" s="34"/>
      <c r="H102" s="34"/>
      <c r="I102" s="34"/>
      <c r="J102" s="34"/>
      <c r="K102" s="34"/>
      <c r="L102" s="34"/>
      <c r="M102" s="34"/>
      <c r="N102" s="34"/>
      <c r="O102" s="34"/>
      <c r="P102" s="34"/>
      <c r="Q102" s="34"/>
      <c r="R102" s="34"/>
    </row>
    <row r="103" spans="1:18" ht="15.75" customHeight="1">
      <c r="A103" s="34"/>
      <c r="B103" s="129"/>
      <c r="C103" s="233"/>
      <c r="D103" s="34"/>
      <c r="E103" s="34"/>
      <c r="F103" s="34"/>
      <c r="G103" s="34"/>
      <c r="H103" s="34"/>
      <c r="I103" s="34"/>
      <c r="J103" s="34"/>
      <c r="K103" s="34"/>
      <c r="L103" s="34"/>
      <c r="M103" s="34"/>
      <c r="N103" s="34"/>
      <c r="O103" s="34"/>
      <c r="P103" s="34"/>
      <c r="Q103" s="34"/>
      <c r="R103" s="34"/>
    </row>
    <row r="104" spans="1:18" ht="15.75" customHeight="1">
      <c r="A104" s="34"/>
      <c r="B104" s="129"/>
      <c r="C104" s="233"/>
      <c r="D104" s="34"/>
      <c r="E104" s="34"/>
      <c r="F104" s="34"/>
      <c r="G104" s="34"/>
      <c r="H104" s="34"/>
      <c r="I104" s="34"/>
      <c r="J104" s="34"/>
      <c r="K104" s="34"/>
      <c r="L104" s="34"/>
      <c r="M104" s="34"/>
      <c r="N104" s="34"/>
      <c r="O104" s="34"/>
      <c r="P104" s="34"/>
      <c r="Q104" s="34"/>
      <c r="R104" s="34"/>
    </row>
    <row r="105" spans="1:18" ht="15.75" customHeight="1">
      <c r="A105" s="34"/>
      <c r="B105" s="129"/>
      <c r="C105" s="233"/>
      <c r="D105" s="34"/>
      <c r="E105" s="34"/>
      <c r="F105" s="34"/>
      <c r="G105" s="34"/>
      <c r="H105" s="34"/>
      <c r="I105" s="34"/>
      <c r="J105" s="34"/>
      <c r="K105" s="34"/>
      <c r="L105" s="34"/>
      <c r="M105" s="34"/>
      <c r="N105" s="34"/>
      <c r="O105" s="34"/>
      <c r="P105" s="34"/>
      <c r="Q105" s="34"/>
      <c r="R105" s="34"/>
    </row>
    <row r="106" spans="1:18" ht="15.75" customHeight="1">
      <c r="A106" s="34"/>
      <c r="B106" s="129"/>
      <c r="C106" s="233"/>
      <c r="D106" s="34"/>
      <c r="E106" s="34"/>
      <c r="F106" s="34"/>
      <c r="G106" s="34"/>
      <c r="H106" s="34"/>
      <c r="I106" s="34"/>
      <c r="J106" s="34"/>
      <c r="K106" s="34"/>
      <c r="L106" s="34"/>
      <c r="M106" s="34"/>
      <c r="N106" s="34"/>
      <c r="O106" s="34"/>
      <c r="P106" s="34"/>
      <c r="Q106" s="34"/>
      <c r="R106" s="34"/>
    </row>
    <row r="107" spans="1:18" ht="15.75" customHeight="1">
      <c r="A107" s="34"/>
      <c r="B107" s="129"/>
      <c r="C107" s="233"/>
      <c r="D107" s="34"/>
      <c r="E107" s="34"/>
      <c r="F107" s="34"/>
      <c r="G107" s="34"/>
      <c r="H107" s="34"/>
      <c r="I107" s="34"/>
      <c r="J107" s="34"/>
      <c r="K107" s="34"/>
      <c r="L107" s="34"/>
      <c r="M107" s="34"/>
      <c r="N107" s="34"/>
      <c r="O107" s="34"/>
      <c r="P107" s="34"/>
      <c r="Q107" s="34"/>
      <c r="R107" s="34"/>
    </row>
    <row r="108" spans="1:18" ht="15.75" customHeight="1">
      <c r="A108" s="34"/>
      <c r="B108" s="129"/>
      <c r="C108" s="233"/>
      <c r="D108" s="34"/>
      <c r="E108" s="34"/>
      <c r="F108" s="34"/>
      <c r="G108" s="34"/>
      <c r="H108" s="34"/>
      <c r="I108" s="34"/>
      <c r="J108" s="34"/>
      <c r="K108" s="34"/>
      <c r="L108" s="34"/>
      <c r="M108" s="34"/>
      <c r="N108" s="34"/>
      <c r="O108" s="34"/>
      <c r="P108" s="34"/>
      <c r="Q108" s="34"/>
      <c r="R108" s="34"/>
    </row>
    <row r="109" spans="1:18" ht="15.75" customHeight="1">
      <c r="A109" s="34"/>
      <c r="B109" s="129"/>
      <c r="C109" s="233"/>
      <c r="D109" s="34"/>
      <c r="E109" s="34"/>
      <c r="F109" s="34"/>
      <c r="G109" s="34"/>
      <c r="H109" s="34"/>
      <c r="I109" s="34"/>
      <c r="J109" s="34"/>
      <c r="K109" s="34"/>
      <c r="L109" s="34"/>
      <c r="M109" s="34"/>
      <c r="N109" s="34"/>
      <c r="O109" s="34"/>
      <c r="P109" s="34"/>
      <c r="Q109" s="34"/>
      <c r="R109" s="34"/>
    </row>
    <row r="110" spans="1:18" ht="15.75" customHeight="1">
      <c r="A110" s="34"/>
      <c r="B110" s="129"/>
      <c r="C110" s="233"/>
      <c r="D110" s="34"/>
      <c r="E110" s="34"/>
      <c r="F110" s="34"/>
      <c r="G110" s="34"/>
      <c r="H110" s="34"/>
      <c r="I110" s="34"/>
      <c r="J110" s="34"/>
      <c r="K110" s="34"/>
      <c r="L110" s="34"/>
      <c r="M110" s="34"/>
      <c r="N110" s="34"/>
      <c r="O110" s="34"/>
      <c r="P110" s="34"/>
      <c r="Q110" s="34"/>
      <c r="R110" s="34"/>
    </row>
    <row r="111" spans="1:18" ht="15.75" customHeight="1">
      <c r="A111" s="34"/>
      <c r="B111" s="129"/>
      <c r="C111" s="233"/>
      <c r="D111" s="34"/>
      <c r="E111" s="34"/>
      <c r="F111" s="34"/>
      <c r="G111" s="34"/>
      <c r="H111" s="34"/>
      <c r="I111" s="34"/>
      <c r="J111" s="34"/>
      <c r="K111" s="34"/>
      <c r="L111" s="34"/>
      <c r="M111" s="34"/>
      <c r="N111" s="34"/>
      <c r="O111" s="34"/>
      <c r="P111" s="34"/>
      <c r="Q111" s="34"/>
      <c r="R111" s="34"/>
    </row>
    <row r="112" spans="1:18" ht="15.75" customHeight="1">
      <c r="A112" s="34"/>
      <c r="B112" s="129"/>
      <c r="C112" s="233"/>
      <c r="D112" s="34"/>
      <c r="E112" s="34"/>
      <c r="F112" s="34"/>
      <c r="G112" s="34"/>
      <c r="H112" s="34"/>
      <c r="I112" s="34"/>
      <c r="J112" s="34"/>
      <c r="K112" s="34"/>
      <c r="L112" s="34"/>
      <c r="M112" s="34"/>
      <c r="N112" s="34"/>
      <c r="O112" s="34"/>
      <c r="P112" s="34"/>
      <c r="Q112" s="34"/>
      <c r="R112" s="34"/>
    </row>
    <row r="113" spans="1:18" ht="15.75" customHeight="1">
      <c r="A113" s="34"/>
      <c r="B113" s="129"/>
      <c r="C113" s="233"/>
      <c r="D113" s="34"/>
      <c r="E113" s="34"/>
      <c r="F113" s="34"/>
      <c r="G113" s="34"/>
      <c r="H113" s="34"/>
      <c r="I113" s="34"/>
      <c r="J113" s="34"/>
      <c r="K113" s="34"/>
      <c r="L113" s="34"/>
      <c r="M113" s="34"/>
      <c r="N113" s="34"/>
      <c r="O113" s="34"/>
      <c r="P113" s="34"/>
      <c r="Q113" s="34"/>
      <c r="R113" s="34"/>
    </row>
    <row r="114" spans="1:18" ht="15.75" customHeight="1">
      <c r="A114" s="34"/>
      <c r="B114" s="129"/>
      <c r="C114" s="233"/>
      <c r="D114" s="34"/>
      <c r="E114" s="34"/>
      <c r="F114" s="34"/>
      <c r="G114" s="34"/>
      <c r="H114" s="34"/>
      <c r="I114" s="34"/>
      <c r="J114" s="34"/>
      <c r="K114" s="34"/>
      <c r="L114" s="34"/>
      <c r="M114" s="34"/>
      <c r="N114" s="34"/>
      <c r="O114" s="34"/>
      <c r="P114" s="34"/>
      <c r="Q114" s="34"/>
      <c r="R114" s="34"/>
    </row>
    <row r="115" spans="1:18" ht="15.75" customHeight="1">
      <c r="A115" s="34"/>
      <c r="B115" s="129"/>
      <c r="C115" s="233"/>
      <c r="D115" s="34"/>
      <c r="E115" s="34"/>
      <c r="F115" s="34"/>
      <c r="G115" s="34"/>
      <c r="H115" s="34"/>
      <c r="I115" s="34"/>
      <c r="J115" s="34"/>
      <c r="K115" s="34"/>
      <c r="L115" s="34"/>
      <c r="M115" s="34"/>
      <c r="N115" s="34"/>
      <c r="O115" s="34"/>
      <c r="P115" s="34"/>
      <c r="Q115" s="34"/>
      <c r="R115" s="34"/>
    </row>
    <row r="116" spans="1:18" ht="15.75" customHeight="1">
      <c r="A116" s="34"/>
      <c r="B116" s="129"/>
      <c r="C116" s="233"/>
      <c r="D116" s="34"/>
      <c r="E116" s="34"/>
      <c r="F116" s="34"/>
      <c r="G116" s="34"/>
      <c r="H116" s="34"/>
      <c r="I116" s="34"/>
      <c r="J116" s="34"/>
      <c r="K116" s="34"/>
      <c r="L116" s="34"/>
      <c r="M116" s="34"/>
      <c r="N116" s="34"/>
      <c r="O116" s="34"/>
      <c r="P116" s="34"/>
      <c r="Q116" s="34"/>
      <c r="R116" s="34"/>
    </row>
    <row r="117" spans="1:18" ht="15.75" customHeight="1">
      <c r="A117" s="34"/>
      <c r="B117" s="129"/>
      <c r="C117" s="233"/>
      <c r="D117" s="34"/>
      <c r="E117" s="34"/>
      <c r="F117" s="34"/>
      <c r="G117" s="34"/>
      <c r="H117" s="34"/>
      <c r="I117" s="34"/>
      <c r="J117" s="34"/>
      <c r="K117" s="34"/>
      <c r="L117" s="34"/>
      <c r="M117" s="34"/>
      <c r="N117" s="34"/>
      <c r="O117" s="34"/>
      <c r="P117" s="34"/>
      <c r="Q117" s="34"/>
      <c r="R117" s="34"/>
    </row>
    <row r="118" spans="1:18" ht="15.75" customHeight="1">
      <c r="A118" s="34"/>
      <c r="B118" s="129"/>
      <c r="C118" s="233"/>
      <c r="D118" s="34"/>
      <c r="E118" s="34"/>
      <c r="F118" s="34"/>
      <c r="G118" s="34"/>
      <c r="H118" s="34"/>
      <c r="I118" s="34"/>
      <c r="J118" s="34"/>
      <c r="K118" s="34"/>
      <c r="L118" s="34"/>
      <c r="M118" s="34"/>
      <c r="N118" s="34"/>
      <c r="O118" s="34"/>
      <c r="P118" s="34"/>
      <c r="Q118" s="34"/>
      <c r="R118" s="34"/>
    </row>
    <row r="119" spans="1:18" ht="15.75" customHeight="1">
      <c r="A119" s="34"/>
      <c r="B119" s="129"/>
      <c r="C119" s="233"/>
      <c r="D119" s="34"/>
      <c r="E119" s="34"/>
      <c r="F119" s="34"/>
      <c r="G119" s="34"/>
      <c r="H119" s="34"/>
      <c r="I119" s="34"/>
      <c r="J119" s="34"/>
      <c r="K119" s="34"/>
      <c r="L119" s="34"/>
      <c r="M119" s="34"/>
      <c r="N119" s="34"/>
      <c r="O119" s="34"/>
      <c r="P119" s="34"/>
      <c r="Q119" s="34"/>
      <c r="R119" s="34"/>
    </row>
    <row r="120" spans="1:18" ht="15.75" customHeight="1">
      <c r="A120" s="34"/>
      <c r="B120" s="129"/>
      <c r="C120" s="233"/>
      <c r="D120" s="34"/>
      <c r="E120" s="34"/>
      <c r="F120" s="34"/>
      <c r="G120" s="34"/>
      <c r="H120" s="34"/>
      <c r="I120" s="34"/>
      <c r="J120" s="34"/>
      <c r="K120" s="34"/>
      <c r="L120" s="34"/>
      <c r="M120" s="34"/>
      <c r="N120" s="34"/>
      <c r="O120" s="34"/>
      <c r="P120" s="34"/>
      <c r="Q120" s="34"/>
      <c r="R120" s="34"/>
    </row>
    <row r="121" spans="1:18" ht="15.75" customHeight="1">
      <c r="A121" s="34"/>
      <c r="B121" s="129"/>
      <c r="C121" s="233"/>
      <c r="D121" s="34"/>
      <c r="E121" s="34"/>
      <c r="F121" s="34"/>
      <c r="G121" s="34"/>
      <c r="H121" s="34"/>
      <c r="I121" s="34"/>
      <c r="J121" s="34"/>
      <c r="K121" s="34"/>
      <c r="L121" s="34"/>
      <c r="M121" s="34"/>
      <c r="N121" s="34"/>
      <c r="O121" s="34"/>
      <c r="P121" s="34"/>
      <c r="Q121" s="34"/>
      <c r="R121" s="34"/>
    </row>
    <row r="122" spans="1:18" ht="15.75" customHeight="1">
      <c r="A122" s="34"/>
      <c r="B122" s="129"/>
      <c r="C122" s="233"/>
      <c r="D122" s="34"/>
      <c r="E122" s="34"/>
      <c r="F122" s="34"/>
      <c r="G122" s="34"/>
      <c r="H122" s="34"/>
      <c r="I122" s="34"/>
      <c r="J122" s="34"/>
      <c r="K122" s="34"/>
      <c r="L122" s="34"/>
      <c r="M122" s="34"/>
      <c r="N122" s="34"/>
      <c r="O122" s="34"/>
      <c r="P122" s="34"/>
      <c r="Q122" s="34"/>
      <c r="R122" s="34"/>
    </row>
    <row r="123" spans="1:18" ht="15.75" customHeight="1">
      <c r="A123" s="34"/>
      <c r="B123" s="129"/>
      <c r="C123" s="233"/>
      <c r="D123" s="34"/>
      <c r="E123" s="34"/>
      <c r="F123" s="34"/>
      <c r="G123" s="34"/>
      <c r="H123" s="34"/>
      <c r="I123" s="34"/>
      <c r="J123" s="34"/>
      <c r="K123" s="34"/>
      <c r="L123" s="34"/>
      <c r="M123" s="34"/>
      <c r="N123" s="34"/>
      <c r="O123" s="34"/>
      <c r="P123" s="34"/>
      <c r="Q123" s="34"/>
      <c r="R123" s="34"/>
    </row>
    <row r="124" spans="1:18" ht="15.75" customHeight="1">
      <c r="A124" s="34"/>
      <c r="B124" s="129"/>
      <c r="C124" s="233"/>
      <c r="D124" s="34"/>
      <c r="E124" s="34"/>
      <c r="F124" s="34"/>
      <c r="G124" s="34"/>
      <c r="H124" s="34"/>
      <c r="I124" s="34"/>
      <c r="J124" s="34"/>
      <c r="K124" s="34"/>
      <c r="L124" s="34"/>
      <c r="M124" s="34"/>
      <c r="N124" s="34"/>
      <c r="O124" s="34"/>
      <c r="P124" s="34"/>
      <c r="Q124" s="34"/>
      <c r="R124" s="34"/>
    </row>
    <row r="125" spans="1:18" ht="15.75" customHeight="1">
      <c r="A125" s="34"/>
      <c r="B125" s="129"/>
      <c r="C125" s="233"/>
      <c r="D125" s="34"/>
      <c r="E125" s="34"/>
      <c r="F125" s="34"/>
      <c r="G125" s="34"/>
      <c r="H125" s="34"/>
      <c r="I125" s="34"/>
      <c r="J125" s="34"/>
      <c r="K125" s="34"/>
      <c r="L125" s="34"/>
      <c r="M125" s="34"/>
      <c r="N125" s="34"/>
      <c r="O125" s="34"/>
      <c r="P125" s="34"/>
      <c r="Q125" s="34"/>
      <c r="R125" s="34"/>
    </row>
    <row r="126" spans="1:18" ht="15.75" customHeight="1">
      <c r="A126" s="34"/>
      <c r="B126" s="129"/>
      <c r="C126" s="233"/>
      <c r="D126" s="34"/>
      <c r="E126" s="34"/>
      <c r="F126" s="34"/>
      <c r="G126" s="34"/>
      <c r="H126" s="34"/>
      <c r="I126" s="34"/>
      <c r="J126" s="34"/>
      <c r="K126" s="34"/>
      <c r="L126" s="34"/>
      <c r="M126" s="34"/>
      <c r="N126" s="34"/>
      <c r="O126" s="34"/>
      <c r="P126" s="34"/>
      <c r="Q126" s="34"/>
      <c r="R126" s="34"/>
    </row>
    <row r="127" spans="1:18" ht="15.75" customHeight="1">
      <c r="A127" s="34"/>
      <c r="B127" s="129"/>
      <c r="C127" s="233"/>
      <c r="D127" s="34"/>
      <c r="E127" s="34"/>
      <c r="F127" s="34"/>
      <c r="G127" s="34"/>
      <c r="H127" s="34"/>
      <c r="I127" s="34"/>
      <c r="J127" s="34"/>
      <c r="K127" s="34"/>
      <c r="L127" s="34"/>
      <c r="M127" s="34"/>
      <c r="N127" s="34"/>
      <c r="O127" s="34"/>
      <c r="P127" s="34"/>
      <c r="Q127" s="34"/>
      <c r="R127" s="34"/>
    </row>
    <row r="128" spans="1:18" ht="15.75" customHeight="1">
      <c r="A128" s="34"/>
      <c r="B128" s="129"/>
      <c r="C128" s="233"/>
      <c r="D128" s="34"/>
      <c r="E128" s="34"/>
      <c r="F128" s="34"/>
      <c r="G128" s="34"/>
      <c r="H128" s="34"/>
      <c r="I128" s="34"/>
      <c r="J128" s="34"/>
      <c r="K128" s="34"/>
      <c r="L128" s="34"/>
      <c r="M128" s="34"/>
      <c r="N128" s="34"/>
      <c r="O128" s="34"/>
      <c r="P128" s="34"/>
      <c r="Q128" s="34"/>
      <c r="R128" s="34"/>
    </row>
    <row r="129" spans="1:18" ht="15.75" customHeight="1">
      <c r="A129" s="34"/>
      <c r="B129" s="129"/>
      <c r="C129" s="233"/>
      <c r="D129" s="34"/>
      <c r="E129" s="34"/>
      <c r="F129" s="34"/>
      <c r="G129" s="34"/>
      <c r="H129" s="34"/>
      <c r="I129" s="34"/>
      <c r="J129" s="34"/>
      <c r="K129" s="34"/>
      <c r="L129" s="34"/>
      <c r="M129" s="34"/>
      <c r="N129" s="34"/>
      <c r="O129" s="34"/>
      <c r="P129" s="34"/>
      <c r="Q129" s="34"/>
      <c r="R129" s="34"/>
    </row>
    <row r="130" spans="1:18" ht="15.75" customHeight="1">
      <c r="A130" s="34"/>
      <c r="B130" s="129"/>
      <c r="C130" s="233"/>
      <c r="D130" s="34"/>
      <c r="E130" s="34"/>
      <c r="F130" s="34"/>
      <c r="G130" s="34"/>
      <c r="H130" s="34"/>
      <c r="I130" s="34"/>
      <c r="J130" s="34"/>
      <c r="K130" s="34"/>
      <c r="L130" s="34"/>
      <c r="M130" s="34"/>
      <c r="N130" s="34"/>
      <c r="O130" s="34"/>
      <c r="P130" s="34"/>
      <c r="Q130" s="34"/>
      <c r="R130" s="34"/>
    </row>
    <row r="131" spans="1:18" ht="15.75" customHeight="1">
      <c r="A131" s="34"/>
      <c r="B131" s="129"/>
      <c r="C131" s="233"/>
      <c r="D131" s="34"/>
      <c r="E131" s="34"/>
      <c r="F131" s="34"/>
      <c r="G131" s="34"/>
      <c r="H131" s="34"/>
      <c r="I131" s="34"/>
      <c r="J131" s="34"/>
      <c r="K131" s="34"/>
      <c r="L131" s="34"/>
      <c r="M131" s="34"/>
      <c r="N131" s="34"/>
      <c r="O131" s="34"/>
      <c r="P131" s="34"/>
      <c r="Q131" s="34"/>
      <c r="R131" s="34"/>
    </row>
    <row r="132" spans="1:18" ht="15.75" customHeight="1">
      <c r="A132" s="34"/>
      <c r="B132" s="129"/>
      <c r="C132" s="233"/>
      <c r="D132" s="34"/>
      <c r="E132" s="34"/>
      <c r="F132" s="34"/>
      <c r="G132" s="34"/>
      <c r="H132" s="34"/>
      <c r="I132" s="34"/>
      <c r="J132" s="34"/>
      <c r="K132" s="34"/>
      <c r="L132" s="34"/>
      <c r="M132" s="34"/>
      <c r="N132" s="34"/>
      <c r="O132" s="34"/>
      <c r="P132" s="34"/>
      <c r="Q132" s="34"/>
      <c r="R132" s="34"/>
    </row>
    <row r="133" spans="1:18" ht="15.75" customHeight="1">
      <c r="A133" s="34"/>
      <c r="B133" s="129"/>
      <c r="C133" s="233"/>
      <c r="D133" s="34"/>
      <c r="E133" s="34"/>
      <c r="F133" s="34"/>
      <c r="G133" s="34"/>
      <c r="H133" s="34"/>
      <c r="I133" s="34"/>
      <c r="J133" s="34"/>
      <c r="K133" s="34"/>
      <c r="L133" s="34"/>
      <c r="M133" s="34"/>
      <c r="N133" s="34"/>
      <c r="O133" s="34"/>
      <c r="P133" s="34"/>
      <c r="Q133" s="34"/>
      <c r="R133" s="34"/>
    </row>
    <row r="134" spans="1:18" ht="15.75" customHeight="1">
      <c r="A134" s="34"/>
      <c r="B134" s="129"/>
      <c r="C134" s="233"/>
      <c r="D134" s="34"/>
      <c r="E134" s="34"/>
      <c r="F134" s="34"/>
      <c r="G134" s="34"/>
      <c r="H134" s="34"/>
      <c r="I134" s="34"/>
      <c r="J134" s="34"/>
      <c r="K134" s="34"/>
      <c r="L134" s="34"/>
      <c r="M134" s="34"/>
      <c r="N134" s="34"/>
      <c r="O134" s="34"/>
      <c r="P134" s="34"/>
      <c r="Q134" s="34"/>
      <c r="R134" s="34"/>
    </row>
    <row r="135" spans="1:18" ht="15.75" customHeight="1">
      <c r="A135" s="34"/>
      <c r="B135" s="129"/>
      <c r="C135" s="233"/>
      <c r="D135" s="34"/>
      <c r="E135" s="34"/>
      <c r="F135" s="34"/>
      <c r="G135" s="34"/>
      <c r="H135" s="34"/>
      <c r="I135" s="34"/>
      <c r="J135" s="34"/>
      <c r="K135" s="34"/>
      <c r="L135" s="34"/>
      <c r="M135" s="34"/>
      <c r="N135" s="34"/>
      <c r="O135" s="34"/>
      <c r="P135" s="34"/>
      <c r="Q135" s="34"/>
      <c r="R135" s="34"/>
    </row>
    <row r="136" spans="1:18" ht="15.75" customHeight="1">
      <c r="A136" s="34"/>
      <c r="B136" s="129"/>
      <c r="C136" s="233"/>
      <c r="D136" s="34"/>
      <c r="E136" s="34"/>
      <c r="F136" s="34"/>
      <c r="G136" s="34"/>
      <c r="H136" s="34"/>
      <c r="I136" s="34"/>
      <c r="J136" s="34"/>
      <c r="K136" s="34"/>
      <c r="L136" s="34"/>
      <c r="M136" s="34"/>
      <c r="N136" s="34"/>
      <c r="O136" s="34"/>
      <c r="P136" s="34"/>
      <c r="Q136" s="34"/>
      <c r="R136" s="34"/>
    </row>
    <row r="137" spans="1:18" ht="15.75" customHeight="1">
      <c r="A137" s="34"/>
      <c r="B137" s="129"/>
      <c r="C137" s="233"/>
      <c r="D137" s="34"/>
      <c r="E137" s="34"/>
      <c r="F137" s="34"/>
      <c r="G137" s="34"/>
      <c r="H137" s="34"/>
      <c r="I137" s="34"/>
      <c r="J137" s="34"/>
      <c r="K137" s="34"/>
      <c r="L137" s="34"/>
      <c r="M137" s="34"/>
      <c r="N137" s="34"/>
      <c r="O137" s="34"/>
      <c r="P137" s="34"/>
      <c r="Q137" s="34"/>
      <c r="R137" s="34"/>
    </row>
    <row r="138" spans="1:18" ht="15.75" customHeight="1">
      <c r="A138" s="34"/>
      <c r="B138" s="129"/>
      <c r="C138" s="233"/>
      <c r="D138" s="34"/>
      <c r="E138" s="34"/>
      <c r="F138" s="34"/>
      <c r="G138" s="34"/>
      <c r="H138" s="34"/>
      <c r="I138" s="34"/>
      <c r="J138" s="34"/>
      <c r="K138" s="34"/>
      <c r="L138" s="34"/>
      <c r="M138" s="34"/>
      <c r="N138" s="34"/>
      <c r="O138" s="34"/>
      <c r="P138" s="34"/>
      <c r="Q138" s="34"/>
      <c r="R138" s="34"/>
    </row>
    <row r="139" spans="1:18" ht="15.75" customHeight="1">
      <c r="A139" s="34"/>
      <c r="B139" s="129"/>
      <c r="C139" s="233"/>
      <c r="D139" s="34"/>
      <c r="E139" s="34"/>
      <c r="F139" s="34"/>
      <c r="G139" s="34"/>
      <c r="H139" s="34"/>
      <c r="I139" s="34"/>
      <c r="J139" s="34"/>
      <c r="K139" s="34"/>
      <c r="L139" s="34"/>
      <c r="M139" s="34"/>
      <c r="N139" s="34"/>
      <c r="O139" s="34"/>
      <c r="P139" s="34"/>
      <c r="Q139" s="34"/>
      <c r="R139" s="34"/>
    </row>
    <row r="140" spans="1:18" ht="15.75" customHeight="1">
      <c r="A140" s="34"/>
      <c r="B140" s="129"/>
      <c r="C140" s="233"/>
      <c r="D140" s="34"/>
      <c r="E140" s="34"/>
      <c r="F140" s="34"/>
      <c r="G140" s="34"/>
      <c r="H140" s="34"/>
      <c r="I140" s="34"/>
      <c r="J140" s="34"/>
      <c r="K140" s="34"/>
      <c r="L140" s="34"/>
      <c r="M140" s="34"/>
      <c r="N140" s="34"/>
      <c r="O140" s="34"/>
      <c r="P140" s="34"/>
      <c r="Q140" s="34"/>
      <c r="R140" s="34"/>
    </row>
    <row r="141" spans="1:18" ht="15.75" customHeight="1">
      <c r="A141" s="34"/>
      <c r="B141" s="129"/>
      <c r="C141" s="233"/>
      <c r="D141" s="34"/>
      <c r="E141" s="34"/>
      <c r="F141" s="34"/>
      <c r="G141" s="34"/>
      <c r="H141" s="34"/>
      <c r="I141" s="34"/>
      <c r="J141" s="34"/>
      <c r="K141" s="34"/>
      <c r="L141" s="34"/>
      <c r="M141" s="34"/>
      <c r="N141" s="34"/>
      <c r="O141" s="34"/>
      <c r="P141" s="34"/>
      <c r="Q141" s="34"/>
      <c r="R141" s="34"/>
    </row>
    <row r="142" spans="1:18" ht="15.75" customHeight="1">
      <c r="A142" s="34"/>
      <c r="B142" s="129"/>
      <c r="C142" s="233"/>
      <c r="D142" s="34"/>
      <c r="E142" s="34"/>
      <c r="F142" s="34"/>
      <c r="G142" s="34"/>
      <c r="H142" s="34"/>
      <c r="I142" s="34"/>
      <c r="J142" s="34"/>
      <c r="K142" s="34"/>
      <c r="L142" s="34"/>
      <c r="M142" s="34"/>
      <c r="N142" s="34"/>
      <c r="O142" s="34"/>
      <c r="P142" s="34"/>
      <c r="Q142" s="34"/>
      <c r="R142" s="34"/>
    </row>
    <row r="143" spans="1:18" ht="15.75" customHeight="1">
      <c r="A143" s="34"/>
      <c r="B143" s="129"/>
      <c r="C143" s="233"/>
      <c r="D143" s="34"/>
      <c r="E143" s="34"/>
      <c r="F143" s="34"/>
      <c r="G143" s="34"/>
      <c r="H143" s="34"/>
      <c r="I143" s="34"/>
      <c r="J143" s="34"/>
      <c r="K143" s="34"/>
      <c r="L143" s="34"/>
      <c r="M143" s="34"/>
      <c r="N143" s="34"/>
      <c r="O143" s="34"/>
      <c r="P143" s="34"/>
      <c r="Q143" s="34"/>
      <c r="R143" s="34"/>
    </row>
    <row r="144" spans="1:18" ht="15.75" customHeight="1">
      <c r="A144" s="34"/>
      <c r="B144" s="129"/>
      <c r="C144" s="233"/>
      <c r="D144" s="34"/>
      <c r="E144" s="34"/>
      <c r="F144" s="34"/>
      <c r="G144" s="34"/>
      <c r="H144" s="34"/>
      <c r="I144" s="34"/>
      <c r="J144" s="34"/>
      <c r="K144" s="34"/>
      <c r="L144" s="34"/>
      <c r="M144" s="34"/>
      <c r="N144" s="34"/>
      <c r="O144" s="34"/>
      <c r="P144" s="34"/>
      <c r="Q144" s="34"/>
      <c r="R144" s="34"/>
    </row>
    <row r="145" spans="1:18" ht="15.75" customHeight="1">
      <c r="A145" s="34"/>
      <c r="B145" s="129"/>
      <c r="C145" s="233"/>
      <c r="D145" s="34"/>
      <c r="E145" s="34"/>
      <c r="F145" s="34"/>
      <c r="G145" s="34"/>
      <c r="H145" s="34"/>
      <c r="I145" s="34"/>
      <c r="J145" s="34"/>
      <c r="K145" s="34"/>
      <c r="L145" s="34"/>
      <c r="M145" s="34"/>
      <c r="N145" s="34"/>
      <c r="O145" s="34"/>
      <c r="P145" s="34"/>
      <c r="Q145" s="34"/>
      <c r="R145" s="34"/>
    </row>
    <row r="146" spans="1:18" ht="15.75" customHeight="1">
      <c r="A146" s="34"/>
      <c r="B146" s="129"/>
      <c r="C146" s="233"/>
      <c r="D146" s="34"/>
      <c r="E146" s="34"/>
      <c r="F146" s="34"/>
      <c r="G146" s="34"/>
      <c r="H146" s="34"/>
      <c r="I146" s="34"/>
      <c r="J146" s="34"/>
      <c r="K146" s="34"/>
      <c r="L146" s="34"/>
      <c r="M146" s="34"/>
      <c r="N146" s="34"/>
      <c r="O146" s="34"/>
      <c r="P146" s="34"/>
      <c r="Q146" s="34"/>
      <c r="R146" s="34"/>
    </row>
    <row r="147" spans="1:18" ht="15.75" customHeight="1">
      <c r="A147" s="34"/>
      <c r="B147" s="129"/>
      <c r="C147" s="233"/>
      <c r="D147" s="34"/>
      <c r="E147" s="34"/>
      <c r="F147" s="34"/>
      <c r="G147" s="34"/>
      <c r="H147" s="34"/>
      <c r="I147" s="34"/>
      <c r="J147" s="34"/>
      <c r="K147" s="34"/>
      <c r="L147" s="34"/>
      <c r="M147" s="34"/>
      <c r="N147" s="34"/>
      <c r="O147" s="34"/>
      <c r="P147" s="34"/>
      <c r="Q147" s="34"/>
      <c r="R147" s="34"/>
    </row>
    <row r="148" spans="1:18" ht="15.75" customHeight="1">
      <c r="A148" s="34"/>
      <c r="B148" s="129"/>
      <c r="C148" s="233"/>
      <c r="D148" s="34"/>
      <c r="E148" s="34"/>
      <c r="F148" s="34"/>
      <c r="G148" s="34"/>
      <c r="H148" s="34"/>
      <c r="I148" s="34"/>
      <c r="J148" s="34"/>
      <c r="K148" s="34"/>
      <c r="L148" s="34"/>
      <c r="M148" s="34"/>
      <c r="N148" s="34"/>
      <c r="O148" s="34"/>
      <c r="P148" s="34"/>
      <c r="Q148" s="34"/>
      <c r="R148" s="34"/>
    </row>
    <row r="149" spans="1:18" ht="15.75" customHeight="1">
      <c r="A149" s="34"/>
      <c r="B149" s="129"/>
      <c r="C149" s="233"/>
      <c r="D149" s="34"/>
      <c r="E149" s="34"/>
      <c r="F149" s="34"/>
      <c r="G149" s="34"/>
      <c r="H149" s="34"/>
      <c r="I149" s="34"/>
      <c r="J149" s="34"/>
      <c r="K149" s="34"/>
      <c r="L149" s="34"/>
      <c r="M149" s="34"/>
      <c r="N149" s="34"/>
      <c r="O149" s="34"/>
      <c r="P149" s="34"/>
      <c r="Q149" s="34"/>
      <c r="R149" s="34"/>
    </row>
    <row r="150" spans="1:18" ht="15.75" customHeight="1">
      <c r="A150" s="34"/>
      <c r="B150" s="129"/>
      <c r="C150" s="233"/>
      <c r="D150" s="34"/>
      <c r="E150" s="34"/>
      <c r="F150" s="34"/>
      <c r="G150" s="34"/>
      <c r="H150" s="34"/>
      <c r="I150" s="34"/>
      <c r="J150" s="34"/>
      <c r="K150" s="34"/>
      <c r="L150" s="34"/>
      <c r="M150" s="34"/>
      <c r="N150" s="34"/>
      <c r="O150" s="34"/>
      <c r="P150" s="34"/>
      <c r="Q150" s="34"/>
      <c r="R150" s="34"/>
    </row>
    <row r="151" spans="1:18" ht="15.75" customHeight="1">
      <c r="A151" s="34"/>
      <c r="B151" s="129"/>
      <c r="C151" s="233"/>
      <c r="D151" s="34"/>
      <c r="E151" s="34"/>
      <c r="F151" s="34"/>
      <c r="G151" s="34"/>
      <c r="H151" s="34"/>
      <c r="I151" s="34"/>
      <c r="J151" s="34"/>
      <c r="K151" s="34"/>
      <c r="L151" s="34"/>
      <c r="M151" s="34"/>
      <c r="N151" s="34"/>
      <c r="O151" s="34"/>
      <c r="P151" s="34"/>
      <c r="Q151" s="34"/>
      <c r="R151" s="34"/>
    </row>
    <row r="152" spans="1:18" ht="15.75" customHeight="1">
      <c r="A152" s="34"/>
      <c r="B152" s="129"/>
      <c r="C152" s="233"/>
      <c r="D152" s="34"/>
      <c r="E152" s="34"/>
      <c r="F152" s="34"/>
      <c r="G152" s="34"/>
      <c r="H152" s="34"/>
      <c r="I152" s="34"/>
      <c r="J152" s="34"/>
      <c r="K152" s="34"/>
      <c r="L152" s="34"/>
      <c r="M152" s="34"/>
      <c r="N152" s="34"/>
      <c r="O152" s="34"/>
      <c r="P152" s="34"/>
      <c r="Q152" s="34"/>
      <c r="R152" s="34"/>
    </row>
    <row r="153" spans="1:18" ht="15.75" customHeight="1">
      <c r="A153" s="34"/>
      <c r="B153" s="129"/>
      <c r="C153" s="233"/>
      <c r="D153" s="34"/>
      <c r="E153" s="34"/>
      <c r="F153" s="34"/>
      <c r="G153" s="34"/>
      <c r="H153" s="34"/>
      <c r="I153" s="34"/>
      <c r="J153" s="34"/>
      <c r="K153" s="34"/>
      <c r="L153" s="34"/>
      <c r="M153" s="34"/>
      <c r="N153" s="34"/>
      <c r="O153" s="34"/>
      <c r="P153" s="34"/>
      <c r="Q153" s="34"/>
      <c r="R153" s="34"/>
    </row>
    <row r="154" spans="1:18" ht="15.75" customHeight="1">
      <c r="A154" s="34"/>
      <c r="B154" s="129"/>
      <c r="C154" s="233"/>
      <c r="D154" s="34"/>
      <c r="E154" s="34"/>
      <c r="F154" s="34"/>
      <c r="G154" s="34"/>
      <c r="H154" s="34"/>
      <c r="I154" s="34"/>
      <c r="J154" s="34"/>
      <c r="K154" s="34"/>
      <c r="L154" s="34"/>
      <c r="M154" s="34"/>
      <c r="N154" s="34"/>
      <c r="O154" s="34"/>
      <c r="P154" s="34"/>
      <c r="Q154" s="34"/>
      <c r="R154" s="34"/>
    </row>
    <row r="155" spans="1:18" ht="15.75" customHeight="1">
      <c r="A155" s="34"/>
      <c r="B155" s="129"/>
      <c r="C155" s="233"/>
      <c r="D155" s="34"/>
      <c r="E155" s="34"/>
      <c r="F155" s="34"/>
      <c r="G155" s="34"/>
      <c r="H155" s="34"/>
      <c r="I155" s="34"/>
      <c r="J155" s="34"/>
      <c r="K155" s="34"/>
      <c r="L155" s="34"/>
      <c r="M155" s="34"/>
      <c r="N155" s="34"/>
      <c r="O155" s="34"/>
      <c r="P155" s="34"/>
      <c r="Q155" s="34"/>
      <c r="R155" s="34"/>
    </row>
    <row r="156" spans="1:18" ht="15.75" customHeight="1">
      <c r="A156" s="34"/>
      <c r="B156" s="129"/>
      <c r="C156" s="233"/>
      <c r="D156" s="34"/>
      <c r="E156" s="34"/>
      <c r="F156" s="34"/>
      <c r="G156" s="34"/>
      <c r="H156" s="34"/>
      <c r="I156" s="34"/>
      <c r="J156" s="34"/>
      <c r="K156" s="34"/>
      <c r="L156" s="34"/>
      <c r="M156" s="34"/>
      <c r="N156" s="34"/>
      <c r="O156" s="34"/>
      <c r="P156" s="34"/>
      <c r="Q156" s="34"/>
      <c r="R156" s="34"/>
    </row>
    <row r="157" spans="1:18" ht="15.75" customHeight="1">
      <c r="A157" s="34"/>
      <c r="B157" s="129"/>
      <c r="C157" s="233"/>
      <c r="D157" s="34"/>
      <c r="E157" s="34"/>
      <c r="F157" s="34"/>
      <c r="G157" s="34"/>
      <c r="H157" s="34"/>
      <c r="I157" s="34"/>
      <c r="J157" s="34"/>
      <c r="K157" s="34"/>
      <c r="L157" s="34"/>
      <c r="M157" s="34"/>
      <c r="N157" s="34"/>
      <c r="O157" s="34"/>
      <c r="P157" s="34"/>
      <c r="Q157" s="34"/>
      <c r="R157" s="34"/>
    </row>
    <row r="158" spans="1:18" ht="15.75" customHeight="1">
      <c r="A158" s="34"/>
      <c r="B158" s="129"/>
      <c r="C158" s="233"/>
      <c r="D158" s="34"/>
      <c r="E158" s="34"/>
      <c r="F158" s="34"/>
      <c r="G158" s="34"/>
      <c r="H158" s="34"/>
      <c r="I158" s="34"/>
      <c r="J158" s="34"/>
      <c r="K158" s="34"/>
      <c r="L158" s="34"/>
      <c r="M158" s="34"/>
      <c r="N158" s="34"/>
      <c r="O158" s="34"/>
      <c r="P158" s="34"/>
      <c r="Q158" s="34"/>
      <c r="R158" s="34"/>
    </row>
    <row r="159" spans="1:18" ht="15.75" customHeight="1">
      <c r="A159" s="34"/>
      <c r="B159" s="129"/>
      <c r="C159" s="233"/>
      <c r="D159" s="34"/>
      <c r="E159" s="34"/>
      <c r="F159" s="34"/>
      <c r="G159" s="34"/>
      <c r="H159" s="34"/>
      <c r="I159" s="34"/>
      <c r="J159" s="34"/>
      <c r="K159" s="34"/>
      <c r="L159" s="34"/>
      <c r="M159" s="34"/>
      <c r="N159" s="34"/>
      <c r="O159" s="34"/>
      <c r="P159" s="34"/>
      <c r="Q159" s="34"/>
      <c r="R159" s="34"/>
    </row>
    <row r="160" spans="1:18" ht="15.75" customHeight="1">
      <c r="A160" s="34"/>
      <c r="B160" s="129"/>
      <c r="C160" s="233"/>
      <c r="D160" s="34"/>
      <c r="E160" s="34"/>
      <c r="F160" s="34"/>
      <c r="G160" s="34"/>
      <c r="H160" s="34"/>
      <c r="I160" s="34"/>
      <c r="J160" s="34"/>
      <c r="K160" s="34"/>
      <c r="L160" s="34"/>
      <c r="M160" s="34"/>
      <c r="N160" s="34"/>
      <c r="O160" s="34"/>
      <c r="P160" s="34"/>
      <c r="Q160" s="34"/>
      <c r="R160" s="34"/>
    </row>
    <row r="161" spans="1:18" ht="15.75" customHeight="1">
      <c r="A161" s="34"/>
      <c r="B161" s="129"/>
      <c r="C161" s="233"/>
      <c r="D161" s="34"/>
      <c r="E161" s="34"/>
      <c r="F161" s="34"/>
      <c r="G161" s="34"/>
      <c r="H161" s="34"/>
      <c r="I161" s="34"/>
      <c r="J161" s="34"/>
      <c r="K161" s="34"/>
      <c r="L161" s="34"/>
      <c r="M161" s="34"/>
      <c r="N161" s="34"/>
      <c r="O161" s="34"/>
      <c r="P161" s="34"/>
      <c r="Q161" s="34"/>
      <c r="R161" s="34"/>
    </row>
    <row r="162" spans="1:18" ht="15.75" customHeight="1">
      <c r="A162" s="34"/>
      <c r="B162" s="129"/>
      <c r="C162" s="233"/>
      <c r="D162" s="34"/>
      <c r="E162" s="34"/>
      <c r="F162" s="34"/>
      <c r="G162" s="34"/>
      <c r="H162" s="34"/>
      <c r="I162" s="34"/>
      <c r="J162" s="34"/>
      <c r="K162" s="34"/>
      <c r="L162" s="34"/>
      <c r="M162" s="34"/>
      <c r="N162" s="34"/>
      <c r="O162" s="34"/>
      <c r="P162" s="34"/>
      <c r="Q162" s="34"/>
      <c r="R162" s="34"/>
    </row>
    <row r="163" spans="1:18" ht="15.75" customHeight="1">
      <c r="A163" s="34"/>
      <c r="B163" s="129"/>
      <c r="C163" s="233"/>
      <c r="D163" s="34"/>
      <c r="E163" s="34"/>
      <c r="F163" s="34"/>
      <c r="G163" s="34"/>
      <c r="H163" s="34"/>
      <c r="I163" s="34"/>
      <c r="J163" s="34"/>
      <c r="K163" s="34"/>
      <c r="L163" s="34"/>
      <c r="M163" s="34"/>
      <c r="N163" s="34"/>
      <c r="O163" s="34"/>
      <c r="P163" s="34"/>
      <c r="Q163" s="34"/>
      <c r="R163" s="34"/>
    </row>
    <row r="164" spans="1:18" ht="15.75" customHeight="1">
      <c r="A164" s="34"/>
      <c r="B164" s="129"/>
      <c r="C164" s="233"/>
      <c r="D164" s="34"/>
      <c r="E164" s="34"/>
      <c r="F164" s="34"/>
      <c r="G164" s="34"/>
      <c r="H164" s="34"/>
      <c r="I164" s="34"/>
      <c r="J164" s="34"/>
      <c r="K164" s="34"/>
      <c r="L164" s="34"/>
      <c r="M164" s="34"/>
      <c r="N164" s="34"/>
      <c r="O164" s="34"/>
      <c r="P164" s="34"/>
      <c r="Q164" s="34"/>
      <c r="R164" s="34"/>
    </row>
    <row r="165" spans="1:18" ht="15.75" customHeight="1">
      <c r="A165" s="34"/>
      <c r="B165" s="129"/>
      <c r="C165" s="233"/>
      <c r="D165" s="34"/>
      <c r="E165" s="34"/>
      <c r="F165" s="34"/>
      <c r="G165" s="34"/>
      <c r="H165" s="34"/>
      <c r="I165" s="34"/>
      <c r="J165" s="34"/>
      <c r="K165" s="34"/>
      <c r="L165" s="34"/>
      <c r="M165" s="34"/>
      <c r="N165" s="34"/>
      <c r="O165" s="34"/>
      <c r="P165" s="34"/>
      <c r="Q165" s="34"/>
      <c r="R165" s="34"/>
    </row>
    <row r="166" spans="1:18" ht="15.75" customHeight="1">
      <c r="A166" s="34"/>
      <c r="B166" s="129"/>
      <c r="C166" s="233"/>
      <c r="D166" s="34"/>
      <c r="E166" s="34"/>
      <c r="F166" s="34"/>
      <c r="G166" s="34"/>
      <c r="H166" s="34"/>
      <c r="I166" s="34"/>
      <c r="J166" s="34"/>
      <c r="K166" s="34"/>
      <c r="L166" s="34"/>
      <c r="M166" s="34"/>
      <c r="N166" s="34"/>
      <c r="O166" s="34"/>
      <c r="P166" s="34"/>
      <c r="Q166" s="34"/>
      <c r="R166" s="34"/>
    </row>
    <row r="167" spans="1:18" ht="15.75" customHeight="1">
      <c r="A167" s="34"/>
      <c r="B167" s="129"/>
      <c r="C167" s="233"/>
      <c r="D167" s="34"/>
      <c r="E167" s="34"/>
      <c r="F167" s="34"/>
      <c r="G167" s="34"/>
      <c r="H167" s="34"/>
      <c r="I167" s="34"/>
      <c r="J167" s="34"/>
      <c r="K167" s="34"/>
      <c r="L167" s="34"/>
      <c r="M167" s="34"/>
      <c r="N167" s="34"/>
      <c r="O167" s="34"/>
      <c r="P167" s="34"/>
      <c r="Q167" s="34"/>
      <c r="R167" s="34"/>
    </row>
    <row r="168" spans="1:18" ht="15.75" customHeight="1">
      <c r="A168" s="34"/>
      <c r="B168" s="129"/>
      <c r="C168" s="233"/>
      <c r="D168" s="34"/>
      <c r="E168" s="34"/>
      <c r="F168" s="34"/>
      <c r="G168" s="34"/>
      <c r="H168" s="34"/>
      <c r="I168" s="34"/>
      <c r="J168" s="34"/>
      <c r="K168" s="34"/>
      <c r="L168" s="34"/>
      <c r="M168" s="34"/>
      <c r="N168" s="34"/>
      <c r="O168" s="34"/>
      <c r="P168" s="34"/>
      <c r="Q168" s="34"/>
      <c r="R168" s="34"/>
    </row>
    <row r="169" spans="1:18" ht="15.75" customHeight="1">
      <c r="A169" s="34"/>
      <c r="B169" s="129"/>
      <c r="C169" s="233"/>
      <c r="D169" s="34"/>
      <c r="E169" s="34"/>
      <c r="F169" s="34"/>
      <c r="G169" s="34"/>
      <c r="H169" s="34"/>
      <c r="I169" s="34"/>
      <c r="J169" s="34"/>
      <c r="K169" s="34"/>
      <c r="L169" s="34"/>
      <c r="M169" s="34"/>
      <c r="N169" s="34"/>
      <c r="O169" s="34"/>
      <c r="P169" s="34"/>
      <c r="Q169" s="34"/>
      <c r="R169" s="34"/>
    </row>
    <row r="170" spans="1:18" ht="15.75" customHeight="1">
      <c r="A170" s="34"/>
      <c r="B170" s="129"/>
      <c r="C170" s="233"/>
      <c r="D170" s="34"/>
      <c r="E170" s="34"/>
      <c r="F170" s="34"/>
      <c r="G170" s="34"/>
      <c r="H170" s="34"/>
      <c r="I170" s="34"/>
      <c r="J170" s="34"/>
      <c r="K170" s="34"/>
      <c r="L170" s="34"/>
      <c r="M170" s="34"/>
      <c r="N170" s="34"/>
      <c r="O170" s="34"/>
      <c r="P170" s="34"/>
      <c r="Q170" s="34"/>
      <c r="R170" s="34"/>
    </row>
    <row r="171" spans="1:18" ht="15.75" customHeight="1">
      <c r="A171" s="34"/>
      <c r="B171" s="129"/>
      <c r="C171" s="233"/>
      <c r="D171" s="34"/>
      <c r="E171" s="34"/>
      <c r="F171" s="34"/>
      <c r="G171" s="34"/>
      <c r="H171" s="34"/>
      <c r="I171" s="34"/>
      <c r="J171" s="34"/>
      <c r="K171" s="34"/>
      <c r="L171" s="34"/>
      <c r="M171" s="34"/>
      <c r="N171" s="34"/>
      <c r="O171" s="34"/>
      <c r="P171" s="34"/>
      <c r="Q171" s="34"/>
      <c r="R171" s="34"/>
    </row>
    <row r="172" spans="1:18" ht="15.75" customHeight="1">
      <c r="A172" s="34"/>
      <c r="B172" s="129"/>
      <c r="C172" s="233"/>
      <c r="D172" s="34"/>
      <c r="E172" s="34"/>
      <c r="F172" s="34"/>
      <c r="G172" s="34"/>
      <c r="H172" s="34"/>
      <c r="I172" s="34"/>
      <c r="J172" s="34"/>
      <c r="K172" s="34"/>
      <c r="L172" s="34"/>
      <c r="M172" s="34"/>
      <c r="N172" s="34"/>
      <c r="O172" s="34"/>
      <c r="P172" s="34"/>
      <c r="Q172" s="34"/>
      <c r="R172" s="34"/>
    </row>
    <row r="173" spans="1:18" ht="15.75" customHeight="1">
      <c r="A173" s="34"/>
      <c r="B173" s="129"/>
      <c r="C173" s="233"/>
      <c r="D173" s="34"/>
      <c r="E173" s="34"/>
      <c r="F173" s="34"/>
      <c r="G173" s="34"/>
      <c r="H173" s="34"/>
      <c r="I173" s="34"/>
      <c r="J173" s="34"/>
      <c r="K173" s="34"/>
      <c r="L173" s="34"/>
      <c r="M173" s="34"/>
      <c r="N173" s="34"/>
      <c r="O173" s="34"/>
      <c r="P173" s="34"/>
      <c r="Q173" s="34"/>
      <c r="R173" s="34"/>
    </row>
    <row r="174" spans="1:18" ht="15.75" customHeight="1">
      <c r="A174" s="34"/>
      <c r="B174" s="129"/>
      <c r="C174" s="233"/>
      <c r="D174" s="34"/>
      <c r="E174" s="34"/>
      <c r="F174" s="34"/>
      <c r="G174" s="34"/>
      <c r="H174" s="34"/>
      <c r="I174" s="34"/>
      <c r="J174" s="34"/>
      <c r="K174" s="34"/>
      <c r="L174" s="34"/>
      <c r="M174" s="34"/>
      <c r="N174" s="34"/>
      <c r="O174" s="34"/>
      <c r="P174" s="34"/>
      <c r="Q174" s="34"/>
      <c r="R174" s="34"/>
    </row>
    <row r="175" spans="1:18" ht="15.75" customHeight="1">
      <c r="A175" s="34"/>
      <c r="B175" s="129"/>
      <c r="C175" s="233"/>
      <c r="D175" s="34"/>
      <c r="E175" s="34"/>
      <c r="F175" s="34"/>
      <c r="G175" s="34"/>
      <c r="H175" s="34"/>
      <c r="I175" s="34"/>
      <c r="J175" s="34"/>
      <c r="K175" s="34"/>
      <c r="L175" s="34"/>
      <c r="M175" s="34"/>
      <c r="N175" s="34"/>
      <c r="O175" s="34"/>
      <c r="P175" s="34"/>
      <c r="Q175" s="34"/>
      <c r="R175" s="34"/>
    </row>
    <row r="176" spans="1:18" ht="15.75" customHeight="1">
      <c r="A176" s="34"/>
      <c r="B176" s="129"/>
      <c r="C176" s="233"/>
      <c r="D176" s="34"/>
      <c r="E176" s="34"/>
      <c r="F176" s="34"/>
      <c r="G176" s="34"/>
      <c r="H176" s="34"/>
      <c r="I176" s="34"/>
      <c r="J176" s="34"/>
      <c r="K176" s="34"/>
      <c r="L176" s="34"/>
      <c r="M176" s="34"/>
      <c r="N176" s="34"/>
      <c r="O176" s="34"/>
      <c r="P176" s="34"/>
      <c r="Q176" s="34"/>
      <c r="R176" s="34"/>
    </row>
    <row r="177" spans="1:18" ht="15.75" customHeight="1">
      <c r="A177" s="34"/>
      <c r="B177" s="129"/>
      <c r="C177" s="233"/>
      <c r="D177" s="34"/>
      <c r="E177" s="34"/>
      <c r="F177" s="34"/>
      <c r="G177" s="34"/>
      <c r="H177" s="34"/>
      <c r="I177" s="34"/>
      <c r="J177" s="34"/>
      <c r="K177" s="34"/>
      <c r="L177" s="34"/>
      <c r="M177" s="34"/>
      <c r="N177" s="34"/>
      <c r="O177" s="34"/>
      <c r="P177" s="34"/>
      <c r="Q177" s="34"/>
      <c r="R177" s="34"/>
    </row>
    <row r="178" spans="1:18" ht="15.75" customHeight="1">
      <c r="A178" s="34"/>
      <c r="B178" s="129"/>
      <c r="C178" s="233"/>
      <c r="D178" s="34"/>
      <c r="E178" s="34"/>
      <c r="F178" s="34"/>
      <c r="G178" s="34"/>
      <c r="H178" s="34"/>
      <c r="I178" s="34"/>
      <c r="J178" s="34"/>
      <c r="K178" s="34"/>
      <c r="L178" s="34"/>
      <c r="M178" s="34"/>
      <c r="N178" s="34"/>
      <c r="O178" s="34"/>
      <c r="P178" s="34"/>
      <c r="Q178" s="34"/>
      <c r="R178" s="34"/>
    </row>
    <row r="179" spans="1:18" ht="15.75" customHeight="1">
      <c r="A179" s="34"/>
      <c r="B179" s="129"/>
      <c r="C179" s="233"/>
      <c r="D179" s="34"/>
      <c r="E179" s="34"/>
      <c r="F179" s="34"/>
      <c r="G179" s="34"/>
      <c r="H179" s="34"/>
      <c r="I179" s="34"/>
      <c r="J179" s="34"/>
      <c r="K179" s="34"/>
      <c r="L179" s="34"/>
      <c r="M179" s="34"/>
      <c r="N179" s="34"/>
      <c r="O179" s="34"/>
      <c r="P179" s="34"/>
      <c r="Q179" s="34"/>
      <c r="R179" s="34"/>
    </row>
    <row r="180" spans="1:18" ht="15.75" customHeight="1">
      <c r="A180" s="34"/>
      <c r="B180" s="129"/>
      <c r="C180" s="233"/>
      <c r="D180" s="34"/>
      <c r="E180" s="34"/>
      <c r="F180" s="34"/>
      <c r="G180" s="34"/>
      <c r="H180" s="34"/>
      <c r="I180" s="34"/>
      <c r="J180" s="34"/>
      <c r="K180" s="34"/>
      <c r="L180" s="34"/>
      <c r="M180" s="34"/>
      <c r="N180" s="34"/>
      <c r="O180" s="34"/>
      <c r="P180" s="34"/>
      <c r="Q180" s="34"/>
      <c r="R180" s="34"/>
    </row>
    <row r="181" spans="1:18" ht="15.75" customHeight="1">
      <c r="A181" s="34"/>
      <c r="B181" s="129"/>
      <c r="C181" s="233"/>
      <c r="D181" s="34"/>
      <c r="E181" s="34"/>
      <c r="F181" s="34"/>
      <c r="G181" s="34"/>
      <c r="H181" s="34"/>
      <c r="I181" s="34"/>
      <c r="J181" s="34"/>
      <c r="K181" s="34"/>
      <c r="L181" s="34"/>
      <c r="M181" s="34"/>
      <c r="N181" s="34"/>
      <c r="O181" s="34"/>
      <c r="P181" s="34"/>
      <c r="Q181" s="34"/>
      <c r="R181" s="34"/>
    </row>
    <row r="182" spans="1:18" ht="15.75" customHeight="1">
      <c r="A182" s="34"/>
      <c r="B182" s="129"/>
      <c r="C182" s="233"/>
      <c r="D182" s="34"/>
      <c r="E182" s="34"/>
      <c r="F182" s="34"/>
      <c r="G182" s="34"/>
      <c r="H182" s="34"/>
      <c r="I182" s="34"/>
      <c r="J182" s="34"/>
      <c r="K182" s="34"/>
      <c r="L182" s="34"/>
      <c r="M182" s="34"/>
      <c r="N182" s="34"/>
      <c r="O182" s="34"/>
      <c r="P182" s="34"/>
      <c r="Q182" s="34"/>
      <c r="R182" s="34"/>
    </row>
    <row r="183" spans="1:18" ht="15.75" customHeight="1">
      <c r="A183" s="34"/>
      <c r="B183" s="129"/>
      <c r="C183" s="233"/>
      <c r="D183" s="34"/>
      <c r="E183" s="34"/>
      <c r="F183" s="34"/>
      <c r="G183" s="34"/>
      <c r="H183" s="34"/>
      <c r="I183" s="34"/>
      <c r="J183" s="34"/>
      <c r="K183" s="34"/>
      <c r="L183" s="34"/>
      <c r="M183" s="34"/>
      <c r="N183" s="34"/>
      <c r="O183" s="34"/>
      <c r="P183" s="34"/>
      <c r="Q183" s="34"/>
      <c r="R183" s="34"/>
    </row>
    <row r="184" spans="1:18" ht="15.75" customHeight="1">
      <c r="A184" s="34"/>
      <c r="B184" s="129"/>
      <c r="C184" s="233"/>
      <c r="D184" s="34"/>
      <c r="E184" s="34"/>
      <c r="F184" s="34"/>
      <c r="G184" s="34"/>
      <c r="H184" s="34"/>
      <c r="I184" s="34"/>
      <c r="J184" s="34"/>
      <c r="K184" s="34"/>
      <c r="L184" s="34"/>
      <c r="M184" s="34"/>
      <c r="N184" s="34"/>
      <c r="O184" s="34"/>
      <c r="P184" s="34"/>
      <c r="Q184" s="34"/>
      <c r="R184" s="34"/>
    </row>
    <row r="185" spans="1:18" ht="15.75" customHeight="1">
      <c r="A185" s="34"/>
      <c r="B185" s="129"/>
      <c r="C185" s="233"/>
      <c r="D185" s="34"/>
      <c r="E185" s="34"/>
      <c r="F185" s="34"/>
      <c r="G185" s="34"/>
      <c r="H185" s="34"/>
      <c r="I185" s="34"/>
      <c r="J185" s="34"/>
      <c r="K185" s="34"/>
      <c r="L185" s="34"/>
      <c r="M185" s="34"/>
      <c r="N185" s="34"/>
      <c r="O185" s="34"/>
      <c r="P185" s="34"/>
      <c r="Q185" s="34"/>
      <c r="R185" s="34"/>
    </row>
    <row r="186" spans="1:18" ht="15.75" customHeight="1">
      <c r="A186" s="34"/>
      <c r="B186" s="129"/>
      <c r="C186" s="233"/>
      <c r="D186" s="34"/>
      <c r="E186" s="34"/>
      <c r="F186" s="34"/>
      <c r="G186" s="34"/>
      <c r="H186" s="34"/>
      <c r="I186" s="34"/>
      <c r="J186" s="34"/>
      <c r="K186" s="34"/>
      <c r="L186" s="34"/>
      <c r="M186" s="34"/>
      <c r="N186" s="34"/>
      <c r="O186" s="34"/>
      <c r="P186" s="34"/>
      <c r="Q186" s="34"/>
      <c r="R186" s="34"/>
    </row>
    <row r="187" spans="1:18" ht="15.75" customHeight="1">
      <c r="A187" s="34"/>
      <c r="B187" s="129"/>
      <c r="C187" s="233"/>
      <c r="D187" s="34"/>
      <c r="E187" s="34"/>
      <c r="F187" s="34"/>
      <c r="G187" s="34"/>
      <c r="H187" s="34"/>
      <c r="I187" s="34"/>
      <c r="J187" s="34"/>
      <c r="K187" s="34"/>
      <c r="L187" s="34"/>
      <c r="M187" s="34"/>
      <c r="N187" s="34"/>
      <c r="O187" s="34"/>
      <c r="P187" s="34"/>
      <c r="Q187" s="34"/>
      <c r="R187" s="34"/>
    </row>
    <row r="188" spans="1:18" ht="15.75" customHeight="1">
      <c r="A188" s="34"/>
      <c r="B188" s="129"/>
      <c r="C188" s="233"/>
      <c r="D188" s="34"/>
      <c r="E188" s="34"/>
      <c r="F188" s="34"/>
      <c r="G188" s="34"/>
      <c r="H188" s="34"/>
      <c r="I188" s="34"/>
      <c r="J188" s="34"/>
      <c r="K188" s="34"/>
      <c r="L188" s="34"/>
      <c r="M188" s="34"/>
      <c r="N188" s="34"/>
      <c r="O188" s="34"/>
      <c r="P188" s="34"/>
      <c r="Q188" s="34"/>
      <c r="R188" s="34"/>
    </row>
    <row r="189" spans="1:18" ht="15.75" customHeight="1">
      <c r="A189" s="34"/>
      <c r="B189" s="129"/>
      <c r="C189" s="233"/>
      <c r="D189" s="34"/>
      <c r="E189" s="34"/>
      <c r="F189" s="34"/>
      <c r="G189" s="34"/>
      <c r="H189" s="34"/>
      <c r="I189" s="34"/>
      <c r="J189" s="34"/>
      <c r="K189" s="34"/>
      <c r="L189" s="34"/>
      <c r="M189" s="34"/>
      <c r="N189" s="34"/>
      <c r="O189" s="34"/>
      <c r="P189" s="34"/>
      <c r="Q189" s="34"/>
      <c r="R189" s="34"/>
    </row>
    <row r="190" spans="1:18" ht="15.75" customHeight="1">
      <c r="A190" s="34"/>
      <c r="B190" s="129"/>
      <c r="C190" s="233"/>
      <c r="D190" s="34"/>
      <c r="E190" s="34"/>
      <c r="F190" s="34"/>
      <c r="G190" s="34"/>
      <c r="H190" s="34"/>
      <c r="I190" s="34"/>
      <c r="J190" s="34"/>
      <c r="K190" s="34"/>
      <c r="L190" s="34"/>
      <c r="M190" s="34"/>
      <c r="N190" s="34"/>
      <c r="O190" s="34"/>
      <c r="P190" s="34"/>
      <c r="Q190" s="34"/>
      <c r="R190" s="34"/>
    </row>
    <row r="191" spans="1:18" ht="15.75" customHeight="1">
      <c r="A191" s="34"/>
      <c r="B191" s="129"/>
      <c r="C191" s="233"/>
      <c r="D191" s="34"/>
      <c r="E191" s="34"/>
      <c r="F191" s="34"/>
      <c r="G191" s="34"/>
      <c r="H191" s="34"/>
      <c r="I191" s="34"/>
      <c r="J191" s="34"/>
      <c r="K191" s="34"/>
      <c r="L191" s="34"/>
      <c r="M191" s="34"/>
      <c r="N191" s="34"/>
      <c r="O191" s="34"/>
      <c r="P191" s="34"/>
      <c r="Q191" s="34"/>
      <c r="R191" s="34"/>
    </row>
    <row r="192" spans="1:18" ht="15.75" customHeight="1">
      <c r="A192" s="34"/>
      <c r="B192" s="129"/>
      <c r="C192" s="233"/>
      <c r="D192" s="34"/>
      <c r="E192" s="34"/>
      <c r="F192" s="34"/>
      <c r="G192" s="34"/>
      <c r="H192" s="34"/>
      <c r="I192" s="34"/>
      <c r="J192" s="34"/>
      <c r="K192" s="34"/>
      <c r="L192" s="34"/>
      <c r="M192" s="34"/>
      <c r="N192" s="34"/>
      <c r="O192" s="34"/>
      <c r="P192" s="34"/>
      <c r="Q192" s="34"/>
      <c r="R192" s="34"/>
    </row>
    <row r="193" spans="1:18" ht="15.75" customHeight="1">
      <c r="A193" s="34"/>
      <c r="B193" s="129"/>
      <c r="C193" s="233"/>
      <c r="D193" s="34"/>
      <c r="E193" s="34"/>
      <c r="F193" s="34"/>
      <c r="G193" s="34"/>
      <c r="H193" s="34"/>
      <c r="I193" s="34"/>
      <c r="J193" s="34"/>
      <c r="K193" s="34"/>
      <c r="L193" s="34"/>
      <c r="M193" s="34"/>
      <c r="N193" s="34"/>
      <c r="O193" s="34"/>
      <c r="P193" s="34"/>
      <c r="Q193" s="34"/>
      <c r="R193" s="34"/>
    </row>
    <row r="194" spans="1:18" ht="15.75" customHeight="1">
      <c r="A194" s="34"/>
      <c r="B194" s="129"/>
      <c r="C194" s="233"/>
      <c r="D194" s="34"/>
      <c r="E194" s="34"/>
      <c r="F194" s="34"/>
      <c r="G194" s="34"/>
      <c r="H194" s="34"/>
      <c r="I194" s="34"/>
      <c r="J194" s="34"/>
      <c r="K194" s="34"/>
      <c r="L194" s="34"/>
      <c r="M194" s="34"/>
      <c r="N194" s="34"/>
      <c r="O194" s="34"/>
      <c r="P194" s="34"/>
      <c r="Q194" s="34"/>
      <c r="R194" s="34"/>
    </row>
    <row r="195" spans="1:18" ht="15.75" customHeight="1">
      <c r="A195" s="34"/>
      <c r="B195" s="129"/>
      <c r="C195" s="233"/>
      <c r="D195" s="34"/>
      <c r="E195" s="34"/>
      <c r="F195" s="34"/>
      <c r="G195" s="34"/>
      <c r="H195" s="34"/>
      <c r="I195" s="34"/>
      <c r="J195" s="34"/>
      <c r="K195" s="34"/>
      <c r="L195" s="34"/>
      <c r="M195" s="34"/>
      <c r="N195" s="34"/>
      <c r="O195" s="34"/>
      <c r="P195" s="34"/>
      <c r="Q195" s="34"/>
      <c r="R195" s="34"/>
    </row>
    <row r="196" spans="1:18" ht="15.75" customHeight="1">
      <c r="A196" s="34"/>
      <c r="B196" s="129"/>
      <c r="C196" s="233"/>
      <c r="D196" s="34"/>
      <c r="E196" s="34"/>
      <c r="F196" s="34"/>
      <c r="G196" s="34"/>
      <c r="H196" s="34"/>
      <c r="I196" s="34"/>
      <c r="J196" s="34"/>
      <c r="K196" s="34"/>
      <c r="L196" s="34"/>
      <c r="M196" s="34"/>
      <c r="N196" s="34"/>
      <c r="O196" s="34"/>
      <c r="P196" s="34"/>
      <c r="Q196" s="34"/>
      <c r="R196" s="34"/>
    </row>
    <row r="197" spans="1:18" ht="15.75" customHeight="1">
      <c r="A197" s="34"/>
      <c r="B197" s="129"/>
      <c r="C197" s="233"/>
      <c r="D197" s="34"/>
      <c r="E197" s="34"/>
      <c r="F197" s="34"/>
      <c r="G197" s="34"/>
      <c r="H197" s="34"/>
      <c r="I197" s="34"/>
      <c r="J197" s="34"/>
      <c r="K197" s="34"/>
      <c r="L197" s="34"/>
      <c r="M197" s="34"/>
      <c r="N197" s="34"/>
      <c r="O197" s="34"/>
      <c r="P197" s="34"/>
      <c r="Q197" s="34"/>
      <c r="R197" s="34"/>
    </row>
    <row r="198" spans="1:18" ht="15.75" customHeight="1">
      <c r="A198" s="34"/>
      <c r="B198" s="129"/>
      <c r="C198" s="233"/>
      <c r="D198" s="34"/>
      <c r="E198" s="34"/>
      <c r="F198" s="34"/>
      <c r="G198" s="34"/>
      <c r="H198" s="34"/>
      <c r="I198" s="34"/>
      <c r="J198" s="34"/>
      <c r="K198" s="34"/>
      <c r="L198" s="34"/>
      <c r="M198" s="34"/>
      <c r="N198" s="34"/>
      <c r="O198" s="34"/>
      <c r="P198" s="34"/>
      <c r="Q198" s="34"/>
      <c r="R198" s="34"/>
    </row>
    <row r="199" spans="1:18" ht="15.75" customHeight="1">
      <c r="A199" s="34"/>
      <c r="B199" s="129"/>
      <c r="C199" s="233"/>
      <c r="D199" s="34"/>
      <c r="E199" s="34"/>
      <c r="F199" s="34"/>
      <c r="G199" s="34"/>
      <c r="H199" s="34"/>
      <c r="I199" s="34"/>
      <c r="J199" s="34"/>
      <c r="K199" s="34"/>
      <c r="L199" s="34"/>
      <c r="M199" s="34"/>
      <c r="N199" s="34"/>
      <c r="O199" s="34"/>
      <c r="P199" s="34"/>
      <c r="Q199" s="34"/>
      <c r="R199" s="34"/>
    </row>
    <row r="200" spans="1:18" ht="15.75" customHeight="1">
      <c r="A200" s="34"/>
      <c r="B200" s="129"/>
      <c r="C200" s="233"/>
      <c r="D200" s="34"/>
      <c r="E200" s="34"/>
      <c r="F200" s="34"/>
      <c r="G200" s="34"/>
      <c r="H200" s="34"/>
      <c r="I200" s="34"/>
      <c r="J200" s="34"/>
      <c r="K200" s="34"/>
      <c r="L200" s="34"/>
      <c r="M200" s="34"/>
      <c r="N200" s="34"/>
      <c r="O200" s="34"/>
      <c r="P200" s="34"/>
      <c r="Q200" s="34"/>
      <c r="R200" s="34"/>
    </row>
    <row r="201" spans="1:18" ht="15.75" customHeight="1">
      <c r="A201" s="34"/>
      <c r="B201" s="129"/>
      <c r="C201" s="233"/>
      <c r="D201" s="34"/>
      <c r="E201" s="34"/>
      <c r="F201" s="34"/>
      <c r="G201" s="34"/>
      <c r="H201" s="34"/>
      <c r="I201" s="34"/>
      <c r="J201" s="34"/>
      <c r="K201" s="34"/>
      <c r="L201" s="34"/>
      <c r="M201" s="34"/>
      <c r="N201" s="34"/>
      <c r="O201" s="34"/>
      <c r="P201" s="34"/>
      <c r="Q201" s="34"/>
      <c r="R201" s="34"/>
    </row>
    <row r="202" spans="1:18" ht="15.75" customHeight="1">
      <c r="A202" s="34"/>
      <c r="B202" s="129"/>
      <c r="C202" s="233"/>
      <c r="D202" s="34"/>
      <c r="E202" s="34"/>
      <c r="F202" s="34"/>
      <c r="G202" s="34"/>
      <c r="H202" s="34"/>
      <c r="I202" s="34"/>
      <c r="J202" s="34"/>
      <c r="K202" s="34"/>
      <c r="L202" s="34"/>
      <c r="M202" s="34"/>
      <c r="N202" s="34"/>
      <c r="O202" s="34"/>
      <c r="P202" s="34"/>
      <c r="Q202" s="34"/>
      <c r="R202" s="34"/>
    </row>
    <row r="203" spans="1:18" ht="15.75" customHeight="1">
      <c r="A203" s="34"/>
      <c r="B203" s="129"/>
      <c r="C203" s="233"/>
      <c r="D203" s="34"/>
      <c r="E203" s="34"/>
      <c r="F203" s="34"/>
      <c r="G203" s="34"/>
      <c r="H203" s="34"/>
      <c r="I203" s="34"/>
      <c r="J203" s="34"/>
      <c r="K203" s="34"/>
      <c r="L203" s="34"/>
      <c r="M203" s="34"/>
      <c r="N203" s="34"/>
      <c r="O203" s="34"/>
      <c r="P203" s="34"/>
      <c r="Q203" s="34"/>
      <c r="R203" s="34"/>
    </row>
    <row r="204" spans="1:18" ht="15.75" customHeight="1">
      <c r="A204" s="34"/>
      <c r="B204" s="129"/>
      <c r="C204" s="233"/>
      <c r="D204" s="34"/>
      <c r="E204" s="34"/>
      <c r="F204" s="34"/>
      <c r="G204" s="34"/>
      <c r="H204" s="34"/>
      <c r="I204" s="34"/>
      <c r="J204" s="34"/>
      <c r="K204" s="34"/>
      <c r="L204" s="34"/>
      <c r="M204" s="34"/>
      <c r="N204" s="34"/>
      <c r="O204" s="34"/>
      <c r="P204" s="34"/>
      <c r="Q204" s="34"/>
      <c r="R204" s="34"/>
    </row>
    <row r="205" spans="1:18" ht="15.75" customHeight="1">
      <c r="A205" s="34"/>
      <c r="B205" s="129"/>
      <c r="C205" s="233"/>
      <c r="D205" s="34"/>
      <c r="E205" s="34"/>
      <c r="F205" s="34"/>
      <c r="G205" s="34"/>
      <c r="H205" s="34"/>
      <c r="I205" s="34"/>
      <c r="J205" s="34"/>
      <c r="K205" s="34"/>
      <c r="L205" s="34"/>
      <c r="M205" s="34"/>
      <c r="N205" s="34"/>
      <c r="O205" s="34"/>
      <c r="P205" s="34"/>
      <c r="Q205" s="34"/>
      <c r="R205" s="34"/>
    </row>
    <row r="206" spans="1:18" ht="15.75" customHeight="1">
      <c r="A206" s="34"/>
      <c r="B206" s="129"/>
      <c r="C206" s="233"/>
      <c r="D206" s="34"/>
      <c r="E206" s="34"/>
      <c r="F206" s="34"/>
      <c r="G206" s="34"/>
      <c r="H206" s="34"/>
      <c r="I206" s="34"/>
      <c r="J206" s="34"/>
      <c r="K206" s="34"/>
      <c r="L206" s="34"/>
      <c r="M206" s="34"/>
      <c r="N206" s="34"/>
      <c r="O206" s="34"/>
      <c r="P206" s="34"/>
      <c r="Q206" s="34"/>
      <c r="R206" s="34"/>
    </row>
    <row r="207" spans="1:18" ht="15.75" customHeight="1">
      <c r="A207" s="34"/>
      <c r="B207" s="129"/>
      <c r="C207" s="233"/>
      <c r="D207" s="34"/>
      <c r="E207" s="34"/>
      <c r="F207" s="34"/>
      <c r="G207" s="34"/>
      <c r="H207" s="34"/>
      <c r="I207" s="34"/>
      <c r="J207" s="34"/>
      <c r="K207" s="34"/>
      <c r="L207" s="34"/>
      <c r="M207" s="34"/>
      <c r="N207" s="34"/>
      <c r="O207" s="34"/>
      <c r="P207" s="34"/>
      <c r="Q207" s="34"/>
      <c r="R207" s="34"/>
    </row>
    <row r="208" spans="1:1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ageMargins left="0" right="0" top="0" bottom="0"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workbookViewId="0"/>
  </sheetViews>
  <sheetFormatPr defaultColWidth="14.44140625" defaultRowHeight="15" customHeight="1"/>
  <cols>
    <col min="1" max="24" width="8.6640625" customWidth="1"/>
  </cols>
  <sheetData>
    <row r="1" spans="1:24" ht="14.25" customHeight="1">
      <c r="A1" s="38" t="s">
        <v>54</v>
      </c>
      <c r="B1" s="39" t="s">
        <v>56</v>
      </c>
      <c r="C1" s="39" t="s">
        <v>57</v>
      </c>
      <c r="D1" s="40" t="s">
        <v>60</v>
      </c>
      <c r="E1" s="41"/>
      <c r="F1" s="41"/>
      <c r="G1" s="41"/>
      <c r="H1" s="42"/>
      <c r="I1" s="41"/>
      <c r="J1" s="43"/>
      <c r="K1" s="43"/>
      <c r="L1" s="43"/>
      <c r="M1" s="43"/>
      <c r="N1" s="43"/>
      <c r="O1" s="43"/>
      <c r="P1" s="43"/>
      <c r="Q1" s="43"/>
      <c r="R1" s="43"/>
      <c r="S1" s="43"/>
      <c r="T1" s="43"/>
      <c r="U1" s="43"/>
      <c r="V1" s="43"/>
      <c r="W1" s="43"/>
      <c r="X1" s="43"/>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workbookViewId="0"/>
  </sheetViews>
  <sheetFormatPr defaultColWidth="14.44140625" defaultRowHeight="15" customHeight="1"/>
  <cols>
    <col min="1" max="24" width="8.6640625" customWidth="1"/>
  </cols>
  <sheetData>
    <row r="1" spans="1:24" ht="14.25" customHeight="1">
      <c r="A1" s="38" t="s">
        <v>54</v>
      </c>
      <c r="B1" s="39" t="s">
        <v>56</v>
      </c>
      <c r="C1" s="39" t="s">
        <v>57</v>
      </c>
      <c r="D1" s="40" t="s">
        <v>60</v>
      </c>
      <c r="E1" s="41"/>
      <c r="F1" s="41"/>
      <c r="G1" s="41"/>
      <c r="H1" s="42"/>
      <c r="I1" s="41"/>
      <c r="J1" s="43"/>
      <c r="K1" s="43"/>
      <c r="L1" s="43"/>
      <c r="M1" s="43"/>
      <c r="N1" s="43"/>
      <c r="O1" s="43"/>
      <c r="P1" s="43"/>
      <c r="Q1" s="43"/>
      <c r="R1" s="43"/>
      <c r="S1" s="43"/>
      <c r="T1" s="43"/>
      <c r="U1" s="43"/>
      <c r="V1" s="43"/>
      <c r="W1" s="43"/>
      <c r="X1" s="43"/>
    </row>
    <row r="2" spans="1:24" ht="14.25" customHeight="1"/>
    <row r="3" spans="1:24" ht="14.25" customHeight="1"/>
    <row r="4" spans="1:24" ht="14.25" customHeight="1"/>
    <row r="5" spans="1:24" ht="14.25" customHeight="1"/>
    <row r="6" spans="1:24" ht="14.25" customHeight="1"/>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00"/>
  <sheetViews>
    <sheetView workbookViewId="0"/>
  </sheetViews>
  <sheetFormatPr defaultColWidth="14.44140625" defaultRowHeight="15" customHeight="1"/>
  <cols>
    <col min="1" max="1" width="8.6640625" customWidth="1"/>
    <col min="2" max="2" width="36.44140625" customWidth="1"/>
    <col min="3" max="3" width="47.6640625" customWidth="1"/>
    <col min="4" max="4" width="8.6640625" customWidth="1"/>
    <col min="5" max="5" width="24.33203125" customWidth="1"/>
    <col min="6" max="20" width="8.6640625" customWidth="1"/>
  </cols>
  <sheetData>
    <row r="1" spans="1:20" ht="14.25" customHeight="1">
      <c r="A1" s="44"/>
      <c r="B1" s="45"/>
      <c r="C1" s="45"/>
      <c r="D1" s="45"/>
      <c r="E1" s="45"/>
      <c r="F1" s="45"/>
      <c r="G1" s="44"/>
      <c r="H1" s="44"/>
      <c r="I1" s="44"/>
      <c r="J1" s="44"/>
      <c r="K1" s="44"/>
      <c r="L1" s="44"/>
      <c r="M1" s="44"/>
      <c r="N1" s="44"/>
      <c r="O1" s="44"/>
      <c r="P1" s="44"/>
      <c r="Q1" s="44"/>
      <c r="R1" s="44"/>
      <c r="S1" s="44"/>
      <c r="T1" s="44"/>
    </row>
    <row r="2" spans="1:20" ht="14.25" customHeight="1">
      <c r="A2" s="46"/>
      <c r="B2" s="549" t="s">
        <v>12297</v>
      </c>
      <c r="C2" s="550"/>
      <c r="D2" s="550"/>
      <c r="E2" s="550"/>
      <c r="F2" s="551"/>
      <c r="G2" s="47"/>
      <c r="H2" s="47"/>
      <c r="I2" s="47"/>
      <c r="J2" s="47"/>
      <c r="K2" s="47"/>
      <c r="L2" s="47"/>
      <c r="M2" s="47"/>
      <c r="N2" s="47"/>
      <c r="O2" s="47"/>
      <c r="P2" s="47"/>
      <c r="Q2" s="47"/>
      <c r="R2" s="47"/>
      <c r="S2" s="47"/>
      <c r="T2" s="47"/>
    </row>
    <row r="3" spans="1:20" ht="14.25" customHeight="1">
      <c r="A3" s="48"/>
      <c r="B3" s="49" t="s">
        <v>12298</v>
      </c>
      <c r="C3" s="50" t="s">
        <v>12299</v>
      </c>
      <c r="D3" s="49" t="s">
        <v>109</v>
      </c>
      <c r="E3" s="51" t="s">
        <v>12252</v>
      </c>
      <c r="F3" s="49" t="s">
        <v>12300</v>
      </c>
      <c r="G3" s="52"/>
      <c r="H3" s="47"/>
      <c r="I3" s="47"/>
      <c r="J3" s="47"/>
      <c r="K3" s="47"/>
      <c r="L3" s="47"/>
      <c r="M3" s="47"/>
      <c r="N3" s="47"/>
      <c r="O3" s="47"/>
      <c r="P3" s="47"/>
      <c r="Q3" s="47"/>
      <c r="R3" s="47"/>
      <c r="S3" s="47"/>
      <c r="T3" s="47"/>
    </row>
    <row r="4" spans="1:20" ht="14.25" customHeight="1">
      <c r="B4" s="53" t="s">
        <v>12301</v>
      </c>
      <c r="C4" s="54" t="s">
        <v>12302</v>
      </c>
      <c r="D4" s="19" t="s">
        <v>12303</v>
      </c>
      <c r="E4" s="19" t="s">
        <v>12270</v>
      </c>
      <c r="F4" s="19"/>
    </row>
    <row r="5" spans="1:20" ht="14.25" customHeight="1">
      <c r="B5" s="55" t="s">
        <v>12304</v>
      </c>
      <c r="C5" s="54" t="s">
        <v>12305</v>
      </c>
      <c r="D5" s="19" t="s">
        <v>12303</v>
      </c>
      <c r="E5" s="19" t="s">
        <v>12270</v>
      </c>
      <c r="F5" s="19"/>
    </row>
    <row r="6" spans="1:20" ht="14.25" customHeight="1">
      <c r="B6" s="55" t="s">
        <v>12306</v>
      </c>
      <c r="C6" s="54" t="s">
        <v>12307</v>
      </c>
      <c r="D6" s="19" t="s">
        <v>12303</v>
      </c>
      <c r="E6" s="19" t="s">
        <v>12270</v>
      </c>
      <c r="F6" s="19"/>
    </row>
    <row r="7" spans="1:20" ht="14.25" customHeight="1">
      <c r="B7" s="53" t="s">
        <v>12308</v>
      </c>
      <c r="C7" s="56" t="s">
        <v>12309</v>
      </c>
      <c r="D7" s="19" t="s">
        <v>12310</v>
      </c>
      <c r="E7" s="19"/>
      <c r="F7" s="19"/>
    </row>
    <row r="8" spans="1:20" ht="14.25" customHeight="1">
      <c r="B8" s="55" t="s">
        <v>12306</v>
      </c>
      <c r="C8" s="57" t="s">
        <v>12307</v>
      </c>
      <c r="D8" s="19" t="s">
        <v>12310</v>
      </c>
      <c r="E8" s="19"/>
      <c r="F8" s="19"/>
    </row>
    <row r="9" spans="1:20" ht="14.25" customHeight="1">
      <c r="B9" s="55" t="s">
        <v>12301</v>
      </c>
      <c r="C9" s="57" t="s">
        <v>12302</v>
      </c>
      <c r="D9" s="19" t="s">
        <v>12310</v>
      </c>
      <c r="E9" s="19"/>
      <c r="F9" s="19"/>
    </row>
    <row r="10" spans="1:20" ht="14.25" customHeight="1">
      <c r="B10" s="55" t="s">
        <v>12311</v>
      </c>
      <c r="C10" s="57" t="s">
        <v>12312</v>
      </c>
      <c r="D10" s="19" t="s">
        <v>12303</v>
      </c>
      <c r="E10" s="19" t="s">
        <v>12270</v>
      </c>
      <c r="F10" s="19"/>
    </row>
    <row r="11" spans="1:20" ht="14.25" customHeight="1">
      <c r="B11" s="55" t="s">
        <v>12313</v>
      </c>
      <c r="C11" s="57" t="s">
        <v>12314</v>
      </c>
      <c r="D11" s="19" t="s">
        <v>12303</v>
      </c>
      <c r="E11" s="19"/>
      <c r="F11" s="19"/>
    </row>
    <row r="12" spans="1:20" ht="14.25" customHeight="1">
      <c r="B12" s="55" t="s">
        <v>12315</v>
      </c>
      <c r="C12" s="57" t="s">
        <v>12316</v>
      </c>
      <c r="D12" s="19" t="s">
        <v>12303</v>
      </c>
      <c r="E12" s="19"/>
      <c r="F12" s="19"/>
    </row>
    <row r="13" spans="1:20" ht="14.25" customHeight="1">
      <c r="B13" s="55" t="s">
        <v>12317</v>
      </c>
      <c r="C13" s="57" t="s">
        <v>12318</v>
      </c>
      <c r="D13" s="19" t="s">
        <v>12303</v>
      </c>
      <c r="E13" s="19"/>
      <c r="F13" s="19"/>
    </row>
    <row r="14" spans="1:20" ht="14.25" customHeight="1">
      <c r="B14" s="55" t="s">
        <v>12319</v>
      </c>
      <c r="C14" s="57" t="s">
        <v>12320</v>
      </c>
      <c r="D14" s="19" t="s">
        <v>12303</v>
      </c>
      <c r="E14" s="19"/>
      <c r="F14" s="19"/>
    </row>
    <row r="15" spans="1:20" ht="14.25" customHeight="1">
      <c r="B15" s="55" t="s">
        <v>12321</v>
      </c>
      <c r="C15" s="57" t="s">
        <v>12322</v>
      </c>
      <c r="D15" s="19" t="s">
        <v>12303</v>
      </c>
      <c r="E15" s="19"/>
      <c r="F15" s="19"/>
    </row>
    <row r="16" spans="1:20" ht="14.25" customHeight="1">
      <c r="B16" s="55" t="s">
        <v>12323</v>
      </c>
      <c r="C16" s="57" t="s">
        <v>12324</v>
      </c>
      <c r="D16" s="19" t="s">
        <v>12303</v>
      </c>
      <c r="E16" s="19"/>
      <c r="F16" s="19"/>
    </row>
    <row r="17" spans="2:6" ht="14.25" customHeight="1">
      <c r="B17" s="55" t="s">
        <v>12325</v>
      </c>
      <c r="C17" s="57" t="s">
        <v>12326</v>
      </c>
      <c r="D17" s="19" t="s">
        <v>12303</v>
      </c>
      <c r="E17" s="19"/>
      <c r="F17" s="19"/>
    </row>
    <row r="18" spans="2:6" ht="14.25" customHeight="1">
      <c r="B18" s="55" t="s">
        <v>12327</v>
      </c>
      <c r="C18" s="57" t="s">
        <v>12328</v>
      </c>
      <c r="D18" s="19" t="s">
        <v>12303</v>
      </c>
      <c r="E18" s="19"/>
      <c r="F18" s="19"/>
    </row>
    <row r="19" spans="2:6" ht="14.25" customHeight="1">
      <c r="B19" s="55" t="s">
        <v>12329</v>
      </c>
      <c r="C19" s="56" t="s">
        <v>12330</v>
      </c>
      <c r="D19" s="19" t="s">
        <v>12303</v>
      </c>
      <c r="E19" s="19"/>
      <c r="F19" s="19"/>
    </row>
    <row r="20" spans="2:6" ht="14.25" customHeight="1">
      <c r="B20" s="55" t="s">
        <v>12331</v>
      </c>
      <c r="C20" s="57" t="s">
        <v>12332</v>
      </c>
      <c r="D20" s="19" t="s">
        <v>12303</v>
      </c>
      <c r="E20" s="19"/>
      <c r="F20" s="19"/>
    </row>
    <row r="21" spans="2:6" ht="14.25" customHeight="1">
      <c r="B21" s="102" t="s">
        <v>12333</v>
      </c>
      <c r="C21" s="58" t="s">
        <v>12334</v>
      </c>
      <c r="D21" s="19" t="s">
        <v>12303</v>
      </c>
      <c r="E21" s="19" t="s">
        <v>12270</v>
      </c>
    </row>
    <row r="22" spans="2:6" ht="14.25" customHeight="1">
      <c r="B22" s="102" t="s">
        <v>12335</v>
      </c>
      <c r="C22" s="58" t="s">
        <v>12336</v>
      </c>
      <c r="D22" s="19" t="s">
        <v>12303</v>
      </c>
    </row>
    <row r="23" spans="2:6" ht="14.25" customHeight="1">
      <c r="B23" s="102" t="s">
        <v>12337</v>
      </c>
      <c r="C23" s="58" t="s">
        <v>12338</v>
      </c>
      <c r="D23" s="19" t="s">
        <v>12303</v>
      </c>
    </row>
    <row r="24" spans="2:6" ht="14.25" customHeight="1">
      <c r="B24" s="102" t="s">
        <v>12339</v>
      </c>
      <c r="C24" s="58" t="s">
        <v>12340</v>
      </c>
      <c r="D24" s="19" t="s">
        <v>12303</v>
      </c>
    </row>
    <row r="25" spans="2:6" ht="14.25" customHeight="1">
      <c r="B25" s="102" t="s">
        <v>12341</v>
      </c>
      <c r="C25" s="32" t="s">
        <v>12342</v>
      </c>
      <c r="D25" s="19" t="s">
        <v>12303</v>
      </c>
    </row>
    <row r="26" spans="2:6" ht="14.25" customHeight="1">
      <c r="B26" s="102" t="s">
        <v>12343</v>
      </c>
      <c r="C26" s="32" t="s">
        <v>12344</v>
      </c>
      <c r="D26" s="19" t="s">
        <v>12303</v>
      </c>
    </row>
    <row r="27" spans="2:6" ht="14.25" customHeight="1">
      <c r="B27" s="102" t="s">
        <v>12345</v>
      </c>
      <c r="C27" s="2" t="s">
        <v>12346</v>
      </c>
      <c r="D27" s="19" t="s">
        <v>12347</v>
      </c>
    </row>
    <row r="28" spans="2:6" ht="14.25" customHeight="1"/>
    <row r="29" spans="2:6" ht="14.25" customHeight="1"/>
    <row r="30" spans="2:6" ht="14.25" customHeight="1"/>
    <row r="31" spans="2:6" ht="14.25" customHeight="1"/>
    <row r="32" spans="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ef="B4" r:id="rId1" xr:uid="{00000000-0004-0000-0600-000000000000}"/>
    <hyperlink ref="B5" r:id="rId2" xr:uid="{00000000-0004-0000-0600-000001000000}"/>
    <hyperlink ref="B6" r:id="rId3" xr:uid="{00000000-0004-0000-0600-000002000000}"/>
    <hyperlink ref="B7" r:id="rId4" xr:uid="{00000000-0004-0000-0600-000003000000}"/>
    <hyperlink ref="B8" r:id="rId5" xr:uid="{00000000-0004-0000-0600-000004000000}"/>
    <hyperlink ref="B9" r:id="rId6" xr:uid="{00000000-0004-0000-0600-000005000000}"/>
    <hyperlink ref="B10" r:id="rId7" xr:uid="{00000000-0004-0000-0600-000006000000}"/>
    <hyperlink ref="B11" r:id="rId8" xr:uid="{00000000-0004-0000-0600-000007000000}"/>
    <hyperlink ref="B12" r:id="rId9" xr:uid="{00000000-0004-0000-0600-000008000000}"/>
    <hyperlink ref="B13" r:id="rId10" xr:uid="{00000000-0004-0000-0600-000009000000}"/>
    <hyperlink ref="B14" r:id="rId11" xr:uid="{00000000-0004-0000-0600-00000A000000}"/>
    <hyperlink ref="B15" r:id="rId12" xr:uid="{00000000-0004-0000-0600-00000B000000}"/>
    <hyperlink ref="B16" r:id="rId13" xr:uid="{00000000-0004-0000-0600-00000C000000}"/>
    <hyperlink ref="B17" r:id="rId14" xr:uid="{00000000-0004-0000-0600-00000D000000}"/>
    <hyperlink ref="B18" r:id="rId15" xr:uid="{00000000-0004-0000-0600-00000E000000}"/>
    <hyperlink ref="B19" r:id="rId16" xr:uid="{00000000-0004-0000-0600-00000F000000}"/>
    <hyperlink ref="B20" r:id="rId17" xr:uid="{00000000-0004-0000-0600-000010000000}"/>
    <hyperlink ref="B21" r:id="rId18" xr:uid="{00000000-0004-0000-0600-000011000000}"/>
    <hyperlink ref="B22" r:id="rId19" xr:uid="{00000000-0004-0000-0600-000012000000}"/>
    <hyperlink ref="B23" r:id="rId20" xr:uid="{00000000-0004-0000-0600-000013000000}"/>
    <hyperlink ref="B24" r:id="rId21" xr:uid="{00000000-0004-0000-0600-000014000000}"/>
    <hyperlink ref="B25" r:id="rId22" xr:uid="{00000000-0004-0000-0600-000015000000}"/>
    <hyperlink ref="B26" r:id="rId23" xr:uid="{00000000-0004-0000-0600-000016000000}"/>
    <hyperlink ref="B27" r:id="rId24" xr:uid="{00000000-0004-0000-0600-000017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U1000"/>
  <sheetViews>
    <sheetView workbookViewId="0"/>
  </sheetViews>
  <sheetFormatPr defaultColWidth="14.44140625" defaultRowHeight="15" customHeight="1"/>
  <cols>
    <col min="1" max="2" width="8.6640625" customWidth="1"/>
    <col min="3" max="3" width="40.6640625" customWidth="1"/>
    <col min="4" max="4" width="54.5546875" customWidth="1"/>
    <col min="5" max="5" width="15.5546875" customWidth="1"/>
    <col min="6" max="21" width="8.6640625" customWidth="1"/>
  </cols>
  <sheetData>
    <row r="1" spans="2:21" ht="14.25" customHeight="1"/>
    <row r="2" spans="2:21" ht="14.25" customHeight="1">
      <c r="B2" s="44"/>
      <c r="C2" s="45"/>
      <c r="D2" s="45"/>
      <c r="E2" s="45"/>
      <c r="F2" s="45"/>
      <c r="G2" s="45"/>
      <c r="H2" s="44"/>
      <c r="I2" s="44"/>
      <c r="J2" s="44"/>
      <c r="K2" s="44"/>
      <c r="L2" s="44"/>
      <c r="M2" s="44"/>
      <c r="N2" s="44"/>
      <c r="O2" s="44"/>
      <c r="P2" s="44"/>
      <c r="Q2" s="44"/>
      <c r="R2" s="44"/>
      <c r="S2" s="44"/>
      <c r="T2" s="44"/>
      <c r="U2" s="44"/>
    </row>
    <row r="3" spans="2:21" ht="14.25" customHeight="1">
      <c r="B3" s="46"/>
      <c r="C3" s="552" t="s">
        <v>12297</v>
      </c>
      <c r="D3" s="553"/>
      <c r="E3" s="553"/>
      <c r="F3" s="553"/>
      <c r="G3" s="554"/>
      <c r="H3" s="47"/>
      <c r="I3" s="47"/>
      <c r="J3" s="47"/>
      <c r="K3" s="47"/>
      <c r="L3" s="47"/>
      <c r="M3" s="47"/>
      <c r="N3" s="47"/>
      <c r="O3" s="47"/>
      <c r="P3" s="47"/>
      <c r="Q3" s="47"/>
      <c r="R3" s="47"/>
      <c r="S3" s="47"/>
      <c r="T3" s="47"/>
      <c r="U3" s="47"/>
    </row>
    <row r="4" spans="2:21" ht="14.25" customHeight="1">
      <c r="B4" s="46"/>
      <c r="C4" s="59" t="s">
        <v>12348</v>
      </c>
      <c r="D4" s="60" t="s">
        <v>12299</v>
      </c>
      <c r="E4" s="59" t="s">
        <v>109</v>
      </c>
      <c r="F4" s="555" t="s">
        <v>12300</v>
      </c>
      <c r="G4" s="554"/>
      <c r="H4" s="47" t="s">
        <v>12349</v>
      </c>
      <c r="I4" s="47"/>
      <c r="J4" s="47"/>
      <c r="K4" s="47"/>
      <c r="L4" s="47"/>
      <c r="M4" s="47"/>
      <c r="N4" s="47"/>
      <c r="O4" s="47"/>
      <c r="P4" s="47"/>
      <c r="Q4" s="47"/>
      <c r="R4" s="47"/>
      <c r="S4" s="47"/>
      <c r="T4" s="47"/>
      <c r="U4" s="47"/>
    </row>
    <row r="5" spans="2:21" ht="14.25" customHeight="1">
      <c r="C5" s="55" t="s">
        <v>12350</v>
      </c>
      <c r="D5" s="19" t="s">
        <v>12351</v>
      </c>
      <c r="E5" s="19" t="s">
        <v>12347</v>
      </c>
    </row>
    <row r="6" spans="2:21" ht="14.25" customHeight="1">
      <c r="C6" s="55" t="s">
        <v>12352</v>
      </c>
      <c r="D6" s="19" t="s">
        <v>12318</v>
      </c>
      <c r="E6" s="19" t="s">
        <v>12347</v>
      </c>
    </row>
    <row r="7" spans="2:21" ht="14.25" customHeight="1">
      <c r="C7" s="55" t="s">
        <v>12353</v>
      </c>
      <c r="D7" s="19" t="s">
        <v>12354</v>
      </c>
      <c r="E7" s="19" t="s">
        <v>12347</v>
      </c>
    </row>
    <row r="8" spans="2:21" ht="14.25" customHeight="1">
      <c r="C8" s="55" t="s">
        <v>12355</v>
      </c>
      <c r="D8" s="19" t="s">
        <v>12336</v>
      </c>
      <c r="E8" s="19" t="s">
        <v>12347</v>
      </c>
    </row>
    <row r="9" spans="2:21" ht="14.25" customHeight="1">
      <c r="C9" s="55" t="s">
        <v>12356</v>
      </c>
      <c r="D9" s="19" t="s">
        <v>12330</v>
      </c>
      <c r="E9" s="19" t="s">
        <v>12347</v>
      </c>
    </row>
    <row r="10" spans="2:21" ht="14.25" customHeight="1">
      <c r="C10" s="55" t="s">
        <v>12357</v>
      </c>
      <c r="D10" s="19" t="s">
        <v>12358</v>
      </c>
      <c r="E10" s="19" t="s">
        <v>12347</v>
      </c>
    </row>
    <row r="11" spans="2:21" ht="14.25" customHeight="1">
      <c r="C11" s="55" t="s">
        <v>12359</v>
      </c>
      <c r="D11" s="19" t="s">
        <v>12360</v>
      </c>
      <c r="E11" s="19" t="s">
        <v>12347</v>
      </c>
    </row>
    <row r="12" spans="2:21" ht="14.25" customHeight="1">
      <c r="C12" s="55" t="s">
        <v>12361</v>
      </c>
      <c r="D12" s="54" t="s">
        <v>12362</v>
      </c>
      <c r="E12" s="19" t="s">
        <v>12347</v>
      </c>
    </row>
    <row r="13" spans="2:21" ht="14.25" customHeight="1">
      <c r="C13" s="55" t="s">
        <v>12363</v>
      </c>
      <c r="D13" s="19" t="s">
        <v>12364</v>
      </c>
      <c r="E13" s="19" t="s">
        <v>12347</v>
      </c>
    </row>
    <row r="14" spans="2:21" ht="14.25" customHeight="1">
      <c r="C14" s="55" t="s">
        <v>12365</v>
      </c>
      <c r="D14" s="54" t="s">
        <v>12366</v>
      </c>
      <c r="E14" s="19" t="s">
        <v>12347</v>
      </c>
    </row>
    <row r="15" spans="2:21" ht="14.25" customHeight="1">
      <c r="C15" s="55" t="s">
        <v>12367</v>
      </c>
      <c r="D15" s="54" t="s">
        <v>12368</v>
      </c>
      <c r="E15" s="19" t="s">
        <v>12347</v>
      </c>
    </row>
    <row r="16" spans="2:21" ht="14.25" customHeight="1">
      <c r="C16" s="55" t="s">
        <v>12369</v>
      </c>
      <c r="D16" s="54" t="s">
        <v>12370</v>
      </c>
      <c r="E16" s="19" t="s">
        <v>12347</v>
      </c>
    </row>
    <row r="17" spans="3:5" ht="14.25" customHeight="1">
      <c r="C17" s="55" t="s">
        <v>12371</v>
      </c>
      <c r="D17" s="19" t="s">
        <v>12372</v>
      </c>
      <c r="E17" s="19" t="s">
        <v>12347</v>
      </c>
    </row>
    <row r="18" spans="3:5" ht="14.25" customHeight="1">
      <c r="C18" s="55" t="s">
        <v>12373</v>
      </c>
      <c r="D18" s="54" t="s">
        <v>12374</v>
      </c>
      <c r="E18" s="19" t="s">
        <v>12347</v>
      </c>
    </row>
    <row r="19" spans="3:5" ht="14.25" customHeight="1">
      <c r="C19" s="55" t="s">
        <v>12375</v>
      </c>
      <c r="D19" s="54" t="s">
        <v>12376</v>
      </c>
      <c r="E19" s="19" t="s">
        <v>12347</v>
      </c>
    </row>
    <row r="20" spans="3:5" ht="14.25" customHeight="1">
      <c r="C20" s="55" t="s">
        <v>12377</v>
      </c>
      <c r="D20" s="54" t="s">
        <v>12378</v>
      </c>
      <c r="E20" s="19" t="s">
        <v>12347</v>
      </c>
    </row>
    <row r="21" spans="3:5" ht="14.25" customHeight="1">
      <c r="C21" s="55" t="s">
        <v>12379</v>
      </c>
      <c r="D21" s="54" t="s">
        <v>12380</v>
      </c>
      <c r="E21" s="19" t="s">
        <v>12347</v>
      </c>
    </row>
    <row r="22" spans="3:5" ht="14.25" customHeight="1">
      <c r="C22" s="55" t="s">
        <v>12381</v>
      </c>
      <c r="D22" s="54" t="s">
        <v>12382</v>
      </c>
      <c r="E22" s="19" t="s">
        <v>12347</v>
      </c>
    </row>
    <row r="23" spans="3:5" ht="14.25" customHeight="1">
      <c r="C23" s="55" t="s">
        <v>12383</v>
      </c>
      <c r="D23" s="54" t="s">
        <v>12384</v>
      </c>
      <c r="E23" s="19" t="s">
        <v>12347</v>
      </c>
    </row>
    <row r="24" spans="3:5" ht="14.25" customHeight="1">
      <c r="C24" s="55" t="s">
        <v>12385</v>
      </c>
      <c r="D24" s="19" t="s">
        <v>12386</v>
      </c>
      <c r="E24" s="19" t="s">
        <v>12347</v>
      </c>
    </row>
    <row r="25" spans="3:5" ht="14.25" customHeight="1">
      <c r="C25" s="55" t="s">
        <v>12387</v>
      </c>
      <c r="D25" s="19" t="s">
        <v>12340</v>
      </c>
      <c r="E25" s="19" t="s">
        <v>12347</v>
      </c>
    </row>
    <row r="26" spans="3:5" ht="14.25" customHeight="1">
      <c r="C26" s="102" t="s">
        <v>12345</v>
      </c>
      <c r="D26" s="2" t="s">
        <v>12346</v>
      </c>
      <c r="E26" s="19" t="s">
        <v>12347</v>
      </c>
    </row>
    <row r="27" spans="3:5" ht="14.25" customHeight="1">
      <c r="C27" s="102" t="s">
        <v>12388</v>
      </c>
      <c r="D27" s="32" t="s">
        <v>12389</v>
      </c>
      <c r="E27" s="19" t="s">
        <v>12347</v>
      </c>
    </row>
    <row r="28" spans="3:5" ht="14.25" customHeight="1">
      <c r="C28" s="61" t="s">
        <v>12390</v>
      </c>
      <c r="D28" s="32" t="s">
        <v>12391</v>
      </c>
      <c r="E28" s="19" t="s">
        <v>12347</v>
      </c>
    </row>
    <row r="29" spans="3:5" ht="14.25" customHeight="1">
      <c r="C29" s="102" t="s">
        <v>12392</v>
      </c>
      <c r="D29" s="32" t="s">
        <v>12393</v>
      </c>
      <c r="E29" s="19" t="s">
        <v>12347</v>
      </c>
    </row>
    <row r="30" spans="3:5" ht="14.25" customHeight="1"/>
    <row r="31" spans="3:5" ht="14.25" customHeight="1"/>
    <row r="32" spans="3: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ef="C5" r:id="rId1" xr:uid="{00000000-0004-0000-0700-000000000000}"/>
    <hyperlink ref="C6" r:id="rId2" xr:uid="{00000000-0004-0000-0700-000001000000}"/>
    <hyperlink ref="C7" r:id="rId3" xr:uid="{00000000-0004-0000-0700-000002000000}"/>
    <hyperlink ref="C8" r:id="rId4" xr:uid="{00000000-0004-0000-0700-000003000000}"/>
    <hyperlink ref="C9" r:id="rId5" xr:uid="{00000000-0004-0000-0700-000004000000}"/>
    <hyperlink ref="C10" r:id="rId6" xr:uid="{00000000-0004-0000-0700-000005000000}"/>
    <hyperlink ref="C11" r:id="rId7" xr:uid="{00000000-0004-0000-0700-000006000000}"/>
    <hyperlink ref="C12" r:id="rId8" xr:uid="{00000000-0004-0000-0700-000007000000}"/>
    <hyperlink ref="C13" r:id="rId9" xr:uid="{00000000-0004-0000-0700-000008000000}"/>
    <hyperlink ref="C14" r:id="rId10" xr:uid="{00000000-0004-0000-0700-000009000000}"/>
    <hyperlink ref="C15" r:id="rId11" xr:uid="{00000000-0004-0000-0700-00000A000000}"/>
    <hyperlink ref="C16" r:id="rId12" xr:uid="{00000000-0004-0000-0700-00000B000000}"/>
    <hyperlink ref="C17" r:id="rId13" xr:uid="{00000000-0004-0000-0700-00000C000000}"/>
    <hyperlink ref="C18" r:id="rId14" xr:uid="{00000000-0004-0000-0700-00000D000000}"/>
    <hyperlink ref="C19" r:id="rId15" xr:uid="{00000000-0004-0000-0700-00000E000000}"/>
    <hyperlink ref="C20" r:id="rId16" xr:uid="{00000000-0004-0000-0700-00000F000000}"/>
    <hyperlink ref="C21" r:id="rId17" xr:uid="{00000000-0004-0000-0700-000010000000}"/>
    <hyperlink ref="C22" r:id="rId18" xr:uid="{00000000-0004-0000-0700-000011000000}"/>
    <hyperlink ref="C23" r:id="rId19" xr:uid="{00000000-0004-0000-0700-000012000000}"/>
    <hyperlink ref="C24" r:id="rId20" xr:uid="{00000000-0004-0000-0700-000013000000}"/>
    <hyperlink ref="C25" r:id="rId21" xr:uid="{00000000-0004-0000-0700-000014000000}"/>
    <hyperlink ref="C26" r:id="rId22" xr:uid="{00000000-0004-0000-0700-000015000000}"/>
    <hyperlink ref="C27" r:id="rId23" xr:uid="{00000000-0004-0000-0700-000016000000}"/>
    <hyperlink ref="C28" r:id="rId24" xr:uid="{00000000-0004-0000-0700-000017000000}"/>
    <hyperlink ref="C29" r:id="rId25" xr:uid="{00000000-0004-0000-0700-000018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4.44140625" defaultRowHeight="15" customHeight="1"/>
  <cols>
    <col min="1" max="1" width="14.44140625" customWidth="1"/>
    <col min="2" max="2" width="48.44140625" customWidth="1"/>
    <col min="3" max="4" width="14.44140625" customWidth="1"/>
    <col min="5" max="5" width="17.5546875" customWidth="1"/>
    <col min="6" max="6" width="26.6640625" customWidth="1"/>
    <col min="7" max="7" width="16.44140625" customWidth="1"/>
  </cols>
  <sheetData>
    <row r="1" spans="1:26" ht="14.4">
      <c r="A1" s="62" t="s">
        <v>12394</v>
      </c>
      <c r="B1" s="63" t="s">
        <v>12395</v>
      </c>
      <c r="C1" s="64" t="s">
        <v>12396</v>
      </c>
      <c r="D1" s="64" t="s">
        <v>12397</v>
      </c>
      <c r="E1" s="64" t="s">
        <v>12398</v>
      </c>
      <c r="F1" s="64" t="s">
        <v>12399</v>
      </c>
      <c r="G1" s="64" t="s">
        <v>12400</v>
      </c>
      <c r="H1" s="65"/>
      <c r="I1" s="65"/>
      <c r="J1" s="65"/>
      <c r="K1" s="65"/>
      <c r="L1" s="65"/>
      <c r="M1" s="65"/>
      <c r="N1" s="65"/>
      <c r="O1" s="65"/>
      <c r="P1" s="65"/>
      <c r="Q1" s="65"/>
      <c r="R1" s="65"/>
      <c r="S1" s="65"/>
      <c r="T1" s="65"/>
      <c r="U1" s="65"/>
      <c r="V1" s="65"/>
      <c r="W1" s="65"/>
      <c r="X1" s="65"/>
      <c r="Y1" s="65"/>
      <c r="Z1" s="65"/>
    </row>
    <row r="2" spans="1:26" ht="28.8">
      <c r="A2" s="66">
        <v>293</v>
      </c>
      <c r="B2" s="103" t="s">
        <v>12401</v>
      </c>
      <c r="C2" s="104" t="s">
        <v>2232</v>
      </c>
      <c r="D2" s="104" t="s">
        <v>2232</v>
      </c>
      <c r="E2" s="104" t="s">
        <v>12402</v>
      </c>
      <c r="F2" s="104" t="s">
        <v>12310</v>
      </c>
      <c r="G2" s="104"/>
      <c r="H2" s="65"/>
      <c r="I2" s="65"/>
      <c r="J2" s="65"/>
      <c r="K2" s="65"/>
      <c r="L2" s="65"/>
      <c r="M2" s="65"/>
      <c r="N2" s="65"/>
      <c r="O2" s="65"/>
      <c r="P2" s="65"/>
      <c r="Q2" s="65"/>
      <c r="R2" s="65"/>
      <c r="S2" s="65"/>
      <c r="T2" s="65"/>
      <c r="U2" s="65"/>
      <c r="V2" s="65"/>
      <c r="W2" s="65"/>
      <c r="X2" s="65"/>
      <c r="Y2" s="65"/>
      <c r="Z2" s="65"/>
    </row>
    <row r="3" spans="1:26" ht="28.8">
      <c r="A3" s="66">
        <v>291</v>
      </c>
      <c r="B3" s="103" t="s">
        <v>12403</v>
      </c>
      <c r="C3" s="104" t="s">
        <v>2232</v>
      </c>
      <c r="D3" s="104" t="s">
        <v>2232</v>
      </c>
      <c r="E3" s="104" t="s">
        <v>12404</v>
      </c>
      <c r="F3" s="104" t="s">
        <v>12310</v>
      </c>
      <c r="G3" s="104"/>
      <c r="H3" s="65"/>
      <c r="I3" s="65"/>
      <c r="J3" s="65"/>
      <c r="K3" s="65"/>
      <c r="L3" s="65"/>
      <c r="M3" s="65"/>
      <c r="N3" s="65"/>
      <c r="O3" s="65"/>
      <c r="P3" s="65"/>
      <c r="Q3" s="65"/>
      <c r="R3" s="65"/>
      <c r="S3" s="65"/>
      <c r="T3" s="65"/>
      <c r="U3" s="65"/>
      <c r="V3" s="65"/>
      <c r="W3" s="65"/>
      <c r="X3" s="65"/>
      <c r="Y3" s="65"/>
      <c r="Z3" s="65"/>
    </row>
    <row r="4" spans="1:26" ht="14.4">
      <c r="A4" s="67">
        <v>276</v>
      </c>
      <c r="B4" s="105" t="s">
        <v>12405</v>
      </c>
      <c r="C4" s="106" t="s">
        <v>4125</v>
      </c>
      <c r="D4" s="106" t="s">
        <v>2232</v>
      </c>
      <c r="E4" s="106" t="s">
        <v>12406</v>
      </c>
      <c r="F4" s="68" t="s">
        <v>12310</v>
      </c>
      <c r="G4" s="106"/>
      <c r="H4" s="68" t="s">
        <v>12310</v>
      </c>
    </row>
    <row r="5" spans="1:26" ht="57.6">
      <c r="A5" s="66">
        <v>252</v>
      </c>
      <c r="B5" s="103" t="s">
        <v>12407</v>
      </c>
      <c r="C5" s="104" t="s">
        <v>2232</v>
      </c>
      <c r="D5" s="104" t="s">
        <v>2232</v>
      </c>
      <c r="E5" s="104" t="s">
        <v>12404</v>
      </c>
      <c r="F5" s="104" t="s">
        <v>12408</v>
      </c>
      <c r="G5" s="104"/>
      <c r="H5" s="69" t="s">
        <v>12409</v>
      </c>
      <c r="I5" s="70" t="s">
        <v>12410</v>
      </c>
      <c r="J5" s="65"/>
      <c r="K5" s="65"/>
      <c r="L5" s="65"/>
      <c r="M5" s="65"/>
      <c r="N5" s="65"/>
      <c r="O5" s="65"/>
      <c r="P5" s="65"/>
      <c r="Q5" s="65"/>
      <c r="R5" s="65"/>
      <c r="S5" s="65"/>
      <c r="T5" s="65"/>
      <c r="U5" s="65"/>
      <c r="V5" s="65"/>
      <c r="W5" s="65"/>
      <c r="X5" s="65"/>
      <c r="Y5" s="65"/>
      <c r="Z5" s="65"/>
    </row>
    <row r="6" spans="1:26" ht="14.4">
      <c r="A6" s="66">
        <v>231</v>
      </c>
      <c r="B6" s="103" t="s">
        <v>12386</v>
      </c>
      <c r="C6" s="104" t="s">
        <v>2232</v>
      </c>
      <c r="D6" s="104" t="s">
        <v>4125</v>
      </c>
      <c r="E6" s="104" t="s">
        <v>12402</v>
      </c>
      <c r="F6" s="104" t="s">
        <v>12310</v>
      </c>
      <c r="G6" s="104"/>
      <c r="H6" s="71"/>
      <c r="I6" s="65"/>
      <c r="J6" s="65"/>
      <c r="K6" s="65"/>
      <c r="L6" s="65"/>
      <c r="M6" s="65"/>
      <c r="N6" s="65"/>
      <c r="O6" s="65"/>
      <c r="P6" s="65"/>
      <c r="Q6" s="65"/>
      <c r="R6" s="65"/>
      <c r="S6" s="65"/>
      <c r="T6" s="65"/>
      <c r="U6" s="65"/>
      <c r="V6" s="65"/>
      <c r="W6" s="65"/>
      <c r="X6" s="65"/>
      <c r="Y6" s="65"/>
      <c r="Z6" s="65"/>
    </row>
    <row r="7" spans="1:26" ht="28.8">
      <c r="A7" s="67">
        <v>226</v>
      </c>
      <c r="B7" s="105" t="s">
        <v>12411</v>
      </c>
      <c r="C7" s="106" t="s">
        <v>4125</v>
      </c>
      <c r="D7" s="106" t="s">
        <v>2232</v>
      </c>
      <c r="E7" s="106" t="s">
        <v>12406</v>
      </c>
      <c r="F7" s="68" t="s">
        <v>12310</v>
      </c>
      <c r="G7" s="106"/>
      <c r="H7" s="68" t="s">
        <v>12310</v>
      </c>
    </row>
    <row r="8" spans="1:26" ht="28.8">
      <c r="A8" s="66">
        <v>225</v>
      </c>
      <c r="B8" s="103" t="s">
        <v>12411</v>
      </c>
      <c r="C8" s="104" t="s">
        <v>2232</v>
      </c>
      <c r="D8" s="104" t="s">
        <v>4125</v>
      </c>
      <c r="E8" s="104" t="s">
        <v>12402</v>
      </c>
      <c r="F8" s="104" t="s">
        <v>12412</v>
      </c>
      <c r="G8" s="104"/>
      <c r="H8" s="72" t="s">
        <v>12413</v>
      </c>
      <c r="I8" s="65"/>
      <c r="J8" s="65"/>
      <c r="K8" s="65"/>
      <c r="L8" s="65"/>
      <c r="M8" s="65"/>
      <c r="N8" s="65"/>
      <c r="O8" s="65"/>
      <c r="P8" s="65"/>
      <c r="Q8" s="65"/>
      <c r="R8" s="65"/>
      <c r="S8" s="65"/>
      <c r="T8" s="65"/>
      <c r="U8" s="65"/>
      <c r="V8" s="65"/>
      <c r="W8" s="65"/>
      <c r="X8" s="65"/>
      <c r="Y8" s="65"/>
      <c r="Z8" s="65"/>
    </row>
    <row r="9" spans="1:26" ht="28.8">
      <c r="A9" s="73">
        <v>223</v>
      </c>
      <c r="B9" s="107" t="s">
        <v>12382</v>
      </c>
      <c r="C9" s="108" t="s">
        <v>2232</v>
      </c>
      <c r="D9" s="108" t="s">
        <v>4125</v>
      </c>
      <c r="E9" s="108" t="s">
        <v>12402</v>
      </c>
      <c r="F9" s="108" t="s">
        <v>12412</v>
      </c>
      <c r="G9" s="108"/>
      <c r="H9" s="74" t="s">
        <v>12414</v>
      </c>
      <c r="I9" s="75"/>
      <c r="J9" s="75"/>
      <c r="K9" s="75"/>
      <c r="L9" s="75"/>
      <c r="M9" s="75"/>
      <c r="N9" s="75"/>
      <c r="O9" s="75"/>
      <c r="P9" s="75"/>
      <c r="Q9" s="75"/>
      <c r="R9" s="75"/>
      <c r="S9" s="75"/>
      <c r="T9" s="75"/>
      <c r="U9" s="75"/>
      <c r="V9" s="75"/>
      <c r="W9" s="75"/>
      <c r="X9" s="75"/>
      <c r="Y9" s="75"/>
      <c r="Z9" s="75"/>
    </row>
    <row r="10" spans="1:26" ht="28.8">
      <c r="A10" s="109">
        <v>220</v>
      </c>
      <c r="B10" s="76" t="s">
        <v>12376</v>
      </c>
      <c r="C10" s="77" t="s">
        <v>4125</v>
      </c>
      <c r="D10" s="77" t="s">
        <v>2232</v>
      </c>
      <c r="E10" s="77" t="s">
        <v>12406</v>
      </c>
      <c r="F10" s="77" t="s">
        <v>12415</v>
      </c>
      <c r="G10" s="77" t="s">
        <v>12416</v>
      </c>
    </row>
    <row r="11" spans="1:26" ht="28.8">
      <c r="A11" s="66">
        <v>219</v>
      </c>
      <c r="B11" s="103" t="s">
        <v>12376</v>
      </c>
      <c r="C11" s="104" t="s">
        <v>2232</v>
      </c>
      <c r="D11" s="104" t="s">
        <v>4125</v>
      </c>
      <c r="E11" s="104" t="s">
        <v>12402</v>
      </c>
      <c r="F11" s="104" t="s">
        <v>12417</v>
      </c>
      <c r="G11" s="104"/>
      <c r="H11" s="65"/>
      <c r="I11" s="65"/>
      <c r="J11" s="65"/>
      <c r="K11" s="65"/>
      <c r="L11" s="65"/>
      <c r="M11" s="65"/>
      <c r="N11" s="65"/>
      <c r="O11" s="65"/>
      <c r="P11" s="65"/>
      <c r="Q11" s="65"/>
      <c r="R11" s="65"/>
      <c r="S11" s="65"/>
      <c r="T11" s="65"/>
      <c r="U11" s="65"/>
      <c r="V11" s="65"/>
      <c r="W11" s="65"/>
      <c r="X11" s="65"/>
      <c r="Y11" s="65"/>
      <c r="Z11" s="65"/>
    </row>
    <row r="12" spans="1:26" ht="28.8">
      <c r="A12" s="66">
        <v>217</v>
      </c>
      <c r="B12" s="103" t="s">
        <v>12372</v>
      </c>
      <c r="C12" s="104" t="s">
        <v>2232</v>
      </c>
      <c r="D12" s="104" t="s">
        <v>4125</v>
      </c>
      <c r="E12" s="104" t="s">
        <v>12402</v>
      </c>
      <c r="F12" s="104" t="s">
        <v>12310</v>
      </c>
      <c r="G12" s="104"/>
      <c r="H12" s="71" t="s">
        <v>12310</v>
      </c>
      <c r="I12" s="65"/>
      <c r="J12" s="65"/>
      <c r="K12" s="65"/>
      <c r="L12" s="65"/>
      <c r="M12" s="65"/>
      <c r="N12" s="65"/>
      <c r="O12" s="65"/>
      <c r="P12" s="65"/>
      <c r="Q12" s="65"/>
      <c r="R12" s="65"/>
      <c r="S12" s="65"/>
      <c r="T12" s="65"/>
      <c r="U12" s="65"/>
      <c r="V12" s="65"/>
      <c r="W12" s="65"/>
      <c r="X12" s="65"/>
      <c r="Y12" s="65"/>
      <c r="Z12" s="65"/>
    </row>
    <row r="13" spans="1:26" ht="14.4">
      <c r="A13" s="67">
        <v>216</v>
      </c>
      <c r="B13" s="105" t="s">
        <v>12418</v>
      </c>
      <c r="C13" s="106" t="s">
        <v>4125</v>
      </c>
      <c r="D13" s="106" t="s">
        <v>2232</v>
      </c>
      <c r="E13" s="106" t="s">
        <v>12406</v>
      </c>
      <c r="F13" s="78" t="s">
        <v>12310</v>
      </c>
      <c r="G13" s="106"/>
      <c r="H13" s="79"/>
    </row>
    <row r="14" spans="1:26" ht="14.4">
      <c r="A14" s="109">
        <v>215</v>
      </c>
      <c r="B14" s="76" t="s">
        <v>12419</v>
      </c>
      <c r="C14" s="77"/>
      <c r="D14" s="77"/>
      <c r="E14" s="77" t="s">
        <v>12406</v>
      </c>
      <c r="F14" s="77" t="s">
        <v>12310</v>
      </c>
      <c r="G14" s="77"/>
    </row>
    <row r="15" spans="1:26" ht="28.8">
      <c r="A15" s="66">
        <v>213</v>
      </c>
      <c r="B15" s="103" t="s">
        <v>12368</v>
      </c>
      <c r="C15" s="104" t="s">
        <v>2232</v>
      </c>
      <c r="D15" s="104" t="s">
        <v>4125</v>
      </c>
      <c r="E15" s="104" t="s">
        <v>12402</v>
      </c>
      <c r="F15" s="104" t="s">
        <v>12310</v>
      </c>
      <c r="G15" s="104"/>
      <c r="H15" s="65"/>
      <c r="I15" s="65"/>
      <c r="J15" s="65"/>
      <c r="K15" s="65"/>
      <c r="L15" s="65"/>
      <c r="M15" s="65"/>
      <c r="N15" s="65"/>
      <c r="O15" s="65"/>
      <c r="P15" s="65"/>
      <c r="Q15" s="65"/>
      <c r="R15" s="65"/>
      <c r="S15" s="65"/>
      <c r="T15" s="65"/>
      <c r="U15" s="65"/>
      <c r="V15" s="65"/>
      <c r="W15" s="65"/>
      <c r="X15" s="65"/>
      <c r="Y15" s="65"/>
      <c r="Z15" s="65"/>
    </row>
    <row r="16" spans="1:26" ht="28.8">
      <c r="A16" s="66">
        <v>212</v>
      </c>
      <c r="B16" s="103" t="s">
        <v>12366</v>
      </c>
      <c r="C16" s="104" t="s">
        <v>2232</v>
      </c>
      <c r="D16" s="104" t="s">
        <v>4125</v>
      </c>
      <c r="E16" s="104" t="s">
        <v>12402</v>
      </c>
      <c r="F16" s="104" t="s">
        <v>12310</v>
      </c>
      <c r="G16" s="104"/>
      <c r="H16" s="65"/>
      <c r="I16" s="65"/>
      <c r="J16" s="65"/>
      <c r="K16" s="65"/>
      <c r="L16" s="65"/>
      <c r="M16" s="65"/>
      <c r="N16" s="65"/>
      <c r="O16" s="65"/>
      <c r="P16" s="65"/>
      <c r="Q16" s="65"/>
      <c r="R16" s="65"/>
      <c r="S16" s="65"/>
      <c r="T16" s="65"/>
      <c r="U16" s="65"/>
      <c r="V16" s="65"/>
      <c r="W16" s="65"/>
      <c r="X16" s="65"/>
      <c r="Y16" s="65"/>
      <c r="Z16" s="65"/>
    </row>
    <row r="17" spans="1:26" ht="14.4">
      <c r="A17" s="66">
        <v>209</v>
      </c>
      <c r="B17" s="103" t="s">
        <v>12420</v>
      </c>
      <c r="C17" s="104" t="s">
        <v>2232</v>
      </c>
      <c r="D17" s="104" t="s">
        <v>4125</v>
      </c>
      <c r="E17" s="104" t="s">
        <v>12402</v>
      </c>
      <c r="F17" s="104" t="s">
        <v>12415</v>
      </c>
      <c r="G17" s="104"/>
      <c r="H17" s="65"/>
      <c r="I17" s="65"/>
      <c r="J17" s="65"/>
      <c r="K17" s="65"/>
      <c r="L17" s="65"/>
      <c r="M17" s="65"/>
      <c r="N17" s="65"/>
      <c r="O17" s="65"/>
      <c r="P17" s="65"/>
      <c r="Q17" s="65"/>
      <c r="R17" s="65"/>
      <c r="S17" s="65"/>
      <c r="T17" s="65"/>
      <c r="U17" s="65"/>
      <c r="V17" s="65"/>
      <c r="W17" s="65"/>
      <c r="X17" s="65"/>
      <c r="Y17" s="65"/>
      <c r="Z17" s="65"/>
    </row>
    <row r="18" spans="1:26" ht="14.4">
      <c r="A18" s="66">
        <v>205</v>
      </c>
      <c r="B18" s="103" t="s">
        <v>12421</v>
      </c>
      <c r="C18" s="104" t="s">
        <v>2232</v>
      </c>
      <c r="D18" s="104" t="s">
        <v>4125</v>
      </c>
      <c r="E18" s="104" t="s">
        <v>12402</v>
      </c>
      <c r="F18" s="104" t="s">
        <v>12310</v>
      </c>
      <c r="G18" s="104"/>
      <c r="H18" s="65"/>
      <c r="I18" s="65"/>
      <c r="J18" s="65"/>
      <c r="K18" s="65"/>
      <c r="L18" s="65"/>
      <c r="M18" s="65"/>
      <c r="N18" s="65"/>
      <c r="O18" s="65"/>
      <c r="P18" s="65"/>
      <c r="Q18" s="65"/>
      <c r="R18" s="65"/>
      <c r="S18" s="65"/>
      <c r="T18" s="65"/>
      <c r="U18" s="65"/>
      <c r="V18" s="65"/>
      <c r="W18" s="65"/>
      <c r="X18" s="65"/>
      <c r="Y18" s="65"/>
      <c r="Z18" s="65"/>
    </row>
    <row r="19" spans="1:26" ht="14.4">
      <c r="A19" s="66">
        <v>203</v>
      </c>
      <c r="B19" s="103" t="s">
        <v>12336</v>
      </c>
      <c r="C19" s="104" t="s">
        <v>2232</v>
      </c>
      <c r="D19" s="104" t="s">
        <v>4125</v>
      </c>
      <c r="E19" s="104" t="s">
        <v>12402</v>
      </c>
      <c r="F19" s="104" t="s">
        <v>12412</v>
      </c>
      <c r="G19" s="104"/>
      <c r="H19" s="80" t="s">
        <v>12414</v>
      </c>
      <c r="I19" s="65"/>
      <c r="J19" s="65"/>
      <c r="K19" s="65"/>
      <c r="L19" s="65"/>
      <c r="M19" s="65"/>
      <c r="N19" s="65"/>
      <c r="O19" s="65"/>
      <c r="P19" s="65"/>
      <c r="Q19" s="65"/>
      <c r="R19" s="65"/>
      <c r="S19" s="65"/>
      <c r="T19" s="65"/>
      <c r="U19" s="65"/>
      <c r="V19" s="65"/>
      <c r="W19" s="65"/>
      <c r="X19" s="65"/>
      <c r="Y19" s="65"/>
      <c r="Z19" s="65"/>
    </row>
    <row r="20" spans="1:26" ht="14.4">
      <c r="A20" s="109">
        <v>199</v>
      </c>
      <c r="B20" s="76" t="s">
        <v>12338</v>
      </c>
      <c r="C20" s="77" t="s">
        <v>4125</v>
      </c>
      <c r="D20" s="77" t="s">
        <v>2232</v>
      </c>
      <c r="E20" s="77" t="s">
        <v>12406</v>
      </c>
      <c r="F20" s="77" t="s">
        <v>12310</v>
      </c>
      <c r="G20" s="77"/>
      <c r="H20" s="19"/>
    </row>
    <row r="21" spans="1:26" ht="15.75" customHeight="1">
      <c r="A21" s="67">
        <v>197</v>
      </c>
      <c r="B21" s="105" t="s">
        <v>12336</v>
      </c>
      <c r="C21" s="106" t="s">
        <v>4125</v>
      </c>
      <c r="D21" s="106" t="s">
        <v>2232</v>
      </c>
      <c r="E21" s="106" t="s">
        <v>12406</v>
      </c>
      <c r="F21" s="106" t="s">
        <v>12412</v>
      </c>
      <c r="G21" s="106" t="s">
        <v>12422</v>
      </c>
      <c r="H21" s="81"/>
    </row>
    <row r="22" spans="1:26" ht="15.75" customHeight="1">
      <c r="A22" s="109">
        <v>196</v>
      </c>
      <c r="B22" s="76" t="s">
        <v>12334</v>
      </c>
      <c r="C22" s="77" t="s">
        <v>4125</v>
      </c>
      <c r="D22" s="77" t="s">
        <v>2232</v>
      </c>
      <c r="E22" s="77" t="s">
        <v>12406</v>
      </c>
      <c r="F22" s="106" t="s">
        <v>12412</v>
      </c>
      <c r="G22" s="77"/>
      <c r="H22" s="81"/>
    </row>
    <row r="23" spans="1:26" ht="15.75" customHeight="1">
      <c r="A23" s="66">
        <v>195</v>
      </c>
      <c r="B23" s="103" t="s">
        <v>12354</v>
      </c>
      <c r="C23" s="104" t="s">
        <v>2232</v>
      </c>
      <c r="D23" s="104" t="s">
        <v>4125</v>
      </c>
      <c r="E23" s="104" t="s">
        <v>12402</v>
      </c>
      <c r="F23" s="104" t="s">
        <v>12310</v>
      </c>
      <c r="G23" s="104"/>
      <c r="H23" s="71"/>
      <c r="I23" s="65"/>
      <c r="J23" s="65"/>
      <c r="K23" s="65"/>
      <c r="L23" s="65"/>
      <c r="M23" s="65"/>
      <c r="N23" s="65"/>
      <c r="O23" s="65"/>
      <c r="P23" s="65"/>
      <c r="Q23" s="65"/>
      <c r="R23" s="65"/>
      <c r="S23" s="65"/>
      <c r="T23" s="65"/>
      <c r="U23" s="65"/>
      <c r="V23" s="65"/>
      <c r="W23" s="65"/>
      <c r="X23" s="65"/>
      <c r="Y23" s="65"/>
      <c r="Z23" s="65"/>
    </row>
    <row r="24" spans="1:26" ht="15.75" customHeight="1">
      <c r="A24" s="66">
        <v>191</v>
      </c>
      <c r="B24" s="103" t="s">
        <v>12351</v>
      </c>
      <c r="C24" s="104" t="s">
        <v>2232</v>
      </c>
      <c r="D24" s="104" t="s">
        <v>4125</v>
      </c>
      <c r="E24" s="104" t="s">
        <v>12402</v>
      </c>
      <c r="F24" s="104" t="s">
        <v>12412</v>
      </c>
      <c r="G24" s="104"/>
      <c r="H24" s="65"/>
      <c r="I24" s="65"/>
      <c r="J24" s="65"/>
      <c r="K24" s="65"/>
      <c r="L24" s="65"/>
      <c r="M24" s="65"/>
      <c r="N24" s="65"/>
      <c r="O24" s="65"/>
      <c r="P24" s="65"/>
      <c r="Q24" s="65"/>
      <c r="R24" s="65"/>
      <c r="S24" s="65"/>
      <c r="T24" s="65"/>
      <c r="U24" s="65"/>
      <c r="V24" s="65"/>
      <c r="W24" s="65"/>
      <c r="X24" s="65"/>
      <c r="Y24" s="65"/>
      <c r="Z24" s="65"/>
    </row>
    <row r="25" spans="1:26" ht="15.75" customHeight="1">
      <c r="A25" s="66">
        <v>187</v>
      </c>
      <c r="B25" s="103" t="s">
        <v>12423</v>
      </c>
      <c r="C25" s="104" t="s">
        <v>2232</v>
      </c>
      <c r="D25" s="104" t="s">
        <v>4125</v>
      </c>
      <c r="E25" s="104" t="s">
        <v>12402</v>
      </c>
      <c r="F25" s="104" t="s">
        <v>12310</v>
      </c>
      <c r="G25" s="104"/>
      <c r="H25" s="65"/>
      <c r="I25" s="65"/>
      <c r="J25" s="65"/>
      <c r="K25" s="65"/>
      <c r="L25" s="65"/>
      <c r="M25" s="65"/>
      <c r="N25" s="65"/>
      <c r="O25" s="65"/>
      <c r="P25" s="65"/>
      <c r="Q25" s="65"/>
      <c r="R25" s="65"/>
      <c r="S25" s="65"/>
      <c r="T25" s="65"/>
      <c r="U25" s="65"/>
      <c r="V25" s="65"/>
      <c r="W25" s="65"/>
      <c r="X25" s="65"/>
      <c r="Y25" s="65"/>
      <c r="Z25" s="65"/>
    </row>
    <row r="26" spans="1:26" ht="15.75" customHeight="1">
      <c r="A26" s="109">
        <v>158</v>
      </c>
      <c r="B26" s="76" t="s">
        <v>12316</v>
      </c>
      <c r="C26" s="77" t="s">
        <v>4125</v>
      </c>
      <c r="D26" s="77" t="s">
        <v>2232</v>
      </c>
      <c r="E26" s="77" t="s">
        <v>12406</v>
      </c>
      <c r="F26" s="77" t="s">
        <v>12412</v>
      </c>
      <c r="G26" s="77"/>
      <c r="H26" s="81"/>
    </row>
    <row r="27" spans="1:26" ht="15.75" customHeight="1">
      <c r="A27" s="109">
        <v>156</v>
      </c>
      <c r="B27" s="76" t="s">
        <v>12424</v>
      </c>
      <c r="C27" s="77"/>
      <c r="D27" s="77"/>
      <c r="E27" s="77" t="s">
        <v>12406</v>
      </c>
      <c r="F27" s="77" t="s">
        <v>12310</v>
      </c>
      <c r="G27" s="77"/>
    </row>
    <row r="28" spans="1:26" ht="15.75" customHeight="1">
      <c r="A28" s="109">
        <v>155</v>
      </c>
      <c r="B28" s="76" t="s">
        <v>12318</v>
      </c>
      <c r="C28" s="77" t="s">
        <v>4125</v>
      </c>
      <c r="D28" s="77" t="s">
        <v>2232</v>
      </c>
      <c r="E28" s="77" t="s">
        <v>12406</v>
      </c>
      <c r="F28" s="77" t="s">
        <v>12412</v>
      </c>
      <c r="G28" s="77"/>
      <c r="H28" s="81"/>
    </row>
    <row r="29" spans="1:26" ht="15.75" customHeight="1">
      <c r="A29" s="66">
        <v>154</v>
      </c>
      <c r="B29" s="103" t="s">
        <v>12425</v>
      </c>
      <c r="C29" s="104" t="s">
        <v>2232</v>
      </c>
      <c r="D29" s="104" t="s">
        <v>4125</v>
      </c>
      <c r="E29" s="104" t="s">
        <v>12402</v>
      </c>
      <c r="F29" s="104" t="s">
        <v>12310</v>
      </c>
      <c r="G29" s="104"/>
      <c r="H29" s="65"/>
      <c r="I29" s="65"/>
      <c r="J29" s="65"/>
      <c r="K29" s="65"/>
      <c r="L29" s="65"/>
      <c r="M29" s="65"/>
      <c r="N29" s="65"/>
      <c r="O29" s="65"/>
      <c r="P29" s="65"/>
      <c r="Q29" s="65"/>
      <c r="R29" s="65"/>
      <c r="S29" s="65"/>
      <c r="T29" s="65"/>
      <c r="U29" s="65"/>
      <c r="V29" s="65"/>
      <c r="W29" s="65"/>
      <c r="X29" s="65"/>
      <c r="Y29" s="65"/>
      <c r="Z29" s="65"/>
    </row>
    <row r="30" spans="1:26" ht="15.75" customHeight="1">
      <c r="A30" s="109">
        <v>140</v>
      </c>
      <c r="B30" s="76" t="s">
        <v>12332</v>
      </c>
      <c r="C30" s="77" t="s">
        <v>4125</v>
      </c>
      <c r="D30" s="77" t="s">
        <v>2232</v>
      </c>
      <c r="E30" s="77" t="s">
        <v>12406</v>
      </c>
      <c r="F30" s="68" t="s">
        <v>12310</v>
      </c>
      <c r="G30" s="77"/>
      <c r="H30" s="79" t="s">
        <v>12310</v>
      </c>
    </row>
    <row r="31" spans="1:26" ht="15.75" customHeight="1">
      <c r="A31" s="66">
        <v>114</v>
      </c>
      <c r="B31" s="103" t="s">
        <v>12426</v>
      </c>
      <c r="C31" s="104" t="s">
        <v>2232</v>
      </c>
      <c r="D31" s="104" t="s">
        <v>2232</v>
      </c>
      <c r="E31" s="104" t="s">
        <v>12404</v>
      </c>
      <c r="F31" s="104" t="s">
        <v>12310</v>
      </c>
      <c r="G31" s="104"/>
      <c r="H31" s="65"/>
      <c r="I31" s="65"/>
      <c r="J31" s="65"/>
      <c r="K31" s="65"/>
      <c r="L31" s="65"/>
      <c r="M31" s="65"/>
      <c r="N31" s="65"/>
      <c r="O31" s="65"/>
      <c r="P31" s="65"/>
      <c r="Q31" s="65"/>
      <c r="R31" s="65"/>
      <c r="S31" s="65"/>
      <c r="T31" s="65"/>
      <c r="U31" s="65"/>
      <c r="V31" s="65"/>
      <c r="W31" s="65"/>
      <c r="X31" s="65"/>
      <c r="Y31" s="65"/>
      <c r="Z31" s="65"/>
    </row>
    <row r="32" spans="1:26" ht="15.75" customHeight="1">
      <c r="A32" s="109">
        <v>112</v>
      </c>
      <c r="B32" s="76" t="s">
        <v>12427</v>
      </c>
      <c r="C32" s="77" t="s">
        <v>4125</v>
      </c>
      <c r="D32" s="77" t="s">
        <v>2232</v>
      </c>
      <c r="E32" s="77" t="s">
        <v>12406</v>
      </c>
      <c r="F32" s="77" t="s">
        <v>12412</v>
      </c>
      <c r="G32" s="77"/>
      <c r="H32" s="82" t="s">
        <v>12413</v>
      </c>
    </row>
    <row r="33" spans="1:26" ht="15.75" customHeight="1">
      <c r="A33" s="109">
        <v>111</v>
      </c>
      <c r="B33" s="76" t="s">
        <v>12428</v>
      </c>
      <c r="C33" s="77" t="s">
        <v>4125</v>
      </c>
      <c r="D33" s="77" t="s">
        <v>2232</v>
      </c>
      <c r="E33" s="77" t="s">
        <v>12406</v>
      </c>
      <c r="F33" s="77" t="s">
        <v>12412</v>
      </c>
      <c r="G33" s="77"/>
    </row>
    <row r="34" spans="1:26" ht="15.75" customHeight="1">
      <c r="A34" s="109">
        <v>110</v>
      </c>
      <c r="B34" s="76" t="s">
        <v>12429</v>
      </c>
      <c r="C34" s="77" t="s">
        <v>4125</v>
      </c>
      <c r="D34" s="77" t="s">
        <v>2232</v>
      </c>
      <c r="E34" s="77" t="s">
        <v>12406</v>
      </c>
      <c r="F34" s="77" t="s">
        <v>12412</v>
      </c>
      <c r="G34" s="77"/>
      <c r="H34" s="81" t="s">
        <v>12414</v>
      </c>
    </row>
    <row r="35" spans="1:26" ht="15.75" customHeight="1">
      <c r="A35" s="109">
        <v>94</v>
      </c>
      <c r="B35" s="76" t="s">
        <v>12430</v>
      </c>
      <c r="C35" s="77" t="s">
        <v>4125</v>
      </c>
      <c r="D35" s="77" t="s">
        <v>2232</v>
      </c>
      <c r="E35" s="77" t="s">
        <v>12406</v>
      </c>
      <c r="F35" s="77" t="s">
        <v>12416</v>
      </c>
    </row>
    <row r="36" spans="1:26" ht="15.75" customHeight="1">
      <c r="A36" s="109">
        <v>79</v>
      </c>
      <c r="B36" s="76" t="s">
        <v>12431</v>
      </c>
      <c r="C36" s="77" t="s">
        <v>4125</v>
      </c>
      <c r="D36" s="77" t="s">
        <v>2232</v>
      </c>
      <c r="E36" s="77" t="s">
        <v>12406</v>
      </c>
      <c r="F36" s="77" t="s">
        <v>12310</v>
      </c>
      <c r="G36" s="77"/>
    </row>
    <row r="37" spans="1:26" ht="15.75" customHeight="1">
      <c r="A37" s="66">
        <v>261</v>
      </c>
      <c r="B37" s="103" t="s">
        <v>12432</v>
      </c>
      <c r="C37" s="104" t="s">
        <v>2232</v>
      </c>
      <c r="D37" s="104" t="s">
        <v>4125</v>
      </c>
      <c r="E37" s="104" t="s">
        <v>12402</v>
      </c>
      <c r="F37" s="104" t="s">
        <v>12433</v>
      </c>
      <c r="G37" s="104"/>
      <c r="H37" s="65"/>
      <c r="I37" s="65"/>
      <c r="J37" s="65"/>
      <c r="K37" s="65"/>
      <c r="L37" s="65"/>
      <c r="M37" s="65"/>
      <c r="N37" s="65"/>
      <c r="O37" s="65"/>
      <c r="P37" s="65"/>
      <c r="Q37" s="65"/>
      <c r="R37" s="65"/>
      <c r="S37" s="65"/>
      <c r="T37" s="65"/>
      <c r="U37" s="65"/>
      <c r="V37" s="65"/>
      <c r="W37" s="65"/>
      <c r="X37" s="65"/>
      <c r="Y37" s="65"/>
      <c r="Z37" s="65"/>
    </row>
    <row r="38" spans="1:26" ht="15.75" customHeight="1">
      <c r="A38" s="83">
        <v>260</v>
      </c>
      <c r="B38" s="110" t="s">
        <v>12389</v>
      </c>
      <c r="C38" s="111" t="s">
        <v>4125</v>
      </c>
      <c r="D38" s="111" t="s">
        <v>2232</v>
      </c>
      <c r="E38" s="111" t="s">
        <v>12406</v>
      </c>
      <c r="F38" s="68" t="s">
        <v>12310</v>
      </c>
      <c r="G38" s="111"/>
      <c r="H38" s="84"/>
      <c r="J38" s="84"/>
      <c r="K38" s="84"/>
      <c r="L38" s="84"/>
      <c r="M38" s="84"/>
      <c r="N38" s="84"/>
      <c r="O38" s="84"/>
      <c r="P38" s="84"/>
      <c r="Q38" s="84"/>
      <c r="R38" s="84"/>
      <c r="S38" s="84"/>
      <c r="T38" s="84"/>
      <c r="U38" s="84"/>
      <c r="V38" s="84"/>
      <c r="W38" s="84"/>
      <c r="X38" s="84"/>
      <c r="Y38" s="84"/>
      <c r="Z38" s="84"/>
    </row>
    <row r="39" spans="1:26" ht="15.75" customHeight="1">
      <c r="A39" s="66">
        <v>259</v>
      </c>
      <c r="B39" s="103" t="s">
        <v>12389</v>
      </c>
      <c r="C39" s="104" t="s">
        <v>2232</v>
      </c>
      <c r="D39" s="104" t="s">
        <v>4125</v>
      </c>
      <c r="E39" s="104" t="s">
        <v>12402</v>
      </c>
      <c r="F39" s="104" t="s">
        <v>12310</v>
      </c>
      <c r="G39" s="104"/>
      <c r="H39" s="71" t="s">
        <v>12310</v>
      </c>
      <c r="I39" s="65"/>
      <c r="J39" s="65"/>
      <c r="K39" s="65"/>
      <c r="L39" s="65"/>
      <c r="M39" s="65"/>
      <c r="N39" s="65"/>
      <c r="O39" s="65"/>
      <c r="P39" s="65"/>
      <c r="Q39" s="65"/>
      <c r="R39" s="65"/>
      <c r="S39" s="65"/>
      <c r="T39" s="65"/>
      <c r="U39" s="65"/>
      <c r="V39" s="65"/>
      <c r="W39" s="65"/>
      <c r="X39" s="65"/>
      <c r="Y39" s="65"/>
      <c r="Z39" s="65"/>
    </row>
    <row r="40" spans="1:26" ht="15.75" customHeight="1">
      <c r="A40" s="66">
        <v>210</v>
      </c>
      <c r="B40" s="103" t="s">
        <v>12362</v>
      </c>
      <c r="C40" s="104" t="s">
        <v>2232</v>
      </c>
      <c r="D40" s="104" t="s">
        <v>4125</v>
      </c>
      <c r="E40" s="104" t="s">
        <v>12402</v>
      </c>
      <c r="F40" s="104" t="s">
        <v>12412</v>
      </c>
      <c r="G40" s="104"/>
      <c r="H40" s="65"/>
      <c r="I40" s="65"/>
      <c r="J40" s="65"/>
      <c r="K40" s="65"/>
      <c r="L40" s="65"/>
      <c r="M40" s="65"/>
      <c r="N40" s="65"/>
      <c r="O40" s="65"/>
      <c r="P40" s="65"/>
      <c r="Q40" s="65"/>
      <c r="R40" s="65"/>
      <c r="S40" s="65"/>
      <c r="T40" s="65"/>
      <c r="U40" s="65"/>
      <c r="V40" s="65"/>
      <c r="W40" s="65"/>
      <c r="X40" s="65"/>
      <c r="Y40" s="65"/>
      <c r="Z40" s="65"/>
    </row>
    <row r="41" spans="1:26" ht="15.75" customHeight="1">
      <c r="A41" s="109">
        <v>90</v>
      </c>
      <c r="B41" s="76" t="s">
        <v>12434</v>
      </c>
      <c r="C41" s="77" t="s">
        <v>4125</v>
      </c>
      <c r="D41" s="77" t="s">
        <v>2232</v>
      </c>
      <c r="E41" s="77" t="s">
        <v>12406</v>
      </c>
      <c r="F41" s="77" t="s">
        <v>12435</v>
      </c>
      <c r="G41" s="77"/>
    </row>
    <row r="42" spans="1:26" ht="15.75" customHeight="1">
      <c r="A42" s="109">
        <v>87</v>
      </c>
      <c r="B42" s="76" t="s">
        <v>12436</v>
      </c>
      <c r="C42" s="77" t="s">
        <v>4125</v>
      </c>
      <c r="D42" s="77" t="s">
        <v>2232</v>
      </c>
      <c r="E42" s="77" t="s">
        <v>12406</v>
      </c>
      <c r="F42" s="77" t="s">
        <v>12435</v>
      </c>
      <c r="G42" s="77"/>
    </row>
    <row r="43" spans="1:26" ht="15.75" customHeight="1">
      <c r="A43" s="84">
        <v>201</v>
      </c>
      <c r="B43" s="85" t="s">
        <v>12437</v>
      </c>
      <c r="C43" s="84" t="s">
        <v>4125</v>
      </c>
      <c r="D43" s="84" t="s">
        <v>2232</v>
      </c>
      <c r="E43" s="84" t="s">
        <v>12406</v>
      </c>
      <c r="F43" s="77" t="s">
        <v>12412</v>
      </c>
      <c r="G43" s="84"/>
      <c r="H43" s="84"/>
      <c r="J43" s="84"/>
      <c r="K43" s="84"/>
      <c r="L43" s="84"/>
      <c r="M43" s="84"/>
      <c r="N43" s="84"/>
      <c r="O43" s="84"/>
      <c r="P43" s="84"/>
      <c r="Q43" s="84"/>
      <c r="R43" s="84"/>
      <c r="S43" s="84"/>
      <c r="T43" s="84"/>
      <c r="U43" s="84"/>
      <c r="V43" s="84"/>
      <c r="W43" s="84"/>
      <c r="X43" s="84"/>
      <c r="Y43" s="84"/>
      <c r="Z43" s="84"/>
    </row>
    <row r="44" spans="1:26" ht="15.75" customHeight="1">
      <c r="A44" s="65">
        <v>280</v>
      </c>
      <c r="B44" s="86" t="s">
        <v>12438</v>
      </c>
      <c r="C44" s="65" t="s">
        <v>2232</v>
      </c>
      <c r="D44" s="65" t="s">
        <v>2232</v>
      </c>
      <c r="E44" s="65" t="s">
        <v>12404</v>
      </c>
      <c r="F44" s="65" t="s">
        <v>12408</v>
      </c>
      <c r="G44" s="65" t="s">
        <v>12439</v>
      </c>
      <c r="H44" s="65"/>
      <c r="I44" s="65"/>
      <c r="J44" s="65"/>
      <c r="K44" s="65"/>
      <c r="L44" s="65"/>
      <c r="M44" s="65"/>
      <c r="N44" s="65"/>
      <c r="O44" s="65"/>
      <c r="P44" s="65"/>
      <c r="Q44" s="65"/>
      <c r="R44" s="65"/>
      <c r="S44" s="65"/>
      <c r="T44" s="65"/>
      <c r="U44" s="65"/>
      <c r="V44" s="65"/>
      <c r="W44" s="65"/>
      <c r="X44" s="65"/>
      <c r="Y44" s="65"/>
      <c r="Z44" s="65"/>
    </row>
    <row r="45" spans="1:26" ht="15.75" customHeight="1">
      <c r="A45" s="65">
        <v>214</v>
      </c>
      <c r="B45" s="86" t="s">
        <v>12440</v>
      </c>
      <c r="C45" s="65" t="s">
        <v>2232</v>
      </c>
      <c r="D45" s="65" t="s">
        <v>2232</v>
      </c>
      <c r="E45" s="65" t="s">
        <v>12404</v>
      </c>
      <c r="F45" s="104" t="s">
        <v>12310</v>
      </c>
      <c r="G45" s="65"/>
      <c r="H45" s="65"/>
      <c r="I45" s="65"/>
      <c r="J45" s="65"/>
      <c r="K45" s="65"/>
      <c r="L45" s="65"/>
      <c r="M45" s="65"/>
      <c r="N45" s="65"/>
      <c r="O45" s="65"/>
      <c r="P45" s="65"/>
      <c r="Q45" s="65"/>
      <c r="R45" s="65"/>
      <c r="S45" s="65"/>
      <c r="T45" s="65"/>
      <c r="U45" s="65"/>
      <c r="V45" s="65"/>
      <c r="W45" s="65"/>
      <c r="X45" s="65"/>
      <c r="Y45" s="65"/>
      <c r="Z45" s="65"/>
    </row>
    <row r="46" spans="1:26" ht="15.75" customHeight="1">
      <c r="A46" s="65">
        <v>249</v>
      </c>
      <c r="B46" s="86" t="s">
        <v>12441</v>
      </c>
      <c r="C46" s="65" t="s">
        <v>2232</v>
      </c>
      <c r="D46" s="65" t="s">
        <v>2232</v>
      </c>
      <c r="E46" s="65" t="s">
        <v>12404</v>
      </c>
      <c r="F46" s="65" t="s">
        <v>12412</v>
      </c>
      <c r="G46" s="65"/>
      <c r="H46" s="65"/>
      <c r="I46" s="65"/>
      <c r="J46" s="65"/>
      <c r="K46" s="65"/>
      <c r="L46" s="65"/>
      <c r="M46" s="65"/>
      <c r="N46" s="65"/>
      <c r="O46" s="65"/>
      <c r="P46" s="65"/>
      <c r="Q46" s="65"/>
      <c r="R46" s="65"/>
      <c r="S46" s="65"/>
      <c r="T46" s="65"/>
      <c r="U46" s="65"/>
      <c r="V46" s="65"/>
      <c r="W46" s="65"/>
      <c r="X46" s="65"/>
      <c r="Y46" s="65"/>
      <c r="Z46" s="65"/>
    </row>
    <row r="47" spans="1:26" ht="15.75" customHeight="1">
      <c r="A47" s="65">
        <v>250</v>
      </c>
      <c r="B47" s="86" t="s">
        <v>12442</v>
      </c>
      <c r="C47" s="65" t="s">
        <v>2232</v>
      </c>
      <c r="D47" s="65" t="s">
        <v>2232</v>
      </c>
      <c r="E47" s="65" t="s">
        <v>12404</v>
      </c>
      <c r="F47" s="65" t="s">
        <v>12412</v>
      </c>
      <c r="G47" s="65"/>
      <c r="H47" s="65"/>
      <c r="I47" s="65"/>
      <c r="J47" s="65"/>
      <c r="K47" s="65"/>
      <c r="L47" s="65"/>
      <c r="M47" s="65"/>
      <c r="N47" s="65"/>
      <c r="O47" s="65"/>
      <c r="P47" s="65"/>
      <c r="Q47" s="65"/>
      <c r="R47" s="65"/>
      <c r="S47" s="65"/>
      <c r="T47" s="65"/>
      <c r="U47" s="65"/>
      <c r="V47" s="65"/>
      <c r="W47" s="65"/>
      <c r="X47" s="65"/>
      <c r="Y47" s="65"/>
      <c r="Z47" s="65"/>
    </row>
    <row r="48" spans="1:26" ht="15.75" customHeight="1">
      <c r="A48" s="65">
        <v>214</v>
      </c>
      <c r="B48" s="86" t="s">
        <v>12370</v>
      </c>
      <c r="C48" s="65" t="s">
        <v>2232</v>
      </c>
      <c r="D48" s="65" t="s">
        <v>4125</v>
      </c>
      <c r="E48" s="65" t="s">
        <v>12402</v>
      </c>
      <c r="F48" s="65" t="s">
        <v>12310</v>
      </c>
      <c r="G48" s="65"/>
      <c r="H48" s="65"/>
      <c r="I48" s="65"/>
      <c r="J48" s="65"/>
      <c r="K48" s="65"/>
      <c r="L48" s="65"/>
      <c r="M48" s="65"/>
      <c r="N48" s="65"/>
      <c r="O48" s="65"/>
      <c r="P48" s="65"/>
      <c r="Q48" s="65"/>
      <c r="R48" s="65"/>
      <c r="S48" s="65"/>
      <c r="T48" s="65"/>
      <c r="U48" s="65"/>
      <c r="V48" s="65"/>
      <c r="W48" s="65"/>
      <c r="X48" s="65"/>
      <c r="Y48" s="65"/>
      <c r="Z48" s="65"/>
    </row>
    <row r="49" spans="1:26" ht="15.75" customHeight="1">
      <c r="A49" s="65">
        <v>291</v>
      </c>
      <c r="B49" s="86" t="s">
        <v>12443</v>
      </c>
      <c r="C49" s="65" t="s">
        <v>2232</v>
      </c>
      <c r="D49" s="65" t="s">
        <v>2232</v>
      </c>
      <c r="E49" s="65" t="s">
        <v>12404</v>
      </c>
      <c r="F49" s="65" t="s">
        <v>12310</v>
      </c>
      <c r="G49" s="65"/>
      <c r="H49" s="65"/>
      <c r="I49" s="65"/>
      <c r="J49" s="65"/>
      <c r="K49" s="65"/>
      <c r="L49" s="65"/>
      <c r="M49" s="65"/>
      <c r="N49" s="65"/>
      <c r="O49" s="65"/>
      <c r="P49" s="65"/>
      <c r="Q49" s="65"/>
      <c r="R49" s="65"/>
      <c r="S49" s="65"/>
      <c r="T49" s="65"/>
      <c r="U49" s="65"/>
      <c r="V49" s="65"/>
      <c r="W49" s="65"/>
      <c r="X49" s="65"/>
      <c r="Y49" s="65"/>
      <c r="Z49" s="65"/>
    </row>
    <row r="50" spans="1:26" ht="15.75" customHeight="1">
      <c r="A50" s="75">
        <v>324</v>
      </c>
      <c r="B50" s="87" t="s">
        <v>12444</v>
      </c>
      <c r="C50" s="75" t="s">
        <v>4125</v>
      </c>
      <c r="D50" s="75" t="s">
        <v>2232</v>
      </c>
      <c r="E50" s="75" t="s">
        <v>12406</v>
      </c>
      <c r="F50" s="75" t="s">
        <v>12310</v>
      </c>
      <c r="G50" s="75"/>
      <c r="H50" s="75"/>
      <c r="I50" s="75"/>
      <c r="J50" s="75"/>
      <c r="K50" s="75"/>
      <c r="L50" s="75"/>
      <c r="M50" s="75"/>
      <c r="N50" s="75"/>
      <c r="O50" s="75"/>
      <c r="P50" s="75"/>
      <c r="Q50" s="75"/>
      <c r="R50" s="75"/>
      <c r="S50" s="75"/>
      <c r="T50" s="75"/>
      <c r="U50" s="75"/>
      <c r="V50" s="75"/>
      <c r="W50" s="75"/>
      <c r="X50" s="75"/>
      <c r="Y50" s="75"/>
      <c r="Z50" s="75"/>
    </row>
    <row r="51" spans="1:26" ht="15.75" customHeight="1">
      <c r="A51" s="75">
        <v>325</v>
      </c>
      <c r="B51" s="87" t="s">
        <v>12445</v>
      </c>
      <c r="C51" s="75" t="s">
        <v>2232</v>
      </c>
      <c r="D51" s="75" t="s">
        <v>4125</v>
      </c>
      <c r="E51" s="75" t="s">
        <v>12402</v>
      </c>
      <c r="F51" s="75" t="s">
        <v>12446</v>
      </c>
      <c r="G51" s="75"/>
      <c r="H51" s="75"/>
      <c r="I51" s="75"/>
      <c r="J51" s="75"/>
      <c r="K51" s="75"/>
      <c r="L51" s="75"/>
      <c r="M51" s="75"/>
      <c r="N51" s="75"/>
      <c r="O51" s="75"/>
      <c r="P51" s="75"/>
      <c r="Q51" s="75"/>
      <c r="R51" s="75"/>
      <c r="S51" s="75"/>
      <c r="T51" s="75"/>
      <c r="U51" s="75"/>
      <c r="V51" s="75"/>
      <c r="W51" s="75"/>
      <c r="X51" s="75"/>
      <c r="Y51" s="75"/>
      <c r="Z51" s="75"/>
    </row>
    <row r="52" spans="1:26" ht="15.75" customHeight="1">
      <c r="A52" s="75">
        <v>330</v>
      </c>
      <c r="B52" s="87" t="s">
        <v>12447</v>
      </c>
      <c r="C52" s="75" t="s">
        <v>2232</v>
      </c>
      <c r="D52" s="75" t="s">
        <v>4125</v>
      </c>
      <c r="E52" s="75" t="s">
        <v>12402</v>
      </c>
      <c r="F52" s="75" t="s">
        <v>12446</v>
      </c>
      <c r="G52" s="75"/>
      <c r="H52" s="75"/>
      <c r="I52" s="75"/>
      <c r="J52" s="75"/>
      <c r="K52" s="75"/>
      <c r="L52" s="75"/>
      <c r="M52" s="75"/>
      <c r="N52" s="75"/>
      <c r="O52" s="75"/>
      <c r="P52" s="75"/>
      <c r="Q52" s="75"/>
      <c r="R52" s="75"/>
      <c r="S52" s="75"/>
      <c r="T52" s="75"/>
      <c r="U52" s="75"/>
      <c r="V52" s="75"/>
      <c r="W52" s="75"/>
      <c r="X52" s="75"/>
      <c r="Y52" s="75"/>
      <c r="Z52" s="75"/>
    </row>
    <row r="53" spans="1:26" ht="15.75" customHeight="1">
      <c r="A53" s="75">
        <v>351</v>
      </c>
      <c r="B53" s="87" t="s">
        <v>12448</v>
      </c>
      <c r="C53" s="75" t="s">
        <v>4125</v>
      </c>
      <c r="D53" s="75" t="s">
        <v>2232</v>
      </c>
      <c r="E53" s="75" t="s">
        <v>12406</v>
      </c>
      <c r="F53" s="75" t="s">
        <v>12310</v>
      </c>
      <c r="G53" s="75"/>
      <c r="H53" s="75"/>
      <c r="I53" s="75"/>
      <c r="J53" s="75"/>
      <c r="K53" s="75"/>
      <c r="L53" s="75"/>
      <c r="M53" s="75"/>
      <c r="N53" s="75"/>
      <c r="O53" s="75"/>
      <c r="P53" s="75"/>
      <c r="Q53" s="75"/>
      <c r="R53" s="75"/>
      <c r="S53" s="75"/>
      <c r="T53" s="75"/>
      <c r="U53" s="75"/>
      <c r="V53" s="75"/>
      <c r="W53" s="75"/>
      <c r="X53" s="75"/>
      <c r="Y53" s="75"/>
      <c r="Z53" s="75"/>
    </row>
    <row r="54" spans="1:26" ht="15.75" customHeight="1">
      <c r="A54" s="75">
        <v>373</v>
      </c>
      <c r="B54" s="87" t="s">
        <v>12449</v>
      </c>
      <c r="C54" s="75" t="s">
        <v>2232</v>
      </c>
      <c r="D54" s="75" t="s">
        <v>4125</v>
      </c>
      <c r="E54" s="75" t="s">
        <v>12402</v>
      </c>
      <c r="F54" s="75" t="s">
        <v>12446</v>
      </c>
      <c r="G54" s="75"/>
      <c r="H54" s="75"/>
      <c r="I54" s="75"/>
      <c r="J54" s="75"/>
      <c r="K54" s="75"/>
      <c r="L54" s="75"/>
      <c r="M54" s="75"/>
      <c r="N54" s="75"/>
      <c r="O54" s="75"/>
      <c r="P54" s="75"/>
      <c r="Q54" s="75"/>
      <c r="R54" s="75"/>
      <c r="S54" s="75"/>
      <c r="T54" s="75"/>
      <c r="U54" s="75"/>
      <c r="V54" s="75"/>
      <c r="W54" s="75"/>
      <c r="X54" s="75"/>
      <c r="Y54" s="75"/>
      <c r="Z54" s="75"/>
    </row>
    <row r="55" spans="1:26" ht="15.75" customHeight="1">
      <c r="A55" s="75">
        <v>201</v>
      </c>
      <c r="B55" s="87" t="s">
        <v>12437</v>
      </c>
      <c r="C55" s="75" t="s">
        <v>2232</v>
      </c>
      <c r="D55" s="75" t="s">
        <v>2232</v>
      </c>
      <c r="E55" s="75" t="s">
        <v>12406</v>
      </c>
      <c r="F55" s="75" t="s">
        <v>12415</v>
      </c>
      <c r="G55" s="75"/>
      <c r="H55" s="75"/>
      <c r="I55" s="75"/>
      <c r="J55" s="75"/>
      <c r="K55" s="75"/>
      <c r="L55" s="75"/>
      <c r="M55" s="75"/>
      <c r="N55" s="75"/>
      <c r="O55" s="75"/>
      <c r="P55" s="75"/>
      <c r="Q55" s="75"/>
      <c r="R55" s="75"/>
      <c r="S55" s="75"/>
      <c r="T55" s="75"/>
      <c r="U55" s="75"/>
      <c r="V55" s="75"/>
      <c r="W55" s="75"/>
      <c r="X55" s="75"/>
      <c r="Y55" s="75"/>
      <c r="Z55" s="75"/>
    </row>
    <row r="56" spans="1:26" ht="15.75" customHeight="1">
      <c r="A56" s="75">
        <v>155</v>
      </c>
      <c r="B56" s="87" t="s">
        <v>12450</v>
      </c>
      <c r="C56" s="75" t="s">
        <v>4125</v>
      </c>
      <c r="D56" s="75" t="s">
        <v>2232</v>
      </c>
      <c r="E56" s="75" t="s">
        <v>12406</v>
      </c>
      <c r="F56" s="75" t="s">
        <v>12415</v>
      </c>
      <c r="G56" s="75" t="s">
        <v>12451</v>
      </c>
      <c r="H56" s="75"/>
      <c r="I56" s="75"/>
      <c r="J56" s="75"/>
      <c r="K56" s="75"/>
      <c r="L56" s="75"/>
      <c r="M56" s="75"/>
      <c r="N56" s="75"/>
      <c r="O56" s="75"/>
      <c r="P56" s="75"/>
      <c r="Q56" s="75"/>
      <c r="R56" s="75"/>
      <c r="S56" s="75"/>
      <c r="T56" s="75"/>
      <c r="U56" s="75"/>
      <c r="V56" s="75"/>
      <c r="W56" s="75"/>
      <c r="X56" s="75"/>
      <c r="Y56" s="75"/>
      <c r="Z56" s="75"/>
    </row>
    <row r="57" spans="1:26" ht="15.75" customHeight="1">
      <c r="A57" s="75">
        <v>211</v>
      </c>
      <c r="B57" s="87" t="s">
        <v>12452</v>
      </c>
      <c r="C57" s="75" t="s">
        <v>2232</v>
      </c>
      <c r="D57" s="75" t="s">
        <v>4125</v>
      </c>
      <c r="E57" s="75" t="s">
        <v>12402</v>
      </c>
      <c r="F57" s="75" t="s">
        <v>12446</v>
      </c>
      <c r="G57" s="75"/>
      <c r="H57" s="75"/>
      <c r="I57" s="75"/>
      <c r="J57" s="75"/>
      <c r="K57" s="75"/>
      <c r="L57" s="75"/>
      <c r="M57" s="75"/>
      <c r="N57" s="75"/>
      <c r="O57" s="75"/>
      <c r="P57" s="75"/>
      <c r="Q57" s="75"/>
      <c r="R57" s="75"/>
      <c r="S57" s="75"/>
      <c r="T57" s="75"/>
      <c r="U57" s="75"/>
      <c r="V57" s="75"/>
      <c r="W57" s="75"/>
      <c r="X57" s="75"/>
      <c r="Y57" s="75"/>
      <c r="Z57" s="75"/>
    </row>
    <row r="58" spans="1:26" ht="15.75" customHeight="1">
      <c r="A58" s="75">
        <v>232</v>
      </c>
      <c r="B58" s="87" t="s">
        <v>12453</v>
      </c>
      <c r="C58" s="75" t="s">
        <v>2232</v>
      </c>
      <c r="D58" s="75" t="s">
        <v>2232</v>
      </c>
      <c r="E58" s="75" t="s">
        <v>12404</v>
      </c>
      <c r="F58" s="75" t="s">
        <v>12412</v>
      </c>
      <c r="G58" s="75" t="s">
        <v>12454</v>
      </c>
      <c r="H58" s="75" t="s">
        <v>12455</v>
      </c>
      <c r="I58" s="75"/>
      <c r="J58" s="75"/>
      <c r="K58" s="75"/>
      <c r="L58" s="75"/>
      <c r="M58" s="75"/>
      <c r="N58" s="75"/>
      <c r="O58" s="75"/>
      <c r="P58" s="75"/>
      <c r="Q58" s="75"/>
      <c r="R58" s="75"/>
      <c r="S58" s="75"/>
      <c r="T58" s="75"/>
      <c r="U58" s="75"/>
      <c r="V58" s="75"/>
      <c r="W58" s="75"/>
      <c r="X58" s="75"/>
      <c r="Y58" s="75"/>
      <c r="Z58" s="75"/>
    </row>
    <row r="59" spans="1:26" ht="15.75" customHeight="1">
      <c r="A59" s="75">
        <v>383</v>
      </c>
      <c r="B59" s="87" t="s">
        <v>12456</v>
      </c>
      <c r="C59" s="75" t="s">
        <v>2232</v>
      </c>
      <c r="D59" s="75" t="s">
        <v>2232</v>
      </c>
      <c r="E59" s="75" t="s">
        <v>12404</v>
      </c>
      <c r="F59" s="75" t="s">
        <v>12446</v>
      </c>
      <c r="G59" s="75"/>
      <c r="H59" s="75" t="s">
        <v>12455</v>
      </c>
      <c r="I59" s="75"/>
      <c r="J59" s="75"/>
      <c r="K59" s="75"/>
      <c r="L59" s="75"/>
      <c r="M59" s="75"/>
      <c r="N59" s="75"/>
      <c r="O59" s="75"/>
      <c r="P59" s="75"/>
      <c r="Q59" s="75"/>
      <c r="R59" s="75"/>
      <c r="S59" s="75"/>
      <c r="T59" s="75"/>
      <c r="U59" s="75"/>
      <c r="V59" s="75"/>
      <c r="W59" s="75"/>
      <c r="X59" s="75"/>
      <c r="Y59" s="75"/>
      <c r="Z59" s="75"/>
    </row>
    <row r="60" spans="1:26" ht="15.75" customHeight="1">
      <c r="A60" s="75">
        <v>94</v>
      </c>
      <c r="B60" s="87" t="s">
        <v>12430</v>
      </c>
      <c r="C60" s="75" t="s">
        <v>4125</v>
      </c>
      <c r="D60" s="75" t="s">
        <v>2232</v>
      </c>
      <c r="E60" s="75" t="s">
        <v>12406</v>
      </c>
      <c r="F60" s="104" t="s">
        <v>12417</v>
      </c>
      <c r="G60" s="75"/>
      <c r="H60" s="75"/>
      <c r="I60" s="75"/>
      <c r="J60" s="75"/>
      <c r="K60" s="75"/>
      <c r="L60" s="75"/>
      <c r="M60" s="75"/>
      <c r="N60" s="75"/>
      <c r="O60" s="75"/>
      <c r="P60" s="75"/>
      <c r="Q60" s="75"/>
      <c r="R60" s="75"/>
      <c r="S60" s="75"/>
      <c r="T60" s="75"/>
      <c r="U60" s="75"/>
      <c r="V60" s="75"/>
      <c r="W60" s="75"/>
      <c r="X60" s="75"/>
      <c r="Y60" s="75"/>
      <c r="Z60" s="75"/>
    </row>
    <row r="61" spans="1:26" ht="15.75" customHeight="1">
      <c r="A61" s="75">
        <v>200</v>
      </c>
      <c r="B61" s="87" t="s">
        <v>12453</v>
      </c>
      <c r="C61" s="75" t="s">
        <v>4125</v>
      </c>
      <c r="D61" s="75" t="s">
        <v>2232</v>
      </c>
      <c r="E61" s="75" t="s">
        <v>12406</v>
      </c>
      <c r="F61" s="75" t="s">
        <v>12310</v>
      </c>
      <c r="G61" s="75"/>
      <c r="H61" s="75"/>
      <c r="I61" s="75"/>
      <c r="J61" s="75"/>
      <c r="K61" s="75"/>
      <c r="L61" s="75"/>
      <c r="M61" s="75"/>
      <c r="N61" s="75"/>
      <c r="O61" s="75"/>
      <c r="P61" s="75"/>
      <c r="Q61" s="75"/>
      <c r="R61" s="75"/>
      <c r="S61" s="75"/>
      <c r="T61" s="75"/>
      <c r="U61" s="75"/>
      <c r="V61" s="75"/>
      <c r="W61" s="75"/>
      <c r="X61" s="75"/>
      <c r="Y61" s="75"/>
      <c r="Z61" s="75"/>
    </row>
    <row r="62" spans="1:26" ht="15.75" customHeight="1">
      <c r="A62" s="75">
        <v>202</v>
      </c>
      <c r="B62" s="87" t="s">
        <v>12344</v>
      </c>
      <c r="C62" s="75" t="s">
        <v>4125</v>
      </c>
      <c r="D62" s="75" t="s">
        <v>2232</v>
      </c>
      <c r="E62" s="75" t="s">
        <v>12406</v>
      </c>
      <c r="F62" s="75" t="s">
        <v>12310</v>
      </c>
      <c r="G62" s="75"/>
      <c r="H62" s="75"/>
      <c r="I62" s="75"/>
      <c r="J62" s="75"/>
      <c r="K62" s="75"/>
      <c r="L62" s="75"/>
      <c r="M62" s="75"/>
      <c r="N62" s="75"/>
      <c r="O62" s="75"/>
      <c r="P62" s="75"/>
      <c r="Q62" s="75"/>
      <c r="R62" s="75"/>
      <c r="S62" s="75"/>
      <c r="T62" s="75"/>
      <c r="U62" s="75"/>
      <c r="V62" s="75"/>
      <c r="W62" s="75"/>
      <c r="X62" s="75"/>
      <c r="Y62" s="75"/>
      <c r="Z62" s="75"/>
    </row>
    <row r="63" spans="1:26" ht="15.75" customHeight="1">
      <c r="A63" s="65"/>
      <c r="B63" s="86"/>
      <c r="C63" s="65"/>
      <c r="D63" s="65"/>
      <c r="E63" s="65"/>
      <c r="F63" s="65"/>
      <c r="G63" s="65"/>
      <c r="H63" s="65"/>
      <c r="I63" s="65"/>
      <c r="J63" s="65"/>
      <c r="K63" s="65"/>
      <c r="L63" s="65"/>
      <c r="M63" s="65"/>
      <c r="N63" s="65"/>
      <c r="O63" s="65"/>
      <c r="P63" s="65"/>
      <c r="Q63" s="65"/>
      <c r="R63" s="65"/>
      <c r="S63" s="65"/>
      <c r="T63" s="65"/>
      <c r="U63" s="65"/>
      <c r="V63" s="65"/>
      <c r="W63" s="65"/>
      <c r="X63" s="65"/>
      <c r="Y63" s="65"/>
      <c r="Z63" s="65"/>
    </row>
    <row r="64" spans="1:26" ht="15.75" customHeight="1">
      <c r="A64" s="65"/>
      <c r="B64" s="86"/>
      <c r="C64" s="65"/>
      <c r="D64" s="65"/>
      <c r="E64" s="65"/>
      <c r="F64" s="65"/>
      <c r="G64" s="65"/>
      <c r="H64" s="65"/>
      <c r="I64" s="65"/>
      <c r="J64" s="65"/>
      <c r="K64" s="65"/>
      <c r="L64" s="65"/>
      <c r="M64" s="65"/>
      <c r="N64" s="65"/>
      <c r="O64" s="65"/>
      <c r="P64" s="65"/>
      <c r="Q64" s="65"/>
      <c r="R64" s="65"/>
      <c r="S64" s="65"/>
      <c r="T64" s="65"/>
      <c r="U64" s="65"/>
      <c r="V64" s="65"/>
      <c r="W64" s="65"/>
      <c r="X64" s="65"/>
      <c r="Y64" s="65"/>
      <c r="Z64" s="65"/>
    </row>
    <row r="65" spans="1:26" ht="15.75" customHeight="1">
      <c r="A65" s="65"/>
      <c r="B65" s="86"/>
      <c r="C65" s="65"/>
      <c r="D65" s="65"/>
      <c r="E65" s="65"/>
      <c r="F65" s="65"/>
      <c r="G65" s="65"/>
      <c r="H65" s="65"/>
      <c r="I65" s="65"/>
      <c r="J65" s="65"/>
      <c r="K65" s="65"/>
      <c r="L65" s="65"/>
      <c r="M65" s="65"/>
      <c r="N65" s="65"/>
      <c r="O65" s="65"/>
      <c r="P65" s="65"/>
      <c r="Q65" s="65"/>
      <c r="R65" s="65"/>
      <c r="S65" s="65"/>
      <c r="T65" s="65"/>
      <c r="U65" s="65"/>
      <c r="V65" s="65"/>
      <c r="W65" s="65"/>
      <c r="X65" s="65"/>
      <c r="Y65" s="65"/>
      <c r="Z65" s="65"/>
    </row>
    <row r="66" spans="1:26" ht="15.75" customHeight="1">
      <c r="A66" s="65"/>
      <c r="B66" s="86"/>
      <c r="C66" s="65"/>
      <c r="D66" s="65"/>
      <c r="E66" s="65"/>
      <c r="F66" s="65"/>
      <c r="G66" s="65"/>
      <c r="H66" s="65"/>
      <c r="I66" s="65"/>
      <c r="J66" s="65"/>
      <c r="K66" s="65"/>
      <c r="L66" s="65"/>
      <c r="M66" s="65"/>
      <c r="N66" s="65"/>
      <c r="O66" s="65"/>
      <c r="P66" s="65"/>
      <c r="Q66" s="65"/>
      <c r="R66" s="65"/>
      <c r="S66" s="65"/>
      <c r="T66" s="65"/>
      <c r="U66" s="65"/>
      <c r="V66" s="65"/>
      <c r="W66" s="65"/>
      <c r="X66" s="65"/>
      <c r="Y66" s="65"/>
      <c r="Z66" s="65"/>
    </row>
    <row r="67" spans="1:26" ht="15.75" customHeight="1">
      <c r="A67" s="65"/>
      <c r="B67" s="86"/>
      <c r="C67" s="65"/>
      <c r="D67" s="65"/>
      <c r="E67" s="65"/>
      <c r="F67" s="65"/>
      <c r="G67" s="65"/>
      <c r="H67" s="65"/>
      <c r="I67" s="65"/>
      <c r="J67" s="65"/>
      <c r="K67" s="65"/>
      <c r="L67" s="65"/>
      <c r="M67" s="65"/>
      <c r="N67" s="65"/>
      <c r="O67" s="65"/>
      <c r="P67" s="65"/>
      <c r="Q67" s="65"/>
      <c r="R67" s="65"/>
      <c r="S67" s="65"/>
      <c r="T67" s="65"/>
      <c r="U67" s="65"/>
      <c r="V67" s="65"/>
      <c r="W67" s="65"/>
      <c r="X67" s="65"/>
      <c r="Y67" s="65"/>
      <c r="Z67" s="65"/>
    </row>
    <row r="68" spans="1:26" ht="15.75" customHeight="1">
      <c r="A68" s="65"/>
      <c r="B68" s="86"/>
      <c r="C68" s="65"/>
      <c r="D68" s="65"/>
      <c r="E68" s="65"/>
      <c r="F68" s="65"/>
      <c r="G68" s="65"/>
      <c r="H68" s="65"/>
      <c r="I68" s="65"/>
      <c r="J68" s="65"/>
      <c r="K68" s="65"/>
      <c r="L68" s="65"/>
      <c r="M68" s="65"/>
      <c r="N68" s="65"/>
      <c r="O68" s="65"/>
      <c r="P68" s="65"/>
      <c r="Q68" s="65"/>
      <c r="R68" s="65"/>
      <c r="S68" s="65"/>
      <c r="T68" s="65"/>
      <c r="U68" s="65"/>
      <c r="V68" s="65"/>
      <c r="W68" s="65"/>
      <c r="X68" s="65"/>
      <c r="Y68" s="65"/>
      <c r="Z68" s="65"/>
    </row>
    <row r="69" spans="1:26" ht="15.75" customHeight="1">
      <c r="A69" s="65"/>
      <c r="B69" s="86"/>
      <c r="C69" s="65"/>
      <c r="D69" s="65"/>
      <c r="E69" s="65"/>
      <c r="F69" s="65"/>
      <c r="G69" s="65"/>
      <c r="H69" s="65"/>
      <c r="I69" s="65"/>
      <c r="J69" s="65"/>
      <c r="K69" s="65"/>
      <c r="L69" s="65"/>
      <c r="M69" s="65"/>
      <c r="N69" s="65"/>
      <c r="O69" s="65"/>
      <c r="P69" s="65"/>
      <c r="Q69" s="65"/>
      <c r="R69" s="65"/>
      <c r="S69" s="65"/>
      <c r="T69" s="65"/>
      <c r="U69" s="65"/>
      <c r="V69" s="65"/>
      <c r="W69" s="65"/>
      <c r="X69" s="65"/>
      <c r="Y69" s="65"/>
      <c r="Z69" s="65"/>
    </row>
    <row r="70" spans="1:26" ht="15.75" customHeight="1">
      <c r="A70" s="65"/>
      <c r="B70" s="86"/>
      <c r="C70" s="65"/>
      <c r="D70" s="65"/>
      <c r="E70" s="65"/>
      <c r="F70" s="65"/>
      <c r="G70" s="65"/>
      <c r="H70" s="65"/>
      <c r="I70" s="65"/>
      <c r="J70" s="65"/>
      <c r="K70" s="65"/>
      <c r="L70" s="65"/>
      <c r="M70" s="65"/>
      <c r="N70" s="65"/>
      <c r="O70" s="65"/>
      <c r="P70" s="65"/>
      <c r="Q70" s="65"/>
      <c r="R70" s="65"/>
      <c r="S70" s="65"/>
      <c r="T70" s="65"/>
      <c r="U70" s="65"/>
      <c r="V70" s="65"/>
      <c r="W70" s="65"/>
      <c r="X70" s="65"/>
      <c r="Y70" s="65"/>
      <c r="Z70" s="65"/>
    </row>
    <row r="71" spans="1:26" ht="15.75" customHeight="1">
      <c r="A71" s="65"/>
      <c r="B71" s="86"/>
      <c r="C71" s="65"/>
      <c r="D71" s="65"/>
      <c r="E71" s="65"/>
      <c r="F71" s="65"/>
      <c r="G71" s="65"/>
      <c r="H71" s="65"/>
      <c r="I71" s="65"/>
      <c r="J71" s="65"/>
      <c r="K71" s="65"/>
      <c r="L71" s="65"/>
      <c r="M71" s="65"/>
      <c r="N71" s="65"/>
      <c r="O71" s="65"/>
      <c r="P71" s="65"/>
      <c r="Q71" s="65"/>
      <c r="R71" s="65"/>
      <c r="S71" s="65"/>
      <c r="T71" s="65"/>
      <c r="U71" s="65"/>
      <c r="V71" s="65"/>
      <c r="W71" s="65"/>
      <c r="X71" s="65"/>
      <c r="Y71" s="65"/>
      <c r="Z71" s="65"/>
    </row>
    <row r="72" spans="1:26" ht="15.75" customHeight="1">
      <c r="A72" s="65"/>
      <c r="B72" s="86"/>
      <c r="C72" s="65"/>
      <c r="D72" s="65"/>
      <c r="E72" s="65"/>
      <c r="F72" s="65"/>
      <c r="G72" s="65"/>
      <c r="H72" s="65"/>
      <c r="I72" s="65"/>
      <c r="J72" s="65"/>
      <c r="K72" s="65"/>
      <c r="L72" s="65"/>
      <c r="M72" s="65"/>
      <c r="N72" s="65"/>
      <c r="O72" s="65"/>
      <c r="P72" s="65"/>
      <c r="Q72" s="65"/>
      <c r="R72" s="65"/>
      <c r="S72" s="65"/>
      <c r="T72" s="65"/>
      <c r="U72" s="65"/>
      <c r="V72" s="65"/>
      <c r="W72" s="65"/>
      <c r="X72" s="65"/>
      <c r="Y72" s="65"/>
      <c r="Z72" s="65"/>
    </row>
    <row r="73" spans="1:26" ht="15.75" customHeight="1">
      <c r="A73" s="65"/>
      <c r="B73" s="86"/>
      <c r="C73" s="65"/>
      <c r="D73" s="65"/>
      <c r="E73" s="65"/>
      <c r="F73" s="65"/>
      <c r="G73" s="65"/>
      <c r="H73" s="65"/>
      <c r="I73" s="65"/>
      <c r="J73" s="65"/>
      <c r="K73" s="65"/>
      <c r="L73" s="65"/>
      <c r="M73" s="65"/>
      <c r="N73" s="65"/>
      <c r="O73" s="65"/>
      <c r="P73" s="65"/>
      <c r="Q73" s="65"/>
      <c r="R73" s="65"/>
      <c r="S73" s="65"/>
      <c r="T73" s="65"/>
      <c r="U73" s="65"/>
      <c r="V73" s="65"/>
      <c r="W73" s="65"/>
      <c r="X73" s="65"/>
      <c r="Y73" s="65"/>
      <c r="Z73" s="65"/>
    </row>
    <row r="74" spans="1:26" ht="15.75" customHeight="1">
      <c r="A74" s="65"/>
      <c r="B74" s="86"/>
      <c r="C74" s="65"/>
      <c r="D74" s="65"/>
      <c r="E74" s="65"/>
      <c r="F74" s="65"/>
      <c r="G74" s="65"/>
      <c r="H74" s="65"/>
      <c r="I74" s="65"/>
      <c r="J74" s="65"/>
      <c r="K74" s="65"/>
      <c r="L74" s="65"/>
      <c r="M74" s="65"/>
      <c r="N74" s="65"/>
      <c r="O74" s="65"/>
      <c r="P74" s="65"/>
      <c r="Q74" s="65"/>
      <c r="R74" s="65"/>
      <c r="S74" s="65"/>
      <c r="T74" s="65"/>
      <c r="U74" s="65"/>
      <c r="V74" s="65"/>
      <c r="W74" s="65"/>
      <c r="X74" s="65"/>
      <c r="Y74" s="65"/>
      <c r="Z74" s="65"/>
    </row>
    <row r="75" spans="1:26" ht="15.75" customHeight="1">
      <c r="A75" s="65"/>
      <c r="B75" s="86"/>
      <c r="C75" s="65"/>
      <c r="D75" s="65"/>
      <c r="E75" s="65"/>
      <c r="F75" s="65"/>
      <c r="G75" s="65"/>
      <c r="H75" s="65"/>
      <c r="I75" s="65"/>
      <c r="J75" s="65"/>
      <c r="K75" s="65"/>
      <c r="L75" s="65"/>
      <c r="M75" s="65"/>
      <c r="N75" s="65"/>
      <c r="O75" s="65"/>
      <c r="P75" s="65"/>
      <c r="Q75" s="65"/>
      <c r="R75" s="65"/>
      <c r="S75" s="65"/>
      <c r="T75" s="65"/>
      <c r="U75" s="65"/>
      <c r="V75" s="65"/>
      <c r="W75" s="65"/>
      <c r="X75" s="65"/>
      <c r="Y75" s="65"/>
      <c r="Z75" s="65"/>
    </row>
    <row r="76" spans="1:26" ht="15.75" customHeight="1">
      <c r="A76" s="65"/>
      <c r="B76" s="86"/>
      <c r="C76" s="65"/>
      <c r="D76" s="65"/>
      <c r="E76" s="65"/>
      <c r="F76" s="65"/>
      <c r="G76" s="65"/>
      <c r="H76" s="65"/>
      <c r="I76" s="65"/>
      <c r="J76" s="65"/>
      <c r="K76" s="65"/>
      <c r="L76" s="65"/>
      <c r="M76" s="65"/>
      <c r="N76" s="65"/>
      <c r="O76" s="65"/>
      <c r="P76" s="65"/>
      <c r="Q76" s="65"/>
      <c r="R76" s="65"/>
      <c r="S76" s="65"/>
      <c r="T76" s="65"/>
      <c r="U76" s="65"/>
      <c r="V76" s="65"/>
      <c r="W76" s="65"/>
      <c r="X76" s="65"/>
      <c r="Y76" s="65"/>
      <c r="Z76" s="65"/>
    </row>
    <row r="77" spans="1:26" ht="15.75" customHeight="1">
      <c r="A77" s="65"/>
      <c r="B77" s="86"/>
      <c r="C77" s="65"/>
      <c r="D77" s="65"/>
      <c r="E77" s="65"/>
      <c r="F77" s="65"/>
      <c r="G77" s="65"/>
      <c r="H77" s="65"/>
      <c r="I77" s="65"/>
      <c r="J77" s="65"/>
      <c r="K77" s="65"/>
      <c r="L77" s="65"/>
      <c r="M77" s="65"/>
      <c r="N77" s="65"/>
      <c r="O77" s="65"/>
      <c r="P77" s="65"/>
      <c r="Q77" s="65"/>
      <c r="R77" s="65"/>
      <c r="S77" s="65"/>
      <c r="T77" s="65"/>
      <c r="U77" s="65"/>
      <c r="V77" s="65"/>
      <c r="W77" s="65"/>
      <c r="X77" s="65"/>
      <c r="Y77" s="65"/>
      <c r="Z77" s="65"/>
    </row>
    <row r="78" spans="1:26" ht="15.75" customHeight="1">
      <c r="A78" s="65"/>
      <c r="B78" s="86"/>
      <c r="C78" s="65"/>
      <c r="D78" s="65"/>
      <c r="E78" s="65"/>
      <c r="F78" s="65"/>
      <c r="G78" s="65"/>
      <c r="H78" s="65"/>
      <c r="I78" s="65"/>
      <c r="J78" s="65"/>
      <c r="K78" s="65"/>
      <c r="L78" s="65"/>
      <c r="M78" s="65"/>
      <c r="N78" s="65"/>
      <c r="O78" s="65"/>
      <c r="P78" s="65"/>
      <c r="Q78" s="65"/>
      <c r="R78" s="65"/>
      <c r="S78" s="65"/>
      <c r="T78" s="65"/>
      <c r="U78" s="65"/>
      <c r="V78" s="65"/>
      <c r="W78" s="65"/>
      <c r="X78" s="65"/>
      <c r="Y78" s="65"/>
      <c r="Z78" s="65"/>
    </row>
    <row r="79" spans="1:26" ht="15.75" customHeight="1">
      <c r="A79" s="65"/>
      <c r="B79" s="86"/>
      <c r="C79" s="65"/>
      <c r="D79" s="65"/>
      <c r="E79" s="65"/>
      <c r="F79" s="65"/>
      <c r="G79" s="65"/>
      <c r="H79" s="65"/>
      <c r="I79" s="65"/>
      <c r="J79" s="65"/>
      <c r="K79" s="65"/>
      <c r="L79" s="65"/>
      <c r="M79" s="65"/>
      <c r="N79" s="65"/>
      <c r="O79" s="65"/>
      <c r="P79" s="65"/>
      <c r="Q79" s="65"/>
      <c r="R79" s="65"/>
      <c r="S79" s="65"/>
      <c r="T79" s="65"/>
      <c r="U79" s="65"/>
      <c r="V79" s="65"/>
      <c r="W79" s="65"/>
      <c r="X79" s="65"/>
      <c r="Y79" s="65"/>
      <c r="Z79" s="65"/>
    </row>
    <row r="80" spans="1:26" ht="15.75" customHeight="1">
      <c r="A80" s="65"/>
      <c r="B80" s="86"/>
      <c r="C80" s="65"/>
      <c r="D80" s="65"/>
      <c r="E80" s="65"/>
      <c r="F80" s="65"/>
      <c r="G80" s="65"/>
      <c r="H80" s="65"/>
      <c r="I80" s="65"/>
      <c r="J80" s="65"/>
      <c r="K80" s="65"/>
      <c r="L80" s="65"/>
      <c r="M80" s="65"/>
      <c r="N80" s="65"/>
      <c r="O80" s="65"/>
      <c r="P80" s="65"/>
      <c r="Q80" s="65"/>
      <c r="R80" s="65"/>
      <c r="S80" s="65"/>
      <c r="T80" s="65"/>
      <c r="U80" s="65"/>
      <c r="V80" s="65"/>
      <c r="W80" s="65"/>
      <c r="X80" s="65"/>
      <c r="Y80" s="65"/>
      <c r="Z80" s="65"/>
    </row>
    <row r="81" spans="1:26" ht="15.75" customHeight="1">
      <c r="A81" s="65"/>
      <c r="B81" s="86"/>
      <c r="C81" s="65"/>
      <c r="D81" s="65"/>
      <c r="E81" s="65"/>
      <c r="F81" s="65"/>
      <c r="G81" s="65"/>
      <c r="H81" s="65"/>
      <c r="I81" s="65"/>
      <c r="J81" s="65"/>
      <c r="K81" s="65"/>
      <c r="L81" s="65"/>
      <c r="M81" s="65"/>
      <c r="N81" s="65"/>
      <c r="O81" s="65"/>
      <c r="P81" s="65"/>
      <c r="Q81" s="65"/>
      <c r="R81" s="65"/>
      <c r="S81" s="65"/>
      <c r="T81" s="65"/>
      <c r="U81" s="65"/>
      <c r="V81" s="65"/>
      <c r="W81" s="65"/>
      <c r="X81" s="65"/>
      <c r="Y81" s="65"/>
      <c r="Z81" s="65"/>
    </row>
    <row r="82" spans="1:26" ht="15.75" customHeight="1">
      <c r="A82" s="65"/>
      <c r="B82" s="86"/>
      <c r="C82" s="65"/>
      <c r="D82" s="65"/>
      <c r="E82" s="65"/>
      <c r="F82" s="65"/>
      <c r="G82" s="65"/>
      <c r="H82" s="65"/>
      <c r="I82" s="65"/>
      <c r="J82" s="65"/>
      <c r="K82" s="65"/>
      <c r="L82" s="65"/>
      <c r="M82" s="65"/>
      <c r="N82" s="65"/>
      <c r="O82" s="65"/>
      <c r="P82" s="65"/>
      <c r="Q82" s="65"/>
      <c r="R82" s="65"/>
      <c r="S82" s="65"/>
      <c r="T82" s="65"/>
      <c r="U82" s="65"/>
      <c r="V82" s="65"/>
      <c r="W82" s="65"/>
      <c r="X82" s="65"/>
      <c r="Y82" s="65"/>
      <c r="Z82" s="65"/>
    </row>
    <row r="83" spans="1:26" ht="15.75" customHeight="1">
      <c r="A83" s="65"/>
      <c r="B83" s="86"/>
      <c r="C83" s="65"/>
      <c r="D83" s="65"/>
      <c r="E83" s="65"/>
      <c r="F83" s="65"/>
      <c r="G83" s="65"/>
      <c r="H83" s="65"/>
      <c r="I83" s="65"/>
      <c r="J83" s="65"/>
      <c r="K83" s="65"/>
      <c r="L83" s="65"/>
      <c r="M83" s="65"/>
      <c r="N83" s="65"/>
      <c r="O83" s="65"/>
      <c r="P83" s="65"/>
      <c r="Q83" s="65"/>
      <c r="R83" s="65"/>
      <c r="S83" s="65"/>
      <c r="T83" s="65"/>
      <c r="U83" s="65"/>
      <c r="V83" s="65"/>
      <c r="W83" s="65"/>
      <c r="X83" s="65"/>
      <c r="Y83" s="65"/>
      <c r="Z83" s="65"/>
    </row>
    <row r="84" spans="1:26" ht="15.75" customHeight="1">
      <c r="A84" s="65"/>
      <c r="B84" s="86"/>
      <c r="C84" s="65"/>
      <c r="D84" s="65"/>
      <c r="E84" s="65"/>
      <c r="F84" s="65"/>
      <c r="G84" s="65"/>
      <c r="H84" s="65"/>
      <c r="I84" s="65"/>
      <c r="J84" s="65"/>
      <c r="K84" s="65"/>
      <c r="L84" s="65"/>
      <c r="M84" s="65"/>
      <c r="N84" s="65"/>
      <c r="O84" s="65"/>
      <c r="P84" s="65"/>
      <c r="Q84" s="65"/>
      <c r="R84" s="65"/>
      <c r="S84" s="65"/>
      <c r="T84" s="65"/>
      <c r="U84" s="65"/>
      <c r="V84" s="65"/>
      <c r="W84" s="65"/>
      <c r="X84" s="65"/>
      <c r="Y84" s="65"/>
      <c r="Z84" s="65"/>
    </row>
    <row r="85" spans="1:26" ht="15.75" customHeight="1">
      <c r="A85" s="65"/>
      <c r="B85" s="86"/>
      <c r="C85" s="65"/>
      <c r="D85" s="65"/>
      <c r="E85" s="65"/>
      <c r="F85" s="65"/>
      <c r="G85" s="65"/>
      <c r="H85" s="65"/>
      <c r="I85" s="65"/>
      <c r="J85" s="65"/>
      <c r="K85" s="65"/>
      <c r="L85" s="65"/>
      <c r="M85" s="65"/>
      <c r="N85" s="65"/>
      <c r="O85" s="65"/>
      <c r="P85" s="65"/>
      <c r="Q85" s="65"/>
      <c r="R85" s="65"/>
      <c r="S85" s="65"/>
      <c r="T85" s="65"/>
      <c r="U85" s="65"/>
      <c r="V85" s="65"/>
      <c r="W85" s="65"/>
      <c r="X85" s="65"/>
      <c r="Y85" s="65"/>
      <c r="Z85" s="65"/>
    </row>
    <row r="86" spans="1:26" ht="15.75" customHeight="1">
      <c r="A86" s="65"/>
      <c r="B86" s="86"/>
      <c r="C86" s="65"/>
      <c r="D86" s="65"/>
      <c r="E86" s="65"/>
      <c r="F86" s="65"/>
      <c r="G86" s="65"/>
      <c r="H86" s="65"/>
      <c r="I86" s="65"/>
      <c r="J86" s="65"/>
      <c r="K86" s="65"/>
      <c r="L86" s="65"/>
      <c r="M86" s="65"/>
      <c r="N86" s="65"/>
      <c r="O86" s="65"/>
      <c r="P86" s="65"/>
      <c r="Q86" s="65"/>
      <c r="R86" s="65"/>
      <c r="S86" s="65"/>
      <c r="T86" s="65"/>
      <c r="U86" s="65"/>
      <c r="V86" s="65"/>
      <c r="W86" s="65"/>
      <c r="X86" s="65"/>
      <c r="Y86" s="65"/>
      <c r="Z86" s="65"/>
    </row>
    <row r="87" spans="1:26" ht="15.75" customHeight="1">
      <c r="A87" s="65"/>
      <c r="B87" s="86"/>
      <c r="C87" s="65"/>
      <c r="D87" s="65"/>
      <c r="E87" s="65"/>
      <c r="F87" s="65"/>
      <c r="G87" s="65"/>
      <c r="H87" s="65"/>
      <c r="I87" s="65"/>
      <c r="J87" s="65"/>
      <c r="K87" s="65"/>
      <c r="L87" s="65"/>
      <c r="M87" s="65"/>
      <c r="N87" s="65"/>
      <c r="O87" s="65"/>
      <c r="P87" s="65"/>
      <c r="Q87" s="65"/>
      <c r="R87" s="65"/>
      <c r="S87" s="65"/>
      <c r="T87" s="65"/>
      <c r="U87" s="65"/>
      <c r="V87" s="65"/>
      <c r="W87" s="65"/>
      <c r="X87" s="65"/>
      <c r="Y87" s="65"/>
      <c r="Z87" s="65"/>
    </row>
    <row r="88" spans="1:26" ht="15.75" customHeight="1">
      <c r="A88" s="65"/>
      <c r="B88" s="86"/>
      <c r="C88" s="65"/>
      <c r="D88" s="65"/>
      <c r="E88" s="65"/>
      <c r="F88" s="65"/>
      <c r="G88" s="65"/>
      <c r="H88" s="65"/>
      <c r="I88" s="65"/>
      <c r="J88" s="65"/>
      <c r="K88" s="65"/>
      <c r="L88" s="65"/>
      <c r="M88" s="65"/>
      <c r="N88" s="65"/>
      <c r="O88" s="65"/>
      <c r="P88" s="65"/>
      <c r="Q88" s="65"/>
      <c r="R88" s="65"/>
      <c r="S88" s="65"/>
      <c r="T88" s="65"/>
      <c r="U88" s="65"/>
      <c r="V88" s="65"/>
      <c r="W88" s="65"/>
      <c r="X88" s="65"/>
      <c r="Y88" s="65"/>
      <c r="Z88" s="65"/>
    </row>
    <row r="89" spans="1:26" ht="15.75" customHeight="1">
      <c r="A89" s="65"/>
      <c r="B89" s="86"/>
      <c r="C89" s="65"/>
      <c r="D89" s="65"/>
      <c r="E89" s="65"/>
      <c r="F89" s="65"/>
      <c r="G89" s="65"/>
      <c r="H89" s="65"/>
      <c r="I89" s="65"/>
      <c r="J89" s="65"/>
      <c r="K89" s="65"/>
      <c r="L89" s="65"/>
      <c r="M89" s="65"/>
      <c r="N89" s="65"/>
      <c r="O89" s="65"/>
      <c r="P89" s="65"/>
      <c r="Q89" s="65"/>
      <c r="R89" s="65"/>
      <c r="S89" s="65"/>
      <c r="T89" s="65"/>
      <c r="U89" s="65"/>
      <c r="V89" s="65"/>
      <c r="W89" s="65"/>
      <c r="X89" s="65"/>
      <c r="Y89" s="65"/>
      <c r="Z89" s="65"/>
    </row>
    <row r="90" spans="1:26" ht="15.75" customHeight="1">
      <c r="A90" s="65"/>
      <c r="B90" s="86"/>
      <c r="C90" s="65"/>
      <c r="D90" s="65"/>
      <c r="E90" s="65"/>
      <c r="F90" s="65"/>
      <c r="G90" s="65"/>
      <c r="H90" s="65"/>
      <c r="I90" s="65"/>
      <c r="J90" s="65"/>
      <c r="K90" s="65"/>
      <c r="L90" s="65"/>
      <c r="M90" s="65"/>
      <c r="N90" s="65"/>
      <c r="O90" s="65"/>
      <c r="P90" s="65"/>
      <c r="Q90" s="65"/>
      <c r="R90" s="65"/>
      <c r="S90" s="65"/>
      <c r="T90" s="65"/>
      <c r="U90" s="65"/>
      <c r="V90" s="65"/>
      <c r="W90" s="65"/>
      <c r="X90" s="65"/>
      <c r="Y90" s="65"/>
      <c r="Z90" s="65"/>
    </row>
    <row r="91" spans="1:26" ht="15.75" customHeight="1">
      <c r="A91" s="65"/>
      <c r="B91" s="86"/>
      <c r="C91" s="65"/>
      <c r="D91" s="65"/>
      <c r="E91" s="65"/>
      <c r="F91" s="65"/>
      <c r="G91" s="65"/>
      <c r="H91" s="65"/>
      <c r="I91" s="65"/>
      <c r="J91" s="65"/>
      <c r="K91" s="65"/>
      <c r="L91" s="65"/>
      <c r="M91" s="65"/>
      <c r="N91" s="65"/>
      <c r="O91" s="65"/>
      <c r="P91" s="65"/>
      <c r="Q91" s="65"/>
      <c r="R91" s="65"/>
      <c r="S91" s="65"/>
      <c r="T91" s="65"/>
      <c r="U91" s="65"/>
      <c r="V91" s="65"/>
      <c r="W91" s="65"/>
      <c r="X91" s="65"/>
      <c r="Y91" s="65"/>
      <c r="Z91" s="65"/>
    </row>
    <row r="92" spans="1:26" ht="15.75" customHeight="1">
      <c r="A92" s="65"/>
      <c r="B92" s="86"/>
      <c r="C92" s="65"/>
      <c r="D92" s="65"/>
      <c r="E92" s="65"/>
      <c r="F92" s="65"/>
      <c r="G92" s="65"/>
      <c r="H92" s="65"/>
      <c r="I92" s="65"/>
      <c r="J92" s="65"/>
      <c r="K92" s="65"/>
      <c r="L92" s="65"/>
      <c r="M92" s="65"/>
      <c r="N92" s="65"/>
      <c r="O92" s="65"/>
      <c r="P92" s="65"/>
      <c r="Q92" s="65"/>
      <c r="R92" s="65"/>
      <c r="S92" s="65"/>
      <c r="T92" s="65"/>
      <c r="U92" s="65"/>
      <c r="V92" s="65"/>
      <c r="W92" s="65"/>
      <c r="X92" s="65"/>
      <c r="Y92" s="65"/>
      <c r="Z92" s="65"/>
    </row>
    <row r="93" spans="1:26" ht="15.75" customHeight="1">
      <c r="A93" s="65"/>
      <c r="B93" s="86"/>
      <c r="C93" s="65"/>
      <c r="D93" s="65"/>
      <c r="E93" s="65"/>
      <c r="F93" s="65"/>
      <c r="G93" s="65"/>
      <c r="H93" s="65"/>
      <c r="I93" s="65"/>
      <c r="J93" s="65"/>
      <c r="K93" s="65"/>
      <c r="L93" s="65"/>
      <c r="M93" s="65"/>
      <c r="N93" s="65"/>
      <c r="O93" s="65"/>
      <c r="P93" s="65"/>
      <c r="Q93" s="65"/>
      <c r="R93" s="65"/>
      <c r="S93" s="65"/>
      <c r="T93" s="65"/>
      <c r="U93" s="65"/>
      <c r="V93" s="65"/>
      <c r="W93" s="65"/>
      <c r="X93" s="65"/>
      <c r="Y93" s="65"/>
      <c r="Z93" s="65"/>
    </row>
    <row r="94" spans="1:26" ht="15.75" customHeight="1">
      <c r="A94" s="65"/>
      <c r="B94" s="86"/>
      <c r="C94" s="65"/>
      <c r="D94" s="65"/>
      <c r="E94" s="65"/>
      <c r="F94" s="65"/>
      <c r="G94" s="65"/>
      <c r="H94" s="65"/>
      <c r="I94" s="65"/>
      <c r="J94" s="65"/>
      <c r="K94" s="65"/>
      <c r="L94" s="65"/>
      <c r="M94" s="65"/>
      <c r="N94" s="65"/>
      <c r="O94" s="65"/>
      <c r="P94" s="65"/>
      <c r="Q94" s="65"/>
      <c r="R94" s="65"/>
      <c r="S94" s="65"/>
      <c r="T94" s="65"/>
      <c r="U94" s="65"/>
      <c r="V94" s="65"/>
      <c r="W94" s="65"/>
      <c r="X94" s="65"/>
      <c r="Y94" s="65"/>
      <c r="Z94" s="65"/>
    </row>
    <row r="95" spans="1:26" ht="15.75" customHeight="1">
      <c r="A95" s="65"/>
      <c r="B95" s="86"/>
      <c r="C95" s="65"/>
      <c r="D95" s="65"/>
      <c r="E95" s="65"/>
      <c r="F95" s="65"/>
      <c r="G95" s="65"/>
      <c r="H95" s="65"/>
      <c r="I95" s="65"/>
      <c r="J95" s="65"/>
      <c r="K95" s="65"/>
      <c r="L95" s="65"/>
      <c r="M95" s="65"/>
      <c r="N95" s="65"/>
      <c r="O95" s="65"/>
      <c r="P95" s="65"/>
      <c r="Q95" s="65"/>
      <c r="R95" s="65"/>
      <c r="S95" s="65"/>
      <c r="T95" s="65"/>
      <c r="U95" s="65"/>
      <c r="V95" s="65"/>
      <c r="W95" s="65"/>
      <c r="X95" s="65"/>
      <c r="Y95" s="65"/>
      <c r="Z95" s="65"/>
    </row>
    <row r="96" spans="1:26" ht="15.75" customHeight="1">
      <c r="A96" s="65"/>
      <c r="B96" s="86"/>
      <c r="C96" s="65"/>
      <c r="D96" s="65"/>
      <c r="E96" s="65"/>
      <c r="F96" s="65"/>
      <c r="G96" s="65"/>
      <c r="H96" s="65"/>
      <c r="I96" s="65"/>
      <c r="J96" s="65"/>
      <c r="K96" s="65"/>
      <c r="L96" s="65"/>
      <c r="M96" s="65"/>
      <c r="N96" s="65"/>
      <c r="O96" s="65"/>
      <c r="P96" s="65"/>
      <c r="Q96" s="65"/>
      <c r="R96" s="65"/>
      <c r="S96" s="65"/>
      <c r="T96" s="65"/>
      <c r="U96" s="65"/>
      <c r="V96" s="65"/>
      <c r="W96" s="65"/>
      <c r="X96" s="65"/>
      <c r="Y96" s="65"/>
      <c r="Z96" s="65"/>
    </row>
    <row r="97" spans="1:26" ht="15.75" customHeight="1">
      <c r="A97" s="65"/>
      <c r="B97" s="86"/>
      <c r="C97" s="65"/>
      <c r="D97" s="65"/>
      <c r="E97" s="65"/>
      <c r="F97" s="65"/>
      <c r="G97" s="65"/>
      <c r="H97" s="65"/>
      <c r="I97" s="65"/>
      <c r="J97" s="65"/>
      <c r="K97" s="65"/>
      <c r="L97" s="65"/>
      <c r="M97" s="65"/>
      <c r="N97" s="65"/>
      <c r="O97" s="65"/>
      <c r="P97" s="65"/>
      <c r="Q97" s="65"/>
      <c r="R97" s="65"/>
      <c r="S97" s="65"/>
      <c r="T97" s="65"/>
      <c r="U97" s="65"/>
      <c r="V97" s="65"/>
      <c r="W97" s="65"/>
      <c r="X97" s="65"/>
      <c r="Y97" s="65"/>
      <c r="Z97" s="65"/>
    </row>
    <row r="98" spans="1:26" ht="15.75" customHeight="1">
      <c r="A98" s="65"/>
      <c r="B98" s="86"/>
      <c r="C98" s="65"/>
      <c r="D98" s="65"/>
      <c r="E98" s="65"/>
      <c r="F98" s="65"/>
      <c r="G98" s="65"/>
      <c r="H98" s="65"/>
      <c r="I98" s="65"/>
      <c r="J98" s="65"/>
      <c r="K98" s="65"/>
      <c r="L98" s="65"/>
      <c r="M98" s="65"/>
      <c r="N98" s="65"/>
      <c r="O98" s="65"/>
      <c r="P98" s="65"/>
      <c r="Q98" s="65"/>
      <c r="R98" s="65"/>
      <c r="S98" s="65"/>
      <c r="T98" s="65"/>
      <c r="U98" s="65"/>
      <c r="V98" s="65"/>
      <c r="W98" s="65"/>
      <c r="X98" s="65"/>
      <c r="Y98" s="65"/>
      <c r="Z98" s="65"/>
    </row>
    <row r="99" spans="1:26" ht="15.75" customHeight="1">
      <c r="A99" s="65"/>
      <c r="B99" s="86"/>
      <c r="C99" s="65"/>
      <c r="D99" s="65"/>
      <c r="E99" s="65"/>
      <c r="F99" s="65"/>
      <c r="G99" s="65"/>
      <c r="H99" s="65"/>
      <c r="I99" s="65"/>
      <c r="J99" s="65"/>
      <c r="K99" s="65"/>
      <c r="L99" s="65"/>
      <c r="M99" s="65"/>
      <c r="N99" s="65"/>
      <c r="O99" s="65"/>
      <c r="P99" s="65"/>
      <c r="Q99" s="65"/>
      <c r="R99" s="65"/>
      <c r="S99" s="65"/>
      <c r="T99" s="65"/>
      <c r="U99" s="65"/>
      <c r="V99" s="65"/>
      <c r="W99" s="65"/>
      <c r="X99" s="65"/>
      <c r="Y99" s="65"/>
      <c r="Z99" s="65"/>
    </row>
    <row r="100" spans="1:26" ht="15.75" customHeight="1">
      <c r="A100" s="65"/>
      <c r="B100" s="86"/>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spans="1:26" ht="15.75" customHeight="1">
      <c r="A101" s="65"/>
      <c r="B101" s="86"/>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spans="1:26" ht="15.75" customHeight="1">
      <c r="A102" s="65"/>
      <c r="B102" s="86"/>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spans="1:26" ht="15.75" customHeight="1">
      <c r="A103" s="65"/>
      <c r="B103" s="86"/>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spans="1:26" ht="15.75" customHeight="1">
      <c r="A104" s="65"/>
      <c r="B104" s="86"/>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spans="1:26" ht="15.75" customHeight="1">
      <c r="A105" s="65"/>
      <c r="B105" s="86"/>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spans="1:26" ht="15.75" customHeight="1">
      <c r="A106" s="65"/>
      <c r="B106" s="86"/>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spans="1:26" ht="15.75" customHeight="1">
      <c r="A107" s="65"/>
      <c r="B107" s="86"/>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spans="1:26" ht="15.75" customHeight="1">
      <c r="A108" s="65"/>
      <c r="B108" s="86"/>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spans="1:26" ht="15.75" customHeight="1">
      <c r="A109" s="65"/>
      <c r="B109" s="86"/>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spans="1:26" ht="15.75" customHeight="1">
      <c r="A110" s="65"/>
      <c r="B110" s="86"/>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spans="1:26" ht="15.75" customHeight="1">
      <c r="A111" s="65"/>
      <c r="B111" s="86"/>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spans="1:26" ht="15.75" customHeight="1">
      <c r="A112" s="65"/>
      <c r="B112" s="86"/>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spans="1:26" ht="15.75" customHeight="1">
      <c r="A113" s="65"/>
      <c r="B113" s="86"/>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spans="1:26" ht="15.75" customHeight="1">
      <c r="A114" s="65"/>
      <c r="B114" s="86"/>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spans="1:26" ht="15.75" customHeight="1">
      <c r="A115" s="65"/>
      <c r="B115" s="86"/>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spans="1:26" ht="15.75" customHeight="1">
      <c r="A116" s="65"/>
      <c r="B116" s="86"/>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spans="1:26" ht="15.75" customHeight="1">
      <c r="A117" s="65"/>
      <c r="B117" s="86"/>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spans="1:26" ht="15.75" customHeight="1">
      <c r="A118" s="65"/>
      <c r="B118" s="86"/>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spans="1:26" ht="15.75" customHeight="1">
      <c r="A119" s="65"/>
      <c r="B119" s="86"/>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spans="1:26" ht="15.75" customHeight="1">
      <c r="A120" s="65"/>
      <c r="B120" s="86"/>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spans="1:26" ht="15.75" customHeight="1">
      <c r="A121" s="65"/>
      <c r="B121" s="86"/>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spans="1:26" ht="15.75" customHeight="1">
      <c r="A122" s="65"/>
      <c r="B122" s="86"/>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spans="1:26" ht="15.75" customHeight="1">
      <c r="A123" s="65"/>
      <c r="B123" s="86"/>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spans="1:26" ht="15.75" customHeight="1">
      <c r="A124" s="65"/>
      <c r="B124" s="86"/>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spans="1:26" ht="15.75" customHeight="1">
      <c r="A125" s="65"/>
      <c r="B125" s="86"/>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spans="1:26" ht="15.75" customHeight="1">
      <c r="A126" s="65"/>
      <c r="B126" s="86"/>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spans="1:26" ht="15.75" customHeight="1">
      <c r="A127" s="65"/>
      <c r="B127" s="86"/>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spans="1:26" ht="15.75" customHeight="1">
      <c r="A128" s="65"/>
      <c r="B128" s="86"/>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spans="1:26" ht="15.75" customHeight="1">
      <c r="A129" s="65"/>
      <c r="B129" s="86"/>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spans="1:26" ht="15.75" customHeight="1">
      <c r="A130" s="65"/>
      <c r="B130" s="86"/>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spans="1:26" ht="15.75" customHeight="1">
      <c r="A131" s="65"/>
      <c r="B131" s="86"/>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spans="1:26" ht="15.75" customHeight="1">
      <c r="A132" s="65"/>
      <c r="B132" s="86"/>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spans="1:26" ht="15.75" customHeight="1">
      <c r="A133" s="65"/>
      <c r="B133" s="86"/>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spans="1:26" ht="15.75" customHeight="1">
      <c r="A134" s="65"/>
      <c r="B134" s="86"/>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spans="1:26" ht="15.75" customHeight="1">
      <c r="A135" s="65"/>
      <c r="B135" s="86"/>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spans="1:26" ht="15.75" customHeight="1">
      <c r="A136" s="65"/>
      <c r="B136" s="86"/>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spans="1:26" ht="15.75" customHeight="1">
      <c r="A137" s="65"/>
      <c r="B137" s="86"/>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spans="1:26" ht="15.75" customHeight="1">
      <c r="A138" s="65"/>
      <c r="B138" s="86"/>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spans="1:26" ht="15.75" customHeight="1">
      <c r="A139" s="65"/>
      <c r="B139" s="86"/>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spans="1:26" ht="15.75" customHeight="1">
      <c r="A140" s="65"/>
      <c r="B140" s="86"/>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spans="1:26" ht="15.75" customHeight="1">
      <c r="A141" s="65"/>
      <c r="B141" s="86"/>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spans="1:26" ht="15.75" customHeight="1">
      <c r="A142" s="65"/>
      <c r="B142" s="86"/>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spans="1:26" ht="15.75" customHeight="1">
      <c r="A143" s="65"/>
      <c r="B143" s="86"/>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spans="1:26" ht="15.75" customHeight="1">
      <c r="A144" s="65"/>
      <c r="B144" s="86"/>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spans="1:26" ht="15.75" customHeight="1">
      <c r="A145" s="65"/>
      <c r="B145" s="86"/>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spans="1:26" ht="15.75" customHeight="1">
      <c r="A146" s="65"/>
      <c r="B146" s="86"/>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spans="1:26" ht="15.75" customHeight="1">
      <c r="A147" s="65"/>
      <c r="B147" s="86"/>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spans="1:26" ht="15.75" customHeight="1">
      <c r="A148" s="65"/>
      <c r="B148" s="86"/>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spans="1:26" ht="15.75" customHeight="1">
      <c r="A149" s="65"/>
      <c r="B149" s="86"/>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spans="1:26" ht="15.75" customHeight="1">
      <c r="A150" s="65"/>
      <c r="B150" s="86"/>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spans="1:26" ht="15.75" customHeight="1">
      <c r="A151" s="65"/>
      <c r="B151" s="86"/>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spans="1:26" ht="15.75" customHeight="1">
      <c r="A152" s="65"/>
      <c r="B152" s="86"/>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spans="1:26" ht="15.75" customHeight="1">
      <c r="A153" s="65"/>
      <c r="B153" s="86"/>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spans="1:26" ht="15.75" customHeight="1">
      <c r="A154" s="65"/>
      <c r="B154" s="86"/>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spans="1:26" ht="15.75" customHeight="1">
      <c r="A155" s="65"/>
      <c r="B155" s="86"/>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spans="1:26" ht="15.75" customHeight="1">
      <c r="A156" s="65"/>
      <c r="B156" s="86"/>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spans="1:26" ht="15.75" customHeight="1">
      <c r="A157" s="65"/>
      <c r="B157" s="86"/>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spans="1:26" ht="15.75" customHeight="1">
      <c r="A158" s="65"/>
      <c r="B158" s="86"/>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spans="1:26" ht="15.75" customHeight="1">
      <c r="A159" s="65"/>
      <c r="B159" s="86"/>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spans="1:26" ht="15.75" customHeight="1">
      <c r="A160" s="65"/>
      <c r="B160" s="86"/>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spans="1:26" ht="15.75" customHeight="1">
      <c r="A161" s="65"/>
      <c r="B161" s="86"/>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spans="1:26" ht="15.75" customHeight="1">
      <c r="A162" s="65"/>
      <c r="B162" s="86"/>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spans="1:26" ht="15.75" customHeight="1">
      <c r="A163" s="65"/>
      <c r="B163" s="86"/>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spans="1:26" ht="15.75" customHeight="1">
      <c r="A164" s="65"/>
      <c r="B164" s="86"/>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spans="1:26" ht="15.75" customHeight="1">
      <c r="A165" s="65"/>
      <c r="B165" s="86"/>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spans="1:26" ht="15.75" customHeight="1">
      <c r="A166" s="65"/>
      <c r="B166" s="86"/>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spans="1:26" ht="15.75" customHeight="1">
      <c r="A167" s="65"/>
      <c r="B167" s="86"/>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spans="1:26" ht="15.75" customHeight="1">
      <c r="A168" s="65"/>
      <c r="B168" s="86"/>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spans="1:26" ht="15.75" customHeight="1">
      <c r="A169" s="65"/>
      <c r="B169" s="86"/>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spans="1:26" ht="15.75" customHeight="1">
      <c r="A170" s="65"/>
      <c r="B170" s="86"/>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spans="1:26" ht="15.75" customHeight="1">
      <c r="A171" s="65"/>
      <c r="B171" s="86"/>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spans="1:26" ht="15.75" customHeight="1">
      <c r="A172" s="65"/>
      <c r="B172" s="86"/>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spans="1:26" ht="15.75" customHeight="1">
      <c r="A173" s="65"/>
      <c r="B173" s="86"/>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spans="1:26" ht="15.75" customHeight="1">
      <c r="A174" s="65"/>
      <c r="B174" s="86"/>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spans="1:26" ht="15.75" customHeight="1">
      <c r="A175" s="65"/>
      <c r="B175" s="86"/>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spans="1:26" ht="15.75" customHeight="1">
      <c r="A176" s="65"/>
      <c r="B176" s="86"/>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spans="1:26" ht="15.75" customHeight="1">
      <c r="A177" s="65"/>
      <c r="B177" s="86"/>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spans="1:26" ht="15.75" customHeight="1">
      <c r="A178" s="65"/>
      <c r="B178" s="86"/>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spans="1:26" ht="15.75" customHeight="1">
      <c r="A179" s="65"/>
      <c r="B179" s="86"/>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spans="1:26" ht="15.75" customHeight="1">
      <c r="A180" s="65"/>
      <c r="B180" s="86"/>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spans="1:26" ht="15.75" customHeight="1">
      <c r="A181" s="65"/>
      <c r="B181" s="86"/>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spans="1:26" ht="15.75" customHeight="1">
      <c r="A182" s="65"/>
      <c r="B182" s="86"/>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spans="1:26" ht="15.75" customHeight="1">
      <c r="A183" s="65"/>
      <c r="B183" s="86"/>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spans="1:26" ht="15.75" customHeight="1">
      <c r="A184" s="65"/>
      <c r="B184" s="86"/>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spans="1:26" ht="15.75" customHeight="1">
      <c r="A185" s="65"/>
      <c r="B185" s="86"/>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spans="1:26" ht="15.75" customHeight="1">
      <c r="A186" s="65"/>
      <c r="B186" s="86"/>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spans="1:26" ht="15.75" customHeight="1">
      <c r="A187" s="65"/>
      <c r="B187" s="86"/>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spans="1:26" ht="15.75" customHeight="1">
      <c r="A188" s="65"/>
      <c r="B188" s="86"/>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spans="1:26" ht="15.75" customHeight="1">
      <c r="A189" s="65"/>
      <c r="B189" s="86"/>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spans="1:26" ht="15.75" customHeight="1">
      <c r="A190" s="65"/>
      <c r="B190" s="86"/>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5.75" customHeight="1">
      <c r="A191" s="65"/>
      <c r="B191" s="86"/>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spans="1:26" ht="15.75" customHeight="1">
      <c r="A192" s="65"/>
      <c r="B192" s="86"/>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spans="1:26" ht="15.75" customHeight="1">
      <c r="A193" s="65"/>
      <c r="B193" s="86"/>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spans="1:26" ht="15.75" customHeight="1">
      <c r="A194" s="65"/>
      <c r="B194" s="86"/>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spans="1:26" ht="15.75" customHeight="1">
      <c r="A195" s="65"/>
      <c r="B195" s="86"/>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spans="1:26" ht="15.75" customHeight="1">
      <c r="A196" s="65"/>
      <c r="B196" s="86"/>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spans="1:26" ht="15.75" customHeight="1">
      <c r="A197" s="65"/>
      <c r="B197" s="86"/>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spans="1:26" ht="15.75" customHeight="1">
      <c r="A198" s="65"/>
      <c r="B198" s="86"/>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spans="1:26" ht="15.75" customHeight="1">
      <c r="A199" s="65"/>
      <c r="B199" s="86"/>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spans="1:26" ht="15.75" customHeight="1">
      <c r="A200" s="65"/>
      <c r="B200" s="86"/>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spans="1:26" ht="15.75" customHeight="1">
      <c r="A201" s="65"/>
      <c r="B201" s="86"/>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spans="1:26" ht="15.75" customHeight="1">
      <c r="A202" s="65"/>
      <c r="B202" s="86"/>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spans="1:26" ht="15.75" customHeight="1">
      <c r="A203" s="65"/>
      <c r="B203" s="86"/>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spans="1:26" ht="15.75" customHeight="1">
      <c r="A204" s="65"/>
      <c r="B204" s="86"/>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spans="1:26" ht="15.75" customHeight="1">
      <c r="A205" s="65"/>
      <c r="B205" s="86"/>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spans="1:26" ht="15.75" customHeight="1">
      <c r="A206" s="65"/>
      <c r="B206" s="86"/>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spans="1:26" ht="15.75" customHeight="1">
      <c r="A207" s="65"/>
      <c r="B207" s="86"/>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spans="1:26" ht="15.75" customHeight="1">
      <c r="A208" s="65"/>
      <c r="B208" s="86"/>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spans="1:26" ht="15.75" customHeight="1">
      <c r="A209" s="65"/>
      <c r="B209" s="86"/>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spans="1:26" ht="15.75" customHeight="1">
      <c r="A210" s="65"/>
      <c r="B210" s="86"/>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spans="1:26" ht="15.75" customHeight="1">
      <c r="A211" s="65"/>
      <c r="B211" s="86"/>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spans="1:26" ht="15.75" customHeight="1">
      <c r="A212" s="65"/>
      <c r="B212" s="86"/>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spans="1:26" ht="15.75" customHeight="1">
      <c r="A213" s="65"/>
      <c r="B213" s="86"/>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spans="1:26" ht="15.75" customHeight="1">
      <c r="A214" s="65"/>
      <c r="B214" s="86"/>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spans="1:26" ht="15.75" customHeight="1">
      <c r="A215" s="65"/>
      <c r="B215" s="86"/>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86"/>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spans="1:26" ht="15.75" customHeight="1">
      <c r="A217" s="65"/>
      <c r="B217" s="86"/>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spans="1:26" ht="15.75" customHeight="1">
      <c r="A218" s="65"/>
      <c r="B218" s="86"/>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spans="1:26" ht="15.75" customHeight="1">
      <c r="A219" s="65"/>
      <c r="B219" s="86"/>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spans="1:26" ht="15.75" customHeight="1">
      <c r="A220" s="65"/>
      <c r="B220" s="86"/>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spans="1:26" ht="15.75" customHeight="1">
      <c r="A221" s="65"/>
      <c r="B221" s="86"/>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spans="1:26" ht="15.75" customHeight="1">
      <c r="A222" s="65"/>
      <c r="B222" s="86"/>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spans="1:26" ht="15.75" customHeight="1">
      <c r="A223" s="65"/>
      <c r="B223" s="86"/>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spans="1:26" ht="15.75" customHeight="1">
      <c r="A224" s="65"/>
      <c r="B224" s="86"/>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spans="1:26" ht="15.75" customHeight="1">
      <c r="A225" s="65"/>
      <c r="B225" s="86"/>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spans="1:26" ht="15.75" customHeight="1">
      <c r="A226" s="65"/>
      <c r="B226" s="86"/>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spans="1:26" ht="15.75" customHeight="1">
      <c r="A227" s="65"/>
      <c r="B227" s="86"/>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spans="1:26" ht="15.75" customHeight="1">
      <c r="A228" s="65"/>
      <c r="B228" s="86"/>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spans="1:26" ht="15.75" customHeight="1">
      <c r="A229" s="65"/>
      <c r="B229" s="86"/>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spans="1:26" ht="15.75" customHeight="1">
      <c r="A230" s="65"/>
      <c r="B230" s="86"/>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spans="1:26" ht="15.75" customHeight="1">
      <c r="A231" s="65"/>
      <c r="B231" s="86"/>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spans="1:26" ht="15.75" customHeight="1">
      <c r="A232" s="65"/>
      <c r="B232" s="86"/>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spans="1:26" ht="15.75" customHeight="1">
      <c r="A233" s="65"/>
      <c r="B233" s="86"/>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spans="1:26" ht="15.75" customHeight="1">
      <c r="A234" s="65"/>
      <c r="B234" s="86"/>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spans="1:26" ht="15.75" customHeight="1">
      <c r="A235" s="65"/>
      <c r="B235" s="86"/>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spans="1:26" ht="15.75" customHeight="1">
      <c r="A236" s="65"/>
      <c r="B236" s="86"/>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spans="1:26" ht="15.75" customHeight="1">
      <c r="A237" s="65"/>
      <c r="B237" s="86"/>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spans="1:26" ht="15.75" customHeight="1">
      <c r="A238" s="65"/>
      <c r="B238" s="86"/>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spans="1:26" ht="15.75" customHeight="1">
      <c r="A239" s="65"/>
      <c r="B239" s="86"/>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spans="1:26" ht="15.75" customHeight="1">
      <c r="A240" s="65"/>
      <c r="B240" s="86"/>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spans="1:26" ht="15.75" customHeight="1">
      <c r="A241" s="65"/>
      <c r="B241" s="86"/>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spans="1:26" ht="15.75" customHeight="1">
      <c r="A242" s="65"/>
      <c r="B242" s="86"/>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spans="1:26" ht="15.75" customHeight="1">
      <c r="A243" s="65"/>
      <c r="B243" s="86"/>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spans="1:26" ht="15.75" customHeight="1">
      <c r="A244" s="65"/>
      <c r="B244" s="86"/>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spans="1:26" ht="15.75" customHeight="1">
      <c r="A245" s="65"/>
      <c r="B245" s="86"/>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spans="1:26" ht="15.75" customHeight="1">
      <c r="A246" s="65"/>
      <c r="B246" s="86"/>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spans="1:26" ht="15.75" customHeight="1">
      <c r="A247" s="65"/>
      <c r="B247" s="86"/>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spans="1:26" ht="15.75" customHeight="1">
      <c r="A248" s="65"/>
      <c r="B248" s="86"/>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spans="1:26" ht="15.75" customHeight="1">
      <c r="A249" s="65"/>
      <c r="B249" s="86"/>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spans="1:26" ht="15.75" customHeight="1">
      <c r="A250" s="65"/>
      <c r="B250" s="86"/>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spans="1:26" ht="15.75" customHeight="1">
      <c r="A251" s="65"/>
      <c r="B251" s="86"/>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spans="1:26" ht="15.75" customHeight="1">
      <c r="A252" s="65"/>
      <c r="B252" s="86"/>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spans="1:26" ht="15.75" customHeight="1">
      <c r="A253" s="65"/>
      <c r="B253" s="86"/>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spans="1:26" ht="15.75" customHeight="1">
      <c r="A254" s="65"/>
      <c r="B254" s="86"/>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spans="1:26" ht="15.75" customHeight="1">
      <c r="A255" s="65"/>
      <c r="B255" s="86"/>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spans="1:26" ht="15.75" customHeight="1">
      <c r="A256" s="65"/>
      <c r="B256" s="86"/>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spans="1:26" ht="15.75" customHeight="1">
      <c r="A257" s="65"/>
      <c r="B257" s="86"/>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spans="1:26" ht="15.75" customHeight="1">
      <c r="A258" s="65"/>
      <c r="B258" s="86"/>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spans="1:26" ht="15.75" customHeight="1">
      <c r="A259" s="65"/>
      <c r="B259" s="86"/>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spans="1:26" ht="15.75" customHeight="1">
      <c r="A260" s="65"/>
      <c r="B260" s="86"/>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spans="1:26" ht="15.75" customHeight="1">
      <c r="A261" s="65"/>
      <c r="B261" s="86"/>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spans="1:26" ht="15.75" customHeight="1">
      <c r="A262" s="65"/>
      <c r="B262" s="86"/>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spans="1:26" ht="15.75" customHeight="1"/>
    <row r="264" spans="1:26" ht="15.75" customHeight="1"/>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xr:uid="{00000000-0009-0000-0000-000008000000}"/>
  <pageMargins left="0" right="0" top="0" bottom="0" header="0" footer="0"/>
  <pageSetup orientation="landscape"/>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D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4.44140625" defaultRowHeight="15" customHeight="1"/>
  <cols>
    <col min="1" max="1" width="26.5546875" customWidth="1"/>
    <col min="2" max="2" width="17.33203125" customWidth="1"/>
    <col min="3" max="3" width="25.33203125" customWidth="1"/>
    <col min="4" max="4" width="35.44140625" customWidth="1"/>
    <col min="5" max="5" width="19.33203125" customWidth="1"/>
    <col min="6" max="6" width="27.5546875" customWidth="1"/>
    <col min="7" max="7" width="32.33203125" customWidth="1"/>
    <col min="8" max="8" width="11.44140625" customWidth="1"/>
    <col min="9" max="9" width="22.33203125" customWidth="1"/>
    <col min="10" max="11" width="25.33203125" customWidth="1"/>
    <col min="16" max="16" width="39.33203125" customWidth="1"/>
    <col min="17" max="17" width="22.6640625" customWidth="1"/>
    <col min="18" max="18" width="23" customWidth="1"/>
  </cols>
  <sheetData>
    <row r="1" spans="1:30" ht="14.4">
      <c r="A1" s="88" t="s">
        <v>12457</v>
      </c>
      <c r="B1" s="88" t="s">
        <v>12458</v>
      </c>
      <c r="C1" s="88" t="s">
        <v>12459</v>
      </c>
      <c r="D1" s="88" t="s">
        <v>12460</v>
      </c>
      <c r="E1" s="88" t="s">
        <v>12461</v>
      </c>
      <c r="F1" s="88" t="s">
        <v>12400</v>
      </c>
      <c r="G1" s="88" t="s">
        <v>12462</v>
      </c>
      <c r="H1" s="88"/>
      <c r="I1" s="89" t="s">
        <v>12463</v>
      </c>
      <c r="J1" s="89" t="s">
        <v>12464</v>
      </c>
      <c r="K1" s="89" t="s">
        <v>12465</v>
      </c>
      <c r="L1" s="89"/>
      <c r="M1" s="89"/>
      <c r="N1" s="89"/>
      <c r="O1" s="89"/>
      <c r="P1" s="89"/>
      <c r="Q1" s="89"/>
      <c r="R1" s="89"/>
      <c r="S1" s="89"/>
      <c r="T1" s="89"/>
      <c r="U1" s="89"/>
      <c r="V1" s="89"/>
      <c r="W1" s="89"/>
      <c r="X1" s="89"/>
      <c r="Y1" s="89"/>
      <c r="Z1" s="89"/>
      <c r="AA1" s="89"/>
      <c r="AB1" s="89"/>
      <c r="AC1" s="89"/>
      <c r="AD1" s="89"/>
    </row>
    <row r="2" spans="1:30" ht="14.4">
      <c r="A2" s="90" t="s">
        <v>12466</v>
      </c>
      <c r="B2" s="90" t="s">
        <v>12467</v>
      </c>
      <c r="C2" s="90" t="s">
        <v>12468</v>
      </c>
      <c r="D2" s="90" t="s">
        <v>12469</v>
      </c>
      <c r="E2" s="90" t="s">
        <v>12470</v>
      </c>
      <c r="F2" s="90"/>
      <c r="G2" s="90" t="s">
        <v>12470</v>
      </c>
      <c r="H2" s="90"/>
      <c r="I2" s="91"/>
      <c r="J2" s="91"/>
      <c r="K2" s="91"/>
      <c r="L2" s="91"/>
      <c r="M2" s="91"/>
      <c r="N2" s="91"/>
      <c r="O2" s="91"/>
      <c r="P2" s="91"/>
      <c r="Q2" s="91"/>
      <c r="R2" s="91"/>
      <c r="S2" s="91"/>
      <c r="T2" s="91"/>
      <c r="U2" s="91"/>
      <c r="V2" s="91"/>
      <c r="W2" s="91"/>
      <c r="X2" s="91"/>
      <c r="Y2" s="91"/>
      <c r="Z2" s="91"/>
      <c r="AA2" s="91"/>
      <c r="AB2" s="91"/>
      <c r="AC2" s="91"/>
      <c r="AD2" s="91"/>
    </row>
    <row r="3" spans="1:30" ht="14.4">
      <c r="A3" s="90" t="s">
        <v>12466</v>
      </c>
      <c r="B3" s="90" t="s">
        <v>12471</v>
      </c>
      <c r="C3" s="90" t="s">
        <v>12472</v>
      </c>
      <c r="D3" s="90" t="s">
        <v>12473</v>
      </c>
      <c r="E3" s="90" t="s">
        <v>12470</v>
      </c>
      <c r="F3" s="90"/>
      <c r="G3" s="90" t="s">
        <v>12470</v>
      </c>
      <c r="H3" s="90"/>
      <c r="I3" s="91"/>
      <c r="J3" s="91"/>
      <c r="K3" s="91"/>
      <c r="L3" s="91"/>
      <c r="M3" s="91"/>
      <c r="N3" s="91"/>
      <c r="O3" s="91"/>
      <c r="P3" s="91"/>
      <c r="Q3" s="91"/>
      <c r="R3" s="91"/>
      <c r="S3" s="91"/>
      <c r="T3" s="91"/>
      <c r="U3" s="91"/>
      <c r="V3" s="91"/>
      <c r="W3" s="91"/>
      <c r="X3" s="91"/>
      <c r="Y3" s="91"/>
      <c r="Z3" s="91"/>
      <c r="AA3" s="91"/>
      <c r="AB3" s="91"/>
      <c r="AC3" s="91"/>
      <c r="AD3" s="91"/>
    </row>
    <row r="4" spans="1:30" ht="14.4">
      <c r="A4" s="90" t="s">
        <v>12466</v>
      </c>
      <c r="B4" s="90" t="s">
        <v>12474</v>
      </c>
      <c r="C4" s="90" t="s">
        <v>12475</v>
      </c>
      <c r="D4" s="90" t="s">
        <v>12476</v>
      </c>
      <c r="E4" s="90" t="s">
        <v>9</v>
      </c>
      <c r="F4" s="90"/>
      <c r="G4" s="90" t="s">
        <v>12470</v>
      </c>
      <c r="H4" s="90"/>
      <c r="I4" s="91"/>
      <c r="J4" s="91"/>
      <c r="K4" s="91"/>
      <c r="L4" s="91"/>
      <c r="M4" s="91"/>
      <c r="N4" s="91"/>
      <c r="O4" s="91"/>
      <c r="P4" s="91"/>
      <c r="Q4" s="91"/>
      <c r="R4" s="91"/>
      <c r="S4" s="91"/>
      <c r="T4" s="91"/>
      <c r="U4" s="91"/>
      <c r="V4" s="91"/>
      <c r="W4" s="91"/>
      <c r="X4" s="91"/>
      <c r="Y4" s="91"/>
      <c r="Z4" s="91"/>
      <c r="AA4" s="91"/>
      <c r="AB4" s="91"/>
      <c r="AC4" s="91"/>
      <c r="AD4" s="91"/>
    </row>
    <row r="5" spans="1:30" ht="14.4">
      <c r="A5" s="90"/>
      <c r="B5" s="90"/>
      <c r="C5" s="90"/>
      <c r="D5" s="90"/>
      <c r="E5" s="90"/>
      <c r="F5" s="90"/>
      <c r="G5" s="90"/>
      <c r="H5" s="90"/>
      <c r="I5" s="91"/>
      <c r="J5" s="91"/>
      <c r="K5" s="91"/>
      <c r="L5" s="91"/>
      <c r="M5" s="91"/>
      <c r="N5" s="91"/>
      <c r="O5" s="91"/>
      <c r="P5" s="91"/>
      <c r="Q5" s="91"/>
      <c r="R5" s="91"/>
      <c r="S5" s="91"/>
      <c r="T5" s="91"/>
      <c r="U5" s="91"/>
      <c r="V5" s="91"/>
      <c r="W5" s="91"/>
      <c r="X5" s="91"/>
      <c r="Y5" s="91"/>
      <c r="Z5" s="91"/>
      <c r="AA5" s="91"/>
      <c r="AB5" s="91"/>
      <c r="AC5" s="91"/>
      <c r="AD5" s="91"/>
    </row>
    <row r="6" spans="1:30" ht="14.4">
      <c r="A6" s="90" t="s">
        <v>12477</v>
      </c>
      <c r="B6" s="90" t="s">
        <v>12467</v>
      </c>
      <c r="C6" s="90" t="s">
        <v>12478</v>
      </c>
      <c r="D6" s="90" t="s">
        <v>12469</v>
      </c>
      <c r="E6" s="90" t="s">
        <v>12479</v>
      </c>
      <c r="F6" s="90" t="s">
        <v>12480</v>
      </c>
      <c r="G6" s="90" t="s">
        <v>12470</v>
      </c>
      <c r="H6" s="90"/>
      <c r="I6" s="91"/>
      <c r="J6" s="91"/>
      <c r="K6" s="91"/>
      <c r="L6" s="91"/>
      <c r="M6" s="91"/>
      <c r="N6" s="91"/>
      <c r="O6" s="91"/>
      <c r="P6" s="91"/>
      <c r="Q6" s="91"/>
      <c r="R6" s="91"/>
      <c r="S6" s="91"/>
      <c r="T6" s="91"/>
      <c r="U6" s="91"/>
      <c r="V6" s="91"/>
      <c r="W6" s="91"/>
      <c r="X6" s="91"/>
      <c r="Y6" s="91"/>
      <c r="Z6" s="91"/>
      <c r="AA6" s="91"/>
      <c r="AB6" s="91"/>
      <c r="AC6" s="91"/>
      <c r="AD6" s="91"/>
    </row>
    <row r="7" spans="1:30" ht="14.4">
      <c r="A7" s="90" t="s">
        <v>12477</v>
      </c>
      <c r="B7" s="90" t="s">
        <v>12467</v>
      </c>
      <c r="C7" s="90" t="s">
        <v>12478</v>
      </c>
      <c r="D7" s="90" t="s">
        <v>12473</v>
      </c>
      <c r="E7" s="90" t="s">
        <v>12481</v>
      </c>
      <c r="F7" s="90"/>
      <c r="G7" s="90" t="s">
        <v>12470</v>
      </c>
      <c r="H7" s="90"/>
      <c r="I7" s="91"/>
      <c r="J7" s="91"/>
      <c r="K7" s="91"/>
      <c r="L7" s="91"/>
      <c r="M7" s="91"/>
      <c r="N7" s="91"/>
      <c r="O7" s="91"/>
      <c r="P7" s="91"/>
      <c r="Q7" s="91"/>
      <c r="R7" s="91"/>
      <c r="S7" s="91"/>
      <c r="T7" s="91"/>
      <c r="U7" s="91"/>
      <c r="V7" s="91"/>
      <c r="W7" s="91"/>
      <c r="X7" s="91"/>
      <c r="Y7" s="91"/>
      <c r="Z7" s="91"/>
      <c r="AA7" s="91"/>
      <c r="AB7" s="91"/>
      <c r="AC7" s="91"/>
      <c r="AD7" s="91"/>
    </row>
    <row r="8" spans="1:30" ht="14.4">
      <c r="A8" s="90" t="s">
        <v>12477</v>
      </c>
      <c r="B8" s="90" t="s">
        <v>12467</v>
      </c>
      <c r="C8" s="90" t="s">
        <v>12478</v>
      </c>
      <c r="D8" s="90" t="s">
        <v>12476</v>
      </c>
      <c r="E8" s="90" t="s">
        <v>12481</v>
      </c>
      <c r="F8" s="90"/>
      <c r="G8" s="90" t="s">
        <v>12470</v>
      </c>
      <c r="H8" s="90"/>
      <c r="I8" s="91"/>
      <c r="J8" s="91"/>
      <c r="K8" s="91"/>
      <c r="L8" s="91"/>
      <c r="M8" s="91"/>
      <c r="N8" s="91"/>
      <c r="O8" s="91"/>
      <c r="P8" s="91"/>
      <c r="Q8" s="91"/>
      <c r="R8" s="91"/>
      <c r="S8" s="91"/>
      <c r="T8" s="91"/>
      <c r="U8" s="91"/>
      <c r="V8" s="91"/>
      <c r="W8" s="91"/>
      <c r="X8" s="91"/>
      <c r="Y8" s="91"/>
      <c r="Z8" s="91"/>
      <c r="AA8" s="91"/>
      <c r="AB8" s="91"/>
      <c r="AC8" s="91"/>
      <c r="AD8" s="91"/>
    </row>
    <row r="9" spans="1:30" ht="14.4">
      <c r="A9" s="90"/>
      <c r="B9" s="90"/>
      <c r="C9" s="90"/>
      <c r="D9" s="90"/>
      <c r="E9" s="90"/>
      <c r="F9" s="90"/>
      <c r="G9" s="90"/>
      <c r="H9" s="90"/>
      <c r="I9" s="91"/>
      <c r="J9" s="91"/>
      <c r="K9" s="91"/>
      <c r="L9" s="91"/>
      <c r="M9" s="91"/>
      <c r="N9" s="91"/>
      <c r="O9" s="91"/>
      <c r="P9" s="91"/>
      <c r="Q9" s="91"/>
      <c r="R9" s="91"/>
      <c r="S9" s="91"/>
      <c r="T9" s="91"/>
      <c r="U9" s="91"/>
      <c r="V9" s="91"/>
      <c r="W9" s="91"/>
      <c r="X9" s="91"/>
      <c r="Y9" s="91"/>
      <c r="Z9" s="91"/>
      <c r="AA9" s="91"/>
      <c r="AB9" s="91"/>
      <c r="AC9" s="91"/>
      <c r="AD9" s="91"/>
    </row>
    <row r="10" spans="1:30" ht="14.4">
      <c r="A10" s="90" t="s">
        <v>12482</v>
      </c>
      <c r="B10" s="90" t="s">
        <v>12468</v>
      </c>
      <c r="C10" s="90" t="s">
        <v>12478</v>
      </c>
      <c r="D10" s="90" t="s">
        <v>12469</v>
      </c>
      <c r="E10" s="90" t="s">
        <v>12481</v>
      </c>
      <c r="F10" s="90"/>
      <c r="G10" s="90" t="s">
        <v>12470</v>
      </c>
      <c r="H10" s="90"/>
      <c r="I10" s="91"/>
      <c r="J10" s="91"/>
      <c r="K10" s="91"/>
      <c r="L10" s="91"/>
      <c r="M10" s="91"/>
      <c r="N10" s="91"/>
      <c r="O10" s="91"/>
      <c r="P10" s="91"/>
      <c r="Q10" s="91"/>
      <c r="R10" s="91"/>
      <c r="S10" s="91"/>
      <c r="T10" s="91"/>
      <c r="U10" s="91"/>
      <c r="V10" s="91"/>
      <c r="W10" s="91"/>
      <c r="X10" s="91"/>
      <c r="Y10" s="91"/>
      <c r="Z10" s="91"/>
      <c r="AA10" s="91"/>
      <c r="AB10" s="91"/>
      <c r="AC10" s="91"/>
      <c r="AD10" s="91"/>
    </row>
    <row r="11" spans="1:30" ht="14.4">
      <c r="A11" s="90" t="s">
        <v>12482</v>
      </c>
      <c r="B11" s="90" t="s">
        <v>12468</v>
      </c>
      <c r="C11" s="90" t="s">
        <v>12478</v>
      </c>
      <c r="D11" s="90" t="s">
        <v>12473</v>
      </c>
      <c r="E11" s="90" t="s">
        <v>12481</v>
      </c>
      <c r="F11" s="90"/>
      <c r="G11" s="90" t="s">
        <v>12470</v>
      </c>
      <c r="H11" s="90"/>
      <c r="I11" s="91"/>
      <c r="J11" s="91"/>
      <c r="K11" s="91"/>
      <c r="L11" s="91"/>
      <c r="M11" s="91"/>
      <c r="N11" s="91"/>
      <c r="O11" s="91"/>
      <c r="P11" s="91"/>
      <c r="Q11" s="91"/>
      <c r="R11" s="91"/>
      <c r="S11" s="91"/>
      <c r="T11" s="91"/>
      <c r="U11" s="91"/>
      <c r="V11" s="91"/>
      <c r="W11" s="91"/>
      <c r="X11" s="91"/>
      <c r="Y11" s="91"/>
      <c r="Z11" s="91"/>
      <c r="AA11" s="91"/>
      <c r="AB11" s="91"/>
      <c r="AC11" s="91"/>
      <c r="AD11" s="91"/>
    </row>
    <row r="12" spans="1:30" ht="14.4">
      <c r="A12" s="90" t="s">
        <v>12482</v>
      </c>
      <c r="B12" s="90" t="s">
        <v>12468</v>
      </c>
      <c r="C12" s="90" t="s">
        <v>12478</v>
      </c>
      <c r="D12" s="90" t="s">
        <v>12476</v>
      </c>
      <c r="E12" s="90" t="s">
        <v>12481</v>
      </c>
      <c r="F12" s="90"/>
      <c r="G12" s="90" t="s">
        <v>12470</v>
      </c>
      <c r="H12" s="90"/>
      <c r="I12" s="91"/>
      <c r="J12" s="91"/>
      <c r="K12" s="91"/>
      <c r="L12" s="91"/>
      <c r="M12" s="91"/>
      <c r="N12" s="91"/>
      <c r="O12" s="91"/>
      <c r="P12" s="92" t="s">
        <v>12483</v>
      </c>
      <c r="Q12" s="88" t="s">
        <v>12458</v>
      </c>
      <c r="R12" s="88" t="s">
        <v>12459</v>
      </c>
      <c r="S12" s="91"/>
      <c r="T12" s="91"/>
      <c r="U12" s="91"/>
      <c r="V12" s="91"/>
      <c r="W12" s="91"/>
      <c r="X12" s="91"/>
      <c r="Y12" s="91"/>
      <c r="Z12" s="91"/>
      <c r="AA12" s="91"/>
      <c r="AB12" s="91"/>
      <c r="AC12" s="91"/>
      <c r="AD12" s="91"/>
    </row>
    <row r="13" spans="1:30" ht="14.4">
      <c r="A13" s="90"/>
      <c r="B13" s="90"/>
      <c r="C13" s="90"/>
      <c r="D13" s="90"/>
      <c r="E13" s="90"/>
      <c r="F13" s="90"/>
      <c r="G13" s="90"/>
      <c r="H13" s="90"/>
      <c r="I13" s="91"/>
      <c r="J13" s="91"/>
      <c r="K13" s="91"/>
      <c r="L13" s="91"/>
      <c r="M13" s="91"/>
      <c r="N13" s="91"/>
      <c r="O13" s="91"/>
      <c r="P13" s="90" t="s">
        <v>12466</v>
      </c>
      <c r="Q13" s="90" t="s">
        <v>12467</v>
      </c>
      <c r="R13" s="90" t="s">
        <v>12468</v>
      </c>
      <c r="S13" s="91"/>
      <c r="T13" s="91"/>
      <c r="U13" s="91"/>
      <c r="V13" s="91"/>
      <c r="W13" s="91"/>
      <c r="X13" s="91"/>
      <c r="Y13" s="91"/>
      <c r="Z13" s="91"/>
      <c r="AA13" s="91"/>
      <c r="AB13" s="91"/>
      <c r="AC13" s="91"/>
      <c r="AD13" s="91"/>
    </row>
    <row r="14" spans="1:30" ht="14.4">
      <c r="A14" s="90" t="s">
        <v>12484</v>
      </c>
      <c r="B14" s="90" t="s">
        <v>12468</v>
      </c>
      <c r="C14" s="90" t="s">
        <v>12485</v>
      </c>
      <c r="D14" s="90" t="s">
        <v>12469</v>
      </c>
      <c r="E14" s="90" t="s">
        <v>9</v>
      </c>
      <c r="F14" s="90"/>
      <c r="G14" s="90" t="s">
        <v>12470</v>
      </c>
      <c r="H14" s="90"/>
      <c r="I14" s="91"/>
      <c r="J14" s="91"/>
      <c r="K14" s="91"/>
      <c r="L14" s="91"/>
      <c r="M14" s="91"/>
      <c r="N14" s="91"/>
      <c r="O14" s="91"/>
      <c r="P14" s="90" t="s">
        <v>12477</v>
      </c>
      <c r="Q14" s="90" t="s">
        <v>12467</v>
      </c>
      <c r="R14" s="90" t="s">
        <v>12478</v>
      </c>
      <c r="S14" s="90"/>
      <c r="T14" s="91"/>
      <c r="U14" s="91"/>
      <c r="V14" s="91"/>
      <c r="W14" s="91"/>
      <c r="X14" s="91"/>
      <c r="Y14" s="91"/>
      <c r="Z14" s="91"/>
      <c r="AA14" s="91"/>
      <c r="AB14" s="91"/>
      <c r="AC14" s="91"/>
      <c r="AD14" s="91"/>
    </row>
    <row r="15" spans="1:30" ht="14.4">
      <c r="A15" s="90" t="s">
        <v>12486</v>
      </c>
      <c r="B15" s="90" t="s">
        <v>12468</v>
      </c>
      <c r="C15" s="90" t="s">
        <v>12485</v>
      </c>
      <c r="D15" s="90" t="s">
        <v>12473</v>
      </c>
      <c r="E15" s="90" t="s">
        <v>12470</v>
      </c>
      <c r="F15" s="90"/>
      <c r="G15" s="90" t="s">
        <v>12470</v>
      </c>
      <c r="H15" s="90"/>
      <c r="I15" s="91"/>
      <c r="J15" s="91"/>
      <c r="K15" s="91"/>
      <c r="L15" s="91"/>
      <c r="M15" s="91"/>
      <c r="N15" s="91"/>
      <c r="O15" s="91"/>
      <c r="P15" s="90" t="s">
        <v>12482</v>
      </c>
      <c r="Q15" s="90" t="s">
        <v>12468</v>
      </c>
      <c r="R15" s="90" t="s">
        <v>12478</v>
      </c>
      <c r="S15" s="91"/>
      <c r="T15" s="91"/>
      <c r="U15" s="91"/>
      <c r="V15" s="91"/>
      <c r="W15" s="91"/>
      <c r="X15" s="91"/>
      <c r="Y15" s="91"/>
      <c r="Z15" s="91"/>
      <c r="AA15" s="91"/>
      <c r="AB15" s="91"/>
      <c r="AC15" s="91"/>
      <c r="AD15" s="91"/>
    </row>
    <row r="16" spans="1:30" ht="14.4">
      <c r="A16" s="90" t="s">
        <v>12487</v>
      </c>
      <c r="B16" s="90" t="s">
        <v>12468</v>
      </c>
      <c r="C16" s="90" t="s">
        <v>12485</v>
      </c>
      <c r="D16" s="90" t="s">
        <v>12476</v>
      </c>
      <c r="E16" s="90" t="s">
        <v>9</v>
      </c>
      <c r="F16" s="90"/>
      <c r="G16" s="90" t="s">
        <v>12470</v>
      </c>
      <c r="H16" s="90"/>
      <c r="I16" s="91"/>
      <c r="J16" s="91"/>
      <c r="K16" s="91"/>
      <c r="L16" s="91"/>
      <c r="M16" s="91"/>
      <c r="N16" s="91"/>
      <c r="O16" s="91"/>
      <c r="P16" s="90" t="s">
        <v>12484</v>
      </c>
      <c r="Q16" s="90" t="s">
        <v>12468</v>
      </c>
      <c r="R16" s="90" t="s">
        <v>12485</v>
      </c>
      <c r="S16" s="91"/>
      <c r="T16" s="91"/>
      <c r="U16" s="91"/>
      <c r="V16" s="91"/>
      <c r="W16" s="91"/>
      <c r="X16" s="91"/>
      <c r="Y16" s="91"/>
      <c r="Z16" s="91"/>
      <c r="AA16" s="91"/>
      <c r="AB16" s="91"/>
      <c r="AC16" s="91"/>
      <c r="AD16" s="91"/>
    </row>
    <row r="17" spans="1:30" ht="14.4">
      <c r="A17" s="90"/>
      <c r="B17" s="90"/>
      <c r="C17" s="90"/>
      <c r="D17" s="90"/>
      <c r="E17" s="90"/>
      <c r="F17" s="90"/>
      <c r="G17" s="90"/>
      <c r="H17" s="90"/>
      <c r="I17" s="91"/>
      <c r="J17" s="91"/>
      <c r="K17" s="91"/>
      <c r="L17" s="91"/>
      <c r="M17" s="91"/>
      <c r="N17" s="91"/>
      <c r="O17" s="91"/>
      <c r="P17" s="90" t="s">
        <v>12488</v>
      </c>
      <c r="Q17" s="90" t="s">
        <v>12478</v>
      </c>
      <c r="R17" s="90" t="s">
        <v>12489</v>
      </c>
      <c r="S17" s="91"/>
      <c r="T17" s="91"/>
      <c r="U17" s="91"/>
      <c r="V17" s="91"/>
      <c r="W17" s="91"/>
      <c r="X17" s="91"/>
      <c r="Y17" s="91"/>
      <c r="Z17" s="91"/>
      <c r="AA17" s="91"/>
      <c r="AB17" s="91"/>
      <c r="AC17" s="91"/>
      <c r="AD17" s="91"/>
    </row>
    <row r="18" spans="1:30" ht="14.4">
      <c r="A18" s="90" t="s">
        <v>12488</v>
      </c>
      <c r="B18" s="90" t="s">
        <v>12478</v>
      </c>
      <c r="C18" s="90" t="s">
        <v>12489</v>
      </c>
      <c r="D18" s="90" t="s">
        <v>12469</v>
      </c>
      <c r="E18" s="90" t="s">
        <v>12481</v>
      </c>
      <c r="F18" s="90"/>
      <c r="G18" s="91" t="s">
        <v>12470</v>
      </c>
      <c r="H18" s="90"/>
      <c r="I18" s="91"/>
      <c r="J18" s="91"/>
      <c r="K18" s="91"/>
      <c r="L18" s="91"/>
      <c r="M18" s="91"/>
      <c r="N18" s="91"/>
      <c r="O18" s="91"/>
      <c r="P18" s="90" t="s">
        <v>12490</v>
      </c>
      <c r="Q18" s="90" t="s">
        <v>12489</v>
      </c>
      <c r="R18" s="90" t="s">
        <v>12478</v>
      </c>
      <c r="S18" s="91"/>
      <c r="T18" s="91"/>
      <c r="U18" s="91"/>
      <c r="V18" s="91"/>
      <c r="W18" s="91"/>
      <c r="X18" s="91"/>
      <c r="Y18" s="91"/>
      <c r="Z18" s="91"/>
      <c r="AA18" s="91"/>
      <c r="AB18" s="91"/>
      <c r="AC18" s="91"/>
      <c r="AD18" s="91"/>
    </row>
    <row r="19" spans="1:30" ht="14.4">
      <c r="A19" s="90" t="s">
        <v>12488</v>
      </c>
      <c r="B19" s="90" t="s">
        <v>12478</v>
      </c>
      <c r="C19" s="90" t="s">
        <v>12489</v>
      </c>
      <c r="D19" s="90" t="s">
        <v>12473</v>
      </c>
      <c r="E19" s="90" t="s">
        <v>12481</v>
      </c>
      <c r="F19" s="90"/>
      <c r="G19" s="91" t="s">
        <v>12470</v>
      </c>
      <c r="H19" s="90"/>
      <c r="I19" s="91"/>
      <c r="J19" s="91"/>
      <c r="K19" s="91"/>
      <c r="L19" s="91"/>
      <c r="M19" s="91"/>
      <c r="N19" s="91"/>
      <c r="O19" s="91"/>
      <c r="P19" s="90" t="s">
        <v>12491</v>
      </c>
      <c r="Q19" s="90" t="s">
        <v>12478</v>
      </c>
      <c r="R19" s="90" t="s">
        <v>12492</v>
      </c>
      <c r="S19" s="91"/>
      <c r="T19" s="91"/>
      <c r="U19" s="91"/>
      <c r="V19" s="91"/>
      <c r="W19" s="91"/>
      <c r="X19" s="91"/>
      <c r="Y19" s="91"/>
      <c r="Z19" s="91"/>
      <c r="AA19" s="91"/>
      <c r="AB19" s="91"/>
      <c r="AC19" s="91"/>
      <c r="AD19" s="91"/>
    </row>
    <row r="20" spans="1:30" ht="14.4">
      <c r="A20" s="90" t="s">
        <v>12488</v>
      </c>
      <c r="B20" s="90" t="s">
        <v>12478</v>
      </c>
      <c r="C20" s="90" t="s">
        <v>12489</v>
      </c>
      <c r="D20" s="90" t="s">
        <v>12476</v>
      </c>
      <c r="E20" s="90" t="s">
        <v>12481</v>
      </c>
      <c r="F20" s="90"/>
      <c r="G20" s="91" t="s">
        <v>12470</v>
      </c>
      <c r="H20" s="90"/>
      <c r="I20" s="91"/>
      <c r="J20" s="91"/>
      <c r="K20" s="91"/>
      <c r="L20" s="91"/>
      <c r="M20" s="91"/>
      <c r="N20" s="91"/>
      <c r="O20" s="91"/>
      <c r="P20" s="90" t="s">
        <v>12493</v>
      </c>
      <c r="Q20" s="90" t="s">
        <v>12492</v>
      </c>
      <c r="R20" s="90" t="s">
        <v>12478</v>
      </c>
      <c r="S20" s="91"/>
      <c r="T20" s="91"/>
      <c r="U20" s="91"/>
      <c r="V20" s="91"/>
      <c r="W20" s="91"/>
      <c r="X20" s="91"/>
      <c r="Y20" s="91"/>
      <c r="Z20" s="91"/>
      <c r="AA20" s="91"/>
      <c r="AB20" s="91"/>
      <c r="AC20" s="91"/>
      <c r="AD20" s="91"/>
    </row>
    <row r="21" spans="1:30" ht="15.75" customHeight="1">
      <c r="A21" s="90"/>
      <c r="B21" s="90"/>
      <c r="C21" s="90"/>
      <c r="D21" s="90"/>
      <c r="E21" s="90"/>
      <c r="F21" s="90"/>
      <c r="G21" s="90"/>
      <c r="H21" s="90"/>
      <c r="I21" s="91"/>
      <c r="J21" s="91"/>
      <c r="K21" s="91"/>
      <c r="L21" s="91"/>
      <c r="M21" s="91"/>
      <c r="N21" s="91"/>
      <c r="O21" s="91"/>
      <c r="P21" s="90" t="s">
        <v>12494</v>
      </c>
      <c r="Q21" s="90" t="s">
        <v>12478</v>
      </c>
      <c r="R21" s="90" t="s">
        <v>12485</v>
      </c>
      <c r="S21" s="91"/>
      <c r="T21" s="91"/>
      <c r="U21" s="91"/>
      <c r="V21" s="91"/>
      <c r="W21" s="91"/>
      <c r="X21" s="91"/>
      <c r="Y21" s="91"/>
      <c r="Z21" s="91"/>
      <c r="AA21" s="91"/>
      <c r="AB21" s="91"/>
      <c r="AC21" s="91"/>
      <c r="AD21" s="91"/>
    </row>
    <row r="22" spans="1:30" ht="15.75" customHeight="1">
      <c r="A22" s="90" t="s">
        <v>12490</v>
      </c>
      <c r="B22" s="90" t="s">
        <v>12489</v>
      </c>
      <c r="C22" s="90" t="s">
        <v>12478</v>
      </c>
      <c r="D22" s="90" t="s">
        <v>12469</v>
      </c>
      <c r="E22" s="90" t="s">
        <v>12481</v>
      </c>
      <c r="F22" s="90"/>
      <c r="G22" s="91" t="s">
        <v>12470</v>
      </c>
      <c r="H22" s="90"/>
      <c r="I22" s="91"/>
      <c r="J22" s="91"/>
      <c r="K22" s="91"/>
      <c r="L22" s="91"/>
      <c r="M22" s="91"/>
      <c r="N22" s="91"/>
      <c r="O22" s="91"/>
      <c r="P22" s="90" t="s">
        <v>12495</v>
      </c>
      <c r="Q22" s="90" t="s">
        <v>12468</v>
      </c>
      <c r="R22" s="90" t="s">
        <v>12467</v>
      </c>
      <c r="S22" s="91"/>
      <c r="T22" s="91"/>
      <c r="U22" s="91"/>
      <c r="V22" s="91"/>
      <c r="W22" s="91"/>
      <c r="X22" s="91"/>
      <c r="Y22" s="91"/>
      <c r="Z22" s="91"/>
      <c r="AA22" s="91"/>
      <c r="AB22" s="91"/>
      <c r="AC22" s="91"/>
      <c r="AD22" s="91"/>
    </row>
    <row r="23" spans="1:30" ht="15.75" customHeight="1">
      <c r="A23" s="90" t="s">
        <v>12490</v>
      </c>
      <c r="B23" s="90" t="s">
        <v>12489</v>
      </c>
      <c r="C23" s="90" t="s">
        <v>12478</v>
      </c>
      <c r="D23" s="90" t="s">
        <v>12473</v>
      </c>
      <c r="E23" s="90" t="s">
        <v>12481</v>
      </c>
      <c r="F23" s="90"/>
      <c r="G23" s="91" t="s">
        <v>12470</v>
      </c>
      <c r="H23" s="90"/>
      <c r="I23" s="91"/>
      <c r="J23" s="91"/>
      <c r="K23" s="91"/>
      <c r="L23" s="91"/>
      <c r="M23" s="91"/>
      <c r="N23" s="91"/>
      <c r="O23" s="91"/>
      <c r="P23" s="90" t="s">
        <v>12496</v>
      </c>
      <c r="Q23" s="90" t="s">
        <v>12468</v>
      </c>
      <c r="R23" s="90" t="s">
        <v>12467</v>
      </c>
      <c r="S23" s="91"/>
      <c r="T23" s="91"/>
      <c r="U23" s="91"/>
      <c r="V23" s="91"/>
      <c r="W23" s="91"/>
      <c r="X23" s="91"/>
      <c r="Y23" s="91"/>
      <c r="Z23" s="91"/>
      <c r="AA23" s="91"/>
      <c r="AB23" s="91"/>
      <c r="AC23" s="91"/>
      <c r="AD23" s="91"/>
    </row>
    <row r="24" spans="1:30" ht="15.75" customHeight="1">
      <c r="A24" s="90" t="s">
        <v>12490</v>
      </c>
      <c r="B24" s="90" t="s">
        <v>12489</v>
      </c>
      <c r="C24" s="90" t="s">
        <v>12478</v>
      </c>
      <c r="D24" s="90" t="s">
        <v>12476</v>
      </c>
      <c r="E24" s="90" t="s">
        <v>12481</v>
      </c>
      <c r="F24" s="90"/>
      <c r="G24" s="91" t="s">
        <v>12470</v>
      </c>
      <c r="H24" s="90"/>
      <c r="I24" s="91"/>
      <c r="J24" s="91"/>
      <c r="K24" s="91"/>
      <c r="L24" s="91"/>
      <c r="M24" s="91"/>
      <c r="N24" s="91"/>
      <c r="O24" s="91"/>
      <c r="P24" s="93" t="s">
        <v>12497</v>
      </c>
      <c r="Q24" s="90" t="s">
        <v>12478</v>
      </c>
      <c r="R24" s="90" t="s">
        <v>12467</v>
      </c>
      <c r="S24" s="91"/>
      <c r="T24" s="91"/>
      <c r="U24" s="91"/>
      <c r="V24" s="91"/>
      <c r="W24" s="91"/>
      <c r="X24" s="91"/>
      <c r="Y24" s="91"/>
      <c r="Z24" s="91"/>
      <c r="AA24" s="91"/>
      <c r="AB24" s="91"/>
      <c r="AC24" s="91"/>
      <c r="AD24" s="91"/>
    </row>
    <row r="25" spans="1:30" ht="15.75" customHeight="1">
      <c r="A25" s="90"/>
      <c r="B25" s="90"/>
      <c r="C25" s="90"/>
      <c r="D25" s="90"/>
      <c r="E25" s="90"/>
      <c r="F25" s="90"/>
      <c r="G25" s="90"/>
      <c r="H25" s="90"/>
      <c r="I25" s="91"/>
      <c r="J25" s="91"/>
      <c r="K25" s="91"/>
      <c r="L25" s="91"/>
      <c r="M25" s="91"/>
      <c r="N25" s="91"/>
      <c r="O25" s="91"/>
      <c r="P25" s="90" t="s">
        <v>12498</v>
      </c>
      <c r="Q25" s="90" t="s">
        <v>12492</v>
      </c>
      <c r="R25" s="90" t="s">
        <v>12468</v>
      </c>
      <c r="S25" s="91"/>
      <c r="T25" s="91"/>
      <c r="U25" s="91"/>
      <c r="V25" s="91"/>
      <c r="W25" s="91"/>
      <c r="X25" s="91"/>
      <c r="Y25" s="91"/>
      <c r="Z25" s="91"/>
      <c r="AA25" s="91"/>
      <c r="AB25" s="91"/>
      <c r="AC25" s="91"/>
      <c r="AD25" s="91"/>
    </row>
    <row r="26" spans="1:30" ht="15.75" customHeight="1">
      <c r="A26" s="90" t="s">
        <v>12491</v>
      </c>
      <c r="B26" s="90" t="s">
        <v>12478</v>
      </c>
      <c r="C26" s="90" t="s">
        <v>12492</v>
      </c>
      <c r="D26" s="90" t="s">
        <v>12469</v>
      </c>
      <c r="E26" s="90" t="s">
        <v>12481</v>
      </c>
      <c r="F26" s="90"/>
      <c r="G26" s="91" t="s">
        <v>12470</v>
      </c>
      <c r="H26" s="90"/>
      <c r="I26" s="91"/>
      <c r="J26" s="91"/>
      <c r="K26" s="91"/>
      <c r="L26" s="91"/>
      <c r="M26" s="91"/>
      <c r="N26" s="91"/>
      <c r="O26" s="91"/>
      <c r="P26" s="90" t="s">
        <v>12499</v>
      </c>
      <c r="Q26" s="90" t="s">
        <v>12485</v>
      </c>
      <c r="R26" s="90" t="s">
        <v>12468</v>
      </c>
      <c r="S26" s="91"/>
      <c r="T26" s="91"/>
      <c r="U26" s="91"/>
      <c r="V26" s="91"/>
      <c r="W26" s="91"/>
      <c r="X26" s="91"/>
      <c r="Y26" s="91"/>
      <c r="Z26" s="91"/>
      <c r="AA26" s="91"/>
      <c r="AB26" s="91"/>
      <c r="AC26" s="91"/>
      <c r="AD26" s="91"/>
    </row>
    <row r="27" spans="1:30" ht="15.75" customHeight="1">
      <c r="A27" s="90" t="s">
        <v>12491</v>
      </c>
      <c r="B27" s="90" t="s">
        <v>12478</v>
      </c>
      <c r="C27" s="90" t="s">
        <v>12492</v>
      </c>
      <c r="D27" s="90" t="s">
        <v>12473</v>
      </c>
      <c r="E27" s="90" t="s">
        <v>12481</v>
      </c>
      <c r="F27" s="90"/>
      <c r="G27" s="91" t="s">
        <v>12470</v>
      </c>
      <c r="H27" s="90"/>
      <c r="I27" s="91"/>
      <c r="J27" s="91"/>
      <c r="K27" s="91"/>
      <c r="L27" s="91"/>
      <c r="M27" s="91"/>
      <c r="N27" s="91"/>
      <c r="O27" s="91"/>
      <c r="P27" s="90" t="s">
        <v>12500</v>
      </c>
      <c r="Q27" s="90" t="s">
        <v>12485</v>
      </c>
      <c r="R27" s="90" t="s">
        <v>12478</v>
      </c>
      <c r="S27" s="91"/>
      <c r="T27" s="91"/>
      <c r="U27" s="91"/>
      <c r="V27" s="91"/>
      <c r="W27" s="91"/>
      <c r="X27" s="91"/>
      <c r="Y27" s="91"/>
      <c r="Z27" s="91"/>
      <c r="AA27" s="91"/>
      <c r="AB27" s="91"/>
      <c r="AC27" s="91"/>
      <c r="AD27" s="91"/>
    </row>
    <row r="28" spans="1:30" ht="15.75" customHeight="1">
      <c r="A28" s="90" t="s">
        <v>12491</v>
      </c>
      <c r="B28" s="90" t="s">
        <v>12478</v>
      </c>
      <c r="C28" s="90" t="s">
        <v>12492</v>
      </c>
      <c r="D28" s="90" t="s">
        <v>12476</v>
      </c>
      <c r="E28" s="90" t="s">
        <v>12481</v>
      </c>
      <c r="F28" s="90"/>
      <c r="G28" s="91" t="s">
        <v>12470</v>
      </c>
      <c r="H28" s="90"/>
      <c r="I28" s="91"/>
      <c r="J28" s="91"/>
      <c r="K28" s="91"/>
      <c r="L28" s="91"/>
      <c r="M28" s="91"/>
      <c r="N28" s="91"/>
      <c r="O28" s="91"/>
      <c r="P28" s="90" t="s">
        <v>12501</v>
      </c>
      <c r="Q28" s="90" t="s">
        <v>12492</v>
      </c>
      <c r="R28" s="90" t="s">
        <v>12478</v>
      </c>
      <c r="S28" s="91"/>
      <c r="T28" s="91"/>
      <c r="U28" s="91"/>
      <c r="V28" s="91"/>
      <c r="W28" s="91"/>
      <c r="X28" s="91"/>
      <c r="Y28" s="91"/>
      <c r="Z28" s="91"/>
      <c r="AA28" s="91"/>
      <c r="AB28" s="91"/>
      <c r="AC28" s="91"/>
      <c r="AD28" s="91"/>
    </row>
    <row r="29" spans="1:30" ht="15.75" customHeight="1">
      <c r="A29" s="90"/>
      <c r="B29" s="90"/>
      <c r="C29" s="90"/>
      <c r="D29" s="90"/>
      <c r="E29" s="90"/>
      <c r="F29" s="90"/>
      <c r="G29" s="90"/>
      <c r="H29" s="90"/>
      <c r="I29" s="91"/>
      <c r="J29" s="91"/>
      <c r="K29" s="91"/>
      <c r="L29" s="91"/>
      <c r="M29" s="91"/>
      <c r="N29" s="91"/>
      <c r="O29" s="91"/>
      <c r="P29" s="90" t="s">
        <v>12502</v>
      </c>
      <c r="Q29" s="90" t="s">
        <v>12478</v>
      </c>
      <c r="R29" s="90" t="s">
        <v>12492</v>
      </c>
      <c r="S29" s="91"/>
      <c r="T29" s="91"/>
      <c r="U29" s="91"/>
      <c r="V29" s="91"/>
      <c r="W29" s="91"/>
      <c r="X29" s="91"/>
      <c r="Y29" s="91"/>
      <c r="Z29" s="91"/>
      <c r="AA29" s="91"/>
      <c r="AB29" s="91"/>
      <c r="AC29" s="91"/>
      <c r="AD29" s="91"/>
    </row>
    <row r="30" spans="1:30" ht="15.75" customHeight="1">
      <c r="A30" s="90" t="s">
        <v>12493</v>
      </c>
      <c r="B30" s="90" t="s">
        <v>12492</v>
      </c>
      <c r="C30" s="90" t="s">
        <v>12478</v>
      </c>
      <c r="D30" s="90" t="s">
        <v>12469</v>
      </c>
      <c r="E30" s="90" t="s">
        <v>12481</v>
      </c>
      <c r="F30" s="90"/>
      <c r="G30" s="91" t="s">
        <v>12470</v>
      </c>
      <c r="H30" s="90"/>
      <c r="I30" s="91"/>
      <c r="J30" s="91"/>
      <c r="K30" s="91"/>
      <c r="L30" s="91"/>
      <c r="M30" s="91"/>
      <c r="N30" s="91"/>
      <c r="O30" s="91"/>
      <c r="S30" s="91"/>
      <c r="T30" s="91"/>
      <c r="U30" s="91"/>
      <c r="V30" s="91"/>
      <c r="W30" s="91"/>
      <c r="X30" s="91"/>
      <c r="Y30" s="91"/>
      <c r="Z30" s="91"/>
      <c r="AA30" s="91"/>
      <c r="AB30" s="91"/>
      <c r="AC30" s="91"/>
      <c r="AD30" s="91"/>
    </row>
    <row r="31" spans="1:30" ht="15.75" customHeight="1">
      <c r="A31" s="90" t="s">
        <v>12493</v>
      </c>
      <c r="B31" s="90" t="s">
        <v>12492</v>
      </c>
      <c r="C31" s="90" t="s">
        <v>12478</v>
      </c>
      <c r="D31" s="90" t="s">
        <v>12473</v>
      </c>
      <c r="E31" s="90" t="s">
        <v>12481</v>
      </c>
      <c r="F31" s="90"/>
      <c r="G31" s="91" t="s">
        <v>12470</v>
      </c>
      <c r="H31" s="90"/>
      <c r="I31" s="91"/>
      <c r="J31" s="91"/>
      <c r="K31" s="91"/>
      <c r="L31" s="91"/>
      <c r="M31" s="91"/>
      <c r="N31" s="91"/>
      <c r="O31" s="91"/>
      <c r="P31" s="91"/>
      <c r="Q31" s="91"/>
      <c r="R31" s="91"/>
      <c r="S31" s="91"/>
      <c r="T31" s="91"/>
      <c r="U31" s="91"/>
      <c r="V31" s="91"/>
      <c r="W31" s="91"/>
      <c r="X31" s="91"/>
      <c r="Y31" s="91"/>
      <c r="Z31" s="91"/>
      <c r="AA31" s="91"/>
      <c r="AB31" s="91"/>
      <c r="AC31" s="91"/>
      <c r="AD31" s="91"/>
    </row>
    <row r="32" spans="1:30" ht="15.75" customHeight="1">
      <c r="A32" s="90" t="s">
        <v>12493</v>
      </c>
      <c r="B32" s="90" t="s">
        <v>12492</v>
      </c>
      <c r="C32" s="90" t="s">
        <v>12478</v>
      </c>
      <c r="D32" s="90" t="s">
        <v>12476</v>
      </c>
      <c r="E32" s="90" t="s">
        <v>12481</v>
      </c>
      <c r="F32" s="90"/>
      <c r="G32" s="91" t="s">
        <v>12470</v>
      </c>
      <c r="H32" s="90"/>
      <c r="I32" s="91"/>
      <c r="J32" s="91"/>
      <c r="K32" s="91"/>
      <c r="L32" s="91"/>
      <c r="M32" s="91"/>
      <c r="N32" s="91"/>
      <c r="O32" s="91"/>
      <c r="P32" s="91"/>
      <c r="Q32" s="91"/>
      <c r="R32" s="91"/>
      <c r="S32" s="91"/>
      <c r="T32" s="91"/>
      <c r="U32" s="91"/>
      <c r="V32" s="91"/>
      <c r="W32" s="91"/>
      <c r="X32" s="91"/>
      <c r="Y32" s="91"/>
      <c r="Z32" s="91"/>
      <c r="AA32" s="91"/>
      <c r="AB32" s="91"/>
      <c r="AC32" s="91"/>
      <c r="AD32" s="91"/>
    </row>
    <row r="33" spans="1:30" ht="15.75" customHeight="1">
      <c r="A33" s="90"/>
      <c r="B33" s="90"/>
      <c r="C33" s="90"/>
      <c r="D33" s="90"/>
      <c r="E33" s="90"/>
      <c r="F33" s="90"/>
      <c r="G33" s="90"/>
      <c r="H33" s="90"/>
      <c r="I33" s="91"/>
      <c r="J33" s="91"/>
      <c r="K33" s="91"/>
      <c r="L33" s="91"/>
      <c r="M33" s="91"/>
      <c r="N33" s="91"/>
      <c r="O33" s="91"/>
      <c r="P33" s="91"/>
      <c r="Q33" s="91"/>
      <c r="R33" s="91"/>
      <c r="S33" s="91"/>
      <c r="T33" s="91"/>
      <c r="U33" s="91"/>
      <c r="V33" s="91"/>
      <c r="W33" s="91"/>
      <c r="X33" s="91"/>
      <c r="Y33" s="91"/>
      <c r="Z33" s="91"/>
      <c r="AA33" s="91"/>
      <c r="AB33" s="91"/>
      <c r="AC33" s="91"/>
      <c r="AD33" s="91"/>
    </row>
    <row r="34" spans="1:30" ht="15.75" customHeight="1">
      <c r="A34" s="90" t="s">
        <v>12494</v>
      </c>
      <c r="B34" s="90" t="s">
        <v>12478</v>
      </c>
      <c r="C34" s="90" t="s">
        <v>12485</v>
      </c>
      <c r="D34" s="90" t="s">
        <v>12469</v>
      </c>
      <c r="E34" s="91" t="s">
        <v>12479</v>
      </c>
      <c r="F34" s="90" t="s">
        <v>12480</v>
      </c>
      <c r="G34" s="91" t="s">
        <v>12470</v>
      </c>
      <c r="H34" s="90"/>
      <c r="I34" s="91"/>
      <c r="J34" s="91"/>
      <c r="K34" s="91"/>
      <c r="L34" s="91"/>
      <c r="M34" s="91"/>
      <c r="N34" s="91"/>
      <c r="O34" s="91"/>
      <c r="P34" s="91"/>
      <c r="Q34" s="91"/>
      <c r="R34" s="91"/>
      <c r="S34" s="91"/>
      <c r="T34" s="91"/>
      <c r="U34" s="91"/>
      <c r="V34" s="91"/>
      <c r="W34" s="91"/>
      <c r="X34" s="91"/>
      <c r="Y34" s="91"/>
      <c r="Z34" s="91"/>
      <c r="AA34" s="91"/>
      <c r="AB34" s="91"/>
      <c r="AC34" s="91"/>
      <c r="AD34" s="91"/>
    </row>
    <row r="35" spans="1:30" ht="15.75" customHeight="1">
      <c r="A35" s="90" t="s">
        <v>12494</v>
      </c>
      <c r="B35" s="90" t="s">
        <v>12478</v>
      </c>
      <c r="C35" s="90" t="s">
        <v>12485</v>
      </c>
      <c r="D35" s="90" t="s">
        <v>12473</v>
      </c>
      <c r="E35" s="91" t="s">
        <v>9</v>
      </c>
      <c r="F35" s="91"/>
      <c r="G35" s="91" t="s">
        <v>12470</v>
      </c>
      <c r="H35" s="90"/>
      <c r="I35" s="91"/>
      <c r="J35" s="91"/>
      <c r="K35" s="91"/>
      <c r="L35" s="91"/>
      <c r="M35" s="91"/>
      <c r="N35" s="91"/>
      <c r="O35" s="91"/>
      <c r="P35" s="91"/>
      <c r="Q35" s="91"/>
      <c r="R35" s="91"/>
      <c r="S35" s="91"/>
      <c r="T35" s="91"/>
      <c r="U35" s="91"/>
      <c r="V35" s="91"/>
      <c r="W35" s="91"/>
      <c r="X35" s="91"/>
      <c r="Y35" s="91"/>
      <c r="Z35" s="91"/>
      <c r="AA35" s="91"/>
      <c r="AB35" s="91"/>
      <c r="AC35" s="91"/>
      <c r="AD35" s="91"/>
    </row>
    <row r="36" spans="1:30" ht="15.75" customHeight="1">
      <c r="A36" s="90" t="s">
        <v>12494</v>
      </c>
      <c r="B36" s="90" t="s">
        <v>12478</v>
      </c>
      <c r="C36" s="90" t="s">
        <v>12485</v>
      </c>
      <c r="D36" s="90" t="s">
        <v>12476</v>
      </c>
      <c r="E36" s="91" t="s">
        <v>9</v>
      </c>
      <c r="F36" s="91"/>
      <c r="G36" s="91" t="s">
        <v>12470</v>
      </c>
      <c r="H36" s="90"/>
      <c r="I36" s="91"/>
      <c r="J36" s="91"/>
      <c r="K36" s="91"/>
      <c r="L36" s="91"/>
      <c r="M36" s="91"/>
      <c r="N36" s="91"/>
      <c r="O36" s="91"/>
      <c r="P36" s="91"/>
      <c r="Q36" s="91"/>
      <c r="R36" s="91"/>
      <c r="S36" s="91"/>
      <c r="T36" s="91"/>
      <c r="U36" s="91"/>
      <c r="V36" s="91"/>
      <c r="W36" s="91"/>
      <c r="X36" s="91"/>
      <c r="Y36" s="91"/>
      <c r="Z36" s="91"/>
      <c r="AA36" s="91"/>
      <c r="AB36" s="91"/>
      <c r="AC36" s="91"/>
      <c r="AD36" s="91"/>
    </row>
    <row r="37" spans="1:30" ht="15.75" customHeight="1">
      <c r="A37" s="91"/>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row>
    <row r="38" spans="1:30" ht="15.75" customHeight="1">
      <c r="A38" s="90" t="s">
        <v>12495</v>
      </c>
      <c r="B38" s="90" t="s">
        <v>12468</v>
      </c>
      <c r="C38" s="90" t="s">
        <v>12467</v>
      </c>
      <c r="D38" s="90" t="s">
        <v>12469</v>
      </c>
      <c r="E38" s="91" t="s">
        <v>12470</v>
      </c>
      <c r="F38" s="91"/>
      <c r="G38" s="90" t="s">
        <v>12470</v>
      </c>
      <c r="H38" s="91"/>
      <c r="I38" s="91"/>
      <c r="J38" s="91"/>
      <c r="K38" s="91"/>
      <c r="L38" s="91"/>
      <c r="M38" s="91"/>
      <c r="N38" s="91"/>
      <c r="O38" s="91"/>
      <c r="P38" s="91"/>
      <c r="Q38" s="91"/>
      <c r="R38" s="91"/>
      <c r="S38" s="91"/>
      <c r="T38" s="91"/>
      <c r="U38" s="91"/>
      <c r="V38" s="91"/>
      <c r="W38" s="91"/>
      <c r="X38" s="91"/>
      <c r="Y38" s="91"/>
      <c r="Z38" s="91"/>
      <c r="AA38" s="91"/>
      <c r="AB38" s="91"/>
      <c r="AC38" s="91"/>
      <c r="AD38" s="91"/>
    </row>
    <row r="39" spans="1:30" ht="15.75" customHeight="1">
      <c r="A39" s="90" t="s">
        <v>12495</v>
      </c>
      <c r="B39" s="90" t="s">
        <v>12468</v>
      </c>
      <c r="C39" s="90" t="s">
        <v>12467</v>
      </c>
      <c r="D39" s="90" t="s">
        <v>12473</v>
      </c>
      <c r="E39" s="91" t="s">
        <v>12470</v>
      </c>
      <c r="F39" s="91"/>
      <c r="G39" s="90" t="s">
        <v>12470</v>
      </c>
      <c r="H39" s="91"/>
      <c r="I39" s="91"/>
      <c r="J39" s="91"/>
      <c r="K39" s="91"/>
      <c r="L39" s="91"/>
      <c r="M39" s="91"/>
      <c r="N39" s="91"/>
      <c r="O39" s="91"/>
      <c r="P39" s="91"/>
      <c r="Q39" s="91"/>
      <c r="R39" s="91"/>
      <c r="S39" s="91"/>
      <c r="T39" s="91"/>
      <c r="U39" s="91"/>
      <c r="V39" s="91"/>
      <c r="W39" s="91"/>
      <c r="X39" s="91"/>
      <c r="Y39" s="91"/>
      <c r="Z39" s="91"/>
      <c r="AA39" s="91"/>
      <c r="AB39" s="91"/>
      <c r="AC39" s="91"/>
      <c r="AD39" s="91"/>
    </row>
    <row r="40" spans="1:30" ht="15.75" customHeight="1">
      <c r="A40" s="90" t="s">
        <v>12495</v>
      </c>
      <c r="B40" s="90" t="s">
        <v>12468</v>
      </c>
      <c r="C40" s="90" t="s">
        <v>12467</v>
      </c>
      <c r="D40" s="90" t="s">
        <v>12476</v>
      </c>
      <c r="E40" s="91" t="s">
        <v>12470</v>
      </c>
      <c r="F40" s="91"/>
      <c r="G40" s="90" t="s">
        <v>12470</v>
      </c>
      <c r="H40" s="91"/>
      <c r="I40" s="91"/>
      <c r="J40" s="91"/>
      <c r="K40" s="91"/>
      <c r="L40" s="91"/>
      <c r="M40" s="91"/>
      <c r="N40" s="91"/>
      <c r="O40" s="91"/>
      <c r="P40" s="91"/>
      <c r="Q40" s="91"/>
      <c r="R40" s="91"/>
      <c r="S40" s="91"/>
      <c r="T40" s="91"/>
      <c r="U40" s="91"/>
      <c r="V40" s="91"/>
      <c r="W40" s="91"/>
      <c r="X40" s="91"/>
      <c r="Y40" s="91"/>
      <c r="Z40" s="91"/>
      <c r="AA40" s="91"/>
      <c r="AB40" s="91"/>
      <c r="AC40" s="91"/>
      <c r="AD40" s="91"/>
    </row>
    <row r="41" spans="1:30" ht="15.75" customHeight="1">
      <c r="A41" s="90"/>
      <c r="B41" s="90"/>
      <c r="C41" s="90"/>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row>
    <row r="42" spans="1:30" ht="15.75" customHeight="1">
      <c r="A42" s="90" t="s">
        <v>12496</v>
      </c>
      <c r="B42" s="90" t="s">
        <v>12478</v>
      </c>
      <c r="C42" s="90" t="s">
        <v>12468</v>
      </c>
      <c r="D42" s="90" t="s">
        <v>12469</v>
      </c>
      <c r="E42" s="91" t="s">
        <v>12470</v>
      </c>
      <c r="F42" s="91"/>
      <c r="G42" s="90" t="s">
        <v>12470</v>
      </c>
      <c r="H42" s="91"/>
      <c r="I42" s="91"/>
      <c r="J42" s="91"/>
      <c r="K42" s="91"/>
      <c r="L42" s="91"/>
      <c r="M42" s="91"/>
      <c r="N42" s="91"/>
      <c r="O42" s="91"/>
      <c r="P42" s="91"/>
      <c r="Q42" s="91"/>
      <c r="R42" s="91"/>
      <c r="S42" s="91"/>
      <c r="T42" s="91"/>
      <c r="U42" s="91"/>
      <c r="V42" s="91"/>
      <c r="W42" s="91"/>
      <c r="X42" s="91"/>
      <c r="Y42" s="91"/>
      <c r="Z42" s="91"/>
      <c r="AA42" s="91"/>
      <c r="AB42" s="91"/>
      <c r="AC42" s="91"/>
      <c r="AD42" s="91"/>
    </row>
    <row r="43" spans="1:30" ht="15.75" customHeight="1">
      <c r="A43" s="90" t="s">
        <v>12496</v>
      </c>
      <c r="B43" s="90" t="s">
        <v>12478</v>
      </c>
      <c r="C43" s="90" t="s">
        <v>12468</v>
      </c>
      <c r="D43" s="90" t="s">
        <v>12473</v>
      </c>
      <c r="E43" s="91" t="s">
        <v>12470</v>
      </c>
      <c r="F43" s="91"/>
      <c r="G43" s="90" t="s">
        <v>12470</v>
      </c>
      <c r="H43" s="91"/>
      <c r="I43" s="91"/>
      <c r="J43" s="91"/>
      <c r="K43" s="91"/>
      <c r="L43" s="91"/>
      <c r="M43" s="91"/>
      <c r="N43" s="91"/>
      <c r="O43" s="91"/>
      <c r="P43" s="91"/>
      <c r="Q43" s="91"/>
      <c r="R43" s="91"/>
      <c r="S43" s="91"/>
      <c r="T43" s="91"/>
      <c r="U43" s="91"/>
      <c r="V43" s="91"/>
      <c r="W43" s="91"/>
      <c r="X43" s="91"/>
      <c r="Y43" s="91"/>
      <c r="Z43" s="91"/>
      <c r="AA43" s="91"/>
      <c r="AB43" s="91"/>
      <c r="AC43" s="91"/>
      <c r="AD43" s="91"/>
    </row>
    <row r="44" spans="1:30" ht="15.75" customHeight="1">
      <c r="A44" s="90" t="s">
        <v>12496</v>
      </c>
      <c r="B44" s="90" t="s">
        <v>12478</v>
      </c>
      <c r="C44" s="90" t="s">
        <v>12468</v>
      </c>
      <c r="D44" s="90" t="s">
        <v>12476</v>
      </c>
      <c r="E44" s="91" t="s">
        <v>12470</v>
      </c>
      <c r="F44" s="91"/>
      <c r="G44" s="90" t="s">
        <v>12470</v>
      </c>
      <c r="H44" s="91"/>
      <c r="I44" s="91"/>
      <c r="J44" s="91"/>
      <c r="K44" s="91"/>
      <c r="L44" s="91"/>
      <c r="M44" s="91"/>
      <c r="N44" s="91"/>
      <c r="O44" s="91"/>
      <c r="P44" s="91"/>
      <c r="Q44" s="91"/>
      <c r="R44" s="91"/>
      <c r="S44" s="91"/>
      <c r="T44" s="91"/>
      <c r="U44" s="91"/>
      <c r="V44" s="91"/>
      <c r="W44" s="91"/>
      <c r="X44" s="91"/>
      <c r="Y44" s="91"/>
      <c r="Z44" s="91"/>
      <c r="AA44" s="91"/>
      <c r="AB44" s="91"/>
      <c r="AC44" s="91"/>
      <c r="AD44" s="91"/>
    </row>
    <row r="45" spans="1:30" ht="15.75" customHeight="1">
      <c r="A45" s="90"/>
      <c r="B45" s="90"/>
      <c r="C45" s="90"/>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row>
    <row r="46" spans="1:30" ht="15.75" customHeight="1">
      <c r="A46" s="90"/>
      <c r="B46" s="90"/>
      <c r="C46" s="90"/>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row>
    <row r="47" spans="1:30" ht="15.75" customHeight="1">
      <c r="A47" s="93" t="s">
        <v>12497</v>
      </c>
      <c r="B47" s="90" t="s">
        <v>12478</v>
      </c>
      <c r="C47" s="90" t="s">
        <v>12467</v>
      </c>
      <c r="D47" s="90" t="s">
        <v>12469</v>
      </c>
      <c r="E47" s="91" t="s">
        <v>12479</v>
      </c>
      <c r="F47" s="90" t="s">
        <v>12480</v>
      </c>
      <c r="G47" s="90" t="s">
        <v>12470</v>
      </c>
      <c r="H47" s="91"/>
      <c r="I47" s="91"/>
      <c r="J47" s="91"/>
      <c r="K47" s="91"/>
      <c r="L47" s="91"/>
      <c r="M47" s="91"/>
      <c r="N47" s="91"/>
      <c r="O47" s="91"/>
      <c r="P47" s="91"/>
      <c r="Q47" s="91"/>
      <c r="R47" s="91"/>
      <c r="S47" s="91"/>
      <c r="T47" s="91"/>
      <c r="U47" s="91"/>
      <c r="V47" s="91"/>
      <c r="W47" s="91"/>
      <c r="X47" s="91"/>
      <c r="Y47" s="91"/>
      <c r="Z47" s="91"/>
      <c r="AA47" s="91"/>
      <c r="AB47" s="91"/>
      <c r="AC47" s="91"/>
      <c r="AD47" s="91"/>
    </row>
    <row r="48" spans="1:30" ht="15.75" customHeight="1">
      <c r="A48" s="93" t="s">
        <v>12497</v>
      </c>
      <c r="B48" s="90" t="s">
        <v>12478</v>
      </c>
      <c r="C48" s="90" t="s">
        <v>12467</v>
      </c>
      <c r="D48" s="90" t="s">
        <v>12473</v>
      </c>
      <c r="E48" s="91" t="s">
        <v>12470</v>
      </c>
      <c r="F48" s="91"/>
      <c r="G48" s="90" t="s">
        <v>12470</v>
      </c>
      <c r="H48" s="91"/>
      <c r="I48" s="91"/>
      <c r="J48" s="91"/>
      <c r="K48" s="91"/>
      <c r="L48" s="91"/>
      <c r="M48" s="91"/>
      <c r="N48" s="91"/>
      <c r="O48" s="91"/>
      <c r="P48" s="91"/>
      <c r="Q48" s="91"/>
      <c r="R48" s="91"/>
      <c r="S48" s="91"/>
      <c r="T48" s="91"/>
      <c r="U48" s="91"/>
      <c r="V48" s="91"/>
      <c r="W48" s="91"/>
      <c r="X48" s="91"/>
      <c r="Y48" s="91"/>
      <c r="Z48" s="91"/>
      <c r="AA48" s="91"/>
      <c r="AB48" s="91"/>
      <c r="AC48" s="91"/>
      <c r="AD48" s="91"/>
    </row>
    <row r="49" spans="1:30" ht="15.75" customHeight="1">
      <c r="A49" s="93" t="s">
        <v>12497</v>
      </c>
      <c r="B49" s="90" t="s">
        <v>12478</v>
      </c>
      <c r="C49" s="90" t="s">
        <v>12467</v>
      </c>
      <c r="D49" s="90" t="s">
        <v>12476</v>
      </c>
      <c r="E49" s="91" t="s">
        <v>12470</v>
      </c>
      <c r="F49" s="91"/>
      <c r="G49" s="90" t="s">
        <v>12470</v>
      </c>
      <c r="H49" s="91"/>
      <c r="I49" s="91"/>
      <c r="J49" s="91"/>
      <c r="K49" s="91"/>
      <c r="L49" s="91"/>
      <c r="M49" s="91"/>
      <c r="N49" s="91"/>
      <c r="O49" s="91"/>
      <c r="P49" s="91"/>
      <c r="Q49" s="91"/>
      <c r="R49" s="91"/>
      <c r="S49" s="91"/>
      <c r="T49" s="91"/>
      <c r="U49" s="91"/>
      <c r="V49" s="91"/>
      <c r="W49" s="91"/>
      <c r="X49" s="91"/>
      <c r="Y49" s="91"/>
      <c r="Z49" s="91"/>
      <c r="AA49" s="91"/>
      <c r="AB49" s="91"/>
      <c r="AC49" s="91"/>
      <c r="AD49" s="91"/>
    </row>
    <row r="50" spans="1:30" ht="15.75" customHeight="1">
      <c r="A50" s="90"/>
      <c r="B50" s="90"/>
      <c r="C50" s="90"/>
      <c r="D50" s="91"/>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row>
    <row r="51" spans="1:30" ht="15.75" customHeight="1">
      <c r="A51" s="90" t="s">
        <v>12498</v>
      </c>
      <c r="B51" s="90" t="s">
        <v>12492</v>
      </c>
      <c r="C51" s="90" t="s">
        <v>12468</v>
      </c>
      <c r="D51" s="90" t="s">
        <v>12469</v>
      </c>
      <c r="E51" s="91" t="s">
        <v>12470</v>
      </c>
      <c r="F51" s="91"/>
      <c r="G51" s="91" t="s">
        <v>12470</v>
      </c>
      <c r="H51" s="91"/>
      <c r="I51" s="91"/>
      <c r="J51" s="91"/>
      <c r="K51" s="91"/>
      <c r="L51" s="91"/>
      <c r="M51" s="91"/>
      <c r="N51" s="91"/>
      <c r="O51" s="91"/>
      <c r="P51" s="91"/>
      <c r="Q51" s="91"/>
      <c r="R51" s="91"/>
      <c r="S51" s="91"/>
      <c r="T51" s="91"/>
      <c r="U51" s="91"/>
      <c r="V51" s="91"/>
      <c r="W51" s="91"/>
      <c r="X51" s="91"/>
      <c r="Y51" s="91"/>
      <c r="Z51" s="91"/>
      <c r="AA51" s="91"/>
      <c r="AB51" s="91"/>
      <c r="AC51" s="91"/>
      <c r="AD51" s="91"/>
    </row>
    <row r="52" spans="1:30" ht="15.75" customHeight="1">
      <c r="A52" s="90" t="s">
        <v>12498</v>
      </c>
      <c r="B52" s="90" t="s">
        <v>12492</v>
      </c>
      <c r="C52" s="90" t="s">
        <v>12468</v>
      </c>
      <c r="D52" s="90" t="s">
        <v>12473</v>
      </c>
      <c r="E52" s="91" t="s">
        <v>12470</v>
      </c>
      <c r="F52" s="91"/>
      <c r="G52" s="91" t="s">
        <v>12470</v>
      </c>
      <c r="H52" s="91"/>
      <c r="I52" s="91"/>
      <c r="J52" s="91"/>
      <c r="K52" s="91"/>
      <c r="L52" s="91"/>
      <c r="M52" s="91"/>
      <c r="N52" s="91"/>
      <c r="O52" s="91"/>
      <c r="P52" s="91"/>
      <c r="Q52" s="91"/>
      <c r="R52" s="91"/>
      <c r="S52" s="91"/>
      <c r="T52" s="91"/>
      <c r="U52" s="91"/>
      <c r="V52" s="91"/>
      <c r="W52" s="91"/>
      <c r="X52" s="91"/>
      <c r="Y52" s="91"/>
      <c r="Z52" s="91"/>
      <c r="AA52" s="91"/>
      <c r="AB52" s="91"/>
      <c r="AC52" s="91"/>
      <c r="AD52" s="91"/>
    </row>
    <row r="53" spans="1:30" ht="15.75" customHeight="1">
      <c r="A53" s="90" t="s">
        <v>12498</v>
      </c>
      <c r="B53" s="90" t="s">
        <v>12492</v>
      </c>
      <c r="C53" s="90" t="s">
        <v>12468</v>
      </c>
      <c r="D53" s="90" t="s">
        <v>12476</v>
      </c>
      <c r="E53" s="91" t="s">
        <v>12470</v>
      </c>
      <c r="F53" s="91"/>
      <c r="G53" s="91" t="s">
        <v>12470</v>
      </c>
      <c r="H53" s="91"/>
      <c r="I53" s="91"/>
      <c r="J53" s="91"/>
      <c r="K53" s="91"/>
      <c r="L53" s="91"/>
      <c r="M53" s="91"/>
      <c r="N53" s="91"/>
      <c r="O53" s="91"/>
      <c r="P53" s="91"/>
      <c r="Q53" s="91"/>
      <c r="R53" s="91"/>
      <c r="S53" s="91"/>
      <c r="T53" s="91"/>
      <c r="U53" s="91"/>
      <c r="V53" s="91"/>
      <c r="W53" s="91"/>
      <c r="X53" s="91"/>
      <c r="Y53" s="91"/>
      <c r="Z53" s="91"/>
      <c r="AA53" s="91"/>
      <c r="AB53" s="91"/>
      <c r="AC53" s="91"/>
      <c r="AD53" s="91"/>
    </row>
    <row r="54" spans="1:30" ht="15.75" customHeight="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row>
    <row r="55" spans="1:30" ht="15.75" customHeight="1">
      <c r="A55" s="91"/>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row>
    <row r="56" spans="1:30" ht="15.75" customHeight="1">
      <c r="A56" s="90" t="s">
        <v>12499</v>
      </c>
      <c r="B56" s="90" t="s">
        <v>12485</v>
      </c>
      <c r="C56" s="90" t="s">
        <v>12468</v>
      </c>
      <c r="D56" s="90" t="s">
        <v>12469</v>
      </c>
      <c r="E56" s="91" t="s">
        <v>12479</v>
      </c>
      <c r="F56" s="90" t="s">
        <v>12480</v>
      </c>
      <c r="G56" s="91" t="s">
        <v>12470</v>
      </c>
      <c r="H56" s="91"/>
      <c r="I56" s="91"/>
      <c r="J56" s="91"/>
      <c r="K56" s="91"/>
      <c r="L56" s="91"/>
      <c r="M56" s="91"/>
      <c r="N56" s="91"/>
      <c r="O56" s="91"/>
      <c r="P56" s="91"/>
      <c r="Q56" s="91"/>
      <c r="R56" s="91"/>
      <c r="S56" s="91"/>
      <c r="T56" s="91"/>
      <c r="U56" s="91"/>
      <c r="V56" s="91"/>
      <c r="W56" s="91"/>
      <c r="X56" s="91"/>
      <c r="Y56" s="91"/>
      <c r="Z56" s="91"/>
      <c r="AA56" s="91"/>
      <c r="AB56" s="91"/>
      <c r="AC56" s="91"/>
      <c r="AD56" s="91"/>
    </row>
    <row r="57" spans="1:30" ht="15.75" customHeight="1">
      <c r="A57" s="90" t="s">
        <v>12499</v>
      </c>
      <c r="B57" s="90" t="s">
        <v>12485</v>
      </c>
      <c r="C57" s="90" t="s">
        <v>12468</v>
      </c>
      <c r="D57" s="90" t="s">
        <v>12473</v>
      </c>
      <c r="E57" s="91" t="s">
        <v>12470</v>
      </c>
      <c r="F57" s="91"/>
      <c r="G57" s="91" t="s">
        <v>12470</v>
      </c>
      <c r="H57" s="91"/>
      <c r="I57" s="91"/>
      <c r="J57" s="91"/>
      <c r="K57" s="91"/>
      <c r="L57" s="91"/>
      <c r="M57" s="91"/>
      <c r="N57" s="91"/>
      <c r="O57" s="91"/>
      <c r="P57" s="91"/>
      <c r="Q57" s="91"/>
      <c r="R57" s="91"/>
      <c r="S57" s="91"/>
      <c r="T57" s="91"/>
      <c r="U57" s="91"/>
      <c r="V57" s="91"/>
      <c r="W57" s="91"/>
      <c r="X57" s="91"/>
      <c r="Y57" s="91"/>
      <c r="Z57" s="91"/>
      <c r="AA57" s="91"/>
      <c r="AB57" s="91"/>
      <c r="AC57" s="91"/>
      <c r="AD57" s="91"/>
    </row>
    <row r="58" spans="1:30" ht="15.75" customHeight="1">
      <c r="A58" s="90" t="s">
        <v>12499</v>
      </c>
      <c r="B58" s="90" t="s">
        <v>12485</v>
      </c>
      <c r="C58" s="90" t="s">
        <v>12468</v>
      </c>
      <c r="D58" s="90" t="s">
        <v>12476</v>
      </c>
      <c r="E58" s="91" t="s">
        <v>12470</v>
      </c>
      <c r="F58" s="91"/>
      <c r="G58" s="91" t="s">
        <v>12470</v>
      </c>
      <c r="H58" s="91"/>
      <c r="I58" s="91"/>
      <c r="J58" s="91"/>
      <c r="K58" s="91"/>
      <c r="L58" s="91"/>
      <c r="M58" s="91"/>
      <c r="N58" s="91"/>
      <c r="O58" s="91"/>
      <c r="P58" s="91"/>
      <c r="Q58" s="91"/>
      <c r="R58" s="91"/>
      <c r="S58" s="91"/>
      <c r="T58" s="91"/>
      <c r="U58" s="91"/>
      <c r="V58" s="91"/>
      <c r="W58" s="91"/>
      <c r="X58" s="91"/>
      <c r="Y58" s="91"/>
      <c r="Z58" s="91"/>
      <c r="AA58" s="91"/>
      <c r="AB58" s="91"/>
      <c r="AC58" s="91"/>
      <c r="AD58" s="91"/>
    </row>
    <row r="59" spans="1:30" ht="15.75" customHeight="1">
      <c r="A59" s="90"/>
      <c r="B59" s="90"/>
      <c r="C59" s="90"/>
      <c r="D59" s="91"/>
      <c r="E59" s="91"/>
      <c r="F59" s="91"/>
      <c r="G59" s="91"/>
      <c r="H59" s="91"/>
      <c r="I59" s="91"/>
      <c r="J59" s="91"/>
      <c r="K59" s="91"/>
      <c r="L59" s="91"/>
      <c r="M59" s="91"/>
      <c r="N59" s="91"/>
      <c r="O59" s="91"/>
      <c r="P59" s="91"/>
      <c r="Q59" s="91"/>
      <c r="R59" s="91"/>
      <c r="S59" s="91"/>
      <c r="T59" s="91"/>
      <c r="U59" s="91"/>
      <c r="V59" s="91"/>
      <c r="W59" s="91"/>
      <c r="X59" s="91"/>
      <c r="Y59" s="91"/>
      <c r="Z59" s="91"/>
      <c r="AA59" s="91"/>
      <c r="AB59" s="91"/>
      <c r="AC59" s="91"/>
      <c r="AD59" s="91"/>
    </row>
    <row r="60" spans="1:30" ht="15.75" customHeight="1">
      <c r="A60" s="90" t="s">
        <v>12500</v>
      </c>
      <c r="B60" s="90" t="s">
        <v>12485</v>
      </c>
      <c r="C60" s="90" t="s">
        <v>12478</v>
      </c>
      <c r="D60" s="90" t="s">
        <v>12469</v>
      </c>
      <c r="E60" s="90" t="s">
        <v>12479</v>
      </c>
      <c r="F60" s="90" t="s">
        <v>12503</v>
      </c>
      <c r="G60" s="91" t="s">
        <v>12470</v>
      </c>
      <c r="H60" s="91"/>
      <c r="I60" s="91"/>
      <c r="J60" s="91"/>
      <c r="K60" s="91"/>
      <c r="L60" s="91"/>
      <c r="M60" s="91"/>
      <c r="N60" s="91"/>
      <c r="O60" s="91"/>
      <c r="P60" s="91"/>
      <c r="Q60" s="91"/>
      <c r="R60" s="91"/>
      <c r="S60" s="91"/>
      <c r="T60" s="91"/>
      <c r="U60" s="91"/>
      <c r="V60" s="91"/>
      <c r="W60" s="91"/>
      <c r="X60" s="91"/>
      <c r="Y60" s="91"/>
      <c r="Z60" s="91"/>
      <c r="AA60" s="91"/>
      <c r="AB60" s="91"/>
      <c r="AC60" s="91"/>
      <c r="AD60" s="91"/>
    </row>
    <row r="61" spans="1:30" ht="15.75" customHeight="1">
      <c r="A61" s="90" t="s">
        <v>12500</v>
      </c>
      <c r="B61" s="90" t="s">
        <v>12485</v>
      </c>
      <c r="C61" s="90" t="s">
        <v>12478</v>
      </c>
      <c r="D61" s="90" t="s">
        <v>12473</v>
      </c>
      <c r="E61" s="90" t="s">
        <v>12470</v>
      </c>
      <c r="F61" s="90"/>
      <c r="G61" s="91" t="s">
        <v>12470</v>
      </c>
      <c r="H61" s="91"/>
      <c r="I61" s="91"/>
      <c r="J61" s="91"/>
      <c r="K61" s="91"/>
      <c r="L61" s="91"/>
      <c r="M61" s="91"/>
      <c r="N61" s="91"/>
      <c r="O61" s="91"/>
      <c r="P61" s="91"/>
      <c r="Q61" s="91"/>
      <c r="R61" s="91"/>
      <c r="S61" s="91"/>
      <c r="T61" s="91"/>
      <c r="U61" s="91"/>
      <c r="V61" s="91"/>
      <c r="W61" s="91"/>
      <c r="X61" s="91"/>
      <c r="Y61" s="91"/>
      <c r="Z61" s="91"/>
      <c r="AA61" s="91"/>
      <c r="AB61" s="91"/>
      <c r="AC61" s="91"/>
      <c r="AD61" s="91"/>
    </row>
    <row r="62" spans="1:30" ht="15.75" customHeight="1">
      <c r="A62" s="90" t="s">
        <v>12500</v>
      </c>
      <c r="B62" s="90" t="s">
        <v>12485</v>
      </c>
      <c r="C62" s="90" t="s">
        <v>12478</v>
      </c>
      <c r="D62" s="90" t="s">
        <v>12476</v>
      </c>
      <c r="E62" s="90" t="s">
        <v>12470</v>
      </c>
      <c r="F62" s="90"/>
      <c r="G62" s="91" t="s">
        <v>12470</v>
      </c>
      <c r="H62" s="91"/>
      <c r="I62" s="91"/>
      <c r="J62" s="91"/>
      <c r="K62" s="91"/>
      <c r="L62" s="91"/>
      <c r="M62" s="91"/>
      <c r="N62" s="91"/>
      <c r="O62" s="91"/>
      <c r="P62" s="91"/>
      <c r="Q62" s="91"/>
      <c r="R62" s="91"/>
      <c r="S62" s="91"/>
      <c r="T62" s="91"/>
      <c r="U62" s="91"/>
      <c r="V62" s="91"/>
      <c r="W62" s="91"/>
      <c r="X62" s="91"/>
      <c r="Y62" s="91"/>
      <c r="Z62" s="91"/>
      <c r="AA62" s="91"/>
      <c r="AB62" s="91"/>
      <c r="AC62" s="91"/>
      <c r="AD62" s="91"/>
    </row>
    <row r="63" spans="1:30" ht="15.75" customHeight="1">
      <c r="A63" s="90"/>
      <c r="B63" s="90"/>
      <c r="C63" s="90"/>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row>
    <row r="64" spans="1:30" ht="15.75" customHeight="1">
      <c r="A64" s="90" t="s">
        <v>12504</v>
      </c>
      <c r="B64" s="90" t="s">
        <v>12485</v>
      </c>
      <c r="C64" s="90" t="s">
        <v>12492</v>
      </c>
      <c r="D64" s="90" t="s">
        <v>12469</v>
      </c>
      <c r="E64" s="91" t="s">
        <v>12479</v>
      </c>
      <c r="F64" s="90" t="s">
        <v>12503</v>
      </c>
      <c r="G64" s="91" t="s">
        <v>12470</v>
      </c>
      <c r="H64" s="91"/>
      <c r="I64" s="91"/>
      <c r="J64" s="91"/>
      <c r="K64" s="91"/>
      <c r="L64" s="91"/>
      <c r="M64" s="91"/>
      <c r="N64" s="91"/>
      <c r="O64" s="91"/>
      <c r="P64" s="91"/>
      <c r="Q64" s="91"/>
      <c r="R64" s="91"/>
      <c r="S64" s="91"/>
      <c r="T64" s="91"/>
      <c r="U64" s="91"/>
      <c r="V64" s="91"/>
      <c r="W64" s="91"/>
      <c r="X64" s="91"/>
      <c r="Y64" s="91"/>
      <c r="Z64" s="91"/>
      <c r="AA64" s="91"/>
      <c r="AB64" s="91"/>
      <c r="AC64" s="91"/>
      <c r="AD64" s="91"/>
    </row>
    <row r="65" spans="1:30" ht="15.75" customHeight="1">
      <c r="A65" s="90" t="s">
        <v>12504</v>
      </c>
      <c r="B65" s="90" t="s">
        <v>12485</v>
      </c>
      <c r="C65" s="90" t="s">
        <v>12492</v>
      </c>
      <c r="D65" s="90" t="s">
        <v>12473</v>
      </c>
      <c r="E65" s="91" t="s">
        <v>12479</v>
      </c>
      <c r="F65" s="91"/>
      <c r="G65" s="91" t="s">
        <v>12470</v>
      </c>
      <c r="H65" s="91"/>
      <c r="I65" s="91"/>
      <c r="J65" s="91"/>
      <c r="K65" s="91"/>
      <c r="L65" s="91"/>
      <c r="M65" s="91"/>
      <c r="N65" s="91"/>
      <c r="O65" s="91"/>
      <c r="P65" s="91"/>
      <c r="Q65" s="91"/>
      <c r="R65" s="91"/>
      <c r="S65" s="91"/>
      <c r="T65" s="91"/>
      <c r="U65" s="91"/>
      <c r="V65" s="91"/>
      <c r="W65" s="91"/>
      <c r="X65" s="91"/>
      <c r="Y65" s="91"/>
      <c r="Z65" s="91"/>
      <c r="AA65" s="91"/>
      <c r="AB65" s="91"/>
      <c r="AC65" s="91"/>
      <c r="AD65" s="91"/>
    </row>
    <row r="66" spans="1:30" ht="15.75" customHeight="1">
      <c r="A66" s="90" t="s">
        <v>12504</v>
      </c>
      <c r="B66" s="90" t="s">
        <v>12485</v>
      </c>
      <c r="C66" s="90" t="s">
        <v>12492</v>
      </c>
      <c r="D66" s="90" t="s">
        <v>12476</v>
      </c>
      <c r="E66" s="91" t="s">
        <v>12470</v>
      </c>
      <c r="F66" s="91"/>
      <c r="G66" s="91" t="s">
        <v>12470</v>
      </c>
      <c r="H66" s="91"/>
      <c r="I66" s="91"/>
      <c r="J66" s="91"/>
      <c r="K66" s="91"/>
      <c r="L66" s="91"/>
      <c r="M66" s="91"/>
      <c r="N66" s="91"/>
      <c r="O66" s="91"/>
      <c r="P66" s="91"/>
      <c r="Q66" s="91"/>
      <c r="R66" s="91"/>
      <c r="S66" s="91"/>
      <c r="T66" s="91"/>
      <c r="U66" s="91"/>
      <c r="V66" s="91"/>
      <c r="W66" s="91"/>
      <c r="X66" s="91"/>
      <c r="Y66" s="91"/>
      <c r="Z66" s="91"/>
      <c r="AA66" s="91"/>
      <c r="AB66" s="91"/>
      <c r="AC66" s="91"/>
      <c r="AD66" s="91"/>
    </row>
    <row r="67" spans="1:30" ht="15.75" customHeight="1">
      <c r="A67" s="91"/>
      <c r="B67" s="91"/>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row>
    <row r="68" spans="1:30" ht="15.75" customHeight="1">
      <c r="A68" s="90" t="s">
        <v>12505</v>
      </c>
      <c r="B68" s="90" t="s">
        <v>12492</v>
      </c>
      <c r="C68" s="90" t="s">
        <v>12485</v>
      </c>
      <c r="D68" s="90" t="s">
        <v>12469</v>
      </c>
      <c r="E68" s="91" t="s">
        <v>12479</v>
      </c>
      <c r="F68" s="91" t="s">
        <v>12506</v>
      </c>
      <c r="G68" s="91" t="s">
        <v>12507</v>
      </c>
      <c r="H68" s="91"/>
      <c r="I68" s="91"/>
      <c r="J68" s="91"/>
      <c r="K68" s="91"/>
      <c r="L68" s="91"/>
      <c r="M68" s="91"/>
      <c r="N68" s="91"/>
      <c r="O68" s="91"/>
      <c r="P68" s="91"/>
      <c r="Q68" s="91"/>
      <c r="R68" s="91"/>
      <c r="S68" s="91"/>
      <c r="T68" s="91"/>
      <c r="U68" s="91"/>
      <c r="V68" s="91"/>
      <c r="W68" s="91"/>
      <c r="X68" s="91"/>
      <c r="Y68" s="91"/>
      <c r="Z68" s="91"/>
      <c r="AA68" s="91"/>
      <c r="AB68" s="91"/>
      <c r="AC68" s="91"/>
      <c r="AD68" s="91"/>
    </row>
    <row r="69" spans="1:30" ht="15.75" customHeight="1">
      <c r="A69" s="90" t="s">
        <v>12505</v>
      </c>
      <c r="B69" s="90" t="s">
        <v>12492</v>
      </c>
      <c r="C69" s="90" t="s">
        <v>12485</v>
      </c>
      <c r="D69" s="90" t="s">
        <v>12473</v>
      </c>
      <c r="E69" s="91" t="s">
        <v>12507</v>
      </c>
      <c r="F69" s="91"/>
      <c r="G69" s="91" t="s">
        <v>12507</v>
      </c>
      <c r="H69" s="91"/>
      <c r="I69" s="91"/>
      <c r="J69" s="91"/>
      <c r="K69" s="91"/>
      <c r="L69" s="91"/>
      <c r="M69" s="91"/>
      <c r="N69" s="91"/>
      <c r="O69" s="91"/>
      <c r="P69" s="91"/>
      <c r="Q69" s="91"/>
      <c r="R69" s="91"/>
      <c r="S69" s="91"/>
      <c r="T69" s="91"/>
      <c r="U69" s="91"/>
      <c r="V69" s="91"/>
      <c r="W69" s="91"/>
      <c r="X69" s="91"/>
      <c r="Y69" s="91"/>
      <c r="Z69" s="91"/>
      <c r="AA69" s="91"/>
      <c r="AB69" s="91"/>
      <c r="AC69" s="91"/>
      <c r="AD69" s="91"/>
    </row>
    <row r="70" spans="1:30" ht="15.75" customHeight="1">
      <c r="A70" s="90" t="s">
        <v>12505</v>
      </c>
      <c r="B70" s="90" t="s">
        <v>12492</v>
      </c>
      <c r="C70" s="90" t="s">
        <v>12485</v>
      </c>
      <c r="D70" s="90" t="s">
        <v>12476</v>
      </c>
      <c r="E70" s="91" t="s">
        <v>12507</v>
      </c>
      <c r="F70" s="91"/>
      <c r="G70" s="91" t="s">
        <v>12507</v>
      </c>
      <c r="H70" s="91"/>
      <c r="I70" s="91"/>
      <c r="J70" s="91"/>
      <c r="K70" s="91"/>
      <c r="L70" s="91"/>
      <c r="M70" s="91"/>
      <c r="N70" s="91"/>
      <c r="O70" s="91"/>
      <c r="P70" s="91"/>
      <c r="Q70" s="91"/>
      <c r="R70" s="91"/>
      <c r="S70" s="91"/>
      <c r="T70" s="91"/>
      <c r="U70" s="91"/>
      <c r="V70" s="91"/>
      <c r="W70" s="91"/>
      <c r="X70" s="91"/>
      <c r="Y70" s="91"/>
      <c r="Z70" s="91"/>
      <c r="AA70" s="91"/>
      <c r="AB70" s="91"/>
      <c r="AC70" s="91"/>
      <c r="AD70" s="91"/>
    </row>
    <row r="71" spans="1:30" ht="15.75" customHeight="1">
      <c r="A71" s="91"/>
      <c r="B71" s="91"/>
      <c r="C71" s="91"/>
      <c r="D71" s="91"/>
      <c r="E71" s="91"/>
      <c r="F71" s="91"/>
      <c r="G71" s="91"/>
      <c r="H71" s="91"/>
      <c r="I71" s="91"/>
      <c r="J71" s="91"/>
      <c r="K71" s="91"/>
      <c r="L71" s="91"/>
      <c r="M71" s="91"/>
      <c r="N71" s="91"/>
      <c r="O71" s="91"/>
      <c r="P71" s="91"/>
      <c r="Q71" s="91"/>
      <c r="R71" s="91"/>
      <c r="S71" s="91"/>
      <c r="T71" s="91"/>
      <c r="U71" s="91"/>
      <c r="V71" s="91"/>
      <c r="W71" s="91"/>
      <c r="X71" s="91"/>
      <c r="Y71" s="91"/>
      <c r="Z71" s="91"/>
      <c r="AA71" s="91"/>
      <c r="AB71" s="91"/>
      <c r="AC71" s="91"/>
      <c r="AD71" s="91"/>
    </row>
    <row r="72" spans="1:30" ht="15.75" customHeight="1">
      <c r="A72" s="90" t="s">
        <v>12501</v>
      </c>
      <c r="B72" s="90" t="s">
        <v>12492</v>
      </c>
      <c r="C72" s="90" t="s">
        <v>12478</v>
      </c>
      <c r="D72" s="90" t="s">
        <v>12469</v>
      </c>
      <c r="E72" s="91" t="s">
        <v>12470</v>
      </c>
      <c r="F72" s="91"/>
      <c r="G72" s="91" t="s">
        <v>12470</v>
      </c>
      <c r="H72" s="91"/>
      <c r="I72" s="91"/>
      <c r="J72" s="91"/>
      <c r="K72" s="91"/>
      <c r="L72" s="91"/>
      <c r="M72" s="91"/>
      <c r="N72" s="91"/>
      <c r="O72" s="91"/>
      <c r="P72" s="91"/>
      <c r="Q72" s="91"/>
      <c r="R72" s="91"/>
      <c r="S72" s="91"/>
      <c r="T72" s="91"/>
      <c r="U72" s="91"/>
      <c r="V72" s="91"/>
      <c r="W72" s="91"/>
      <c r="X72" s="91"/>
      <c r="Y72" s="91"/>
      <c r="Z72" s="91"/>
      <c r="AA72" s="91"/>
      <c r="AB72" s="91"/>
      <c r="AC72" s="91"/>
      <c r="AD72" s="91"/>
    </row>
    <row r="73" spans="1:30" ht="15.75" customHeight="1">
      <c r="A73" s="90" t="s">
        <v>12501</v>
      </c>
      <c r="B73" s="90" t="s">
        <v>12492</v>
      </c>
      <c r="C73" s="90" t="s">
        <v>12478</v>
      </c>
      <c r="D73" s="90" t="s">
        <v>12473</v>
      </c>
      <c r="E73" s="91" t="s">
        <v>12470</v>
      </c>
      <c r="F73" s="91"/>
      <c r="G73" s="91" t="s">
        <v>12470</v>
      </c>
      <c r="H73" s="91"/>
      <c r="I73" s="91"/>
      <c r="J73" s="91"/>
      <c r="K73" s="91"/>
      <c r="L73" s="91"/>
      <c r="M73" s="91"/>
      <c r="N73" s="91"/>
      <c r="O73" s="91"/>
      <c r="P73" s="91"/>
      <c r="Q73" s="91"/>
      <c r="R73" s="91"/>
      <c r="S73" s="91"/>
      <c r="T73" s="91"/>
      <c r="U73" s="91"/>
      <c r="V73" s="91"/>
      <c r="W73" s="91"/>
      <c r="X73" s="91"/>
      <c r="Y73" s="91"/>
      <c r="Z73" s="91"/>
      <c r="AA73" s="91"/>
      <c r="AB73" s="91"/>
      <c r="AC73" s="91"/>
      <c r="AD73" s="91"/>
    </row>
    <row r="74" spans="1:30" ht="15.75" customHeight="1">
      <c r="A74" s="90" t="s">
        <v>12501</v>
      </c>
      <c r="B74" s="90" t="s">
        <v>12492</v>
      </c>
      <c r="C74" s="90" t="s">
        <v>12478</v>
      </c>
      <c r="D74" s="90" t="s">
        <v>12476</v>
      </c>
      <c r="E74" s="91" t="s">
        <v>12479</v>
      </c>
      <c r="F74" s="91" t="s">
        <v>12508</v>
      </c>
      <c r="G74" s="91" t="s">
        <v>12470</v>
      </c>
      <c r="H74" s="91"/>
      <c r="I74" s="91"/>
      <c r="J74" s="91"/>
      <c r="K74" s="91"/>
      <c r="L74" s="91"/>
      <c r="M74" s="91"/>
      <c r="N74" s="91"/>
      <c r="O74" s="91"/>
      <c r="P74" s="91"/>
      <c r="Q74" s="91"/>
      <c r="R74" s="91"/>
      <c r="S74" s="91"/>
      <c r="T74" s="91"/>
      <c r="U74" s="91"/>
      <c r="V74" s="91"/>
      <c r="W74" s="91"/>
      <c r="X74" s="91"/>
      <c r="Y74" s="91"/>
      <c r="Z74" s="91"/>
      <c r="AA74" s="91"/>
      <c r="AB74" s="91"/>
      <c r="AC74" s="91"/>
      <c r="AD74" s="91"/>
    </row>
    <row r="75" spans="1:30" ht="15.75" customHeight="1">
      <c r="A75" s="91"/>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row>
    <row r="76" spans="1:30" ht="15.75" customHeight="1">
      <c r="A76" s="90" t="s">
        <v>12502</v>
      </c>
      <c r="B76" s="90" t="s">
        <v>12478</v>
      </c>
      <c r="C76" s="90" t="s">
        <v>12492</v>
      </c>
      <c r="D76" s="90" t="s">
        <v>12469</v>
      </c>
      <c r="E76" s="91" t="s">
        <v>12470</v>
      </c>
      <c r="F76" s="91"/>
      <c r="G76" s="91" t="s">
        <v>12470</v>
      </c>
      <c r="H76" s="91"/>
      <c r="I76" s="91"/>
      <c r="J76" s="91"/>
      <c r="K76" s="91"/>
      <c r="L76" s="91"/>
      <c r="M76" s="91"/>
      <c r="N76" s="91"/>
      <c r="O76" s="91"/>
      <c r="P76" s="91"/>
      <c r="Q76" s="91"/>
      <c r="R76" s="91"/>
      <c r="S76" s="91"/>
      <c r="T76" s="91"/>
      <c r="U76" s="91"/>
      <c r="V76" s="91"/>
      <c r="W76" s="91"/>
      <c r="X76" s="91"/>
      <c r="Y76" s="91"/>
      <c r="Z76" s="91"/>
      <c r="AA76" s="91"/>
      <c r="AB76" s="91"/>
      <c r="AC76" s="91"/>
      <c r="AD76" s="91"/>
    </row>
    <row r="77" spans="1:30" ht="15.75" customHeight="1">
      <c r="A77" s="90" t="s">
        <v>12502</v>
      </c>
      <c r="B77" s="90" t="s">
        <v>12478</v>
      </c>
      <c r="C77" s="90" t="s">
        <v>12492</v>
      </c>
      <c r="D77" s="90" t="s">
        <v>12473</v>
      </c>
      <c r="E77" s="91" t="s">
        <v>12479</v>
      </c>
      <c r="F77" s="91" t="s">
        <v>12508</v>
      </c>
      <c r="G77" s="91" t="s">
        <v>12470</v>
      </c>
      <c r="H77" s="91"/>
      <c r="I77" s="91"/>
      <c r="J77" s="91"/>
      <c r="K77" s="91"/>
      <c r="L77" s="91"/>
      <c r="M77" s="91"/>
      <c r="N77" s="91"/>
      <c r="O77" s="91"/>
      <c r="P77" s="91"/>
      <c r="Q77" s="91"/>
      <c r="R77" s="91"/>
      <c r="S77" s="91"/>
      <c r="T77" s="91"/>
      <c r="U77" s="91"/>
      <c r="V77" s="91"/>
      <c r="W77" s="91"/>
      <c r="X77" s="91"/>
      <c r="Y77" s="91"/>
      <c r="Z77" s="91"/>
      <c r="AA77" s="91"/>
      <c r="AB77" s="91"/>
      <c r="AC77" s="91"/>
      <c r="AD77" s="91"/>
    </row>
    <row r="78" spans="1:30" ht="15.75" customHeight="1">
      <c r="A78" s="90" t="s">
        <v>12502</v>
      </c>
      <c r="B78" s="90" t="s">
        <v>12478</v>
      </c>
      <c r="C78" s="90" t="s">
        <v>12492</v>
      </c>
      <c r="D78" s="90" t="s">
        <v>12476</v>
      </c>
      <c r="E78" s="91" t="s">
        <v>12470</v>
      </c>
      <c r="F78" s="91"/>
      <c r="G78" s="91" t="s">
        <v>12470</v>
      </c>
      <c r="H78" s="91"/>
      <c r="I78" s="91"/>
      <c r="J78" s="91"/>
      <c r="K78" s="91"/>
      <c r="L78" s="91"/>
      <c r="M78" s="91"/>
      <c r="N78" s="91"/>
      <c r="O78" s="91"/>
      <c r="P78" s="91"/>
      <c r="Q78" s="91"/>
      <c r="R78" s="91"/>
      <c r="S78" s="91"/>
      <c r="T78" s="91"/>
      <c r="U78" s="91"/>
      <c r="V78" s="91"/>
      <c r="W78" s="91"/>
      <c r="X78" s="91"/>
      <c r="Y78" s="91"/>
      <c r="Z78" s="91"/>
      <c r="AA78" s="91"/>
      <c r="AB78" s="91"/>
      <c r="AC78" s="91"/>
      <c r="AD78" s="91"/>
    </row>
    <row r="79" spans="1:30" ht="15.75" customHeight="1">
      <c r="A79" s="91"/>
      <c r="B79" s="91"/>
      <c r="C79" s="91"/>
      <c r="D79" s="91"/>
      <c r="E79" s="91"/>
      <c r="F79" s="91"/>
      <c r="G79" s="91"/>
      <c r="H79" s="91"/>
      <c r="I79" s="91"/>
      <c r="J79" s="91"/>
      <c r="K79" s="91"/>
      <c r="L79" s="91"/>
      <c r="M79" s="91"/>
      <c r="N79" s="91"/>
      <c r="O79" s="91"/>
      <c r="P79" s="91"/>
      <c r="Q79" s="91"/>
      <c r="R79" s="91"/>
      <c r="S79" s="91"/>
      <c r="T79" s="91"/>
      <c r="U79" s="91"/>
      <c r="V79" s="91"/>
      <c r="W79" s="91"/>
      <c r="X79" s="91"/>
      <c r="Y79" s="91"/>
      <c r="Z79" s="91"/>
      <c r="AA79" s="91"/>
      <c r="AB79" s="91"/>
      <c r="AC79" s="91"/>
      <c r="AD79" s="91"/>
    </row>
    <row r="80" spans="1:30" ht="15.75" customHeight="1">
      <c r="A80" s="94" t="s">
        <v>12509</v>
      </c>
      <c r="B80" s="94" t="s">
        <v>12485</v>
      </c>
      <c r="C80" s="94" t="s">
        <v>12510</v>
      </c>
      <c r="D80" s="90" t="s">
        <v>12469</v>
      </c>
      <c r="E80" s="91" t="s">
        <v>12479</v>
      </c>
      <c r="F80" s="91" t="s">
        <v>12511</v>
      </c>
      <c r="G80" s="91" t="s">
        <v>12512</v>
      </c>
      <c r="H80" s="91" t="s">
        <v>12513</v>
      </c>
      <c r="I80" s="91"/>
      <c r="J80" s="91"/>
      <c r="K80" s="91"/>
      <c r="L80" s="91"/>
      <c r="M80" s="91"/>
      <c r="N80" s="91"/>
      <c r="O80" s="91"/>
      <c r="P80" s="91"/>
      <c r="Q80" s="91"/>
      <c r="R80" s="91"/>
      <c r="S80" s="91"/>
      <c r="T80" s="91"/>
      <c r="U80" s="91"/>
      <c r="V80" s="91"/>
      <c r="W80" s="91"/>
      <c r="X80" s="91"/>
      <c r="Y80" s="91"/>
      <c r="Z80" s="91"/>
      <c r="AA80" s="91"/>
      <c r="AB80" s="91"/>
      <c r="AC80" s="91"/>
      <c r="AD80" s="91"/>
    </row>
    <row r="81" spans="1:30" ht="15.75" customHeight="1">
      <c r="A81" s="94" t="s">
        <v>12509</v>
      </c>
      <c r="B81" s="94" t="s">
        <v>12485</v>
      </c>
      <c r="C81" s="94" t="s">
        <v>12510</v>
      </c>
      <c r="D81" s="90" t="s">
        <v>12473</v>
      </c>
      <c r="E81" s="91" t="s">
        <v>12479</v>
      </c>
      <c r="F81" s="91" t="s">
        <v>12511</v>
      </c>
      <c r="G81" s="91" t="s">
        <v>12512</v>
      </c>
      <c r="H81" s="91" t="s">
        <v>12514</v>
      </c>
      <c r="I81" s="91"/>
      <c r="J81" s="91"/>
      <c r="K81" s="91"/>
      <c r="L81" s="91"/>
      <c r="M81" s="91"/>
      <c r="N81" s="91"/>
      <c r="O81" s="91"/>
      <c r="P81" s="91"/>
      <c r="Q81" s="91"/>
      <c r="R81" s="91"/>
      <c r="S81" s="91"/>
      <c r="T81" s="91"/>
      <c r="U81" s="91"/>
      <c r="V81" s="91"/>
      <c r="W81" s="91"/>
      <c r="X81" s="91"/>
      <c r="Y81" s="91"/>
      <c r="Z81" s="91"/>
      <c r="AA81" s="91"/>
      <c r="AB81" s="91"/>
      <c r="AC81" s="91"/>
      <c r="AD81" s="91"/>
    </row>
    <row r="82" spans="1:30" ht="15.75" customHeight="1">
      <c r="A82" s="94" t="s">
        <v>12509</v>
      </c>
      <c r="B82" s="94" t="s">
        <v>12485</v>
      </c>
      <c r="C82" s="94" t="s">
        <v>12510</v>
      </c>
      <c r="D82" s="90" t="s">
        <v>12476</v>
      </c>
      <c r="E82" s="91" t="s">
        <v>12479</v>
      </c>
      <c r="F82" s="91" t="s">
        <v>12511</v>
      </c>
      <c r="G82" s="91" t="s">
        <v>12512</v>
      </c>
      <c r="H82" s="91"/>
      <c r="I82" s="91"/>
      <c r="J82" s="91"/>
      <c r="K82" s="91"/>
      <c r="L82" s="91"/>
      <c r="M82" s="91"/>
      <c r="N82" s="91"/>
      <c r="O82" s="91"/>
      <c r="P82" s="91"/>
      <c r="Q82" s="91"/>
      <c r="R82" s="91"/>
      <c r="S82" s="91"/>
      <c r="T82" s="91"/>
      <c r="U82" s="91"/>
      <c r="V82" s="91"/>
      <c r="W82" s="91"/>
      <c r="X82" s="91"/>
      <c r="Y82" s="91"/>
      <c r="Z82" s="91"/>
      <c r="AA82" s="91"/>
      <c r="AB82" s="91"/>
      <c r="AC82" s="91"/>
      <c r="AD82" s="91"/>
    </row>
    <row r="83" spans="1:30" ht="15.75" customHeight="1">
      <c r="A83" s="94"/>
      <c r="B83" s="94"/>
      <c r="C83" s="94"/>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row>
    <row r="84" spans="1:30" ht="15.75" customHeight="1">
      <c r="A84" s="91" t="s">
        <v>12515</v>
      </c>
      <c r="B84" s="94" t="s">
        <v>12492</v>
      </c>
      <c r="C84" s="94" t="s">
        <v>12516</v>
      </c>
      <c r="D84" s="90" t="s">
        <v>12469</v>
      </c>
      <c r="E84" s="91" t="s">
        <v>12517</v>
      </c>
      <c r="F84" s="91"/>
      <c r="G84" s="91" t="s">
        <v>12512</v>
      </c>
      <c r="H84" s="91"/>
      <c r="I84" s="91"/>
      <c r="J84" s="91"/>
      <c r="K84" s="91"/>
      <c r="L84" s="91"/>
      <c r="M84" s="91"/>
      <c r="N84" s="91"/>
      <c r="O84" s="91"/>
      <c r="P84" s="91"/>
      <c r="Q84" s="91"/>
      <c r="R84" s="91"/>
      <c r="S84" s="91"/>
      <c r="T84" s="91"/>
      <c r="U84" s="91"/>
      <c r="V84" s="91"/>
      <c r="W84" s="91"/>
      <c r="X84" s="91"/>
      <c r="Y84" s="91"/>
      <c r="Z84" s="91"/>
      <c r="AA84" s="91"/>
      <c r="AB84" s="91"/>
      <c r="AC84" s="91"/>
      <c r="AD84" s="91"/>
    </row>
    <row r="85" spans="1:30" ht="15.75" customHeight="1">
      <c r="A85" s="91" t="s">
        <v>12515</v>
      </c>
      <c r="B85" s="94" t="s">
        <v>12492</v>
      </c>
      <c r="C85" s="94" t="s">
        <v>12516</v>
      </c>
      <c r="D85" s="90" t="s">
        <v>12473</v>
      </c>
      <c r="E85" s="91" t="s">
        <v>12517</v>
      </c>
      <c r="F85" s="91"/>
      <c r="G85" s="91" t="s">
        <v>12512</v>
      </c>
      <c r="H85" s="91"/>
      <c r="I85" s="91"/>
      <c r="J85" s="91"/>
      <c r="K85" s="91"/>
      <c r="L85" s="91"/>
      <c r="M85" s="91"/>
      <c r="N85" s="91"/>
      <c r="O85" s="91"/>
      <c r="P85" s="91"/>
      <c r="Q85" s="91"/>
      <c r="R85" s="91"/>
      <c r="S85" s="91"/>
      <c r="T85" s="91"/>
      <c r="U85" s="91"/>
      <c r="V85" s="91"/>
      <c r="W85" s="91"/>
      <c r="X85" s="91"/>
      <c r="Y85" s="91"/>
      <c r="Z85" s="91"/>
      <c r="AA85" s="91"/>
      <c r="AB85" s="91"/>
      <c r="AC85" s="91"/>
      <c r="AD85" s="91"/>
    </row>
    <row r="86" spans="1:30" ht="15.75" customHeight="1">
      <c r="A86" s="91" t="s">
        <v>12515</v>
      </c>
      <c r="B86" s="94" t="s">
        <v>12492</v>
      </c>
      <c r="C86" s="94" t="s">
        <v>12516</v>
      </c>
      <c r="D86" s="90" t="s">
        <v>12476</v>
      </c>
      <c r="E86" s="91" t="s">
        <v>12517</v>
      </c>
      <c r="F86" s="91"/>
      <c r="G86" s="91" t="s">
        <v>12512</v>
      </c>
      <c r="H86" s="91"/>
      <c r="I86" s="91"/>
      <c r="J86" s="91"/>
      <c r="K86" s="91"/>
      <c r="L86" s="91"/>
      <c r="M86" s="91"/>
      <c r="N86" s="91"/>
      <c r="O86" s="91"/>
      <c r="P86" s="91"/>
      <c r="Q86" s="91"/>
      <c r="R86" s="91"/>
      <c r="S86" s="91"/>
      <c r="T86" s="91"/>
      <c r="U86" s="91"/>
      <c r="V86" s="91"/>
      <c r="W86" s="91"/>
      <c r="X86" s="91"/>
      <c r="Y86" s="91"/>
      <c r="Z86" s="91"/>
      <c r="AA86" s="91"/>
      <c r="AB86" s="91"/>
      <c r="AC86" s="91"/>
      <c r="AD86" s="91"/>
    </row>
    <row r="87" spans="1:30" ht="15.75" customHeight="1">
      <c r="A87" s="94"/>
      <c r="B87" s="94"/>
      <c r="C87" s="94"/>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row>
    <row r="88" spans="1:30" ht="15.75" customHeight="1">
      <c r="A88" s="91" t="s">
        <v>12518</v>
      </c>
      <c r="B88" s="94" t="s">
        <v>12492</v>
      </c>
      <c r="C88" s="94" t="s">
        <v>12510</v>
      </c>
      <c r="D88" s="90" t="s">
        <v>12469</v>
      </c>
      <c r="E88" s="91" t="s">
        <v>12519</v>
      </c>
      <c r="F88" s="91"/>
      <c r="G88" s="91" t="s">
        <v>12512</v>
      </c>
      <c r="H88" s="91"/>
      <c r="I88" s="91"/>
      <c r="J88" s="91"/>
      <c r="K88" s="91"/>
      <c r="L88" s="91"/>
      <c r="M88" s="91"/>
      <c r="N88" s="91"/>
      <c r="O88" s="91"/>
      <c r="P88" s="91"/>
      <c r="Q88" s="91"/>
      <c r="R88" s="91"/>
      <c r="S88" s="91"/>
      <c r="T88" s="91"/>
      <c r="U88" s="91"/>
      <c r="V88" s="91"/>
      <c r="W88" s="91"/>
      <c r="X88" s="91"/>
      <c r="Y88" s="91"/>
      <c r="Z88" s="91"/>
      <c r="AA88" s="91"/>
      <c r="AB88" s="91"/>
      <c r="AC88" s="91"/>
      <c r="AD88" s="91"/>
    </row>
    <row r="89" spans="1:30" ht="15.75" customHeight="1">
      <c r="A89" s="91" t="s">
        <v>12518</v>
      </c>
      <c r="B89" s="94" t="s">
        <v>12492</v>
      </c>
      <c r="C89" s="94" t="s">
        <v>12510</v>
      </c>
      <c r="D89" s="90" t="s">
        <v>12473</v>
      </c>
      <c r="E89" s="91" t="s">
        <v>12519</v>
      </c>
      <c r="F89" s="91"/>
      <c r="G89" s="91" t="s">
        <v>12512</v>
      </c>
      <c r="H89" s="91"/>
      <c r="I89" s="91"/>
      <c r="J89" s="91"/>
      <c r="K89" s="91"/>
      <c r="L89" s="91"/>
      <c r="M89" s="91"/>
      <c r="N89" s="91"/>
      <c r="O89" s="91"/>
      <c r="P89" s="91"/>
      <c r="Q89" s="91"/>
      <c r="R89" s="91"/>
      <c r="S89" s="91"/>
      <c r="T89" s="91"/>
      <c r="U89" s="91"/>
      <c r="V89" s="91"/>
      <c r="W89" s="91"/>
      <c r="X89" s="91"/>
      <c r="Y89" s="91"/>
      <c r="Z89" s="91"/>
      <c r="AA89" s="91"/>
      <c r="AB89" s="91"/>
      <c r="AC89" s="91"/>
      <c r="AD89" s="91"/>
    </row>
    <row r="90" spans="1:30" ht="15.75" customHeight="1">
      <c r="A90" s="91" t="s">
        <v>12518</v>
      </c>
      <c r="B90" s="94" t="s">
        <v>12492</v>
      </c>
      <c r="C90" s="94" t="s">
        <v>12510</v>
      </c>
      <c r="D90" s="90" t="s">
        <v>12476</v>
      </c>
      <c r="E90" s="91" t="s">
        <v>12519</v>
      </c>
      <c r="F90" s="91"/>
      <c r="G90" s="91" t="s">
        <v>12512</v>
      </c>
      <c r="H90" s="91"/>
      <c r="I90" s="91"/>
      <c r="J90" s="91"/>
      <c r="K90" s="91"/>
      <c r="L90" s="91"/>
      <c r="M90" s="91"/>
      <c r="N90" s="91"/>
      <c r="O90" s="91"/>
      <c r="P90" s="91"/>
      <c r="Q90" s="91"/>
      <c r="R90" s="91"/>
      <c r="S90" s="91"/>
      <c r="T90" s="91"/>
      <c r="U90" s="91"/>
      <c r="V90" s="91"/>
      <c r="W90" s="91"/>
      <c r="X90" s="91"/>
      <c r="Y90" s="91"/>
      <c r="Z90" s="91"/>
      <c r="AA90" s="91"/>
      <c r="AB90" s="91"/>
      <c r="AC90" s="91"/>
      <c r="AD90" s="91"/>
    </row>
    <row r="91" spans="1:30" ht="15.75" customHeight="1">
      <c r="A91" s="94"/>
      <c r="B91" s="94"/>
      <c r="C91" s="94"/>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row>
    <row r="92" spans="1:30" ht="15.75" customHeight="1">
      <c r="A92" s="94" t="s">
        <v>12520</v>
      </c>
      <c r="B92" s="94" t="s">
        <v>12468</v>
      </c>
      <c r="C92" s="94" t="s">
        <v>12516</v>
      </c>
      <c r="D92" s="90" t="s">
        <v>12469</v>
      </c>
      <c r="E92" s="91"/>
      <c r="F92" s="91"/>
      <c r="G92" s="91" t="s">
        <v>12517</v>
      </c>
      <c r="H92" s="91"/>
      <c r="I92" s="91"/>
      <c r="J92" s="91"/>
      <c r="K92" s="91"/>
      <c r="L92" s="91"/>
      <c r="M92" s="91"/>
      <c r="N92" s="91"/>
      <c r="O92" s="91"/>
      <c r="P92" s="91"/>
      <c r="Q92" s="91"/>
      <c r="R92" s="91"/>
      <c r="S92" s="91"/>
      <c r="T92" s="91"/>
      <c r="U92" s="91"/>
      <c r="V92" s="91"/>
      <c r="W92" s="91"/>
      <c r="X92" s="91"/>
      <c r="Y92" s="91"/>
      <c r="Z92" s="91"/>
      <c r="AA92" s="91"/>
      <c r="AB92" s="91"/>
      <c r="AC92" s="91"/>
      <c r="AD92" s="91"/>
    </row>
    <row r="93" spans="1:30" ht="15.75" customHeight="1">
      <c r="A93" s="94" t="s">
        <v>12520</v>
      </c>
      <c r="B93" s="94" t="s">
        <v>12468</v>
      </c>
      <c r="C93" s="94" t="s">
        <v>12516</v>
      </c>
      <c r="D93" s="90" t="s">
        <v>12473</v>
      </c>
      <c r="E93" s="91"/>
      <c r="F93" s="91"/>
      <c r="G93" s="91" t="s">
        <v>12517</v>
      </c>
      <c r="H93" s="91"/>
      <c r="I93" s="91"/>
      <c r="J93" s="91"/>
      <c r="K93" s="91"/>
      <c r="L93" s="91"/>
      <c r="M93" s="91"/>
      <c r="N93" s="91"/>
      <c r="O93" s="91"/>
      <c r="P93" s="91"/>
      <c r="Q93" s="91"/>
      <c r="R93" s="91"/>
      <c r="S93" s="91"/>
      <c r="T93" s="91"/>
      <c r="U93" s="91"/>
      <c r="V93" s="91"/>
      <c r="W93" s="91"/>
      <c r="X93" s="91"/>
      <c r="Y93" s="91"/>
      <c r="Z93" s="91"/>
      <c r="AA93" s="91"/>
      <c r="AB93" s="91"/>
      <c r="AC93" s="91"/>
      <c r="AD93" s="91"/>
    </row>
    <row r="94" spans="1:30" ht="15.75" customHeight="1">
      <c r="A94" s="94" t="s">
        <v>12520</v>
      </c>
      <c r="B94" s="94" t="s">
        <v>12468</v>
      </c>
      <c r="C94" s="94" t="s">
        <v>12516</v>
      </c>
      <c r="D94" s="90" t="s">
        <v>12476</v>
      </c>
      <c r="E94" s="91"/>
      <c r="F94" s="91"/>
      <c r="G94" s="91" t="s">
        <v>12517</v>
      </c>
      <c r="H94" s="91"/>
      <c r="I94" s="91"/>
      <c r="J94" s="91"/>
      <c r="K94" s="91"/>
      <c r="L94" s="91"/>
      <c r="M94" s="91"/>
      <c r="N94" s="91"/>
      <c r="O94" s="91"/>
      <c r="P94" s="91"/>
      <c r="Q94" s="91"/>
      <c r="R94" s="91"/>
      <c r="S94" s="91"/>
      <c r="T94" s="91"/>
      <c r="U94" s="91"/>
      <c r="V94" s="91"/>
      <c r="W94" s="91"/>
      <c r="X94" s="91"/>
      <c r="Y94" s="91"/>
      <c r="Z94" s="91"/>
      <c r="AA94" s="91"/>
      <c r="AB94" s="91"/>
      <c r="AC94" s="91"/>
      <c r="AD94" s="91"/>
    </row>
    <row r="95" spans="1:30" ht="15.75" customHeight="1">
      <c r="A95" s="94"/>
      <c r="B95" s="94"/>
      <c r="C95" s="94"/>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row>
    <row r="96" spans="1:30" ht="15.75" customHeight="1">
      <c r="A96" s="94"/>
      <c r="B96" s="94"/>
      <c r="C96" s="94"/>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row>
    <row r="97" spans="1:30" ht="15.75" customHeight="1">
      <c r="A97" s="94" t="s">
        <v>12521</v>
      </c>
      <c r="B97" s="94" t="s">
        <v>12467</v>
      </c>
      <c r="C97" s="94" t="s">
        <v>12522</v>
      </c>
      <c r="D97" s="90" t="s">
        <v>12469</v>
      </c>
      <c r="E97" s="91"/>
      <c r="F97" s="91"/>
      <c r="G97" s="91" t="s">
        <v>12517</v>
      </c>
      <c r="H97" s="91"/>
      <c r="I97" s="91"/>
      <c r="J97" s="91"/>
      <c r="K97" s="91"/>
      <c r="L97" s="91"/>
      <c r="M97" s="91"/>
      <c r="N97" s="91"/>
      <c r="O97" s="91"/>
      <c r="P97" s="91"/>
      <c r="Q97" s="91"/>
      <c r="R97" s="91"/>
      <c r="S97" s="91"/>
      <c r="T97" s="91"/>
      <c r="U97" s="91"/>
      <c r="V97" s="91"/>
      <c r="W97" s="91"/>
      <c r="X97" s="91"/>
      <c r="Y97" s="91"/>
      <c r="Z97" s="91"/>
      <c r="AA97" s="91"/>
      <c r="AB97" s="91"/>
      <c r="AC97" s="91"/>
      <c r="AD97" s="91"/>
    </row>
    <row r="98" spans="1:30" ht="15.75" customHeight="1">
      <c r="A98" s="94" t="s">
        <v>12521</v>
      </c>
      <c r="B98" s="94" t="s">
        <v>12467</v>
      </c>
      <c r="C98" s="94" t="s">
        <v>12522</v>
      </c>
      <c r="D98" s="90" t="s">
        <v>12473</v>
      </c>
      <c r="E98" s="91"/>
      <c r="F98" s="91"/>
      <c r="G98" s="91" t="s">
        <v>12517</v>
      </c>
      <c r="H98" s="91"/>
      <c r="I98" s="91"/>
      <c r="J98" s="91"/>
      <c r="K98" s="91"/>
      <c r="L98" s="91"/>
      <c r="M98" s="91"/>
      <c r="N98" s="91"/>
      <c r="O98" s="91"/>
      <c r="P98" s="91"/>
      <c r="Q98" s="91"/>
      <c r="R98" s="91"/>
      <c r="S98" s="91"/>
      <c r="T98" s="91"/>
      <c r="U98" s="91"/>
      <c r="V98" s="91"/>
      <c r="W98" s="91"/>
      <c r="X98" s="91"/>
      <c r="Y98" s="91"/>
      <c r="Z98" s="91"/>
      <c r="AA98" s="91"/>
      <c r="AB98" s="91"/>
      <c r="AC98" s="91"/>
      <c r="AD98" s="91"/>
    </row>
    <row r="99" spans="1:30" ht="15.75" customHeight="1">
      <c r="A99" s="94" t="s">
        <v>12521</v>
      </c>
      <c r="B99" s="94" t="s">
        <v>12467</v>
      </c>
      <c r="C99" s="94" t="s">
        <v>12522</v>
      </c>
      <c r="D99" s="90" t="s">
        <v>12476</v>
      </c>
      <c r="E99" s="91"/>
      <c r="F99" s="91"/>
      <c r="G99" s="91" t="s">
        <v>12517</v>
      </c>
      <c r="H99" s="91"/>
      <c r="I99" s="91"/>
      <c r="J99" s="91"/>
      <c r="K99" s="91"/>
      <c r="L99" s="91"/>
      <c r="M99" s="91"/>
      <c r="N99" s="91"/>
      <c r="O99" s="91"/>
      <c r="P99" s="91"/>
      <c r="Q99" s="91"/>
      <c r="R99" s="91"/>
      <c r="S99" s="91"/>
      <c r="T99" s="91"/>
      <c r="U99" s="91"/>
      <c r="V99" s="91"/>
      <c r="W99" s="91"/>
      <c r="X99" s="91"/>
      <c r="Y99" s="91"/>
      <c r="Z99" s="91"/>
      <c r="AA99" s="91"/>
      <c r="AB99" s="91"/>
      <c r="AC99" s="91"/>
      <c r="AD99" s="91"/>
    </row>
    <row r="100" spans="1:30" ht="15.75" customHeight="1">
      <c r="A100" s="94"/>
      <c r="B100" s="94"/>
      <c r="C100" s="94"/>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row>
    <row r="101" spans="1:30" ht="15.75" customHeight="1">
      <c r="A101" s="94"/>
      <c r="B101" s="94"/>
      <c r="C101" s="94"/>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row>
    <row r="102" spans="1:30" ht="15.75" customHeight="1">
      <c r="A102" s="94" t="s">
        <v>12523</v>
      </c>
      <c r="B102" s="94" t="s">
        <v>12468</v>
      </c>
      <c r="C102" s="94" t="s">
        <v>12522</v>
      </c>
      <c r="D102" s="90" t="s">
        <v>12469</v>
      </c>
      <c r="E102" s="91" t="s">
        <v>12517</v>
      </c>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row>
    <row r="103" spans="1:30" ht="15.75" customHeight="1">
      <c r="A103" s="94" t="s">
        <v>12523</v>
      </c>
      <c r="B103" s="94" t="s">
        <v>12468</v>
      </c>
      <c r="C103" s="94" t="s">
        <v>12522</v>
      </c>
      <c r="D103" s="90" t="s">
        <v>12473</v>
      </c>
      <c r="E103" s="91" t="s">
        <v>12517</v>
      </c>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row>
    <row r="104" spans="1:30" ht="15.75" customHeight="1">
      <c r="A104" s="94" t="s">
        <v>12523</v>
      </c>
      <c r="B104" s="94" t="s">
        <v>12468</v>
      </c>
      <c r="C104" s="94" t="s">
        <v>12522</v>
      </c>
      <c r="D104" s="90" t="s">
        <v>12476</v>
      </c>
      <c r="E104" s="91" t="s">
        <v>12517</v>
      </c>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row>
    <row r="105" spans="1:30"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row>
    <row r="106" spans="1:30"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row>
    <row r="107" spans="1:30"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row>
    <row r="108" spans="1:30"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row>
    <row r="109" spans="1:30"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row>
    <row r="110" spans="1:3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row>
    <row r="111" spans="1:30"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c r="AA111" s="91"/>
      <c r="AB111" s="91"/>
      <c r="AC111" s="91"/>
      <c r="AD111" s="91"/>
    </row>
    <row r="112" spans="1:30"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c r="AA112" s="91"/>
      <c r="AB112" s="91"/>
      <c r="AC112" s="91"/>
      <c r="AD112" s="91"/>
    </row>
    <row r="113" spans="1:30"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c r="AA113" s="91"/>
      <c r="AB113" s="91"/>
      <c r="AC113" s="91"/>
      <c r="AD113" s="91"/>
    </row>
    <row r="114" spans="1:30"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c r="AA114" s="91"/>
      <c r="AB114" s="91"/>
      <c r="AC114" s="91"/>
      <c r="AD114" s="91"/>
    </row>
    <row r="115" spans="1:30"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c r="AA115" s="91"/>
      <c r="AB115" s="91"/>
      <c r="AC115" s="91"/>
      <c r="AD115" s="91"/>
    </row>
    <row r="116" spans="1:30"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c r="AA116" s="91"/>
      <c r="AB116" s="91"/>
      <c r="AC116" s="91"/>
      <c r="AD116" s="91"/>
    </row>
    <row r="117" spans="1:30"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c r="AA117" s="91"/>
      <c r="AB117" s="91"/>
      <c r="AC117" s="91"/>
      <c r="AD117" s="91"/>
    </row>
    <row r="118" spans="1:30"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c r="AA118" s="91"/>
      <c r="AB118" s="91"/>
      <c r="AC118" s="91"/>
      <c r="AD118" s="91"/>
    </row>
    <row r="119" spans="1:30"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c r="AA119" s="91"/>
      <c r="AB119" s="91"/>
      <c r="AC119" s="91"/>
      <c r="AD119" s="91"/>
    </row>
    <row r="120" spans="1:3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row>
    <row r="121" spans="1:30"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c r="AA121" s="91"/>
      <c r="AB121" s="91"/>
      <c r="AC121" s="91"/>
      <c r="AD121" s="91"/>
    </row>
    <row r="122" spans="1:30"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c r="AA122" s="91"/>
      <c r="AB122" s="91"/>
      <c r="AC122" s="91"/>
      <c r="AD122" s="91"/>
    </row>
    <row r="123" spans="1:30"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c r="AA123" s="91"/>
      <c r="AB123" s="91"/>
      <c r="AC123" s="91"/>
      <c r="AD123" s="91"/>
    </row>
    <row r="124" spans="1:30"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c r="AA124" s="91"/>
      <c r="AB124" s="91"/>
      <c r="AC124" s="91"/>
      <c r="AD124" s="91"/>
    </row>
    <row r="125" spans="1:30"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c r="AA125" s="91"/>
      <c r="AB125" s="91"/>
      <c r="AC125" s="91"/>
      <c r="AD125" s="91"/>
    </row>
    <row r="126" spans="1:30"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c r="AA126" s="91"/>
      <c r="AB126" s="91"/>
      <c r="AC126" s="91"/>
      <c r="AD126" s="91"/>
    </row>
    <row r="127" spans="1:30"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c r="AA127" s="91"/>
      <c r="AB127" s="91"/>
      <c r="AC127" s="91"/>
      <c r="AD127" s="91"/>
    </row>
    <row r="128" spans="1:30"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c r="AA128" s="91"/>
      <c r="AB128" s="91"/>
      <c r="AC128" s="91"/>
      <c r="AD128" s="91"/>
    </row>
    <row r="129" spans="1:30"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c r="AA129" s="91"/>
      <c r="AB129" s="91"/>
      <c r="AC129" s="91"/>
      <c r="AD129" s="91"/>
    </row>
    <row r="130" spans="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c r="AA130" s="91"/>
      <c r="AB130" s="91"/>
      <c r="AC130" s="91"/>
      <c r="AD130" s="91"/>
    </row>
    <row r="131" spans="1:30"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c r="AA131" s="91"/>
      <c r="AB131" s="91"/>
      <c r="AC131" s="91"/>
      <c r="AD131" s="91"/>
    </row>
    <row r="132" spans="1:30"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row>
    <row r="133" spans="1:30"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c r="AA133" s="91"/>
      <c r="AB133" s="91"/>
      <c r="AC133" s="91"/>
      <c r="AD133" s="91"/>
    </row>
    <row r="134" spans="1:30"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c r="AA134" s="91"/>
      <c r="AB134" s="91"/>
      <c r="AC134" s="91"/>
      <c r="AD134" s="91"/>
    </row>
    <row r="135" spans="1:30"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c r="AA135" s="91"/>
      <c r="AB135" s="91"/>
      <c r="AC135" s="91"/>
      <c r="AD135" s="91"/>
    </row>
    <row r="136" spans="1:30"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c r="AA136" s="91"/>
      <c r="AB136" s="91"/>
      <c r="AC136" s="91"/>
      <c r="AD136" s="91"/>
    </row>
    <row r="137" spans="1:30"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row>
    <row r="138" spans="1:30"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c r="AA138" s="91"/>
      <c r="AB138" s="91"/>
      <c r="AC138" s="91"/>
      <c r="AD138" s="91"/>
    </row>
    <row r="139" spans="1:30"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c r="AA139" s="91"/>
      <c r="AB139" s="91"/>
      <c r="AC139" s="91"/>
      <c r="AD139" s="91"/>
    </row>
    <row r="140" spans="1:3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c r="AA140" s="91"/>
      <c r="AB140" s="91"/>
      <c r="AC140" s="91"/>
      <c r="AD140" s="91"/>
    </row>
    <row r="141" spans="1:30"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row>
    <row r="142" spans="1:30"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row>
    <row r="143" spans="1:30"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row>
    <row r="144" spans="1:30"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row>
    <row r="145" spans="1:30"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row>
    <row r="146" spans="1:30"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row>
    <row r="147" spans="1:30"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row>
    <row r="148" spans="1:30"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row>
    <row r="149" spans="1:30"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row>
    <row r="150" spans="1:3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row>
    <row r="151" spans="1:30"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row>
    <row r="152" spans="1:30"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row>
    <row r="153" spans="1:30"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row>
    <row r="154" spans="1:30"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row>
    <row r="155" spans="1:30"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row>
    <row r="156" spans="1:30"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row>
    <row r="157" spans="1:30"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row>
    <row r="158" spans="1:30"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row>
    <row r="159" spans="1:30"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row>
    <row r="160" spans="1:3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row>
    <row r="161" spans="1:30"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row>
    <row r="162" spans="1:30"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row>
    <row r="163" spans="1:30"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row>
    <row r="164" spans="1:30"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row>
    <row r="165" spans="1:30"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row>
    <row r="166" spans="1:30"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row>
    <row r="167" spans="1:30"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row>
    <row r="168" spans="1:30"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row>
    <row r="169" spans="1:30"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row>
    <row r="170" spans="1:3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row>
    <row r="171" spans="1:30"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row>
    <row r="172" spans="1:30"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row>
    <row r="173" spans="1:30"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row>
    <row r="174" spans="1:30"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row>
    <row r="175" spans="1:30"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row>
    <row r="176" spans="1:30"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row>
    <row r="177" spans="1:30"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row>
    <row r="178" spans="1:30"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row>
    <row r="179" spans="1:30"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row>
    <row r="180" spans="1:3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row>
    <row r="181" spans="1:30"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row>
    <row r="182" spans="1:30"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row>
    <row r="183" spans="1:30"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row>
    <row r="184" spans="1:30"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row>
    <row r="185" spans="1:30"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row>
    <row r="186" spans="1:30"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row>
    <row r="187" spans="1:30"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row>
    <row r="188" spans="1:30"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row>
    <row r="189" spans="1:30"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row>
    <row r="190" spans="1:3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row>
    <row r="191" spans="1:30"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row>
    <row r="192" spans="1:30"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row>
    <row r="193" spans="1:30"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row>
    <row r="194" spans="1:30"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row>
    <row r="195" spans="1:30"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row>
    <row r="196" spans="1:30"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row>
    <row r="197" spans="1:30"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row>
    <row r="198" spans="1:30"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row>
    <row r="199" spans="1:30"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row>
    <row r="200" spans="1:3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row>
    <row r="201" spans="1:30"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row>
    <row r="202" spans="1:30"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row>
    <row r="203" spans="1:30"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row>
    <row r="204" spans="1:30"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row>
    <row r="205" spans="1:30"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row>
    <row r="206" spans="1:30"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row>
    <row r="207" spans="1:30"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row>
    <row r="208" spans="1:30"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row>
    <row r="209" spans="1:30"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row>
    <row r="210" spans="1:3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row>
    <row r="211" spans="1:30"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row>
    <row r="212" spans="1:30"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row>
    <row r="213" spans="1:30"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row>
    <row r="214" spans="1:30"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row>
    <row r="215" spans="1:30"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row>
    <row r="216" spans="1:30"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row>
    <row r="217" spans="1:30"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row>
    <row r="218" spans="1:30"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row>
    <row r="219" spans="1:30"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row>
    <row r="220" spans="1:3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row>
    <row r="221" spans="1:30"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row>
    <row r="222" spans="1:30"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row>
    <row r="223" spans="1:30"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row>
    <row r="224" spans="1:30"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row>
    <row r="225" spans="1:30"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row>
    <row r="226" spans="1:30"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row>
    <row r="227" spans="1:30"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row>
    <row r="228" spans="1:30"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row>
    <row r="229" spans="1:30"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row>
    <row r="230" spans="1: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row>
    <row r="231" spans="1:30"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row>
    <row r="232" spans="1:30"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row>
    <row r="233" spans="1:30"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row>
    <row r="234" spans="1:30"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row>
    <row r="235" spans="1:30"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row>
    <row r="236" spans="1:30"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row>
    <row r="237" spans="1:30"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row>
    <row r="238" spans="1:30"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row>
    <row r="239" spans="1:30"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row>
    <row r="240" spans="1:3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row>
    <row r="241" spans="1:30"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row>
    <row r="242" spans="1:30"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row>
    <row r="243" spans="1:30"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row>
    <row r="244" spans="1:30"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row>
    <row r="245" spans="1:30"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row>
    <row r="246" spans="1:30"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row>
    <row r="247" spans="1:30"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row>
    <row r="248" spans="1:30"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row>
    <row r="249" spans="1:30"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row>
    <row r="250" spans="1:3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row>
    <row r="251" spans="1:30"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row>
    <row r="252" spans="1:30"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row>
    <row r="253" spans="1:30"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row>
    <row r="254" spans="1:30"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row>
    <row r="255" spans="1:30"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row>
    <row r="256" spans="1:30"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row>
    <row r="257" spans="1:30"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row>
    <row r="258" spans="1:30"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row>
    <row r="259" spans="1:30"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row>
    <row r="260" spans="1:3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row>
    <row r="261" spans="1:30"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row>
    <row r="262" spans="1:30"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row>
    <row r="263" spans="1:30"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row>
    <row r="264" spans="1:30"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row>
    <row r="265" spans="1:30"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row>
    <row r="266" spans="1:30"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row>
    <row r="267" spans="1:30"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row>
    <row r="268" spans="1:30"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row>
    <row r="269" spans="1:30"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row>
    <row r="270" spans="1:3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row>
    <row r="271" spans="1:30"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row>
    <row r="272" spans="1:30"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row>
    <row r="273" spans="1:30"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row>
    <row r="274" spans="1:30"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row>
    <row r="275" spans="1:30"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row>
    <row r="276" spans="1:30"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row>
    <row r="277" spans="1:30"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row>
    <row r="278" spans="1:30"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row>
    <row r="279" spans="1:30"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row>
    <row r="280" spans="1:3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row>
    <row r="281" spans="1:30"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row>
    <row r="282" spans="1:30"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row>
    <row r="283" spans="1:30"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row>
    <row r="284" spans="1:30"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row>
    <row r="285" spans="1:30"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row>
    <row r="286" spans="1:30"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row>
    <row r="287" spans="1:30"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row>
    <row r="288" spans="1:30"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row>
    <row r="289" spans="1:30"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row>
    <row r="290" spans="1:3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row>
    <row r="291" spans="1:30"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row>
    <row r="292" spans="1:30"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row>
    <row r="293" spans="1:30"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row>
    <row r="294" spans="1:30"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row>
    <row r="295" spans="1:30"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row>
    <row r="296" spans="1:30"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row>
    <row r="297" spans="1:30"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row>
    <row r="298" spans="1:30"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row>
    <row r="299" spans="1:30"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row>
    <row r="300" spans="1:3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row>
    <row r="301" spans="1:30"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row>
    <row r="302" spans="1:30"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row>
    <row r="303" spans="1:30"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row>
    <row r="304" spans="1:30"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000"/>
  <sheetViews>
    <sheetView workbookViewId="0"/>
  </sheetViews>
  <sheetFormatPr defaultColWidth="14.44140625" defaultRowHeight="15" customHeight="1"/>
  <cols>
    <col min="1" max="1" width="27" customWidth="1"/>
    <col min="2" max="2" width="23" customWidth="1"/>
    <col min="3" max="6" width="14.44140625" customWidth="1"/>
  </cols>
  <sheetData>
    <row r="1" spans="1:3" ht="14.4">
      <c r="A1" s="19"/>
      <c r="B1" s="19" t="s">
        <v>12524</v>
      </c>
      <c r="C1" s="19" t="s">
        <v>109</v>
      </c>
    </row>
    <row r="2" spans="1:3" ht="14.4">
      <c r="A2" s="95" t="s">
        <v>12468</v>
      </c>
      <c r="B2" s="35" t="s">
        <v>12525</v>
      </c>
      <c r="C2" s="2" t="s">
        <v>9</v>
      </c>
    </row>
    <row r="3" spans="1:3" ht="14.4">
      <c r="B3" s="35" t="s">
        <v>12526</v>
      </c>
      <c r="C3" s="2" t="s">
        <v>438</v>
      </c>
    </row>
    <row r="4" spans="1:3" ht="14.4">
      <c r="B4" s="35" t="s">
        <v>12527</v>
      </c>
      <c r="C4" s="2" t="s">
        <v>9</v>
      </c>
    </row>
    <row r="5" spans="1:3" ht="14.4">
      <c r="B5" s="35" t="s">
        <v>12528</v>
      </c>
      <c r="C5" s="2" t="s">
        <v>9</v>
      </c>
    </row>
    <row r="6" spans="1:3" ht="14.4">
      <c r="B6" s="35" t="s">
        <v>12529</v>
      </c>
      <c r="C6" s="2" t="s">
        <v>9</v>
      </c>
    </row>
    <row r="7" spans="1:3" ht="14.4">
      <c r="A7" s="33"/>
    </row>
    <row r="8" spans="1:3" ht="14.4">
      <c r="A8" s="112" t="s">
        <v>12485</v>
      </c>
      <c r="B8" s="35" t="s">
        <v>12525</v>
      </c>
      <c r="C8" s="96" t="s">
        <v>9</v>
      </c>
    </row>
    <row r="9" spans="1:3" ht="14.4">
      <c r="B9" s="35" t="s">
        <v>12526</v>
      </c>
      <c r="C9" s="97" t="s">
        <v>12470</v>
      </c>
    </row>
    <row r="10" spans="1:3" ht="14.4">
      <c r="B10" s="35" t="s">
        <v>12527</v>
      </c>
      <c r="C10" s="97" t="s">
        <v>12470</v>
      </c>
    </row>
    <row r="11" spans="1:3" ht="14.4">
      <c r="B11" s="35" t="s">
        <v>12528</v>
      </c>
      <c r="C11" s="97" t="s">
        <v>9</v>
      </c>
    </row>
    <row r="12" spans="1:3" ht="14.4">
      <c r="B12" s="35" t="s">
        <v>12529</v>
      </c>
      <c r="C12" s="97" t="s">
        <v>9</v>
      </c>
    </row>
    <row r="14" spans="1:3" ht="14.4">
      <c r="A14" s="95" t="s">
        <v>12467</v>
      </c>
      <c r="B14" s="35" t="s">
        <v>12525</v>
      </c>
    </row>
    <row r="15" spans="1:3" ht="14.4">
      <c r="B15" s="35" t="s">
        <v>12526</v>
      </c>
    </row>
    <row r="16" spans="1:3" ht="14.4">
      <c r="B16" s="35" t="s">
        <v>12527</v>
      </c>
    </row>
    <row r="17" spans="1:3" ht="14.4">
      <c r="B17" s="35" t="s">
        <v>12528</v>
      </c>
    </row>
    <row r="18" spans="1:3" ht="14.4">
      <c r="B18" s="35" t="s">
        <v>12529</v>
      </c>
    </row>
    <row r="20" spans="1:3" ht="14.4">
      <c r="A20" s="112" t="s">
        <v>12478</v>
      </c>
      <c r="B20" s="35" t="s">
        <v>12525</v>
      </c>
      <c r="C20" s="96" t="s">
        <v>12470</v>
      </c>
    </row>
    <row r="21" spans="1:3" ht="15.75" customHeight="1">
      <c r="B21" s="35" t="s">
        <v>12526</v>
      </c>
      <c r="C21" s="97" t="s">
        <v>12470</v>
      </c>
    </row>
    <row r="22" spans="1:3" ht="15.75" customHeight="1">
      <c r="B22" s="35" t="s">
        <v>12527</v>
      </c>
      <c r="C22" s="97" t="s">
        <v>12470</v>
      </c>
    </row>
    <row r="23" spans="1:3" ht="15.75" customHeight="1">
      <c r="B23" s="35" t="s">
        <v>12528</v>
      </c>
      <c r="C23" s="97" t="s">
        <v>12479</v>
      </c>
    </row>
    <row r="24" spans="1:3" ht="15.75" customHeight="1">
      <c r="B24" s="35" t="s">
        <v>12529</v>
      </c>
      <c r="C24" s="97" t="s">
        <v>12470</v>
      </c>
    </row>
    <row r="25" spans="1:3" ht="15.75" customHeight="1"/>
    <row r="26" spans="1:3" ht="15.75" customHeight="1">
      <c r="A26" s="98" t="s">
        <v>12492</v>
      </c>
      <c r="B26" s="35" t="s">
        <v>12525</v>
      </c>
      <c r="C26" s="96" t="s">
        <v>12470</v>
      </c>
    </row>
    <row r="27" spans="1:3" ht="15.75" customHeight="1">
      <c r="B27" s="35" t="s">
        <v>12526</v>
      </c>
      <c r="C27" s="97" t="s">
        <v>12470</v>
      </c>
    </row>
    <row r="28" spans="1:3" ht="15.75" customHeight="1">
      <c r="B28" s="35" t="s">
        <v>12527</v>
      </c>
      <c r="C28" s="97" t="s">
        <v>12470</v>
      </c>
    </row>
    <row r="29" spans="1:3" ht="15.75" customHeight="1">
      <c r="B29" s="35" t="s">
        <v>12528</v>
      </c>
      <c r="C29" s="97" t="s">
        <v>12470</v>
      </c>
    </row>
    <row r="30" spans="1:3" ht="15.75" customHeight="1">
      <c r="B30" s="35" t="s">
        <v>12529</v>
      </c>
      <c r="C30" s="97" t="s">
        <v>12479</v>
      </c>
    </row>
    <row r="31" spans="1:3" ht="15.75" customHeight="1"/>
    <row r="32" spans="1:3" ht="15.75" customHeight="1">
      <c r="A32" s="98" t="s">
        <v>12489</v>
      </c>
      <c r="B32" s="35" t="s">
        <v>12525</v>
      </c>
      <c r="C32" s="2" t="s">
        <v>12470</v>
      </c>
    </row>
    <row r="33" spans="2:3" ht="15.75" customHeight="1">
      <c r="B33" s="35" t="s">
        <v>12526</v>
      </c>
      <c r="C33" s="2" t="s">
        <v>12479</v>
      </c>
    </row>
    <row r="34" spans="2:3" ht="15.75" customHeight="1">
      <c r="B34" s="35" t="s">
        <v>12527</v>
      </c>
    </row>
    <row r="35" spans="2:3" ht="15.75" customHeight="1">
      <c r="B35" s="35" t="s">
        <v>12528</v>
      </c>
    </row>
    <row r="36" spans="2:3" ht="15.75" customHeight="1">
      <c r="B36" s="35" t="s">
        <v>12529</v>
      </c>
    </row>
    <row r="37" spans="2:3" ht="15.75" customHeight="1"/>
    <row r="38" spans="2:3" ht="15.75" customHeight="1"/>
    <row r="39" spans="2:3" ht="15.75" customHeight="1"/>
    <row r="40" spans="2:3" ht="15.75" customHeight="1"/>
    <row r="41" spans="2:3" ht="15.75" customHeight="1"/>
    <row r="42" spans="2:3" ht="15.75" customHeight="1"/>
    <row r="43" spans="2:3" ht="15.75" customHeight="1"/>
    <row r="44" spans="2:3" ht="15.75" customHeight="1"/>
    <row r="45" spans="2:3" ht="15.75" customHeight="1"/>
    <row r="46" spans="2:3" ht="15.75" customHeight="1"/>
    <row r="47" spans="2:3" ht="15.75" customHeight="1"/>
    <row r="48" spans="2: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G1000"/>
  <sheetViews>
    <sheetView workbookViewId="0"/>
  </sheetViews>
  <sheetFormatPr defaultColWidth="14.44140625" defaultRowHeight="15" customHeight="1"/>
  <cols>
    <col min="1" max="2" width="17.33203125" customWidth="1"/>
    <col min="3" max="5" width="14.44140625" customWidth="1"/>
    <col min="6" max="6" width="41.44140625" customWidth="1"/>
    <col min="7" max="7" width="31.6640625" customWidth="1"/>
  </cols>
  <sheetData>
    <row r="2" spans="1:7" ht="14.4">
      <c r="A2" s="35" t="s">
        <v>12530</v>
      </c>
      <c r="B2" s="113" t="s">
        <v>12531</v>
      </c>
    </row>
    <row r="3" spans="1:7" ht="14.4">
      <c r="A3" s="95" t="s">
        <v>12467</v>
      </c>
      <c r="B3" s="112" t="s">
        <v>12468</v>
      </c>
    </row>
    <row r="4" spans="1:7" ht="14.4">
      <c r="A4" s="99" t="s">
        <v>12467</v>
      </c>
      <c r="B4" s="114" t="s">
        <v>12478</v>
      </c>
    </row>
    <row r="5" spans="1:7" ht="14.4">
      <c r="A5" s="115" t="s">
        <v>12468</v>
      </c>
      <c r="B5" s="77" t="s">
        <v>12492</v>
      </c>
    </row>
    <row r="6" spans="1:7" ht="14.4">
      <c r="A6" s="115" t="s">
        <v>12468</v>
      </c>
      <c r="B6" s="77" t="s">
        <v>12478</v>
      </c>
    </row>
    <row r="7" spans="1:7" ht="14.4">
      <c r="A7" s="115" t="s">
        <v>12468</v>
      </c>
      <c r="B7" s="77" t="s">
        <v>12485</v>
      </c>
    </row>
    <row r="8" spans="1:7" ht="14.4">
      <c r="A8" s="116" t="s">
        <v>12478</v>
      </c>
      <c r="B8" s="77" t="s">
        <v>12478</v>
      </c>
    </row>
    <row r="9" spans="1:7" ht="14.4">
      <c r="A9" s="116" t="s">
        <v>12478</v>
      </c>
      <c r="B9" s="77" t="s">
        <v>12492</v>
      </c>
      <c r="F9" s="92" t="s">
        <v>12483</v>
      </c>
      <c r="G9" s="88"/>
    </row>
    <row r="10" spans="1:7" ht="14.4">
      <c r="A10" s="100" t="s">
        <v>12478</v>
      </c>
      <c r="B10" s="114" t="s">
        <v>12485</v>
      </c>
      <c r="F10" s="90" t="s">
        <v>12532</v>
      </c>
      <c r="G10" s="90" t="s">
        <v>12467</v>
      </c>
    </row>
    <row r="11" spans="1:7" ht="14.4">
      <c r="F11" s="90" t="s">
        <v>12533</v>
      </c>
      <c r="G11" s="90" t="s">
        <v>12468</v>
      </c>
    </row>
    <row r="12" spans="1:7" ht="14.4">
      <c r="F12" s="90" t="s">
        <v>12534</v>
      </c>
      <c r="G12" s="90" t="s">
        <v>12478</v>
      </c>
    </row>
    <row r="13" spans="1:7" ht="14.4">
      <c r="F13" s="90"/>
      <c r="G13" s="90"/>
    </row>
    <row r="14" spans="1:7" ht="14.4">
      <c r="F14" s="90" t="s">
        <v>12488</v>
      </c>
      <c r="G14" s="90" t="s">
        <v>12478</v>
      </c>
    </row>
    <row r="15" spans="1:7" ht="14.4">
      <c r="F15" s="90" t="s">
        <v>12490</v>
      </c>
      <c r="G15" s="90" t="s">
        <v>12489</v>
      </c>
    </row>
    <row r="16" spans="1:7" ht="14.4">
      <c r="F16" s="90" t="s">
        <v>12491</v>
      </c>
      <c r="G16" s="90" t="s">
        <v>12478</v>
      </c>
    </row>
    <row r="17" spans="1:7" ht="14.4">
      <c r="F17" s="90" t="s">
        <v>12493</v>
      </c>
      <c r="G17" s="90" t="s">
        <v>12492</v>
      </c>
    </row>
    <row r="18" spans="1:7" ht="14.4">
      <c r="F18" s="90" t="s">
        <v>12494</v>
      </c>
      <c r="G18" s="90" t="s">
        <v>12478</v>
      </c>
    </row>
    <row r="19" spans="1:7" ht="14.4">
      <c r="F19" s="90" t="s">
        <v>12495</v>
      </c>
      <c r="G19" s="90" t="s">
        <v>12468</v>
      </c>
    </row>
    <row r="20" spans="1:7" ht="14.4">
      <c r="F20" s="90" t="s">
        <v>12496</v>
      </c>
      <c r="G20" s="90" t="s">
        <v>12468</v>
      </c>
    </row>
    <row r="21" spans="1:7" ht="15.75" customHeight="1">
      <c r="A21" s="2" t="s">
        <v>12485</v>
      </c>
      <c r="B21" s="2" t="s">
        <v>12535</v>
      </c>
      <c r="F21" s="93" t="s">
        <v>12497</v>
      </c>
      <c r="G21" s="90" t="s">
        <v>12478</v>
      </c>
    </row>
    <row r="22" spans="1:7" ht="15.75" customHeight="1">
      <c r="F22" s="90" t="s">
        <v>12498</v>
      </c>
      <c r="G22" s="90" t="s">
        <v>12492</v>
      </c>
    </row>
    <row r="23" spans="1:7" ht="15.75" customHeight="1">
      <c r="F23" s="90" t="s">
        <v>12499</v>
      </c>
      <c r="G23" s="90" t="s">
        <v>12485</v>
      </c>
    </row>
    <row r="24" spans="1:7" ht="15.75" customHeight="1">
      <c r="F24" s="90" t="s">
        <v>12500</v>
      </c>
      <c r="G24" s="90" t="s">
        <v>12485</v>
      </c>
    </row>
    <row r="25" spans="1:7" ht="15.75" customHeight="1">
      <c r="F25" s="90" t="s">
        <v>12501</v>
      </c>
      <c r="G25" s="90" t="s">
        <v>12492</v>
      </c>
    </row>
    <row r="26" spans="1:7" ht="15.75" customHeight="1">
      <c r="F26" s="90" t="s">
        <v>12502</v>
      </c>
      <c r="G26" s="90" t="s">
        <v>12478</v>
      </c>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EC70C5C1B6614180FE3B95361801AE" ma:contentTypeVersion="13" ma:contentTypeDescription="Create a new document." ma:contentTypeScope="" ma:versionID="7010dd1410fb1aa411f808e56fa94a8d">
  <xsd:schema xmlns:xsd="http://www.w3.org/2001/XMLSchema" xmlns:xs="http://www.w3.org/2001/XMLSchema" xmlns:p="http://schemas.microsoft.com/office/2006/metadata/properties" xmlns:ns3="240436b8-30b5-4ff7-97c4-830462d19b71" xmlns:ns4="6235d148-dfcb-4371-a41c-bf077110d532" targetNamespace="http://schemas.microsoft.com/office/2006/metadata/properties" ma:root="true" ma:fieldsID="36bba4740eb0bb530aaf5b1f344b8c39" ns3:_="" ns4:_="">
    <xsd:import namespace="240436b8-30b5-4ff7-97c4-830462d19b71"/>
    <xsd:import namespace="6235d148-dfcb-4371-a41c-bf077110d53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0436b8-30b5-4ff7-97c4-830462d19b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35d148-dfcb-4371-a41c-bf077110d53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40436b8-30b5-4ff7-97c4-830462d19b71" xsi:nil="true"/>
  </documentManagement>
</p:properties>
</file>

<file path=customXml/itemProps1.xml><?xml version="1.0" encoding="utf-8"?>
<ds:datastoreItem xmlns:ds="http://schemas.openxmlformats.org/officeDocument/2006/customXml" ds:itemID="{F65314E2-449A-432C-84CC-F3AD99294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0436b8-30b5-4ff7-97c4-830462d19b71"/>
    <ds:schemaRef ds:uri="6235d148-dfcb-4371-a41c-bf077110d5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C4C2C4-84FA-4734-A7DC-EC172BAC28B0}">
  <ds:schemaRefs>
    <ds:schemaRef ds:uri="http://schemas.microsoft.com/sharepoint/v3/contenttype/forms"/>
  </ds:schemaRefs>
</ds:datastoreItem>
</file>

<file path=customXml/itemProps3.xml><?xml version="1.0" encoding="utf-8"?>
<ds:datastoreItem xmlns:ds="http://schemas.openxmlformats.org/officeDocument/2006/customXml" ds:itemID="{EB10CD13-1261-4870-95FD-5073BBE7D6A9}">
  <ds:schemaRefs>
    <ds:schemaRef ds:uri="http://purl.org/dc/dcmitype/"/>
    <ds:schemaRef ds:uri="http://schemas.microsoft.com/office/2006/documentManagement/types"/>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6235d148-dfcb-4371-a41c-bf077110d532"/>
    <ds:schemaRef ds:uri="240436b8-30b5-4ff7-97c4-830462d19b7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Verification - Summary</vt:lpstr>
      <vt:lpstr>PMS-UI-Test Cases</vt:lpstr>
      <vt:lpstr>PMS-API-Test Cases</vt:lpstr>
      <vt:lpstr>Known Issues</vt:lpstr>
      <vt:lpstr>Feature Health</vt:lpstr>
      <vt:lpstr>NL Android test cases</vt:lpstr>
      <vt:lpstr>NL ios test cases</vt:lpstr>
      <vt:lpstr>Bug tracker - Android</vt:lpstr>
      <vt:lpstr>Bug tracker - ios</vt:lpstr>
      <vt:lpstr>Release-bugs</vt:lpstr>
      <vt:lpstr>BLE testing-sharing flow</vt:lpstr>
      <vt:lpstr>BLE testing-independant feature</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Prathmesh Jadhav</dc:creator>
  <cp:keywords/>
  <dc:description/>
  <cp:lastModifiedBy>Chandrasekhar N</cp:lastModifiedBy>
  <cp:revision/>
  <dcterms:created xsi:type="dcterms:W3CDTF">2025-02-20T11:33:26Z</dcterms:created>
  <dcterms:modified xsi:type="dcterms:W3CDTF">2025-11-11T05:56:21Z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0x010100C9EC70C5C1B6614180FE3B95361801AE</vt:lpwstr>
  </property>
</Properties>
</file>